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charts/chart27.xml" ContentType="application/vnd.openxmlformats-officedocument.drawingml.chart+xml"/>
  <Override PartName="/xl/theme/themeOverride25.xml" ContentType="application/vnd.openxmlformats-officedocument.themeOverride+xml"/>
  <Override PartName="/xl/charts/chart28.xml" ContentType="application/vnd.openxmlformats-officedocument.drawingml.chart+xml"/>
  <Override PartName="/xl/theme/themeOverride26.xml" ContentType="application/vnd.openxmlformats-officedocument.themeOverride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charts/chart35.xml" ContentType="application/vnd.openxmlformats-officedocument.drawingml.chart+xml"/>
  <Override PartName="/xl/theme/themeOverride33.xml" ContentType="application/vnd.openxmlformats-officedocument.themeOverride+xml"/>
  <Override PartName="/xl/charts/chart36.xml" ContentType="application/vnd.openxmlformats-officedocument.drawingml.chart+xml"/>
  <Override PartName="/xl/theme/themeOverride34.xml" ContentType="application/vnd.openxmlformats-officedocument.themeOverride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theme/themeOverride35.xml" ContentType="application/vnd.openxmlformats-officedocument.themeOverride+xml"/>
  <Override PartName="/xl/charts/chart38.xml" ContentType="application/vnd.openxmlformats-officedocument.drawingml.chart+xml"/>
  <Override PartName="/xl/theme/themeOverride36.xml" ContentType="application/vnd.openxmlformats-officedocument.themeOverride+xml"/>
  <Override PartName="/xl/charts/chart39.xml" ContentType="application/vnd.openxmlformats-officedocument.drawingml.chart+xml"/>
  <Override PartName="/xl/theme/themeOverride37.xml" ContentType="application/vnd.openxmlformats-officedocument.themeOverride+xml"/>
  <Override PartName="/xl/charts/chart40.xml" ContentType="application/vnd.openxmlformats-officedocument.drawingml.chart+xml"/>
  <Override PartName="/xl/theme/themeOverride38.xml" ContentType="application/vnd.openxmlformats-officedocument.themeOverride+xml"/>
  <Override PartName="/xl/charts/chart41.xml" ContentType="application/vnd.openxmlformats-officedocument.drawingml.chart+xml"/>
  <Override PartName="/xl/theme/themeOverride39.xml" ContentType="application/vnd.openxmlformats-officedocument.themeOverride+xml"/>
  <Override PartName="/xl/charts/chart42.xml" ContentType="application/vnd.openxmlformats-officedocument.drawingml.chart+xml"/>
  <Override PartName="/xl/theme/themeOverride40.xml" ContentType="application/vnd.openxmlformats-officedocument.themeOverride+xml"/>
  <Override PartName="/xl/charts/chart43.xml" ContentType="application/vnd.openxmlformats-officedocument.drawingml.chart+xml"/>
  <Override PartName="/xl/theme/themeOverride41.xml" ContentType="application/vnd.openxmlformats-officedocument.themeOverride+xml"/>
  <Override PartName="/xl/charts/chart44.xml" ContentType="application/vnd.openxmlformats-officedocument.drawingml.chart+xml"/>
  <Override PartName="/xl/theme/themeOverride42.xml" ContentType="application/vnd.openxmlformats-officedocument.themeOverride+xml"/>
  <Override PartName="/xl/charts/chart45.xml" ContentType="application/vnd.openxmlformats-officedocument.drawingml.chart+xml"/>
  <Override PartName="/xl/theme/themeOverride43.xml" ContentType="application/vnd.openxmlformats-officedocument.themeOverride+xml"/>
  <Override PartName="/xl/charts/chart46.xml" ContentType="application/vnd.openxmlformats-officedocument.drawingml.chart+xml"/>
  <Override PartName="/xl/theme/themeOverride44.xml" ContentType="application/vnd.openxmlformats-officedocument.themeOverride+xml"/>
  <Override PartName="/xl/charts/chart47.xml" ContentType="application/vnd.openxmlformats-officedocument.drawingml.chart+xml"/>
  <Override PartName="/xl/theme/themeOverride45.xml" ContentType="application/vnd.openxmlformats-officedocument.themeOverride+xml"/>
  <Override PartName="/xl/charts/chart48.xml" ContentType="application/vnd.openxmlformats-officedocument.drawingml.chart+xml"/>
  <Override PartName="/xl/theme/themeOverride46.xml" ContentType="application/vnd.openxmlformats-officedocument.themeOverride+xml"/>
  <Override PartName="/xl/charts/chart49.xml" ContentType="application/vnd.openxmlformats-officedocument.drawingml.chart+xml"/>
  <Override PartName="/xl/theme/themeOverride47.xml" ContentType="application/vnd.openxmlformats-officedocument.themeOverride+xml"/>
  <Override PartName="/xl/charts/chart50.xml" ContentType="application/vnd.openxmlformats-officedocument.drawingml.chart+xml"/>
  <Override PartName="/xl/theme/themeOverride48.xml" ContentType="application/vnd.openxmlformats-officedocument.themeOverride+xml"/>
  <Override PartName="/xl/charts/chart51.xml" ContentType="application/vnd.openxmlformats-officedocument.drawingml.chart+xml"/>
  <Override PartName="/xl/theme/themeOverride49.xml" ContentType="application/vnd.openxmlformats-officedocument.themeOverride+xml"/>
  <Override PartName="/xl/charts/chart52.xml" ContentType="application/vnd.openxmlformats-officedocument.drawingml.chart+xml"/>
  <Override PartName="/xl/theme/themeOverride50.xml" ContentType="application/vnd.openxmlformats-officedocument.themeOverride+xml"/>
  <Override PartName="/xl/drawings/drawing7.xml" ContentType="application/vnd.openxmlformats-officedocument.drawing+xml"/>
  <Override PartName="/xl/charts/chart53.xml" ContentType="application/vnd.openxmlformats-officedocument.drawingml.chart+xml"/>
  <Override PartName="/xl/theme/themeOverride51.xml" ContentType="application/vnd.openxmlformats-officedocument.themeOverride+xml"/>
  <Override PartName="/xl/charts/chart54.xml" ContentType="application/vnd.openxmlformats-officedocument.drawingml.chart+xml"/>
  <Override PartName="/xl/theme/themeOverride52.xml" ContentType="application/vnd.openxmlformats-officedocument.themeOverride+xml"/>
  <Override PartName="/xl/charts/chart55.xml" ContentType="application/vnd.openxmlformats-officedocument.drawingml.chart+xml"/>
  <Override PartName="/xl/theme/themeOverride53.xml" ContentType="application/vnd.openxmlformats-officedocument.themeOverride+xml"/>
  <Override PartName="/xl/charts/chart56.xml" ContentType="application/vnd.openxmlformats-officedocument.drawingml.chart+xml"/>
  <Override PartName="/xl/theme/themeOverride54.xml" ContentType="application/vnd.openxmlformats-officedocument.themeOverride+xml"/>
  <Override PartName="/xl/charts/chart57.xml" ContentType="application/vnd.openxmlformats-officedocument.drawingml.chart+xml"/>
  <Override PartName="/xl/theme/themeOverride55.xml" ContentType="application/vnd.openxmlformats-officedocument.themeOverride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charts/chart59.xml" ContentType="application/vnd.openxmlformats-officedocument.drawingml.chart+xml"/>
  <Override PartName="/xl/theme/themeOverride57.xml" ContentType="application/vnd.openxmlformats-officedocument.themeOverride+xml"/>
  <Override PartName="/xl/charts/chart60.xml" ContentType="application/vnd.openxmlformats-officedocument.drawingml.chart+xml"/>
  <Override PartName="/xl/theme/themeOverride58.xml" ContentType="application/vnd.openxmlformats-officedocument.themeOverride+xml"/>
  <Override PartName="/xl/charts/chart61.xml" ContentType="application/vnd.openxmlformats-officedocument.drawingml.chart+xml"/>
  <Override PartName="/xl/theme/themeOverride59.xml" ContentType="application/vnd.openxmlformats-officedocument.themeOverride+xml"/>
  <Override PartName="/xl/charts/chart62.xml" ContentType="application/vnd.openxmlformats-officedocument.drawingml.chart+xml"/>
  <Override PartName="/xl/theme/themeOverride60.xml" ContentType="application/vnd.openxmlformats-officedocument.themeOverride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charts/chart64.xml" ContentType="application/vnd.openxmlformats-officedocument.drawingml.chart+xml"/>
  <Override PartName="/xl/theme/themeOverride62.xml" ContentType="application/vnd.openxmlformats-officedocument.themeOverride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8.xml" ContentType="application/vnd.openxmlformats-officedocument.drawing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charts/chart72.xml" ContentType="application/vnd.openxmlformats-officedocument.drawingml.chart+xml"/>
  <Override PartName="/xl/theme/themeOverride70.xml" ContentType="application/vnd.openxmlformats-officedocument.themeOverride+xml"/>
  <Override PartName="/xl/charts/chart73.xml" ContentType="application/vnd.openxmlformats-officedocument.drawingml.chart+xml"/>
  <Override PartName="/xl/theme/themeOverride71.xml" ContentType="application/vnd.openxmlformats-officedocument.themeOverride+xml"/>
  <Override PartName="/xl/charts/chart74.xml" ContentType="application/vnd.openxmlformats-officedocument.drawingml.chart+xml"/>
  <Override PartName="/xl/theme/themeOverride72.xml" ContentType="application/vnd.openxmlformats-officedocument.themeOverride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charts/chart76.xml" ContentType="application/vnd.openxmlformats-officedocument.drawingml.chart+xml"/>
  <Override PartName="/xl/theme/themeOverride74.xml" ContentType="application/vnd.openxmlformats-officedocument.themeOverride+xml"/>
  <Override PartName="/xl/charts/chart77.xml" ContentType="application/vnd.openxmlformats-officedocument.drawingml.chart+xml"/>
  <Override PartName="/xl/theme/themeOverride75.xml" ContentType="application/vnd.openxmlformats-officedocument.themeOverride+xml"/>
  <Override PartName="/xl/charts/chart78.xml" ContentType="application/vnd.openxmlformats-officedocument.drawingml.chart+xml"/>
  <Override PartName="/xl/theme/themeOverride76.xml" ContentType="application/vnd.openxmlformats-officedocument.themeOverride+xml"/>
  <Override PartName="/xl/charts/chart79.xml" ContentType="application/vnd.openxmlformats-officedocument.drawingml.chart+xml"/>
  <Override PartName="/xl/theme/themeOverride77.xml" ContentType="application/vnd.openxmlformats-officedocument.themeOverride+xml"/>
  <Override PartName="/xl/charts/chart80.xml" ContentType="application/vnd.openxmlformats-officedocument.drawingml.chart+xml"/>
  <Override PartName="/xl/theme/themeOverride78.xml" ContentType="application/vnd.openxmlformats-officedocument.themeOverride+xml"/>
  <Override PartName="/xl/charts/chart81.xml" ContentType="application/vnd.openxmlformats-officedocument.drawingml.chart+xml"/>
  <Override PartName="/xl/theme/themeOverride79.xml" ContentType="application/vnd.openxmlformats-officedocument.themeOverride+xml"/>
  <Override PartName="/xl/charts/chart82.xml" ContentType="application/vnd.openxmlformats-officedocument.drawingml.chart+xml"/>
  <Override PartName="/xl/theme/themeOverride80.xml" ContentType="application/vnd.openxmlformats-officedocument.themeOverride+xml"/>
  <Override PartName="/xl/charts/chart83.xml" ContentType="application/vnd.openxmlformats-officedocument.drawingml.chart+xml"/>
  <Override PartName="/xl/theme/themeOverride81.xml" ContentType="application/vnd.openxmlformats-officedocument.themeOverride+xml"/>
  <Override PartName="/xl/charts/chart84.xml" ContentType="application/vnd.openxmlformats-officedocument.drawingml.chart+xml"/>
  <Override PartName="/xl/theme/themeOverride82.xml" ContentType="application/vnd.openxmlformats-officedocument.themeOverride+xml"/>
  <Override PartName="/xl/drawings/drawing9.xml" ContentType="application/vnd.openxmlformats-officedocument.drawing+xml"/>
  <Override PartName="/xl/charts/chart85.xml" ContentType="application/vnd.openxmlformats-officedocument.drawingml.chart+xml"/>
  <Override PartName="/xl/theme/themeOverride83.xml" ContentType="application/vnd.openxmlformats-officedocument.themeOverride+xml"/>
  <Override PartName="/xl/charts/chart86.xml" ContentType="application/vnd.openxmlformats-officedocument.drawingml.chart+xml"/>
  <Override PartName="/xl/theme/themeOverride84.xml" ContentType="application/vnd.openxmlformats-officedocument.themeOverride+xml"/>
  <Override PartName="/xl/charts/chart87.xml" ContentType="application/vnd.openxmlformats-officedocument.drawingml.chart+xml"/>
  <Override PartName="/xl/theme/themeOverride85.xml" ContentType="application/vnd.openxmlformats-officedocument.themeOverride+xml"/>
  <Override PartName="/xl/charts/chart88.xml" ContentType="application/vnd.openxmlformats-officedocument.drawingml.chart+xml"/>
  <Override PartName="/xl/theme/themeOverride86.xml" ContentType="application/vnd.openxmlformats-officedocument.themeOverride+xml"/>
  <Override PartName="/xl/charts/chart89.xml" ContentType="application/vnd.openxmlformats-officedocument.drawingml.chart+xml"/>
  <Override PartName="/xl/theme/themeOverride87.xml" ContentType="application/vnd.openxmlformats-officedocument.themeOverride+xml"/>
  <Override PartName="/xl/charts/chart90.xml" ContentType="application/vnd.openxmlformats-officedocument.drawingml.chart+xml"/>
  <Override PartName="/xl/theme/themeOverride88.xml" ContentType="application/vnd.openxmlformats-officedocument.themeOverride+xml"/>
  <Override PartName="/xl/charts/chart91.xml" ContentType="application/vnd.openxmlformats-officedocument.drawingml.chart+xml"/>
  <Override PartName="/xl/theme/themeOverride89.xml" ContentType="application/vnd.openxmlformats-officedocument.themeOverride+xml"/>
  <Override PartName="/xl/charts/chart92.xml" ContentType="application/vnd.openxmlformats-officedocument.drawingml.chart+xml"/>
  <Override PartName="/xl/theme/themeOverride90.xml" ContentType="application/vnd.openxmlformats-officedocument.themeOverride+xml"/>
  <Override PartName="/xl/charts/chart93.xml" ContentType="application/vnd.openxmlformats-officedocument.drawingml.chart+xml"/>
  <Override PartName="/xl/theme/themeOverride91.xml" ContentType="application/vnd.openxmlformats-officedocument.themeOverride+xml"/>
  <Override PartName="/xl/charts/chart94.xml" ContentType="application/vnd.openxmlformats-officedocument.drawingml.chart+xml"/>
  <Override PartName="/xl/theme/themeOverride92.xml" ContentType="application/vnd.openxmlformats-officedocument.themeOverride+xml"/>
  <Override PartName="/xl/charts/chart95.xml" ContentType="application/vnd.openxmlformats-officedocument.drawingml.chart+xml"/>
  <Override PartName="/xl/theme/themeOverride93.xml" ContentType="application/vnd.openxmlformats-officedocument.themeOverride+xml"/>
  <Override PartName="/xl/charts/chart96.xml" ContentType="application/vnd.openxmlformats-officedocument.drawingml.chart+xml"/>
  <Override PartName="/xl/theme/themeOverride94.xml" ContentType="application/vnd.openxmlformats-officedocument.themeOverride+xml"/>
  <Override PartName="/xl/charts/chart97.xml" ContentType="application/vnd.openxmlformats-officedocument.drawingml.chart+xml"/>
  <Override PartName="/xl/theme/themeOverride95.xml" ContentType="application/vnd.openxmlformats-officedocument.themeOverride+xml"/>
  <Override PartName="/xl/charts/chart98.xml" ContentType="application/vnd.openxmlformats-officedocument.drawingml.chart+xml"/>
  <Override PartName="/xl/theme/themeOverride96.xml" ContentType="application/vnd.openxmlformats-officedocument.themeOverride+xml"/>
  <Override PartName="/xl/charts/chart99.xml" ContentType="application/vnd.openxmlformats-officedocument.drawingml.chart+xml"/>
  <Override PartName="/xl/theme/themeOverride97.xml" ContentType="application/vnd.openxmlformats-officedocument.themeOverride+xml"/>
  <Override PartName="/xl/charts/chart100.xml" ContentType="application/vnd.openxmlformats-officedocument.drawingml.chart+xml"/>
  <Override PartName="/xl/theme/themeOverride98.xml" ContentType="application/vnd.openxmlformats-officedocument.themeOverride+xml"/>
  <Override PartName="/xl/drawings/drawing10.xml" ContentType="application/vnd.openxmlformats-officedocument.drawing+xml"/>
  <Override PartName="/xl/charts/chart101.xml" ContentType="application/vnd.openxmlformats-officedocument.drawingml.chart+xml"/>
  <Override PartName="/xl/theme/themeOverride99.xml" ContentType="application/vnd.openxmlformats-officedocument.themeOverride+xml"/>
  <Override PartName="/xl/charts/chart102.xml" ContentType="application/vnd.openxmlformats-officedocument.drawingml.chart+xml"/>
  <Override PartName="/xl/theme/themeOverride100.xml" ContentType="application/vnd.openxmlformats-officedocument.themeOverride+xml"/>
  <Override PartName="/xl/charts/chart103.xml" ContentType="application/vnd.openxmlformats-officedocument.drawingml.chart+xml"/>
  <Override PartName="/xl/theme/themeOverride101.xml" ContentType="application/vnd.openxmlformats-officedocument.themeOverride+xml"/>
  <Override PartName="/xl/charts/chart104.xml" ContentType="application/vnd.openxmlformats-officedocument.drawingml.chart+xml"/>
  <Override PartName="/xl/theme/themeOverride102.xml" ContentType="application/vnd.openxmlformats-officedocument.themeOverride+xml"/>
  <Override PartName="/xl/charts/chart105.xml" ContentType="application/vnd.openxmlformats-officedocument.drawingml.chart+xml"/>
  <Override PartName="/xl/theme/themeOverride103.xml" ContentType="application/vnd.openxmlformats-officedocument.themeOverride+xml"/>
  <Override PartName="/xl/charts/chart106.xml" ContentType="application/vnd.openxmlformats-officedocument.drawingml.chart+xml"/>
  <Override PartName="/xl/theme/themeOverride104.xml" ContentType="application/vnd.openxmlformats-officedocument.themeOverride+xml"/>
  <Override PartName="/xl/charts/chart107.xml" ContentType="application/vnd.openxmlformats-officedocument.drawingml.chart+xml"/>
  <Override PartName="/xl/theme/themeOverride105.xml" ContentType="application/vnd.openxmlformats-officedocument.themeOverride+xml"/>
  <Override PartName="/xl/charts/chart108.xml" ContentType="application/vnd.openxmlformats-officedocument.drawingml.chart+xml"/>
  <Override PartName="/xl/theme/themeOverride106.xml" ContentType="application/vnd.openxmlformats-officedocument.themeOverride+xml"/>
  <Override PartName="/xl/charts/chart109.xml" ContentType="application/vnd.openxmlformats-officedocument.drawingml.chart+xml"/>
  <Override PartName="/xl/theme/themeOverride107.xml" ContentType="application/vnd.openxmlformats-officedocument.themeOverride+xml"/>
  <Override PartName="/xl/charts/chart110.xml" ContentType="application/vnd.openxmlformats-officedocument.drawingml.chart+xml"/>
  <Override PartName="/xl/theme/themeOverride108.xml" ContentType="application/vnd.openxmlformats-officedocument.themeOverride+xml"/>
  <Override PartName="/xl/charts/chart111.xml" ContentType="application/vnd.openxmlformats-officedocument.drawingml.chart+xml"/>
  <Override PartName="/xl/theme/themeOverride109.xml" ContentType="application/vnd.openxmlformats-officedocument.themeOverride+xml"/>
  <Override PartName="/xl/charts/chart112.xml" ContentType="application/vnd.openxmlformats-officedocument.drawingml.chart+xml"/>
  <Override PartName="/xl/theme/themeOverride110.xml" ContentType="application/vnd.openxmlformats-officedocument.themeOverride+xml"/>
  <Override PartName="/xl/charts/chart113.xml" ContentType="application/vnd.openxmlformats-officedocument.drawingml.chart+xml"/>
  <Override PartName="/xl/theme/themeOverride111.xml" ContentType="application/vnd.openxmlformats-officedocument.themeOverride+xml"/>
  <Override PartName="/xl/charts/chart114.xml" ContentType="application/vnd.openxmlformats-officedocument.drawingml.chart+xml"/>
  <Override PartName="/xl/theme/themeOverride112.xml" ContentType="application/vnd.openxmlformats-officedocument.themeOverride+xml"/>
  <Override PartName="/xl/charts/chart115.xml" ContentType="application/vnd.openxmlformats-officedocument.drawingml.chart+xml"/>
  <Override PartName="/xl/theme/themeOverride113.xml" ContentType="application/vnd.openxmlformats-officedocument.themeOverride+xml"/>
  <Override PartName="/xl/charts/chart116.xml" ContentType="application/vnd.openxmlformats-officedocument.drawingml.chart+xml"/>
  <Override PartName="/xl/theme/themeOverride114.xml" ContentType="application/vnd.openxmlformats-officedocument.themeOverride+xml"/>
  <Override PartName="/xl/drawings/drawing11.xml" ContentType="application/vnd.openxmlformats-officedocument.drawing+xml"/>
  <Override PartName="/xl/charts/chart117.xml" ContentType="application/vnd.openxmlformats-officedocument.drawingml.chart+xml"/>
  <Override PartName="/xl/theme/themeOverride115.xml" ContentType="application/vnd.openxmlformats-officedocument.themeOverride+xml"/>
  <Override PartName="/xl/charts/chart118.xml" ContentType="application/vnd.openxmlformats-officedocument.drawingml.chart+xml"/>
  <Override PartName="/xl/theme/themeOverride116.xml" ContentType="application/vnd.openxmlformats-officedocument.themeOverride+xml"/>
  <Override PartName="/xl/charts/chart119.xml" ContentType="application/vnd.openxmlformats-officedocument.drawingml.chart+xml"/>
  <Override PartName="/xl/theme/themeOverride117.xml" ContentType="application/vnd.openxmlformats-officedocument.themeOverride+xml"/>
  <Override PartName="/xl/charts/chart120.xml" ContentType="application/vnd.openxmlformats-officedocument.drawingml.chart+xml"/>
  <Override PartName="/xl/theme/themeOverride118.xml" ContentType="application/vnd.openxmlformats-officedocument.themeOverride+xml"/>
  <Override PartName="/xl/charts/chart121.xml" ContentType="application/vnd.openxmlformats-officedocument.drawingml.chart+xml"/>
  <Override PartName="/xl/theme/themeOverride119.xml" ContentType="application/vnd.openxmlformats-officedocument.themeOverride+xml"/>
  <Override PartName="/xl/charts/chart122.xml" ContentType="application/vnd.openxmlformats-officedocument.drawingml.chart+xml"/>
  <Override PartName="/xl/theme/themeOverride120.xml" ContentType="application/vnd.openxmlformats-officedocument.themeOverride+xml"/>
  <Override PartName="/xl/charts/chart123.xml" ContentType="application/vnd.openxmlformats-officedocument.drawingml.chart+xml"/>
  <Override PartName="/xl/theme/themeOverride121.xml" ContentType="application/vnd.openxmlformats-officedocument.themeOverride+xml"/>
  <Override PartName="/xl/charts/chart124.xml" ContentType="application/vnd.openxmlformats-officedocument.drawingml.chart+xml"/>
  <Override PartName="/xl/theme/themeOverride122.xml" ContentType="application/vnd.openxmlformats-officedocument.themeOverride+xml"/>
  <Override PartName="/xl/charts/chart125.xml" ContentType="application/vnd.openxmlformats-officedocument.drawingml.chart+xml"/>
  <Override PartName="/xl/theme/themeOverride123.xml" ContentType="application/vnd.openxmlformats-officedocument.themeOverride+xml"/>
  <Override PartName="/xl/charts/chart126.xml" ContentType="application/vnd.openxmlformats-officedocument.drawingml.chart+xml"/>
  <Override PartName="/xl/theme/themeOverride124.xml" ContentType="application/vnd.openxmlformats-officedocument.themeOverride+xml"/>
  <Override PartName="/xl/charts/chart127.xml" ContentType="application/vnd.openxmlformats-officedocument.drawingml.chart+xml"/>
  <Override PartName="/xl/theme/themeOverride125.xml" ContentType="application/vnd.openxmlformats-officedocument.themeOverride+xml"/>
  <Override PartName="/xl/charts/chart128.xml" ContentType="application/vnd.openxmlformats-officedocument.drawingml.chart+xml"/>
  <Override PartName="/xl/theme/themeOverride126.xml" ContentType="application/vnd.openxmlformats-officedocument.themeOverride+xml"/>
  <Override PartName="/xl/charts/chart129.xml" ContentType="application/vnd.openxmlformats-officedocument.drawingml.chart+xml"/>
  <Override PartName="/xl/theme/themeOverride127.xml" ContentType="application/vnd.openxmlformats-officedocument.themeOverride+xml"/>
  <Override PartName="/xl/charts/chart130.xml" ContentType="application/vnd.openxmlformats-officedocument.drawingml.chart+xml"/>
  <Override PartName="/xl/theme/themeOverride128.xml" ContentType="application/vnd.openxmlformats-officedocument.themeOverride+xml"/>
  <Override PartName="/xl/charts/chart131.xml" ContentType="application/vnd.openxmlformats-officedocument.drawingml.chart+xml"/>
  <Override PartName="/xl/theme/themeOverride129.xml" ContentType="application/vnd.openxmlformats-officedocument.themeOverride+xml"/>
  <Override PartName="/xl/charts/chart132.xml" ContentType="application/vnd.openxmlformats-officedocument.drawingml.chart+xml"/>
  <Override PartName="/xl/theme/themeOverride130.xml" ContentType="application/vnd.openxmlformats-officedocument.themeOverride+xml"/>
  <Override PartName="/xl/drawings/drawing12.xml" ContentType="application/vnd.openxmlformats-officedocument.drawing+xml"/>
  <Override PartName="/xl/charts/chart133.xml" ContentType="application/vnd.openxmlformats-officedocument.drawingml.chart+xml"/>
  <Override PartName="/xl/theme/themeOverride131.xml" ContentType="application/vnd.openxmlformats-officedocument.themeOverride+xml"/>
  <Override PartName="/xl/charts/chart134.xml" ContentType="application/vnd.openxmlformats-officedocument.drawingml.chart+xml"/>
  <Override PartName="/xl/theme/themeOverride132.xml" ContentType="application/vnd.openxmlformats-officedocument.themeOverride+xml"/>
  <Override PartName="/xl/charts/chart135.xml" ContentType="application/vnd.openxmlformats-officedocument.drawingml.chart+xml"/>
  <Override PartName="/xl/theme/themeOverride133.xml" ContentType="application/vnd.openxmlformats-officedocument.themeOverride+xml"/>
  <Override PartName="/xl/charts/chart136.xml" ContentType="application/vnd.openxmlformats-officedocument.drawingml.chart+xml"/>
  <Override PartName="/xl/theme/themeOverride134.xml" ContentType="application/vnd.openxmlformats-officedocument.themeOverride+xml"/>
  <Override PartName="/xl/charts/chart137.xml" ContentType="application/vnd.openxmlformats-officedocument.drawingml.chart+xml"/>
  <Override PartName="/xl/theme/themeOverride135.xml" ContentType="application/vnd.openxmlformats-officedocument.themeOverride+xml"/>
  <Override PartName="/xl/charts/chart138.xml" ContentType="application/vnd.openxmlformats-officedocument.drawingml.chart+xml"/>
  <Override PartName="/xl/theme/themeOverride136.xml" ContentType="application/vnd.openxmlformats-officedocument.themeOverride+xml"/>
  <Override PartName="/xl/charts/chart139.xml" ContentType="application/vnd.openxmlformats-officedocument.drawingml.chart+xml"/>
  <Override PartName="/xl/theme/themeOverride137.xml" ContentType="application/vnd.openxmlformats-officedocument.themeOverride+xml"/>
  <Override PartName="/xl/charts/chart140.xml" ContentType="application/vnd.openxmlformats-officedocument.drawingml.chart+xml"/>
  <Override PartName="/xl/theme/themeOverride138.xml" ContentType="application/vnd.openxmlformats-officedocument.themeOverride+xml"/>
  <Override PartName="/xl/charts/chart141.xml" ContentType="application/vnd.openxmlformats-officedocument.drawingml.chart+xml"/>
  <Override PartName="/xl/theme/themeOverride139.xml" ContentType="application/vnd.openxmlformats-officedocument.themeOverride+xml"/>
  <Override PartName="/xl/charts/chart142.xml" ContentType="application/vnd.openxmlformats-officedocument.drawingml.chart+xml"/>
  <Override PartName="/xl/theme/themeOverride140.xml" ContentType="application/vnd.openxmlformats-officedocument.themeOverride+xml"/>
  <Override PartName="/xl/charts/chart143.xml" ContentType="application/vnd.openxmlformats-officedocument.drawingml.chart+xml"/>
  <Override PartName="/xl/theme/themeOverride141.xml" ContentType="application/vnd.openxmlformats-officedocument.themeOverride+xml"/>
  <Override PartName="/xl/charts/chart144.xml" ContentType="application/vnd.openxmlformats-officedocument.drawingml.chart+xml"/>
  <Override PartName="/xl/theme/themeOverride142.xml" ContentType="application/vnd.openxmlformats-officedocument.themeOverride+xml"/>
  <Override PartName="/xl/charts/chart145.xml" ContentType="application/vnd.openxmlformats-officedocument.drawingml.chart+xml"/>
  <Override PartName="/xl/theme/themeOverride143.xml" ContentType="application/vnd.openxmlformats-officedocument.themeOverride+xml"/>
  <Override PartName="/xl/charts/chart146.xml" ContentType="application/vnd.openxmlformats-officedocument.drawingml.chart+xml"/>
  <Override PartName="/xl/theme/themeOverride144.xml" ContentType="application/vnd.openxmlformats-officedocument.themeOverride+xml"/>
  <Override PartName="/xl/charts/chart147.xml" ContentType="application/vnd.openxmlformats-officedocument.drawingml.chart+xml"/>
  <Override PartName="/xl/theme/themeOverride145.xml" ContentType="application/vnd.openxmlformats-officedocument.themeOverride+xml"/>
  <Override PartName="/xl/charts/chart148.xml" ContentType="application/vnd.openxmlformats-officedocument.drawingml.chart+xml"/>
  <Override PartName="/xl/theme/themeOverride146.xml" ContentType="application/vnd.openxmlformats-officedocument.themeOverride+xml"/>
  <Override PartName="/xl/drawings/drawing13.xml" ContentType="application/vnd.openxmlformats-officedocument.drawing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charts/chart150.xml" ContentType="application/vnd.openxmlformats-officedocument.drawingml.chart+xml"/>
  <Override PartName="/xl/theme/themeOverride148.xml" ContentType="application/vnd.openxmlformats-officedocument.themeOverride+xml"/>
  <Override PartName="/xl/charts/chart151.xml" ContentType="application/vnd.openxmlformats-officedocument.drawingml.chart+xml"/>
  <Override PartName="/xl/theme/themeOverride149.xml" ContentType="application/vnd.openxmlformats-officedocument.themeOverride+xml"/>
  <Override PartName="/xl/charts/chart152.xml" ContentType="application/vnd.openxmlformats-officedocument.drawingml.chart+xml"/>
  <Override PartName="/xl/theme/themeOverride150.xml" ContentType="application/vnd.openxmlformats-officedocument.themeOverride+xml"/>
  <Override PartName="/xl/charts/chart153.xml" ContentType="application/vnd.openxmlformats-officedocument.drawingml.chart+xml"/>
  <Override PartName="/xl/theme/themeOverride151.xml" ContentType="application/vnd.openxmlformats-officedocument.themeOverride+xml"/>
  <Override PartName="/xl/charts/chart154.xml" ContentType="application/vnd.openxmlformats-officedocument.drawingml.chart+xml"/>
  <Override PartName="/xl/theme/themeOverride152.xml" ContentType="application/vnd.openxmlformats-officedocument.themeOverride+xml"/>
  <Override PartName="/xl/charts/chart155.xml" ContentType="application/vnd.openxmlformats-officedocument.drawingml.chart+xml"/>
  <Override PartName="/xl/theme/themeOverride153.xml" ContentType="application/vnd.openxmlformats-officedocument.themeOverride+xml"/>
  <Override PartName="/xl/charts/chart156.xml" ContentType="application/vnd.openxmlformats-officedocument.drawingml.chart+xml"/>
  <Override PartName="/xl/theme/themeOverride154.xml" ContentType="application/vnd.openxmlformats-officedocument.themeOverride+xml"/>
  <Override PartName="/xl/charts/chart157.xml" ContentType="application/vnd.openxmlformats-officedocument.drawingml.chart+xml"/>
  <Override PartName="/xl/theme/themeOverride155.xml" ContentType="application/vnd.openxmlformats-officedocument.themeOverride+xml"/>
  <Override PartName="/xl/charts/chart158.xml" ContentType="application/vnd.openxmlformats-officedocument.drawingml.chart+xml"/>
  <Override PartName="/xl/theme/themeOverride156.xml" ContentType="application/vnd.openxmlformats-officedocument.themeOverride+xml"/>
  <Override PartName="/xl/charts/chart159.xml" ContentType="application/vnd.openxmlformats-officedocument.drawingml.chart+xml"/>
  <Override PartName="/xl/theme/themeOverride157.xml" ContentType="application/vnd.openxmlformats-officedocument.themeOverride+xml"/>
  <Override PartName="/xl/charts/chart160.xml" ContentType="application/vnd.openxmlformats-officedocument.drawingml.chart+xml"/>
  <Override PartName="/xl/theme/themeOverride158.xml" ContentType="application/vnd.openxmlformats-officedocument.themeOverride+xml"/>
  <Override PartName="/xl/charts/chart161.xml" ContentType="application/vnd.openxmlformats-officedocument.drawingml.chart+xml"/>
  <Override PartName="/xl/theme/themeOverride159.xml" ContentType="application/vnd.openxmlformats-officedocument.themeOverride+xml"/>
  <Override PartName="/xl/charts/chart162.xml" ContentType="application/vnd.openxmlformats-officedocument.drawingml.chart+xml"/>
  <Override PartName="/xl/theme/themeOverride160.xml" ContentType="application/vnd.openxmlformats-officedocument.themeOverride+xml"/>
  <Override PartName="/xl/charts/chart163.xml" ContentType="application/vnd.openxmlformats-officedocument.drawingml.chart+xml"/>
  <Override PartName="/xl/theme/themeOverride161.xml" ContentType="application/vnd.openxmlformats-officedocument.themeOverride+xml"/>
  <Override PartName="/xl/charts/chart164.xml" ContentType="application/vnd.openxmlformats-officedocument.drawingml.chart+xml"/>
  <Override PartName="/xl/theme/themeOverride162.xml" ContentType="application/vnd.openxmlformats-officedocument.themeOverride+xml"/>
  <Override PartName="/xl/drawings/drawing14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15.xml" ContentType="application/vnd.openxmlformats-officedocument.drawing+xml"/>
  <Override PartName="/xl/charts/chart168.xml" ContentType="application/vnd.openxmlformats-officedocument.drawingml.chart+xml"/>
  <Override PartName="/xl/theme/themeOverride163.xml" ContentType="application/vnd.openxmlformats-officedocument.themeOverride+xml"/>
  <Override PartName="/xl/charts/chart169.xml" ContentType="application/vnd.openxmlformats-officedocument.drawingml.chart+xml"/>
  <Override PartName="/xl/theme/themeOverride164.xml" ContentType="application/vnd.openxmlformats-officedocument.themeOverride+xml"/>
  <Override PartName="/xl/charts/chart170.xml" ContentType="application/vnd.openxmlformats-officedocument.drawingml.chart+xml"/>
  <Override PartName="/xl/theme/themeOverride165.xml" ContentType="application/vnd.openxmlformats-officedocument.themeOverride+xml"/>
  <Override PartName="/xl/drawings/drawing1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theme/themeOverride166.xml" ContentType="application/vnd.openxmlformats-officedocument.themeOverride+xml"/>
  <Override PartName="/xl/charts/chart173.xml" ContentType="application/vnd.openxmlformats-officedocument.drawingml.chart+xml"/>
  <Override PartName="/xl/theme/themeOverride167.xml" ContentType="application/vnd.openxmlformats-officedocument.themeOverride+xml"/>
  <Override PartName="/xl/drawings/drawing17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theme/themeOverride168.xml" ContentType="application/vnd.openxmlformats-officedocument.themeOverride+xml"/>
  <Override PartName="/xl/charts/chart176.xml" ContentType="application/vnd.openxmlformats-officedocument.drawingml.chart+xml"/>
  <Override PartName="/xl/theme/themeOverride169.xml" ContentType="application/vnd.openxmlformats-officedocument.themeOverride+xml"/>
  <Override PartName="/xl/drawings/drawing18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theme/themeOverride170.xml" ContentType="application/vnd.openxmlformats-officedocument.themeOverride+xml"/>
  <Override PartName="/xl/charts/chart179.xml" ContentType="application/vnd.openxmlformats-officedocument.drawingml.chart+xml"/>
  <Override PartName="/xl/theme/themeOverride171.xml" ContentType="application/vnd.openxmlformats-officedocument.themeOverride+xml"/>
  <Override PartName="/xl/charts/chart180.xml" ContentType="application/vnd.openxmlformats-officedocument.drawingml.chart+xml"/>
  <Override PartName="/xl/theme/themeOverride172.xml" ContentType="application/vnd.openxmlformats-officedocument.themeOverride+xml"/>
  <Override PartName="/xl/charts/chart181.xml" ContentType="application/vnd.openxmlformats-officedocument.drawingml.chart+xml"/>
  <Override PartName="/xl/theme/themeOverride173.xml" ContentType="application/vnd.openxmlformats-officedocument.themeOverride+xml"/>
  <Override PartName="/xl/drawings/drawing19.xml" ContentType="application/vnd.openxmlformats-officedocument.drawing+xml"/>
  <Override PartName="/xl/charts/chart18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7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240" yWindow="345" windowWidth="20160" windowHeight="7455" firstSheet="13" activeTab="17"/>
  </bookViews>
  <sheets>
    <sheet name="entirely empty 18 ls" sheetId="7" r:id="rId1"/>
    <sheet name="rough arched 9 ls" sheetId="1" r:id="rId2"/>
    <sheet name="rough arched 18 ls" sheetId="2" r:id="rId3"/>
    <sheet name="rough arched 22.5 ls" sheetId="3" r:id="rId4"/>
    <sheet name="rough flat 9 ls" sheetId="4" r:id="rId5"/>
    <sheet name="rough flat 18 ls" sheetId="5" r:id="rId6"/>
    <sheet name="rough flat 22.5 ls" sheetId="6" r:id="rId7"/>
    <sheet name="smooth arched 9 ls" sheetId="8" r:id="rId8"/>
    <sheet name="smooth arched 18 ls" sheetId="9" r:id="rId9"/>
    <sheet name="smooth arched 22.5 ls" sheetId="10" r:id="rId10"/>
    <sheet name="smooth flat 9 ls" sheetId="11" r:id="rId11"/>
    <sheet name="smooth flat 18 ls" sheetId="12" r:id="rId12"/>
    <sheet name="smooth flat 22.5 ls" sheetId="13" r:id="rId13"/>
    <sheet name="U averages" sheetId="15" r:id="rId14"/>
    <sheet name="U' averages" sheetId="16" r:id="rId15"/>
    <sheet name="Shear Vel avs UW" sheetId="17" r:id="rId16"/>
    <sheet name="Shear Vel avs UV" sheetId="18" r:id="rId17"/>
    <sheet name="downs. sp. con." sheetId="14" r:id="rId18"/>
    <sheet name="Standard dev.P" sheetId="21" r:id="rId19"/>
  </sheets>
  <calcPr calcId="152511"/>
</workbook>
</file>

<file path=xl/calcChain.xml><?xml version="1.0" encoding="utf-8"?>
<calcChain xmlns="http://schemas.openxmlformats.org/spreadsheetml/2006/main">
  <c r="D13" i="17" l="1"/>
  <c r="E13" i="17"/>
  <c r="F13" i="17"/>
  <c r="G13" i="17"/>
  <c r="E13" i="15"/>
  <c r="F13" i="15"/>
  <c r="G13" i="15"/>
  <c r="H13" i="15"/>
  <c r="I13" i="15"/>
  <c r="J13" i="15"/>
  <c r="K13" i="15"/>
  <c r="L13" i="15"/>
  <c r="M13" i="15"/>
  <c r="N13" i="15"/>
  <c r="O13" i="15"/>
  <c r="P13" i="15"/>
  <c r="D13" i="15"/>
  <c r="H13" i="17"/>
  <c r="I13" i="17"/>
  <c r="J13" i="17"/>
  <c r="K13" i="17"/>
  <c r="L13" i="17"/>
  <c r="M13" i="17"/>
  <c r="N13" i="17"/>
  <c r="O13" i="17"/>
  <c r="P13" i="17"/>
  <c r="Q14" i="14" l="1"/>
  <c r="AH14" i="14" s="1"/>
  <c r="I14" i="14" l="1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D18" i="21" l="1"/>
  <c r="E18" i="21"/>
  <c r="F18" i="21"/>
  <c r="G18" i="21"/>
  <c r="I18" i="21"/>
  <c r="J18" i="21"/>
  <c r="K18" i="21"/>
  <c r="L18" i="21"/>
  <c r="M18" i="21"/>
  <c r="O18" i="21"/>
  <c r="P18" i="21"/>
  <c r="Q18" i="21"/>
  <c r="R18" i="21"/>
  <c r="S18" i="21"/>
  <c r="U18" i="21"/>
  <c r="V18" i="21"/>
  <c r="W18" i="21"/>
  <c r="X18" i="21"/>
  <c r="Y18" i="21"/>
  <c r="AA18" i="21"/>
  <c r="AB18" i="21"/>
  <c r="AC18" i="21"/>
  <c r="AD18" i="21"/>
  <c r="AE18" i="21"/>
  <c r="AG18" i="21"/>
  <c r="AH18" i="21"/>
  <c r="AI18" i="21"/>
  <c r="AJ18" i="21"/>
  <c r="AK18" i="21"/>
  <c r="AM18" i="21"/>
  <c r="AN18" i="21"/>
  <c r="AO18" i="21"/>
  <c r="AP18" i="21"/>
  <c r="AQ18" i="21"/>
  <c r="AS18" i="21"/>
  <c r="AT18" i="21"/>
  <c r="AU18" i="21"/>
  <c r="AV18" i="21"/>
  <c r="AW18" i="21"/>
  <c r="AY18" i="21"/>
  <c r="AZ18" i="21"/>
  <c r="BA18" i="21"/>
  <c r="BB18" i="21"/>
  <c r="BC18" i="21"/>
  <c r="C18" i="21"/>
  <c r="D16" i="21"/>
  <c r="E16" i="21"/>
  <c r="F16" i="21"/>
  <c r="G16" i="21"/>
  <c r="I16" i="21"/>
  <c r="J16" i="21"/>
  <c r="K16" i="21"/>
  <c r="L16" i="21"/>
  <c r="M16" i="21"/>
  <c r="O16" i="21"/>
  <c r="P16" i="21"/>
  <c r="Q16" i="21"/>
  <c r="R16" i="21"/>
  <c r="S16" i="21"/>
  <c r="U16" i="21"/>
  <c r="V16" i="21"/>
  <c r="W16" i="21"/>
  <c r="X16" i="21"/>
  <c r="Y16" i="21"/>
  <c r="AA16" i="21"/>
  <c r="AB16" i="21"/>
  <c r="AC16" i="21"/>
  <c r="AD16" i="21"/>
  <c r="AE16" i="21"/>
  <c r="AG16" i="21"/>
  <c r="AH16" i="21"/>
  <c r="AI16" i="21"/>
  <c r="AJ16" i="21"/>
  <c r="AK16" i="21"/>
  <c r="AM16" i="21"/>
  <c r="AN16" i="21"/>
  <c r="AO16" i="21"/>
  <c r="AP16" i="21"/>
  <c r="AQ16" i="21"/>
  <c r="AS16" i="21"/>
  <c r="AT16" i="21"/>
  <c r="AU16" i="21"/>
  <c r="AV16" i="21"/>
  <c r="AW16" i="21"/>
  <c r="AY16" i="21"/>
  <c r="AZ16" i="21"/>
  <c r="BA16" i="21"/>
  <c r="BB16" i="21"/>
  <c r="BC16" i="21"/>
  <c r="C16" i="21"/>
  <c r="D17" i="21" l="1"/>
  <c r="E17" i="21"/>
  <c r="F17" i="21"/>
  <c r="G17" i="21"/>
  <c r="I17" i="21"/>
  <c r="J17" i="21"/>
  <c r="K17" i="21"/>
  <c r="L17" i="21"/>
  <c r="M17" i="21"/>
  <c r="O17" i="21"/>
  <c r="P17" i="21"/>
  <c r="Q17" i="21"/>
  <c r="R17" i="21"/>
  <c r="S17" i="21"/>
  <c r="U17" i="21"/>
  <c r="V17" i="21"/>
  <c r="W17" i="21"/>
  <c r="X17" i="21"/>
  <c r="Y17" i="21"/>
  <c r="AA17" i="21"/>
  <c r="AB17" i="21"/>
  <c r="AC17" i="21"/>
  <c r="AD17" i="21"/>
  <c r="AE17" i="21"/>
  <c r="AG17" i="21"/>
  <c r="AH17" i="21"/>
  <c r="AI17" i="21"/>
  <c r="AJ17" i="21"/>
  <c r="AK17" i="21"/>
  <c r="AM17" i="21"/>
  <c r="AN17" i="21"/>
  <c r="AO17" i="21"/>
  <c r="AP17" i="21"/>
  <c r="AQ17" i="21"/>
  <c r="AS17" i="21"/>
  <c r="AT17" i="21"/>
  <c r="AU17" i="21"/>
  <c r="AV17" i="21"/>
  <c r="AW17" i="21"/>
  <c r="AY17" i="21"/>
  <c r="AZ17" i="21"/>
  <c r="BA17" i="21"/>
  <c r="BB17" i="21"/>
  <c r="BC17" i="21"/>
  <c r="C17" i="21"/>
  <c r="C182" i="13"/>
  <c r="D182" i="13"/>
  <c r="H182" i="13"/>
  <c r="I182" i="13"/>
  <c r="J182" i="13"/>
  <c r="N182" i="13"/>
  <c r="O182" i="13"/>
  <c r="P182" i="13"/>
  <c r="T182" i="13"/>
  <c r="U182" i="13"/>
  <c r="V182" i="13"/>
  <c r="Z182" i="13"/>
  <c r="AA182" i="13"/>
  <c r="AB182" i="13"/>
  <c r="AF182" i="13"/>
  <c r="AG182" i="13"/>
  <c r="AH182" i="13"/>
  <c r="AL182" i="13"/>
  <c r="AM182" i="13"/>
  <c r="AN182" i="13"/>
  <c r="AR182" i="13"/>
  <c r="AS182" i="13"/>
  <c r="AT182" i="13"/>
  <c r="AX182" i="13"/>
  <c r="AY182" i="13"/>
  <c r="AZ182" i="13"/>
  <c r="D129" i="7"/>
  <c r="H129" i="7"/>
  <c r="I129" i="7"/>
  <c r="J129" i="7"/>
  <c r="N129" i="7"/>
  <c r="O129" i="7"/>
  <c r="P129" i="7"/>
  <c r="T129" i="7"/>
  <c r="U129" i="7"/>
  <c r="V129" i="7"/>
  <c r="Z129" i="7"/>
  <c r="AA129" i="7"/>
  <c r="AB129" i="7"/>
  <c r="AF129" i="7"/>
  <c r="AG129" i="7"/>
  <c r="AH129" i="7"/>
  <c r="AL129" i="7"/>
  <c r="AM129" i="7"/>
  <c r="AN129" i="7"/>
  <c r="AR129" i="7"/>
  <c r="AS129" i="7"/>
  <c r="AT129" i="7"/>
  <c r="AX129" i="7"/>
  <c r="AY129" i="7"/>
  <c r="AZ129" i="7"/>
  <c r="C129" i="7"/>
  <c r="AZ182" i="12"/>
  <c r="AY182" i="12"/>
  <c r="AX182" i="12"/>
  <c r="AT182" i="12"/>
  <c r="AS182" i="12"/>
  <c r="AR182" i="12"/>
  <c r="AN182" i="12"/>
  <c r="AM182" i="12"/>
  <c r="AL182" i="12"/>
  <c r="AH182" i="12"/>
  <c r="AG182" i="12"/>
  <c r="AF182" i="12"/>
  <c r="AB182" i="12"/>
  <c r="AA182" i="12"/>
  <c r="Z182" i="12"/>
  <c r="V182" i="12"/>
  <c r="U182" i="12"/>
  <c r="T182" i="12"/>
  <c r="P182" i="12"/>
  <c r="O182" i="12"/>
  <c r="N182" i="12"/>
  <c r="J182" i="12"/>
  <c r="I182" i="12"/>
  <c r="H182" i="12"/>
  <c r="D182" i="12"/>
  <c r="C182" i="12"/>
  <c r="AZ182" i="11"/>
  <c r="AY182" i="11"/>
  <c r="AX182" i="11"/>
  <c r="AT182" i="11"/>
  <c r="AS182" i="11"/>
  <c r="AR182" i="11"/>
  <c r="AN182" i="11"/>
  <c r="AM182" i="11"/>
  <c r="AL182" i="11"/>
  <c r="AH182" i="11"/>
  <c r="AG182" i="11"/>
  <c r="AF182" i="11"/>
  <c r="AB182" i="11"/>
  <c r="AA182" i="11"/>
  <c r="Z182" i="11"/>
  <c r="V182" i="11"/>
  <c r="U182" i="11"/>
  <c r="T182" i="11"/>
  <c r="P182" i="11"/>
  <c r="O182" i="11"/>
  <c r="N182" i="11"/>
  <c r="J182" i="11"/>
  <c r="I182" i="11"/>
  <c r="H182" i="11"/>
  <c r="D182" i="11"/>
  <c r="C182" i="11"/>
  <c r="AZ182" i="10"/>
  <c r="AY182" i="10"/>
  <c r="AX182" i="10"/>
  <c r="AT182" i="10"/>
  <c r="AS182" i="10"/>
  <c r="AR182" i="10"/>
  <c r="AN182" i="10"/>
  <c r="AM182" i="10"/>
  <c r="AL182" i="10"/>
  <c r="AH182" i="10"/>
  <c r="AG182" i="10"/>
  <c r="AF182" i="10"/>
  <c r="AB182" i="10"/>
  <c r="AA182" i="10"/>
  <c r="Z182" i="10"/>
  <c r="V182" i="10"/>
  <c r="U182" i="10"/>
  <c r="T182" i="10"/>
  <c r="P182" i="10"/>
  <c r="O182" i="10"/>
  <c r="N182" i="10"/>
  <c r="J182" i="10"/>
  <c r="I182" i="10"/>
  <c r="H182" i="10"/>
  <c r="D182" i="10"/>
  <c r="C182" i="10"/>
  <c r="AZ182" i="9"/>
  <c r="AY182" i="9"/>
  <c r="AX182" i="9"/>
  <c r="AT182" i="9"/>
  <c r="AS182" i="9"/>
  <c r="AR182" i="9"/>
  <c r="AN182" i="9"/>
  <c r="AM182" i="9"/>
  <c r="AL182" i="9"/>
  <c r="AH182" i="9"/>
  <c r="AG182" i="9"/>
  <c r="AF182" i="9"/>
  <c r="AB182" i="9"/>
  <c r="AA182" i="9"/>
  <c r="Z182" i="9"/>
  <c r="V182" i="9"/>
  <c r="U182" i="9"/>
  <c r="T182" i="9"/>
  <c r="P182" i="9"/>
  <c r="O182" i="9"/>
  <c r="N182" i="9"/>
  <c r="J182" i="9"/>
  <c r="I182" i="9"/>
  <c r="H182" i="9"/>
  <c r="D182" i="9"/>
  <c r="C182" i="9"/>
  <c r="AZ182" i="8"/>
  <c r="AY182" i="8"/>
  <c r="AX182" i="8"/>
  <c r="AT182" i="8"/>
  <c r="AS182" i="8"/>
  <c r="AR182" i="8"/>
  <c r="AN182" i="8"/>
  <c r="AM182" i="8"/>
  <c r="AL182" i="8"/>
  <c r="AH182" i="8"/>
  <c r="AG182" i="8"/>
  <c r="AF182" i="8"/>
  <c r="AB182" i="8"/>
  <c r="AA182" i="8"/>
  <c r="Z182" i="8"/>
  <c r="V182" i="8"/>
  <c r="U182" i="8"/>
  <c r="T182" i="8"/>
  <c r="P182" i="8"/>
  <c r="O182" i="8"/>
  <c r="N182" i="8"/>
  <c r="J182" i="8"/>
  <c r="I182" i="8"/>
  <c r="H182" i="8"/>
  <c r="D182" i="8"/>
  <c r="C182" i="8"/>
  <c r="AZ182" i="6"/>
  <c r="AY182" i="6"/>
  <c r="AX182" i="6"/>
  <c r="AT182" i="6"/>
  <c r="AS182" i="6"/>
  <c r="AR182" i="6"/>
  <c r="AN182" i="6"/>
  <c r="AM182" i="6"/>
  <c r="AL182" i="6"/>
  <c r="AH182" i="6"/>
  <c r="AG182" i="6"/>
  <c r="AF182" i="6"/>
  <c r="AB182" i="6"/>
  <c r="AA182" i="6"/>
  <c r="Z182" i="6"/>
  <c r="V182" i="6"/>
  <c r="U182" i="6"/>
  <c r="T182" i="6"/>
  <c r="P182" i="6"/>
  <c r="O182" i="6"/>
  <c r="N182" i="6"/>
  <c r="J182" i="6"/>
  <c r="I182" i="6"/>
  <c r="H182" i="6"/>
  <c r="D182" i="6"/>
  <c r="C182" i="6"/>
  <c r="AZ182" i="5"/>
  <c r="AY182" i="5"/>
  <c r="AX182" i="5"/>
  <c r="AT182" i="5"/>
  <c r="AS182" i="5"/>
  <c r="AR182" i="5"/>
  <c r="AN182" i="5"/>
  <c r="AM182" i="5"/>
  <c r="AL182" i="5"/>
  <c r="AH182" i="5"/>
  <c r="AG182" i="5"/>
  <c r="AF182" i="5"/>
  <c r="AB182" i="5"/>
  <c r="AA182" i="5"/>
  <c r="Z182" i="5"/>
  <c r="V182" i="5"/>
  <c r="U182" i="5"/>
  <c r="T182" i="5"/>
  <c r="P182" i="5"/>
  <c r="O182" i="5"/>
  <c r="N182" i="5"/>
  <c r="J182" i="5"/>
  <c r="I182" i="5"/>
  <c r="H182" i="5"/>
  <c r="D182" i="5"/>
  <c r="C182" i="5"/>
  <c r="AZ182" i="4"/>
  <c r="AY182" i="4"/>
  <c r="AX182" i="4"/>
  <c r="AT182" i="4"/>
  <c r="AS182" i="4"/>
  <c r="AR182" i="4"/>
  <c r="AN182" i="4"/>
  <c r="AM182" i="4"/>
  <c r="AL182" i="4"/>
  <c r="AH182" i="4"/>
  <c r="AG182" i="4"/>
  <c r="AF182" i="4"/>
  <c r="AB182" i="4"/>
  <c r="AA182" i="4"/>
  <c r="Z182" i="4"/>
  <c r="V182" i="4"/>
  <c r="U182" i="4"/>
  <c r="T182" i="4"/>
  <c r="P182" i="4"/>
  <c r="O182" i="4"/>
  <c r="N182" i="4"/>
  <c r="J182" i="4"/>
  <c r="I182" i="4"/>
  <c r="H182" i="4"/>
  <c r="D182" i="4"/>
  <c r="C182" i="4"/>
  <c r="AZ182" i="3"/>
  <c r="AY182" i="3"/>
  <c r="AX182" i="3"/>
  <c r="AT182" i="3"/>
  <c r="AS182" i="3"/>
  <c r="AR182" i="3"/>
  <c r="AN182" i="3"/>
  <c r="AM182" i="3"/>
  <c r="AL182" i="3"/>
  <c r="AH182" i="3"/>
  <c r="AG182" i="3"/>
  <c r="AF182" i="3"/>
  <c r="AB182" i="3"/>
  <c r="AA182" i="3"/>
  <c r="Z182" i="3"/>
  <c r="V182" i="3"/>
  <c r="U182" i="3"/>
  <c r="T182" i="3"/>
  <c r="P182" i="3"/>
  <c r="O182" i="3"/>
  <c r="N182" i="3"/>
  <c r="J182" i="3"/>
  <c r="I182" i="3"/>
  <c r="H182" i="3"/>
  <c r="D182" i="3"/>
  <c r="C182" i="3"/>
  <c r="AZ182" i="2"/>
  <c r="AY182" i="2"/>
  <c r="AX182" i="2"/>
  <c r="AT182" i="2"/>
  <c r="AS182" i="2"/>
  <c r="AR182" i="2"/>
  <c r="AN182" i="2"/>
  <c r="AM182" i="2"/>
  <c r="AL182" i="2"/>
  <c r="AH182" i="2"/>
  <c r="AG182" i="2"/>
  <c r="AF182" i="2"/>
  <c r="AB182" i="2"/>
  <c r="AA182" i="2"/>
  <c r="Z182" i="2"/>
  <c r="V182" i="2"/>
  <c r="U182" i="2"/>
  <c r="T182" i="2"/>
  <c r="P182" i="2"/>
  <c r="O182" i="2"/>
  <c r="N182" i="2"/>
  <c r="J182" i="2"/>
  <c r="I182" i="2"/>
  <c r="H182" i="2"/>
  <c r="D182" i="2"/>
  <c r="C182" i="2"/>
  <c r="AN182" i="1"/>
  <c r="AR182" i="1"/>
  <c r="AS182" i="1"/>
  <c r="AT182" i="1"/>
  <c r="AX182" i="1"/>
  <c r="AY182" i="1"/>
  <c r="AZ182" i="1"/>
  <c r="D182" i="1"/>
  <c r="H182" i="1"/>
  <c r="I182" i="1"/>
  <c r="J182" i="1"/>
  <c r="N182" i="1"/>
  <c r="O182" i="1"/>
  <c r="P182" i="1"/>
  <c r="T182" i="1"/>
  <c r="U182" i="1"/>
  <c r="V182" i="1"/>
  <c r="Z182" i="1"/>
  <c r="AA182" i="1"/>
  <c r="AB182" i="1"/>
  <c r="AF182" i="1"/>
  <c r="AG182" i="1"/>
  <c r="AH182" i="1"/>
  <c r="AL182" i="1"/>
  <c r="AM182" i="1"/>
  <c r="C182" i="1"/>
  <c r="BZ40" i="14" l="1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39" i="14"/>
  <c r="BU60" i="14"/>
  <c r="BD60" i="14"/>
  <c r="BU59" i="14"/>
  <c r="BD59" i="14"/>
  <c r="BU58" i="14"/>
  <c r="BD58" i="14"/>
  <c r="BU57" i="14"/>
  <c r="BD57" i="14"/>
  <c r="BU56" i="14"/>
  <c r="BD56" i="14"/>
  <c r="BU55" i="14"/>
  <c r="BD55" i="14"/>
  <c r="BU54" i="14"/>
  <c r="BD54" i="14"/>
  <c r="BU53" i="14"/>
  <c r="BD53" i="14"/>
  <c r="BU52" i="14"/>
  <c r="BD52" i="14"/>
  <c r="BU51" i="14"/>
  <c r="BD51" i="14"/>
  <c r="BU50" i="14"/>
  <c r="BD50" i="14"/>
  <c r="BU49" i="14"/>
  <c r="BD49" i="14"/>
  <c r="BU48" i="14"/>
  <c r="BD48" i="14"/>
  <c r="BU47" i="14"/>
  <c r="BD47" i="14"/>
  <c r="BU46" i="14"/>
  <c r="BD46" i="14"/>
  <c r="BU45" i="14"/>
  <c r="BD45" i="14"/>
  <c r="BU44" i="14"/>
  <c r="BD44" i="14"/>
  <c r="BU43" i="14"/>
  <c r="BD43" i="14"/>
  <c r="BU42" i="14"/>
  <c r="BD42" i="14"/>
  <c r="BU41" i="14"/>
  <c r="BD41" i="14"/>
  <c r="BU40" i="14"/>
  <c r="BD40" i="14"/>
  <c r="CG39" i="14"/>
  <c r="BY39" i="14"/>
  <c r="BW39" i="14"/>
  <c r="BU39" i="14"/>
  <c r="BP39" i="14"/>
  <c r="BH39" i="14"/>
  <c r="BF39" i="14"/>
  <c r="BD39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14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3" i="14"/>
  <c r="BU22" i="14"/>
  <c r="BU21" i="14"/>
  <c r="BU20" i="14"/>
  <c r="BU19" i="14"/>
  <c r="BU18" i="14"/>
  <c r="BU17" i="14"/>
  <c r="BU16" i="14"/>
  <c r="BU15" i="14"/>
  <c r="CG14" i="14"/>
  <c r="BY14" i="14"/>
  <c r="BW14" i="14"/>
  <c r="BU14" i="14"/>
  <c r="CB41" i="14" l="1"/>
  <c r="CC41" i="14" s="1"/>
  <c r="CH41" i="14" s="1"/>
  <c r="BK40" i="14"/>
  <c r="BL40" i="14" s="1"/>
  <c r="BQ40" i="14" s="1"/>
  <c r="BK41" i="14"/>
  <c r="BL41" i="14" s="1"/>
  <c r="BQ41" i="14" s="1"/>
  <c r="CB60" i="14"/>
  <c r="CC60" i="14" s="1"/>
  <c r="CH60" i="14" s="1"/>
  <c r="CB58" i="14"/>
  <c r="CC58" i="14" s="1"/>
  <c r="CH58" i="14" s="1"/>
  <c r="CB56" i="14"/>
  <c r="CC56" i="14" s="1"/>
  <c r="CH56" i="14" s="1"/>
  <c r="CB54" i="14"/>
  <c r="CC54" i="14" s="1"/>
  <c r="CH54" i="14" s="1"/>
  <c r="CB52" i="14"/>
  <c r="CC52" i="14" s="1"/>
  <c r="CH52" i="14" s="1"/>
  <c r="CB50" i="14"/>
  <c r="CC50" i="14" s="1"/>
  <c r="CH50" i="14" s="1"/>
  <c r="CB48" i="14"/>
  <c r="CC48" i="14" s="1"/>
  <c r="CH48" i="14" s="1"/>
  <c r="CB46" i="14"/>
  <c r="CC46" i="14" s="1"/>
  <c r="CH46" i="14" s="1"/>
  <c r="CB44" i="14"/>
  <c r="CC44" i="14" s="1"/>
  <c r="CH44" i="14" s="1"/>
  <c r="CB42" i="14"/>
  <c r="CC42" i="14" s="1"/>
  <c r="CH42" i="14" s="1"/>
  <c r="CB40" i="14"/>
  <c r="CC40" i="14" s="1"/>
  <c r="CH40" i="14" s="1"/>
  <c r="CB39" i="14"/>
  <c r="CC39" i="14" s="1"/>
  <c r="CH39" i="14" s="1"/>
  <c r="CB59" i="14"/>
  <c r="CC59" i="14" s="1"/>
  <c r="CH59" i="14" s="1"/>
  <c r="CB57" i="14"/>
  <c r="CC57" i="14" s="1"/>
  <c r="CH57" i="14" s="1"/>
  <c r="CB55" i="14"/>
  <c r="CC55" i="14" s="1"/>
  <c r="CH55" i="14" s="1"/>
  <c r="CB53" i="14"/>
  <c r="CC53" i="14" s="1"/>
  <c r="CH53" i="14" s="1"/>
  <c r="CB51" i="14"/>
  <c r="CC51" i="14" s="1"/>
  <c r="CH51" i="14" s="1"/>
  <c r="CB49" i="14"/>
  <c r="CC49" i="14" s="1"/>
  <c r="CH49" i="14" s="1"/>
  <c r="CB47" i="14"/>
  <c r="CC47" i="14" s="1"/>
  <c r="CH47" i="14" s="1"/>
  <c r="CB45" i="14"/>
  <c r="CC45" i="14" s="1"/>
  <c r="CH45" i="14" s="1"/>
  <c r="CB43" i="14"/>
  <c r="CC43" i="14" s="1"/>
  <c r="CH43" i="14" s="1"/>
  <c r="BK60" i="14"/>
  <c r="BL60" i="14" s="1"/>
  <c r="BQ60" i="14" s="1"/>
  <c r="BK58" i="14"/>
  <c r="BL58" i="14" s="1"/>
  <c r="BQ58" i="14" s="1"/>
  <c r="BK56" i="14"/>
  <c r="BL56" i="14" s="1"/>
  <c r="BQ56" i="14" s="1"/>
  <c r="BK54" i="14"/>
  <c r="BL54" i="14" s="1"/>
  <c r="BQ54" i="14" s="1"/>
  <c r="BK52" i="14"/>
  <c r="BL52" i="14" s="1"/>
  <c r="BQ52" i="14" s="1"/>
  <c r="BK50" i="14"/>
  <c r="BL50" i="14" s="1"/>
  <c r="BQ50" i="14" s="1"/>
  <c r="BK48" i="14"/>
  <c r="BL48" i="14" s="1"/>
  <c r="BQ48" i="14" s="1"/>
  <c r="BK46" i="14"/>
  <c r="BL46" i="14" s="1"/>
  <c r="BQ46" i="14" s="1"/>
  <c r="BK44" i="14"/>
  <c r="BL44" i="14" s="1"/>
  <c r="BQ44" i="14" s="1"/>
  <c r="BK42" i="14"/>
  <c r="BL42" i="14" s="1"/>
  <c r="BQ42" i="14" s="1"/>
  <c r="BK39" i="14"/>
  <c r="BL39" i="14" s="1"/>
  <c r="BQ39" i="14" s="1"/>
  <c r="BK59" i="14"/>
  <c r="BL59" i="14" s="1"/>
  <c r="BQ59" i="14" s="1"/>
  <c r="BK57" i="14"/>
  <c r="BL57" i="14" s="1"/>
  <c r="BQ57" i="14" s="1"/>
  <c r="BK55" i="14"/>
  <c r="BL55" i="14" s="1"/>
  <c r="BQ55" i="14" s="1"/>
  <c r="BK53" i="14"/>
  <c r="BL53" i="14" s="1"/>
  <c r="BQ53" i="14" s="1"/>
  <c r="BK51" i="14"/>
  <c r="BL51" i="14" s="1"/>
  <c r="BQ51" i="14" s="1"/>
  <c r="BK49" i="14"/>
  <c r="BL49" i="14" s="1"/>
  <c r="BQ49" i="14" s="1"/>
  <c r="BK47" i="14"/>
  <c r="BL47" i="14" s="1"/>
  <c r="BQ47" i="14" s="1"/>
  <c r="BK45" i="14"/>
  <c r="BL45" i="14" s="1"/>
  <c r="BQ45" i="14" s="1"/>
  <c r="BK43" i="14"/>
  <c r="BL43" i="14" s="1"/>
  <c r="BQ43" i="14" s="1"/>
  <c r="CB16" i="14"/>
  <c r="CC16" i="14" s="1"/>
  <c r="CH16" i="14" s="1"/>
  <c r="CB35" i="14"/>
  <c r="CC35" i="14" s="1"/>
  <c r="CH35" i="14" s="1"/>
  <c r="CB33" i="14"/>
  <c r="CC33" i="14" s="1"/>
  <c r="CH33" i="14" s="1"/>
  <c r="CB31" i="14"/>
  <c r="CC31" i="14" s="1"/>
  <c r="CH31" i="14" s="1"/>
  <c r="CB29" i="14"/>
  <c r="CC29" i="14" s="1"/>
  <c r="CH29" i="14" s="1"/>
  <c r="CB27" i="14"/>
  <c r="CC27" i="14" s="1"/>
  <c r="CH27" i="14" s="1"/>
  <c r="CB25" i="14"/>
  <c r="CC25" i="14" s="1"/>
  <c r="CH25" i="14" s="1"/>
  <c r="CB23" i="14"/>
  <c r="CC23" i="14" s="1"/>
  <c r="CH23" i="14" s="1"/>
  <c r="CB21" i="14"/>
  <c r="CC21" i="14" s="1"/>
  <c r="CH21" i="14" s="1"/>
  <c r="CB19" i="14"/>
  <c r="CC19" i="14" s="1"/>
  <c r="CH19" i="14" s="1"/>
  <c r="CB17" i="14"/>
  <c r="CC17" i="14" s="1"/>
  <c r="CH17" i="14" s="1"/>
  <c r="CB15" i="14"/>
  <c r="CC15" i="14" s="1"/>
  <c r="CH15" i="14" s="1"/>
  <c r="CB14" i="14"/>
  <c r="CC14" i="14" s="1"/>
  <c r="CH14" i="14" s="1"/>
  <c r="CB34" i="14"/>
  <c r="CC34" i="14" s="1"/>
  <c r="CH34" i="14" s="1"/>
  <c r="CB32" i="14"/>
  <c r="CC32" i="14" s="1"/>
  <c r="CH32" i="14" s="1"/>
  <c r="CB30" i="14"/>
  <c r="CC30" i="14" s="1"/>
  <c r="CH30" i="14" s="1"/>
  <c r="CB28" i="14"/>
  <c r="CC28" i="14" s="1"/>
  <c r="CH28" i="14" s="1"/>
  <c r="CB26" i="14"/>
  <c r="CC26" i="14" s="1"/>
  <c r="CH26" i="14" s="1"/>
  <c r="CB24" i="14"/>
  <c r="CC24" i="14" s="1"/>
  <c r="CH24" i="14" s="1"/>
  <c r="CB22" i="14"/>
  <c r="CC22" i="14" s="1"/>
  <c r="CH22" i="14" s="1"/>
  <c r="CB20" i="14"/>
  <c r="CC20" i="14" s="1"/>
  <c r="CH20" i="14" s="1"/>
  <c r="CB18" i="14"/>
  <c r="CC18" i="14" s="1"/>
  <c r="CH18" i="14" s="1"/>
  <c r="BI15" i="14" l="1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14" i="14"/>
  <c r="AR15" i="14" l="1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14" i="14"/>
  <c r="AA15" i="14" l="1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14" i="14"/>
  <c r="BD35" i="14"/>
  <c r="BD34" i="14"/>
  <c r="BD33" i="14"/>
  <c r="BD32" i="14"/>
  <c r="BD31" i="14"/>
  <c r="BD30" i="14"/>
  <c r="BD29" i="14"/>
  <c r="BD28" i="14"/>
  <c r="BD27" i="14"/>
  <c r="BD26" i="14"/>
  <c r="BD25" i="14"/>
  <c r="BD24" i="14"/>
  <c r="BD23" i="14"/>
  <c r="BD22" i="14"/>
  <c r="BD21" i="14"/>
  <c r="BD20" i="14"/>
  <c r="BD19" i="14"/>
  <c r="BD18" i="14"/>
  <c r="BD17" i="14"/>
  <c r="BD16" i="14"/>
  <c r="BD15" i="14"/>
  <c r="BP14" i="14"/>
  <c r="BH14" i="14"/>
  <c r="BF14" i="14"/>
  <c r="BD14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Q14" i="14"/>
  <c r="AO14" i="14"/>
  <c r="AM14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Z14" i="14"/>
  <c r="X14" i="14"/>
  <c r="V14" i="14"/>
  <c r="AC15" i="14" l="1"/>
  <c r="AD15" i="14" s="1"/>
  <c r="AT15" i="14"/>
  <c r="AU15" i="14" s="1"/>
  <c r="AT17" i="14"/>
  <c r="AU17" i="14" s="1"/>
  <c r="AT19" i="14"/>
  <c r="AU19" i="14" s="1"/>
  <c r="AT21" i="14"/>
  <c r="AU21" i="14" s="1"/>
  <c r="AT23" i="14"/>
  <c r="AU23" i="14" s="1"/>
  <c r="AT25" i="14"/>
  <c r="AU25" i="14" s="1"/>
  <c r="AT27" i="14"/>
  <c r="AU27" i="14" s="1"/>
  <c r="AT29" i="14"/>
  <c r="AU29" i="14" s="1"/>
  <c r="AT31" i="14"/>
  <c r="AU31" i="14" s="1"/>
  <c r="AT33" i="14"/>
  <c r="AU33" i="14" s="1"/>
  <c r="AT35" i="14"/>
  <c r="AU35" i="14" s="1"/>
  <c r="AT16" i="14"/>
  <c r="AU16" i="14" s="1"/>
  <c r="AT18" i="14"/>
  <c r="AU18" i="14" s="1"/>
  <c r="AT20" i="14"/>
  <c r="AU20" i="14" s="1"/>
  <c r="AT22" i="14"/>
  <c r="AU22" i="14" s="1"/>
  <c r="AT24" i="14"/>
  <c r="AU24" i="14" s="1"/>
  <c r="AT26" i="14"/>
  <c r="AU26" i="14" s="1"/>
  <c r="AT28" i="14"/>
  <c r="AU28" i="14" s="1"/>
  <c r="AT30" i="14"/>
  <c r="AU30" i="14" s="1"/>
  <c r="AT32" i="14"/>
  <c r="AU32" i="14" s="1"/>
  <c r="AT34" i="14"/>
  <c r="AU34" i="14" s="1"/>
  <c r="AT14" i="14"/>
  <c r="AU14" i="14" s="1"/>
  <c r="AC14" i="14"/>
  <c r="AD14" i="14" s="1"/>
  <c r="AC34" i="14"/>
  <c r="AD34" i="14" s="1"/>
  <c r="AC32" i="14"/>
  <c r="AD32" i="14" s="1"/>
  <c r="AC30" i="14"/>
  <c r="AD30" i="14" s="1"/>
  <c r="AC28" i="14"/>
  <c r="AD28" i="14" s="1"/>
  <c r="AC26" i="14"/>
  <c r="AD26" i="14" s="1"/>
  <c r="AC24" i="14"/>
  <c r="AD24" i="14" s="1"/>
  <c r="AC22" i="14"/>
  <c r="AD22" i="14" s="1"/>
  <c r="AC20" i="14"/>
  <c r="AD20" i="14" s="1"/>
  <c r="AC18" i="14"/>
  <c r="AD18" i="14" s="1"/>
  <c r="AC16" i="14"/>
  <c r="AD16" i="14" s="1"/>
  <c r="AC35" i="14"/>
  <c r="AD35" i="14" s="1"/>
  <c r="AC33" i="14"/>
  <c r="AD33" i="14" s="1"/>
  <c r="AC31" i="14"/>
  <c r="AD31" i="14" s="1"/>
  <c r="AC29" i="14"/>
  <c r="AD29" i="14" s="1"/>
  <c r="AC27" i="14"/>
  <c r="AD27" i="14" s="1"/>
  <c r="AC25" i="14"/>
  <c r="AD25" i="14" s="1"/>
  <c r="AC23" i="14"/>
  <c r="AD23" i="14" s="1"/>
  <c r="AC21" i="14"/>
  <c r="AD21" i="14" s="1"/>
  <c r="AC19" i="14"/>
  <c r="AD19" i="14" s="1"/>
  <c r="AC17" i="14"/>
  <c r="AD17" i="14" s="1"/>
  <c r="BK17" i="14"/>
  <c r="BL17" i="14" s="1"/>
  <c r="BQ17" i="14" s="1"/>
  <c r="BK21" i="14"/>
  <c r="BL21" i="14" s="1"/>
  <c r="BQ21" i="14" s="1"/>
  <c r="BK25" i="14"/>
  <c r="BL25" i="14" s="1"/>
  <c r="BQ25" i="14" s="1"/>
  <c r="BK29" i="14"/>
  <c r="BL29" i="14" s="1"/>
  <c r="BQ29" i="14" s="1"/>
  <c r="BK33" i="14"/>
  <c r="BL33" i="14" s="1"/>
  <c r="BQ33" i="14" s="1"/>
  <c r="BK18" i="14"/>
  <c r="BL18" i="14" s="1"/>
  <c r="BQ18" i="14" s="1"/>
  <c r="BK22" i="14"/>
  <c r="BL22" i="14" s="1"/>
  <c r="BQ22" i="14" s="1"/>
  <c r="BK26" i="14"/>
  <c r="BL26" i="14" s="1"/>
  <c r="BQ26" i="14" s="1"/>
  <c r="BK30" i="14"/>
  <c r="BL30" i="14" s="1"/>
  <c r="BQ30" i="14" s="1"/>
  <c r="BK34" i="14"/>
  <c r="BL34" i="14" s="1"/>
  <c r="BQ34" i="14" s="1"/>
  <c r="BK15" i="14"/>
  <c r="BL15" i="14" s="1"/>
  <c r="BQ15" i="14" s="1"/>
  <c r="BK19" i="14"/>
  <c r="BL19" i="14" s="1"/>
  <c r="BQ19" i="14" s="1"/>
  <c r="BK23" i="14"/>
  <c r="BL23" i="14" s="1"/>
  <c r="BQ23" i="14" s="1"/>
  <c r="BK27" i="14"/>
  <c r="BL27" i="14" s="1"/>
  <c r="BQ27" i="14" s="1"/>
  <c r="BK31" i="14"/>
  <c r="BL31" i="14" s="1"/>
  <c r="BQ31" i="14" s="1"/>
  <c r="BK35" i="14"/>
  <c r="BL35" i="14" s="1"/>
  <c r="BQ35" i="14" s="1"/>
  <c r="BK16" i="14"/>
  <c r="BL16" i="14" s="1"/>
  <c r="BQ16" i="14" s="1"/>
  <c r="BK20" i="14"/>
  <c r="BL20" i="14" s="1"/>
  <c r="BQ20" i="14" s="1"/>
  <c r="BK24" i="14"/>
  <c r="BL24" i="14" s="1"/>
  <c r="BQ24" i="14" s="1"/>
  <c r="BK28" i="14"/>
  <c r="BL28" i="14" s="1"/>
  <c r="BQ28" i="14" s="1"/>
  <c r="BK32" i="14"/>
  <c r="BL32" i="14" s="1"/>
  <c r="BQ32" i="14" s="1"/>
  <c r="BK14" i="14"/>
  <c r="BL14" i="14" s="1"/>
  <c r="BQ14" i="14" s="1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L7" i="7"/>
  <c r="M7" i="7"/>
  <c r="L8" i="7"/>
  <c r="M8" i="7"/>
  <c r="L9" i="7"/>
  <c r="M9" i="7"/>
  <c r="L10" i="7"/>
  <c r="M10" i="7"/>
  <c r="L11" i="7"/>
  <c r="M11" i="7"/>
  <c r="L12" i="7"/>
  <c r="M12" i="7"/>
  <c r="L13" i="7"/>
  <c r="M13" i="7"/>
  <c r="L14" i="7"/>
  <c r="M14" i="7"/>
  <c r="L15" i="7"/>
  <c r="M15" i="7"/>
  <c r="L16" i="7"/>
  <c r="M16" i="7"/>
  <c r="L17" i="7"/>
  <c r="M17" i="7"/>
  <c r="L18" i="7"/>
  <c r="M18" i="7"/>
  <c r="L19" i="7"/>
  <c r="M19" i="7"/>
  <c r="L20" i="7"/>
  <c r="M20" i="7"/>
  <c r="L21" i="7"/>
  <c r="M21" i="7"/>
  <c r="L22" i="7"/>
  <c r="M22" i="7"/>
  <c r="L23" i="7"/>
  <c r="M23" i="7"/>
  <c r="L24" i="7"/>
  <c r="M24" i="7"/>
  <c r="L25" i="7"/>
  <c r="M25" i="7"/>
  <c r="L26" i="7"/>
  <c r="M26" i="7"/>
  <c r="L27" i="7"/>
  <c r="M27" i="7"/>
  <c r="L28" i="7"/>
  <c r="M28" i="7"/>
  <c r="L29" i="7"/>
  <c r="M29" i="7"/>
  <c r="L30" i="7"/>
  <c r="M30" i="7"/>
  <c r="L31" i="7"/>
  <c r="M31" i="7"/>
  <c r="L32" i="7"/>
  <c r="M32" i="7"/>
  <c r="L33" i="7"/>
  <c r="M33" i="7"/>
  <c r="L34" i="7"/>
  <c r="M34" i="7"/>
  <c r="L35" i="7"/>
  <c r="M35" i="7"/>
  <c r="L36" i="7"/>
  <c r="M36" i="7"/>
  <c r="L37" i="7"/>
  <c r="M37" i="7"/>
  <c r="L38" i="7"/>
  <c r="M38" i="7"/>
  <c r="L39" i="7"/>
  <c r="M39" i="7"/>
  <c r="L40" i="7"/>
  <c r="M40" i="7"/>
  <c r="L41" i="7"/>
  <c r="M41" i="7"/>
  <c r="L42" i="7"/>
  <c r="M42" i="7"/>
  <c r="L43" i="7"/>
  <c r="M43" i="7"/>
  <c r="L44" i="7"/>
  <c r="M44" i="7"/>
  <c r="L45" i="7"/>
  <c r="M45" i="7"/>
  <c r="L46" i="7"/>
  <c r="M46" i="7"/>
  <c r="L47" i="7"/>
  <c r="M47" i="7"/>
  <c r="L48" i="7"/>
  <c r="M48" i="7"/>
  <c r="L49" i="7"/>
  <c r="M49" i="7"/>
  <c r="L50" i="7"/>
  <c r="M50" i="7"/>
  <c r="L51" i="7"/>
  <c r="M51" i="7"/>
  <c r="L52" i="7"/>
  <c r="M52" i="7"/>
  <c r="L53" i="7"/>
  <c r="M53" i="7"/>
  <c r="L54" i="7"/>
  <c r="M54" i="7"/>
  <c r="L55" i="7"/>
  <c r="M55" i="7"/>
  <c r="L56" i="7"/>
  <c r="M56" i="7"/>
  <c r="L57" i="7"/>
  <c r="M57" i="7"/>
  <c r="L58" i="7"/>
  <c r="M58" i="7"/>
  <c r="L59" i="7"/>
  <c r="M59" i="7"/>
  <c r="L60" i="7"/>
  <c r="M60" i="7"/>
  <c r="L61" i="7"/>
  <c r="M61" i="7"/>
  <c r="L62" i="7"/>
  <c r="M62" i="7"/>
  <c r="L63" i="7"/>
  <c r="M63" i="7"/>
  <c r="L64" i="7"/>
  <c r="M64" i="7"/>
  <c r="L65" i="7"/>
  <c r="M65" i="7"/>
  <c r="L66" i="7"/>
  <c r="M66" i="7"/>
  <c r="L67" i="7"/>
  <c r="M67" i="7"/>
  <c r="L68" i="7"/>
  <c r="M68" i="7"/>
  <c r="L69" i="7"/>
  <c r="M69" i="7"/>
  <c r="L70" i="7"/>
  <c r="M70" i="7"/>
  <c r="L71" i="7"/>
  <c r="M71" i="7"/>
  <c r="L72" i="7"/>
  <c r="M72" i="7"/>
  <c r="L73" i="7"/>
  <c r="M73" i="7"/>
  <c r="L74" i="7"/>
  <c r="M74" i="7"/>
  <c r="L75" i="7"/>
  <c r="M75" i="7"/>
  <c r="L76" i="7"/>
  <c r="M76" i="7"/>
  <c r="L77" i="7"/>
  <c r="M77" i="7"/>
  <c r="L78" i="7"/>
  <c r="M78" i="7"/>
  <c r="L79" i="7"/>
  <c r="M79" i="7"/>
  <c r="L80" i="7"/>
  <c r="M80" i="7"/>
  <c r="L81" i="7"/>
  <c r="M81" i="7"/>
  <c r="L82" i="7"/>
  <c r="M82" i="7"/>
  <c r="L83" i="7"/>
  <c r="M83" i="7"/>
  <c r="L84" i="7"/>
  <c r="M84" i="7"/>
  <c r="L85" i="7"/>
  <c r="M85" i="7"/>
  <c r="L86" i="7"/>
  <c r="M86" i="7"/>
  <c r="L87" i="7"/>
  <c r="M87" i="7"/>
  <c r="L88" i="7"/>
  <c r="M88" i="7"/>
  <c r="L89" i="7"/>
  <c r="M89" i="7"/>
  <c r="L90" i="7"/>
  <c r="M90" i="7"/>
  <c r="L91" i="7"/>
  <c r="M91" i="7"/>
  <c r="L92" i="7"/>
  <c r="M92" i="7"/>
  <c r="M129" i="7" l="1"/>
  <c r="L129" i="7"/>
  <c r="G129" i="7"/>
  <c r="F129" i="7"/>
  <c r="J164" i="11" l="1"/>
  <c r="K164" i="10" l="1"/>
  <c r="G164" i="8" l="1"/>
  <c r="AZ149" i="13" l="1"/>
  <c r="E164" i="13" s="1"/>
  <c r="AY149" i="13"/>
  <c r="D164" i="13" s="1"/>
  <c r="AX149" i="13"/>
  <c r="AT149" i="13"/>
  <c r="E163" i="13" s="1"/>
  <c r="AS149" i="13"/>
  <c r="D163" i="13" s="1"/>
  <c r="AR149" i="13"/>
  <c r="AU133" i="13" s="1"/>
  <c r="AN149" i="13"/>
  <c r="E162" i="13" s="1"/>
  <c r="AM149" i="13"/>
  <c r="D162" i="13" s="1"/>
  <c r="AL149" i="13"/>
  <c r="AO141" i="13" s="1"/>
  <c r="AH149" i="13"/>
  <c r="E161" i="13" s="1"/>
  <c r="AG149" i="13"/>
  <c r="D161" i="13" s="1"/>
  <c r="AF149" i="13"/>
  <c r="AB149" i="13"/>
  <c r="E160" i="13" s="1"/>
  <c r="AA149" i="13"/>
  <c r="D160" i="13" s="1"/>
  <c r="Z149" i="13"/>
  <c r="V149" i="13"/>
  <c r="E159" i="13" s="1"/>
  <c r="U149" i="13"/>
  <c r="D159" i="13" s="1"/>
  <c r="T149" i="13"/>
  <c r="W131" i="13" s="1"/>
  <c r="P149" i="13"/>
  <c r="E158" i="13" s="1"/>
  <c r="O149" i="13"/>
  <c r="D158" i="13" s="1"/>
  <c r="N149" i="13"/>
  <c r="J149" i="13"/>
  <c r="E157" i="13" s="1"/>
  <c r="I149" i="13"/>
  <c r="D157" i="13" s="1"/>
  <c r="H149" i="13"/>
  <c r="D149" i="13"/>
  <c r="BB146" i="13" s="1"/>
  <c r="C149" i="13"/>
  <c r="F114" i="13" s="1"/>
  <c r="B149" i="13"/>
  <c r="AW146" i="13"/>
  <c r="AU146" i="13"/>
  <c r="AP146" i="13"/>
  <c r="AD146" i="13"/>
  <c r="Y146" i="13"/>
  <c r="R146" i="13"/>
  <c r="BC145" i="13"/>
  <c r="AV145" i="13"/>
  <c r="AQ145" i="13"/>
  <c r="AO145" i="13"/>
  <c r="AJ145" i="13"/>
  <c r="AE145" i="13"/>
  <c r="X145" i="13"/>
  <c r="Q145" i="13"/>
  <c r="L145" i="13"/>
  <c r="G145" i="13"/>
  <c r="AW144" i="13"/>
  <c r="AP144" i="13"/>
  <c r="AK144" i="13"/>
  <c r="AD144" i="13"/>
  <c r="Y144" i="13"/>
  <c r="R144" i="13"/>
  <c r="M144" i="13"/>
  <c r="BC143" i="13"/>
  <c r="AV143" i="13"/>
  <c r="AQ143" i="13"/>
  <c r="AO143" i="13"/>
  <c r="AJ143" i="13"/>
  <c r="AE143" i="13"/>
  <c r="X143" i="13"/>
  <c r="S143" i="13"/>
  <c r="Q143" i="13"/>
  <c r="L143" i="13"/>
  <c r="G143" i="13"/>
  <c r="E143" i="13"/>
  <c r="BB142" i="13"/>
  <c r="AW142" i="13"/>
  <c r="AP142" i="13"/>
  <c r="AK142" i="13"/>
  <c r="AD142" i="13"/>
  <c r="Y142" i="13"/>
  <c r="R142" i="13"/>
  <c r="M142" i="13"/>
  <c r="BC141" i="13"/>
  <c r="AV141" i="13"/>
  <c r="AQ141" i="13"/>
  <c r="AJ141" i="13"/>
  <c r="AE141" i="13"/>
  <c r="Y141" i="13"/>
  <c r="X141" i="13"/>
  <c r="S141" i="13"/>
  <c r="R141" i="13"/>
  <c r="Q141" i="13"/>
  <c r="M141" i="13"/>
  <c r="L141" i="13"/>
  <c r="G141" i="13"/>
  <c r="BC140" i="13"/>
  <c r="BB140" i="13"/>
  <c r="BA140" i="13"/>
  <c r="AW140" i="13"/>
  <c r="AV140" i="13"/>
  <c r="AQ140" i="13"/>
  <c r="AP140" i="13"/>
  <c r="AO140" i="13"/>
  <c r="AK140" i="13"/>
  <c r="AJ140" i="13"/>
  <c r="AE140" i="13"/>
  <c r="AD140" i="13"/>
  <c r="Y140" i="13"/>
  <c r="X140" i="13"/>
  <c r="S140" i="13"/>
  <c r="R140" i="13"/>
  <c r="Q140" i="13"/>
  <c r="M140" i="13"/>
  <c r="L140" i="13"/>
  <c r="G140" i="13"/>
  <c r="F140" i="13"/>
  <c r="BC139" i="13"/>
  <c r="BB139" i="13"/>
  <c r="AW139" i="13"/>
  <c r="AV139" i="13"/>
  <c r="AQ139" i="13"/>
  <c r="AP139" i="13"/>
  <c r="AO139" i="13"/>
  <c r="AK139" i="13"/>
  <c r="AJ139" i="13"/>
  <c r="AE139" i="13"/>
  <c r="AD139" i="13"/>
  <c r="Y139" i="13"/>
  <c r="X139" i="13"/>
  <c r="S139" i="13"/>
  <c r="R139" i="13"/>
  <c r="Q139" i="13"/>
  <c r="M139" i="13"/>
  <c r="L139" i="13"/>
  <c r="G139" i="13"/>
  <c r="BC138" i="13"/>
  <c r="BB138" i="13"/>
  <c r="AW138" i="13"/>
  <c r="AV138" i="13"/>
  <c r="AQ138" i="13"/>
  <c r="AP138" i="13"/>
  <c r="AO138" i="13"/>
  <c r="AK138" i="13"/>
  <c r="AJ138" i="13"/>
  <c r="AE138" i="13"/>
  <c r="AD138" i="13"/>
  <c r="Y138" i="13"/>
  <c r="X138" i="13"/>
  <c r="S138" i="13"/>
  <c r="R138" i="13"/>
  <c r="Q138" i="13"/>
  <c r="M138" i="13"/>
  <c r="L138" i="13"/>
  <c r="G138" i="13"/>
  <c r="BC137" i="13"/>
  <c r="BB137" i="13"/>
  <c r="AW137" i="13"/>
  <c r="AV137" i="13"/>
  <c r="AQ137" i="13"/>
  <c r="AP137" i="13"/>
  <c r="AO137" i="13"/>
  <c r="AK137" i="13"/>
  <c r="AJ137" i="13"/>
  <c r="AE137" i="13"/>
  <c r="AD137" i="13"/>
  <c r="Y137" i="13"/>
  <c r="X137" i="13"/>
  <c r="S137" i="13"/>
  <c r="R137" i="13"/>
  <c r="Q137" i="13"/>
  <c r="M137" i="13"/>
  <c r="L137" i="13"/>
  <c r="G137" i="13"/>
  <c r="BC136" i="13"/>
  <c r="BB136" i="13"/>
  <c r="AW136" i="13"/>
  <c r="AV136" i="13"/>
  <c r="AQ136" i="13"/>
  <c r="AP136" i="13"/>
  <c r="AO136" i="13"/>
  <c r="AK136" i="13"/>
  <c r="AJ136" i="13"/>
  <c r="AE136" i="13"/>
  <c r="AD136" i="13"/>
  <c r="Y136" i="13"/>
  <c r="X136" i="13"/>
  <c r="S136" i="13"/>
  <c r="R136" i="13"/>
  <c r="Q136" i="13"/>
  <c r="M136" i="13"/>
  <c r="L136" i="13"/>
  <c r="G136" i="13"/>
  <c r="BC135" i="13"/>
  <c r="BB135" i="13"/>
  <c r="AW135" i="13"/>
  <c r="AV135" i="13"/>
  <c r="AU135" i="13"/>
  <c r="AQ135" i="13"/>
  <c r="AP135" i="13"/>
  <c r="AO135" i="13"/>
  <c r="AK135" i="13"/>
  <c r="AJ135" i="13"/>
  <c r="AE135" i="13"/>
  <c r="AD135" i="13"/>
  <c r="Y135" i="13"/>
  <c r="X135" i="13"/>
  <c r="S135" i="13"/>
  <c r="R135" i="13"/>
  <c r="Q135" i="13"/>
  <c r="M135" i="13"/>
  <c r="L135" i="13"/>
  <c r="G135" i="13"/>
  <c r="BC134" i="13"/>
  <c r="BB134" i="13"/>
  <c r="AW134" i="13"/>
  <c r="AV134" i="13"/>
  <c r="AQ134" i="13"/>
  <c r="AP134" i="13"/>
  <c r="AO134" i="13"/>
  <c r="AK134" i="13"/>
  <c r="AJ134" i="13"/>
  <c r="AE134" i="13"/>
  <c r="AD134" i="13"/>
  <c r="Y134" i="13"/>
  <c r="X134" i="13"/>
  <c r="S134" i="13"/>
  <c r="R134" i="13"/>
  <c r="Q134" i="13"/>
  <c r="M134" i="13"/>
  <c r="L134" i="13"/>
  <c r="G134" i="13"/>
  <c r="BC133" i="13"/>
  <c r="BB133" i="13"/>
  <c r="AW133" i="13"/>
  <c r="AV133" i="13"/>
  <c r="AQ133" i="13"/>
  <c r="AP133" i="13"/>
  <c r="AO133" i="13"/>
  <c r="AK133" i="13"/>
  <c r="AJ133" i="13"/>
  <c r="AE133" i="13"/>
  <c r="AD133" i="13"/>
  <c r="Y133" i="13"/>
  <c r="X133" i="13"/>
  <c r="S133" i="13"/>
  <c r="R133" i="13"/>
  <c r="Q133" i="13"/>
  <c r="M133" i="13"/>
  <c r="L133" i="13"/>
  <c r="G133" i="13"/>
  <c r="BC132" i="13"/>
  <c r="BB132" i="13"/>
  <c r="AW132" i="13"/>
  <c r="AV132" i="13"/>
  <c r="AQ132" i="13"/>
  <c r="AP132" i="13"/>
  <c r="AO132" i="13"/>
  <c r="AK132" i="13"/>
  <c r="AJ132" i="13"/>
  <c r="AE132" i="13"/>
  <c r="AD132" i="13"/>
  <c r="Y132" i="13"/>
  <c r="X132" i="13"/>
  <c r="S132" i="13"/>
  <c r="R132" i="13"/>
  <c r="Q132" i="13"/>
  <c r="M132" i="13"/>
  <c r="L132" i="13"/>
  <c r="G132" i="13"/>
  <c r="BC131" i="13"/>
  <c r="BB131" i="13"/>
  <c r="AW131" i="13"/>
  <c r="AV131" i="13"/>
  <c r="AQ131" i="13"/>
  <c r="AP131" i="13"/>
  <c r="AO131" i="13"/>
  <c r="AK131" i="13"/>
  <c r="AJ131" i="13"/>
  <c r="AE131" i="13"/>
  <c r="AD131" i="13"/>
  <c r="Y131" i="13"/>
  <c r="X131" i="13"/>
  <c r="S131" i="13"/>
  <c r="R131" i="13"/>
  <c r="Q131" i="13"/>
  <c r="M131" i="13"/>
  <c r="L131" i="13"/>
  <c r="G131" i="13"/>
  <c r="BC130" i="13"/>
  <c r="BB130" i="13"/>
  <c r="AW130" i="13"/>
  <c r="AV130" i="13"/>
  <c r="AQ130" i="13"/>
  <c r="AP130" i="13"/>
  <c r="AO130" i="13"/>
  <c r="AK130" i="13"/>
  <c r="AJ130" i="13"/>
  <c r="AE130" i="13"/>
  <c r="AD130" i="13"/>
  <c r="Y130" i="13"/>
  <c r="X130" i="13"/>
  <c r="S130" i="13"/>
  <c r="R130" i="13"/>
  <c r="Q130" i="13"/>
  <c r="M130" i="13"/>
  <c r="L130" i="13"/>
  <c r="G130" i="13"/>
  <c r="F130" i="13"/>
  <c r="BC129" i="13"/>
  <c r="BB129" i="13"/>
  <c r="AW129" i="13"/>
  <c r="AV129" i="13"/>
  <c r="AQ129" i="13"/>
  <c r="AP129" i="13"/>
  <c r="AO129" i="13"/>
  <c r="AK129" i="13"/>
  <c r="AJ129" i="13"/>
  <c r="AE129" i="13"/>
  <c r="AD129" i="13"/>
  <c r="Y129" i="13"/>
  <c r="X129" i="13"/>
  <c r="S129" i="13"/>
  <c r="R129" i="13"/>
  <c r="Q129" i="13"/>
  <c r="M129" i="13"/>
  <c r="L129" i="13"/>
  <c r="G129" i="13"/>
  <c r="F129" i="13"/>
  <c r="BC128" i="13"/>
  <c r="BB128" i="13"/>
  <c r="AW128" i="13"/>
  <c r="AV128" i="13"/>
  <c r="AQ128" i="13"/>
  <c r="AP128" i="13"/>
  <c r="AO128" i="13"/>
  <c r="AK128" i="13"/>
  <c r="AJ128" i="13"/>
  <c r="AE128" i="13"/>
  <c r="AD128" i="13"/>
  <c r="Y128" i="13"/>
  <c r="X128" i="13"/>
  <c r="S128" i="13"/>
  <c r="R128" i="13"/>
  <c r="Q128" i="13"/>
  <c r="M128" i="13"/>
  <c r="L128" i="13"/>
  <c r="G128" i="13"/>
  <c r="F128" i="13"/>
  <c r="BC127" i="13"/>
  <c r="BB127" i="13"/>
  <c r="AW127" i="13"/>
  <c r="AV127" i="13"/>
  <c r="AQ127" i="13"/>
  <c r="AP127" i="13"/>
  <c r="AO127" i="13"/>
  <c r="AK127" i="13"/>
  <c r="AJ127" i="13"/>
  <c r="AE127" i="13"/>
  <c r="AD127" i="13"/>
  <c r="Y127" i="13"/>
  <c r="X127" i="13"/>
  <c r="S127" i="13"/>
  <c r="R127" i="13"/>
  <c r="Q127" i="13"/>
  <c r="M127" i="13"/>
  <c r="L127" i="13"/>
  <c r="G127" i="13"/>
  <c r="BC126" i="13"/>
  <c r="BB126" i="13"/>
  <c r="AW126" i="13"/>
  <c r="AV126" i="13"/>
  <c r="AQ126" i="13"/>
  <c r="AP126" i="13"/>
  <c r="AO126" i="13"/>
  <c r="AK126" i="13"/>
  <c r="AJ126" i="13"/>
  <c r="AE126" i="13"/>
  <c r="AD126" i="13"/>
  <c r="Y126" i="13"/>
  <c r="X126" i="13"/>
  <c r="S126" i="13"/>
  <c r="R126" i="13"/>
  <c r="Q126" i="13"/>
  <c r="M126" i="13"/>
  <c r="L126" i="13"/>
  <c r="G126" i="13"/>
  <c r="BC125" i="13"/>
  <c r="BB125" i="13"/>
  <c r="AW125" i="13"/>
  <c r="AV125" i="13"/>
  <c r="AQ125" i="13"/>
  <c r="AP125" i="13"/>
  <c r="AO125" i="13"/>
  <c r="AK125" i="13"/>
  <c r="AJ125" i="13"/>
  <c r="AE125" i="13"/>
  <c r="AD125" i="13"/>
  <c r="Y125" i="13"/>
  <c r="X125" i="13"/>
  <c r="S125" i="13"/>
  <c r="R125" i="13"/>
  <c r="Q125" i="13"/>
  <c r="M125" i="13"/>
  <c r="L125" i="13"/>
  <c r="G125" i="13"/>
  <c r="BC124" i="13"/>
  <c r="BB124" i="13"/>
  <c r="AW124" i="13"/>
  <c r="AV124" i="13"/>
  <c r="AQ124" i="13"/>
  <c r="AP124" i="13"/>
  <c r="AO124" i="13"/>
  <c r="AK124" i="13"/>
  <c r="AJ124" i="13"/>
  <c r="AE124" i="13"/>
  <c r="AD124" i="13"/>
  <c r="Y124" i="13"/>
  <c r="X124" i="13"/>
  <c r="S124" i="13"/>
  <c r="R124" i="13"/>
  <c r="Q124" i="13"/>
  <c r="M124" i="13"/>
  <c r="L124" i="13"/>
  <c r="G124" i="13"/>
  <c r="F124" i="13"/>
  <c r="BC123" i="13"/>
  <c r="BB123" i="13"/>
  <c r="AW123" i="13"/>
  <c r="AV123" i="13"/>
  <c r="AQ123" i="13"/>
  <c r="AP123" i="13"/>
  <c r="AO123" i="13"/>
  <c r="AK123" i="13"/>
  <c r="AJ123" i="13"/>
  <c r="AE123" i="13"/>
  <c r="AD123" i="13"/>
  <c r="Y123" i="13"/>
  <c r="X123" i="13"/>
  <c r="S123" i="13"/>
  <c r="R123" i="13"/>
  <c r="Q123" i="13"/>
  <c r="M123" i="13"/>
  <c r="L123" i="13"/>
  <c r="G123" i="13"/>
  <c r="BC122" i="13"/>
  <c r="BB122" i="13"/>
  <c r="AW122" i="13"/>
  <c r="AV122" i="13"/>
  <c r="AQ122" i="13"/>
  <c r="AP122" i="13"/>
  <c r="AO122" i="13"/>
  <c r="AK122" i="13"/>
  <c r="AJ122" i="13"/>
  <c r="AE122" i="13"/>
  <c r="AD122" i="13"/>
  <c r="Y122" i="13"/>
  <c r="X122" i="13"/>
  <c r="S122" i="13"/>
  <c r="R122" i="13"/>
  <c r="Q122" i="13"/>
  <c r="M122" i="13"/>
  <c r="L122" i="13"/>
  <c r="G122" i="13"/>
  <c r="BC121" i="13"/>
  <c r="BB121" i="13"/>
  <c r="AW121" i="13"/>
  <c r="AV121" i="13"/>
  <c r="AQ121" i="13"/>
  <c r="AP121" i="13"/>
  <c r="AO121" i="13"/>
  <c r="AK121" i="13"/>
  <c r="AJ121" i="13"/>
  <c r="AE121" i="13"/>
  <c r="AD121" i="13"/>
  <c r="Y121" i="13"/>
  <c r="X121" i="13"/>
  <c r="S121" i="13"/>
  <c r="R121" i="13"/>
  <c r="Q121" i="13"/>
  <c r="M121" i="13"/>
  <c r="L121" i="13"/>
  <c r="G121" i="13"/>
  <c r="BC120" i="13"/>
  <c r="BB120" i="13"/>
  <c r="AW120" i="13"/>
  <c r="AV120" i="13"/>
  <c r="AQ120" i="13"/>
  <c r="AP120" i="13"/>
  <c r="AO120" i="13"/>
  <c r="AK120" i="13"/>
  <c r="AJ120" i="13"/>
  <c r="AE120" i="13"/>
  <c r="AD120" i="13"/>
  <c r="Y120" i="13"/>
  <c r="X120" i="13"/>
  <c r="S120" i="13"/>
  <c r="R120" i="13"/>
  <c r="Q120" i="13"/>
  <c r="M120" i="13"/>
  <c r="L120" i="13"/>
  <c r="G120" i="13"/>
  <c r="BC119" i="13"/>
  <c r="BB119" i="13"/>
  <c r="AW119" i="13"/>
  <c r="AV119" i="13"/>
  <c r="AQ119" i="13"/>
  <c r="AP119" i="13"/>
  <c r="AO119" i="13"/>
  <c r="AK119" i="13"/>
  <c r="AJ119" i="13"/>
  <c r="AE119" i="13"/>
  <c r="AD119" i="13"/>
  <c r="Y119" i="13"/>
  <c r="X119" i="13"/>
  <c r="S119" i="13"/>
  <c r="R119" i="13"/>
  <c r="Q119" i="13"/>
  <c r="M119" i="13"/>
  <c r="L119" i="13"/>
  <c r="G119" i="13"/>
  <c r="BC118" i="13"/>
  <c r="BB118" i="13"/>
  <c r="AW118" i="13"/>
  <c r="AV118" i="13"/>
  <c r="AQ118" i="13"/>
  <c r="AP118" i="13"/>
  <c r="AO118" i="13"/>
  <c r="AK118" i="13"/>
  <c r="AJ118" i="13"/>
  <c r="AE118" i="13"/>
  <c r="AD118" i="13"/>
  <c r="Y118" i="13"/>
  <c r="X118" i="13"/>
  <c r="S118" i="13"/>
  <c r="R118" i="13"/>
  <c r="Q118" i="13"/>
  <c r="M118" i="13"/>
  <c r="L118" i="13"/>
  <c r="G118" i="13"/>
  <c r="BC117" i="13"/>
  <c r="BB117" i="13"/>
  <c r="AW117" i="13"/>
  <c r="AV117" i="13"/>
  <c r="AQ117" i="13"/>
  <c r="AP117" i="13"/>
  <c r="AO117" i="13"/>
  <c r="AK117" i="13"/>
  <c r="AJ117" i="13"/>
  <c r="AE117" i="13"/>
  <c r="AD117" i="13"/>
  <c r="Y117" i="13"/>
  <c r="X117" i="13"/>
  <c r="S117" i="13"/>
  <c r="R117" i="13"/>
  <c r="Q117" i="13"/>
  <c r="M117" i="13"/>
  <c r="L117" i="13"/>
  <c r="G117" i="13"/>
  <c r="BC116" i="13"/>
  <c r="BB116" i="13"/>
  <c r="AW116" i="13"/>
  <c r="AV116" i="13"/>
  <c r="AQ116" i="13"/>
  <c r="AP116" i="13"/>
  <c r="AO116" i="13"/>
  <c r="AK116" i="13"/>
  <c r="AJ116" i="13"/>
  <c r="AE116" i="13"/>
  <c r="AD116" i="13"/>
  <c r="Y116" i="13"/>
  <c r="X116" i="13"/>
  <c r="S116" i="13"/>
  <c r="R116" i="13"/>
  <c r="Q116" i="13"/>
  <c r="M116" i="13"/>
  <c r="L116" i="13"/>
  <c r="G116" i="13"/>
  <c r="BC115" i="13"/>
  <c r="BB115" i="13"/>
  <c r="AW115" i="13"/>
  <c r="AV115" i="13"/>
  <c r="AQ115" i="13"/>
  <c r="AP115" i="13"/>
  <c r="AO115" i="13"/>
  <c r="AK115" i="13"/>
  <c r="AJ115" i="13"/>
  <c r="AE115" i="13"/>
  <c r="AD115" i="13"/>
  <c r="Y115" i="13"/>
  <c r="X115" i="13"/>
  <c r="W115" i="13"/>
  <c r="S115" i="13"/>
  <c r="R115" i="13"/>
  <c r="Q115" i="13"/>
  <c r="M115" i="13"/>
  <c r="L115" i="13"/>
  <c r="G115" i="13"/>
  <c r="BC114" i="13"/>
  <c r="BB114" i="13"/>
  <c r="AW114" i="13"/>
  <c r="AV114" i="13"/>
  <c r="AQ114" i="13"/>
  <c r="AP114" i="13"/>
  <c r="AO114" i="13"/>
  <c r="AK114" i="13"/>
  <c r="AJ114" i="13"/>
  <c r="AE114" i="13"/>
  <c r="AD114" i="13"/>
  <c r="Y114" i="13"/>
  <c r="X114" i="13"/>
  <c r="S114" i="13"/>
  <c r="R114" i="13"/>
  <c r="Q114" i="13"/>
  <c r="M114" i="13"/>
  <c r="L114" i="13"/>
  <c r="G114" i="13"/>
  <c r="BC113" i="13"/>
  <c r="BB113" i="13"/>
  <c r="AW113" i="13"/>
  <c r="AV113" i="13"/>
  <c r="AQ113" i="13"/>
  <c r="AP113" i="13"/>
  <c r="AO113" i="13"/>
  <c r="AK113" i="13"/>
  <c r="AJ113" i="13"/>
  <c r="AE113" i="13"/>
  <c r="AD113" i="13"/>
  <c r="Y113" i="13"/>
  <c r="X113" i="13"/>
  <c r="S113" i="13"/>
  <c r="R113" i="13"/>
  <c r="Q113" i="13"/>
  <c r="M113" i="13"/>
  <c r="L113" i="13"/>
  <c r="G113" i="13"/>
  <c r="BC112" i="13"/>
  <c r="BB112" i="13"/>
  <c r="AW112" i="13"/>
  <c r="AV112" i="13"/>
  <c r="AQ112" i="13"/>
  <c r="AP112" i="13"/>
  <c r="AO112" i="13"/>
  <c r="AK112" i="13"/>
  <c r="AJ112" i="13"/>
  <c r="AE112" i="13"/>
  <c r="AD112" i="13"/>
  <c r="Y112" i="13"/>
  <c r="X112" i="13"/>
  <c r="S112" i="13"/>
  <c r="R112" i="13"/>
  <c r="Q112" i="13"/>
  <c r="M112" i="13"/>
  <c r="L112" i="13"/>
  <c r="G112" i="13"/>
  <c r="BC111" i="13"/>
  <c r="BB111" i="13"/>
  <c r="AW111" i="13"/>
  <c r="AV111" i="13"/>
  <c r="AQ111" i="13"/>
  <c r="AP111" i="13"/>
  <c r="AO111" i="13"/>
  <c r="AK111" i="13"/>
  <c r="AJ111" i="13"/>
  <c r="AE111" i="13"/>
  <c r="AD111" i="13"/>
  <c r="Y111" i="13"/>
  <c r="X111" i="13"/>
  <c r="S111" i="13"/>
  <c r="R111" i="13"/>
  <c r="Q111" i="13"/>
  <c r="M111" i="13"/>
  <c r="L111" i="13"/>
  <c r="G111" i="13"/>
  <c r="BC110" i="13"/>
  <c r="BB110" i="13"/>
  <c r="AW110" i="13"/>
  <c r="AV110" i="13"/>
  <c r="AQ110" i="13"/>
  <c r="AP110" i="13"/>
  <c r="AO110" i="13"/>
  <c r="AK110" i="13"/>
  <c r="AJ110" i="13"/>
  <c r="AE110" i="13"/>
  <c r="AD110" i="13"/>
  <c r="Y110" i="13"/>
  <c r="X110" i="13"/>
  <c r="S110" i="13"/>
  <c r="R110" i="13"/>
  <c r="Q110" i="13"/>
  <c r="M110" i="13"/>
  <c r="L110" i="13"/>
  <c r="G110" i="13"/>
  <c r="BC109" i="13"/>
  <c r="BB109" i="13"/>
  <c r="AW109" i="13"/>
  <c r="AV109" i="13"/>
  <c r="AQ109" i="13"/>
  <c r="AP109" i="13"/>
  <c r="AO109" i="13"/>
  <c r="AK109" i="13"/>
  <c r="AJ109" i="13"/>
  <c r="AE109" i="13"/>
  <c r="AD109" i="13"/>
  <c r="Y109" i="13"/>
  <c r="X109" i="13"/>
  <c r="S109" i="13"/>
  <c r="R109" i="13"/>
  <c r="Q109" i="13"/>
  <c r="M109" i="13"/>
  <c r="L109" i="13"/>
  <c r="G109" i="13"/>
  <c r="BC108" i="13"/>
  <c r="BB108" i="13"/>
  <c r="AW108" i="13"/>
  <c r="AV108" i="13"/>
  <c r="AQ108" i="13"/>
  <c r="AP108" i="13"/>
  <c r="AO108" i="13"/>
  <c r="AK108" i="13"/>
  <c r="AJ108" i="13"/>
  <c r="AE108" i="13"/>
  <c r="AD108" i="13"/>
  <c r="Y108" i="13"/>
  <c r="X108" i="13"/>
  <c r="S108" i="13"/>
  <c r="R108" i="13"/>
  <c r="Q108" i="13"/>
  <c r="M108" i="13"/>
  <c r="L108" i="13"/>
  <c r="G108" i="13"/>
  <c r="F108" i="13"/>
  <c r="BC107" i="13"/>
  <c r="BB107" i="13"/>
  <c r="AW107" i="13"/>
  <c r="AV107" i="13"/>
  <c r="AQ107" i="13"/>
  <c r="AP107" i="13"/>
  <c r="AO107" i="13"/>
  <c r="AK107" i="13"/>
  <c r="AJ107" i="13"/>
  <c r="AE107" i="13"/>
  <c r="AD107" i="13"/>
  <c r="Y107" i="13"/>
  <c r="X107" i="13"/>
  <c r="S107" i="13"/>
  <c r="R107" i="13"/>
  <c r="Q107" i="13"/>
  <c r="M107" i="13"/>
  <c r="L107" i="13"/>
  <c r="G107" i="13"/>
  <c r="BC106" i="13"/>
  <c r="BB106" i="13"/>
  <c r="AW106" i="13"/>
  <c r="AV106" i="13"/>
  <c r="AQ106" i="13"/>
  <c r="AP106" i="13"/>
  <c r="AO106" i="13"/>
  <c r="AK106" i="13"/>
  <c r="AJ106" i="13"/>
  <c r="AE106" i="13"/>
  <c r="AD106" i="13"/>
  <c r="Y106" i="13"/>
  <c r="X106" i="13"/>
  <c r="S106" i="13"/>
  <c r="R106" i="13"/>
  <c r="Q106" i="13"/>
  <c r="M106" i="13"/>
  <c r="L106" i="13"/>
  <c r="G106" i="13"/>
  <c r="BC105" i="13"/>
  <c r="BB105" i="13"/>
  <c r="AW105" i="13"/>
  <c r="AV105" i="13"/>
  <c r="AQ105" i="13"/>
  <c r="AP105" i="13"/>
  <c r="AO105" i="13"/>
  <c r="AK105" i="13"/>
  <c r="AJ105" i="13"/>
  <c r="AE105" i="13"/>
  <c r="AD105" i="13"/>
  <c r="Y105" i="13"/>
  <c r="X105" i="13"/>
  <c r="S105" i="13"/>
  <c r="R105" i="13"/>
  <c r="Q105" i="13"/>
  <c r="M105" i="13"/>
  <c r="L105" i="13"/>
  <c r="G105" i="13"/>
  <c r="BC104" i="13"/>
  <c r="BB104" i="13"/>
  <c r="AW104" i="13"/>
  <c r="AV104" i="13"/>
  <c r="AQ104" i="13"/>
  <c r="AP104" i="13"/>
  <c r="AO104" i="13"/>
  <c r="AK104" i="13"/>
  <c r="AJ104" i="13"/>
  <c r="AE104" i="13"/>
  <c r="AD104" i="13"/>
  <c r="Y104" i="13"/>
  <c r="X104" i="13"/>
  <c r="S104" i="13"/>
  <c r="R104" i="13"/>
  <c r="Q104" i="13"/>
  <c r="M104" i="13"/>
  <c r="L104" i="13"/>
  <c r="G104" i="13"/>
  <c r="BC103" i="13"/>
  <c r="BB103" i="13"/>
  <c r="AW103" i="13"/>
  <c r="AV103" i="13"/>
  <c r="AU103" i="13"/>
  <c r="AQ103" i="13"/>
  <c r="AP103" i="13"/>
  <c r="AO103" i="13"/>
  <c r="AK103" i="13"/>
  <c r="AJ103" i="13"/>
  <c r="AE103" i="13"/>
  <c r="AD103" i="13"/>
  <c r="Y103" i="13"/>
  <c r="X103" i="13"/>
  <c r="S103" i="13"/>
  <c r="R103" i="13"/>
  <c r="Q103" i="13"/>
  <c r="M103" i="13"/>
  <c r="L103" i="13"/>
  <c r="G103" i="13"/>
  <c r="BC102" i="13"/>
  <c r="BB102" i="13"/>
  <c r="AW102" i="13"/>
  <c r="AV102" i="13"/>
  <c r="AQ102" i="13"/>
  <c r="AP102" i="13"/>
  <c r="AO102" i="13"/>
  <c r="AK102" i="13"/>
  <c r="AJ102" i="13"/>
  <c r="AE102" i="13"/>
  <c r="AD102" i="13"/>
  <c r="Y102" i="13"/>
  <c r="X102" i="13"/>
  <c r="S102" i="13"/>
  <c r="R102" i="13"/>
  <c r="Q102" i="13"/>
  <c r="M102" i="13"/>
  <c r="L102" i="13"/>
  <c r="G102" i="13"/>
  <c r="BC101" i="13"/>
  <c r="BB101" i="13"/>
  <c r="AW101" i="13"/>
  <c r="AV101" i="13"/>
  <c r="AQ101" i="13"/>
  <c r="AP101" i="13"/>
  <c r="AO101" i="13"/>
  <c r="AK101" i="13"/>
  <c r="AJ101" i="13"/>
  <c r="AE101" i="13"/>
  <c r="AD101" i="13"/>
  <c r="Y101" i="13"/>
  <c r="X101" i="13"/>
  <c r="S101" i="13"/>
  <c r="R101" i="13"/>
  <c r="Q101" i="13"/>
  <c r="M101" i="13"/>
  <c r="L101" i="13"/>
  <c r="G101" i="13"/>
  <c r="BC100" i="13"/>
  <c r="BB100" i="13"/>
  <c r="AW100" i="13"/>
  <c r="AV100" i="13"/>
  <c r="AQ100" i="13"/>
  <c r="AP100" i="13"/>
  <c r="AO100" i="13"/>
  <c r="AK100" i="13"/>
  <c r="AJ100" i="13"/>
  <c r="AE100" i="13"/>
  <c r="AD100" i="13"/>
  <c r="Y100" i="13"/>
  <c r="X100" i="13"/>
  <c r="S100" i="13"/>
  <c r="R100" i="13"/>
  <c r="Q100" i="13"/>
  <c r="M100" i="13"/>
  <c r="L100" i="13"/>
  <c r="G100" i="13"/>
  <c r="BC99" i="13"/>
  <c r="BB99" i="13"/>
  <c r="AW99" i="13"/>
  <c r="AV99" i="13"/>
  <c r="AQ99" i="13"/>
  <c r="AP99" i="13"/>
  <c r="AO99" i="13"/>
  <c r="AK99" i="13"/>
  <c r="AJ99" i="13"/>
  <c r="AE99" i="13"/>
  <c r="AD99" i="13"/>
  <c r="Y99" i="13"/>
  <c r="X99" i="13"/>
  <c r="S99" i="13"/>
  <c r="R99" i="13"/>
  <c r="Q99" i="13"/>
  <c r="M99" i="13"/>
  <c r="L99" i="13"/>
  <c r="G99" i="13"/>
  <c r="BC98" i="13"/>
  <c r="BB98" i="13"/>
  <c r="AW98" i="13"/>
  <c r="AV98" i="13"/>
  <c r="AQ98" i="13"/>
  <c r="AP98" i="13"/>
  <c r="AO98" i="13"/>
  <c r="AK98" i="13"/>
  <c r="AJ98" i="13"/>
  <c r="AE98" i="13"/>
  <c r="AD98" i="13"/>
  <c r="Y98" i="13"/>
  <c r="X98" i="13"/>
  <c r="S98" i="13"/>
  <c r="R98" i="13"/>
  <c r="Q98" i="13"/>
  <c r="M98" i="13"/>
  <c r="L98" i="13"/>
  <c r="G98" i="13"/>
  <c r="F98" i="13"/>
  <c r="BC97" i="13"/>
  <c r="BB97" i="13"/>
  <c r="AW97" i="13"/>
  <c r="AV97" i="13"/>
  <c r="AQ97" i="13"/>
  <c r="AP97" i="13"/>
  <c r="AO97" i="13"/>
  <c r="AK97" i="13"/>
  <c r="AJ97" i="13"/>
  <c r="AE97" i="13"/>
  <c r="AD97" i="13"/>
  <c r="Y97" i="13"/>
  <c r="X97" i="13"/>
  <c r="S97" i="13"/>
  <c r="R97" i="13"/>
  <c r="Q97" i="13"/>
  <c r="M97" i="13"/>
  <c r="L97" i="13"/>
  <c r="G97" i="13"/>
  <c r="F97" i="13"/>
  <c r="BC96" i="13"/>
  <c r="BB96" i="13"/>
  <c r="AW96" i="13"/>
  <c r="AV96" i="13"/>
  <c r="AQ96" i="13"/>
  <c r="AP96" i="13"/>
  <c r="AO96" i="13"/>
  <c r="AK96" i="13"/>
  <c r="AJ96" i="13"/>
  <c r="AE96" i="13"/>
  <c r="AD96" i="13"/>
  <c r="Y96" i="13"/>
  <c r="X96" i="13"/>
  <c r="S96" i="13"/>
  <c r="R96" i="13"/>
  <c r="Q96" i="13"/>
  <c r="M96" i="13"/>
  <c r="L96" i="13"/>
  <c r="G96" i="13"/>
  <c r="F96" i="13"/>
  <c r="BC95" i="13"/>
  <c r="BB95" i="13"/>
  <c r="AW95" i="13"/>
  <c r="AV95" i="13"/>
  <c r="AQ95" i="13"/>
  <c r="AP95" i="13"/>
  <c r="AO95" i="13"/>
  <c r="AK95" i="13"/>
  <c r="AJ95" i="13"/>
  <c r="AE95" i="13"/>
  <c r="AD95" i="13"/>
  <c r="Y95" i="13"/>
  <c r="X95" i="13"/>
  <c r="S95" i="13"/>
  <c r="R95" i="13"/>
  <c r="Q95" i="13"/>
  <c r="M95" i="13"/>
  <c r="L95" i="13"/>
  <c r="G95" i="13"/>
  <c r="BC94" i="13"/>
  <c r="BB94" i="13"/>
  <c r="AW94" i="13"/>
  <c r="AV94" i="13"/>
  <c r="AQ94" i="13"/>
  <c r="AP94" i="13"/>
  <c r="AO94" i="13"/>
  <c r="AK94" i="13"/>
  <c r="AJ94" i="13"/>
  <c r="AE94" i="13"/>
  <c r="AD94" i="13"/>
  <c r="Y94" i="13"/>
  <c r="X94" i="13"/>
  <c r="S94" i="13"/>
  <c r="R94" i="13"/>
  <c r="Q94" i="13"/>
  <c r="M94" i="13"/>
  <c r="L94" i="13"/>
  <c r="G94" i="13"/>
  <c r="F94" i="13"/>
  <c r="BC93" i="13"/>
  <c r="BB93" i="13"/>
  <c r="AW93" i="13"/>
  <c r="AV93" i="13"/>
  <c r="AU93" i="13"/>
  <c r="AQ93" i="13"/>
  <c r="AP93" i="13"/>
  <c r="AO93" i="13"/>
  <c r="AK93" i="13"/>
  <c r="AJ93" i="13"/>
  <c r="AE93" i="13"/>
  <c r="AD93" i="13"/>
  <c r="Y93" i="13"/>
  <c r="X93" i="13"/>
  <c r="S93" i="13"/>
  <c r="R93" i="13"/>
  <c r="Q93" i="13"/>
  <c r="M93" i="13"/>
  <c r="L93" i="13"/>
  <c r="G93" i="13"/>
  <c r="BC92" i="13"/>
  <c r="BB92" i="13"/>
  <c r="AW92" i="13"/>
  <c r="AV92" i="13"/>
  <c r="AQ92" i="13"/>
  <c r="AP92" i="13"/>
  <c r="AO92" i="13"/>
  <c r="AK92" i="13"/>
  <c r="AJ92" i="13"/>
  <c r="AE92" i="13"/>
  <c r="AD92" i="13"/>
  <c r="Y92" i="13"/>
  <c r="X92" i="13"/>
  <c r="S92" i="13"/>
  <c r="R92" i="13"/>
  <c r="Q92" i="13"/>
  <c r="M92" i="13"/>
  <c r="L92" i="13"/>
  <c r="G92" i="13"/>
  <c r="BC91" i="13"/>
  <c r="BB91" i="13"/>
  <c r="AW91" i="13"/>
  <c r="AV91" i="13"/>
  <c r="AQ91" i="13"/>
  <c r="AP91" i="13"/>
  <c r="AO91" i="13"/>
  <c r="AK91" i="13"/>
  <c r="AJ91" i="13"/>
  <c r="AE91" i="13"/>
  <c r="AD91" i="13"/>
  <c r="Y91" i="13"/>
  <c r="X91" i="13"/>
  <c r="W91" i="13"/>
  <c r="S91" i="13"/>
  <c r="R91" i="13"/>
  <c r="Q91" i="13"/>
  <c r="M91" i="13"/>
  <c r="L91" i="13"/>
  <c r="G91" i="13"/>
  <c r="F91" i="13"/>
  <c r="BC90" i="13"/>
  <c r="BB90" i="13"/>
  <c r="AW90" i="13"/>
  <c r="AV90" i="13"/>
  <c r="AQ90" i="13"/>
  <c r="AP90" i="13"/>
  <c r="AO90" i="13"/>
  <c r="AK90" i="13"/>
  <c r="AJ90" i="13"/>
  <c r="AE90" i="13"/>
  <c r="AD90" i="13"/>
  <c r="Y90" i="13"/>
  <c r="X90" i="13"/>
  <c r="S90" i="13"/>
  <c r="R90" i="13"/>
  <c r="Q90" i="13"/>
  <c r="M90" i="13"/>
  <c r="L90" i="13"/>
  <c r="G90" i="13"/>
  <c r="BC89" i="13"/>
  <c r="BB89" i="13"/>
  <c r="AW89" i="13"/>
  <c r="AV89" i="13"/>
  <c r="AQ89" i="13"/>
  <c r="AP89" i="13"/>
  <c r="AO89" i="13"/>
  <c r="AK89" i="13"/>
  <c r="AJ89" i="13"/>
  <c r="AE89" i="13"/>
  <c r="AD89" i="13"/>
  <c r="Y89" i="13"/>
  <c r="X89" i="13"/>
  <c r="S89" i="13"/>
  <c r="R89" i="13"/>
  <c r="Q89" i="13"/>
  <c r="M89" i="13"/>
  <c r="L89" i="13"/>
  <c r="G89" i="13"/>
  <c r="BC88" i="13"/>
  <c r="BB88" i="13"/>
  <c r="AW88" i="13"/>
  <c r="AV88" i="13"/>
  <c r="AU88" i="13"/>
  <c r="AQ88" i="13"/>
  <c r="AP88" i="13"/>
  <c r="AO88" i="13"/>
  <c r="AK88" i="13"/>
  <c r="AJ88" i="13"/>
  <c r="AE88" i="13"/>
  <c r="AD88" i="13"/>
  <c r="Y88" i="13"/>
  <c r="X88" i="13"/>
  <c r="S88" i="13"/>
  <c r="R88" i="13"/>
  <c r="Q88" i="13"/>
  <c r="M88" i="13"/>
  <c r="L88" i="13"/>
  <c r="G88" i="13"/>
  <c r="BC87" i="13"/>
  <c r="BB87" i="13"/>
  <c r="AW87" i="13"/>
  <c r="AV87" i="13"/>
  <c r="AQ87" i="13"/>
  <c r="AP87" i="13"/>
  <c r="AO87" i="13"/>
  <c r="AK87" i="13"/>
  <c r="AJ87" i="13"/>
  <c r="AE87" i="13"/>
  <c r="AD87" i="13"/>
  <c r="Y87" i="13"/>
  <c r="X87" i="13"/>
  <c r="S87" i="13"/>
  <c r="R87" i="13"/>
  <c r="Q87" i="13"/>
  <c r="M87" i="13"/>
  <c r="L87" i="13"/>
  <c r="G87" i="13"/>
  <c r="BC86" i="13"/>
  <c r="BB86" i="13"/>
  <c r="AW86" i="13"/>
  <c r="AV86" i="13"/>
  <c r="AQ86" i="13"/>
  <c r="AP86" i="13"/>
  <c r="AO86" i="13"/>
  <c r="AK86" i="13"/>
  <c r="AJ86" i="13"/>
  <c r="AE86" i="13"/>
  <c r="AD86" i="13"/>
  <c r="Y86" i="13"/>
  <c r="X86" i="13"/>
  <c r="W86" i="13"/>
  <c r="S86" i="13"/>
  <c r="R86" i="13"/>
  <c r="Q86" i="13"/>
  <c r="M86" i="13"/>
  <c r="L86" i="13"/>
  <c r="G86" i="13"/>
  <c r="BC85" i="13"/>
  <c r="BB85" i="13"/>
  <c r="AW85" i="13"/>
  <c r="AV85" i="13"/>
  <c r="AQ85" i="13"/>
  <c r="AP85" i="13"/>
  <c r="AO85" i="13"/>
  <c r="AK85" i="13"/>
  <c r="AJ85" i="13"/>
  <c r="AE85" i="13"/>
  <c r="AD85" i="13"/>
  <c r="Y85" i="13"/>
  <c r="X85" i="13"/>
  <c r="S85" i="13"/>
  <c r="R85" i="13"/>
  <c r="Q85" i="13"/>
  <c r="M85" i="13"/>
  <c r="L85" i="13"/>
  <c r="G85" i="13"/>
  <c r="BC84" i="13"/>
  <c r="BB84" i="13"/>
  <c r="AW84" i="13"/>
  <c r="AV84" i="13"/>
  <c r="AQ84" i="13"/>
  <c r="AP84" i="13"/>
  <c r="AO84" i="13"/>
  <c r="AK84" i="13"/>
  <c r="AJ84" i="13"/>
  <c r="AE84" i="13"/>
  <c r="AD84" i="13"/>
  <c r="Y84" i="13"/>
  <c r="X84" i="13"/>
  <c r="S84" i="13"/>
  <c r="R84" i="13"/>
  <c r="Q84" i="13"/>
  <c r="M84" i="13"/>
  <c r="L84" i="13"/>
  <c r="G84" i="13"/>
  <c r="BC83" i="13"/>
  <c r="BB83" i="13"/>
  <c r="AW83" i="13"/>
  <c r="AV83" i="13"/>
  <c r="AU83" i="13"/>
  <c r="AQ83" i="13"/>
  <c r="AP83" i="13"/>
  <c r="AO83" i="13"/>
  <c r="AK83" i="13"/>
  <c r="AJ83" i="13"/>
  <c r="AE83" i="13"/>
  <c r="AD83" i="13"/>
  <c r="Y83" i="13"/>
  <c r="X83" i="13"/>
  <c r="S83" i="13"/>
  <c r="R83" i="13"/>
  <c r="Q83" i="13"/>
  <c r="M83" i="13"/>
  <c r="L83" i="13"/>
  <c r="G83" i="13"/>
  <c r="F83" i="13"/>
  <c r="BC82" i="13"/>
  <c r="BB82" i="13"/>
  <c r="AW82" i="13"/>
  <c r="AV82" i="13"/>
  <c r="AU82" i="13"/>
  <c r="AQ82" i="13"/>
  <c r="AP82" i="13"/>
  <c r="AO82" i="13"/>
  <c r="AK82" i="13"/>
  <c r="AJ82" i="13"/>
  <c r="AE82" i="13"/>
  <c r="AD82" i="13"/>
  <c r="Y82" i="13"/>
  <c r="X82" i="13"/>
  <c r="S82" i="13"/>
  <c r="R82" i="13"/>
  <c r="Q82" i="13"/>
  <c r="M82" i="13"/>
  <c r="L82" i="13"/>
  <c r="G82" i="13"/>
  <c r="BC81" i="13"/>
  <c r="BB81" i="13"/>
  <c r="AW81" i="13"/>
  <c r="AV81" i="13"/>
  <c r="AQ81" i="13"/>
  <c r="AP81" i="13"/>
  <c r="AO81" i="13"/>
  <c r="AK81" i="13"/>
  <c r="AJ81" i="13"/>
  <c r="AE81" i="13"/>
  <c r="AD81" i="13"/>
  <c r="Y81" i="13"/>
  <c r="X81" i="13"/>
  <c r="S81" i="13"/>
  <c r="R81" i="13"/>
  <c r="Q81" i="13"/>
  <c r="M81" i="13"/>
  <c r="L81" i="13"/>
  <c r="G81" i="13"/>
  <c r="F81" i="13"/>
  <c r="BC80" i="13"/>
  <c r="BB80" i="13"/>
  <c r="AW80" i="13"/>
  <c r="AV80" i="13"/>
  <c r="AQ80" i="13"/>
  <c r="AP80" i="13"/>
  <c r="AO80" i="13"/>
  <c r="AK80" i="13"/>
  <c r="AJ80" i="13"/>
  <c r="AE80" i="13"/>
  <c r="AD80" i="13"/>
  <c r="Y80" i="13"/>
  <c r="X80" i="13"/>
  <c r="S80" i="13"/>
  <c r="R80" i="13"/>
  <c r="Q80" i="13"/>
  <c r="M80" i="13"/>
  <c r="L80" i="13"/>
  <c r="G80" i="13"/>
  <c r="F80" i="13"/>
  <c r="BC79" i="13"/>
  <c r="BB79" i="13"/>
  <c r="AW79" i="13"/>
  <c r="AV79" i="13"/>
  <c r="AQ79" i="13"/>
  <c r="AP79" i="13"/>
  <c r="AO79" i="13"/>
  <c r="AK79" i="13"/>
  <c r="AJ79" i="13"/>
  <c r="AE79" i="13"/>
  <c r="AD79" i="13"/>
  <c r="Y79" i="13"/>
  <c r="X79" i="13"/>
  <c r="S79" i="13"/>
  <c r="R79" i="13"/>
  <c r="Q79" i="13"/>
  <c r="M79" i="13"/>
  <c r="L79" i="13"/>
  <c r="G79" i="13"/>
  <c r="BC78" i="13"/>
  <c r="BB78" i="13"/>
  <c r="AW78" i="13"/>
  <c r="AV78" i="13"/>
  <c r="AQ78" i="13"/>
  <c r="AP78" i="13"/>
  <c r="AO78" i="13"/>
  <c r="AK78" i="13"/>
  <c r="AJ78" i="13"/>
  <c r="AE78" i="13"/>
  <c r="AD78" i="13"/>
  <c r="Y78" i="13"/>
  <c r="X78" i="13"/>
  <c r="S78" i="13"/>
  <c r="R78" i="13"/>
  <c r="Q78" i="13"/>
  <c r="M78" i="13"/>
  <c r="L78" i="13"/>
  <c r="G78" i="13"/>
  <c r="BC77" i="13"/>
  <c r="BB77" i="13"/>
  <c r="AW77" i="13"/>
  <c r="AV77" i="13"/>
  <c r="AU77" i="13"/>
  <c r="AQ77" i="13"/>
  <c r="AP77" i="13"/>
  <c r="AO77" i="13"/>
  <c r="AK77" i="13"/>
  <c r="AJ77" i="13"/>
  <c r="AE77" i="13"/>
  <c r="AD77" i="13"/>
  <c r="Y77" i="13"/>
  <c r="X77" i="13"/>
  <c r="S77" i="13"/>
  <c r="R77" i="13"/>
  <c r="Q77" i="13"/>
  <c r="M77" i="13"/>
  <c r="L77" i="13"/>
  <c r="G77" i="13"/>
  <c r="BC76" i="13"/>
  <c r="BB76" i="13"/>
  <c r="AW76" i="13"/>
  <c r="AV76" i="13"/>
  <c r="AQ76" i="13"/>
  <c r="AP76" i="13"/>
  <c r="AO76" i="13"/>
  <c r="AK76" i="13"/>
  <c r="AJ76" i="13"/>
  <c r="AE76" i="13"/>
  <c r="AD76" i="13"/>
  <c r="Y76" i="13"/>
  <c r="X76" i="13"/>
  <c r="S76" i="13"/>
  <c r="R76" i="13"/>
  <c r="Q76" i="13"/>
  <c r="M76" i="13"/>
  <c r="L76" i="13"/>
  <c r="G76" i="13"/>
  <c r="BC75" i="13"/>
  <c r="BB75" i="13"/>
  <c r="AW75" i="13"/>
  <c r="AV75" i="13"/>
  <c r="AQ75" i="13"/>
  <c r="AP75" i="13"/>
  <c r="AO75" i="13"/>
  <c r="AK75" i="13"/>
  <c r="AJ75" i="13"/>
  <c r="AE75" i="13"/>
  <c r="AD75" i="13"/>
  <c r="Y75" i="13"/>
  <c r="X75" i="13"/>
  <c r="W75" i="13"/>
  <c r="S75" i="13"/>
  <c r="R75" i="13"/>
  <c r="Q75" i="13"/>
  <c r="M75" i="13"/>
  <c r="L75" i="13"/>
  <c r="G75" i="13"/>
  <c r="BC74" i="13"/>
  <c r="BB74" i="13"/>
  <c r="AW74" i="13"/>
  <c r="AV74" i="13"/>
  <c r="AU74" i="13"/>
  <c r="AQ74" i="13"/>
  <c r="AP74" i="13"/>
  <c r="AO74" i="13"/>
  <c r="AK74" i="13"/>
  <c r="AJ74" i="13"/>
  <c r="AE74" i="13"/>
  <c r="AD74" i="13"/>
  <c r="Y74" i="13"/>
  <c r="X74" i="13"/>
  <c r="W74" i="13"/>
  <c r="S74" i="13"/>
  <c r="R74" i="13"/>
  <c r="Q74" i="13"/>
  <c r="M74" i="13"/>
  <c r="L74" i="13"/>
  <c r="G74" i="13"/>
  <c r="BC73" i="13"/>
  <c r="BB73" i="13"/>
  <c r="AW73" i="13"/>
  <c r="AV73" i="13"/>
  <c r="AQ73" i="13"/>
  <c r="AP73" i="13"/>
  <c r="AO73" i="13"/>
  <c r="AK73" i="13"/>
  <c r="AJ73" i="13"/>
  <c r="AE73" i="13"/>
  <c r="AD73" i="13"/>
  <c r="Y73" i="13"/>
  <c r="X73" i="13"/>
  <c r="S73" i="13"/>
  <c r="R73" i="13"/>
  <c r="Q73" i="13"/>
  <c r="M73" i="13"/>
  <c r="L73" i="13"/>
  <c r="G73" i="13"/>
  <c r="BC72" i="13"/>
  <c r="BB72" i="13"/>
  <c r="AW72" i="13"/>
  <c r="AV72" i="13"/>
  <c r="AQ72" i="13"/>
  <c r="AP72" i="13"/>
  <c r="AO72" i="13"/>
  <c r="AK72" i="13"/>
  <c r="AJ72" i="13"/>
  <c r="AE72" i="13"/>
  <c r="AD72" i="13"/>
  <c r="Y72" i="13"/>
  <c r="X72" i="13"/>
  <c r="S72" i="13"/>
  <c r="R72" i="13"/>
  <c r="Q72" i="13"/>
  <c r="M72" i="13"/>
  <c r="L72" i="13"/>
  <c r="G72" i="13"/>
  <c r="BC71" i="13"/>
  <c r="BB71" i="13"/>
  <c r="AW71" i="13"/>
  <c r="AV71" i="13"/>
  <c r="AU71" i="13"/>
  <c r="AQ71" i="13"/>
  <c r="AP71" i="13"/>
  <c r="AO71" i="13"/>
  <c r="AK71" i="13"/>
  <c r="AJ71" i="13"/>
  <c r="AE71" i="13"/>
  <c r="AD71" i="13"/>
  <c r="Y71" i="13"/>
  <c r="X71" i="13"/>
  <c r="W71" i="13"/>
  <c r="S71" i="13"/>
  <c r="R71" i="13"/>
  <c r="Q71" i="13"/>
  <c r="M71" i="13"/>
  <c r="L71" i="13"/>
  <c r="G71" i="13"/>
  <c r="BC70" i="13"/>
  <c r="BB70" i="13"/>
  <c r="AW70" i="13"/>
  <c r="AV70" i="13"/>
  <c r="AU70" i="13"/>
  <c r="AQ70" i="13"/>
  <c r="AP70" i="13"/>
  <c r="AO70" i="13"/>
  <c r="AK70" i="13"/>
  <c r="AJ70" i="13"/>
  <c r="AE70" i="13"/>
  <c r="AD70" i="13"/>
  <c r="Y70" i="13"/>
  <c r="X70" i="13"/>
  <c r="S70" i="13"/>
  <c r="R70" i="13"/>
  <c r="Q70" i="13"/>
  <c r="M70" i="13"/>
  <c r="L70" i="13"/>
  <c r="G70" i="13"/>
  <c r="F70" i="13"/>
  <c r="BC69" i="13"/>
  <c r="BB69" i="13"/>
  <c r="AW69" i="13"/>
  <c r="AV69" i="13"/>
  <c r="AQ69" i="13"/>
  <c r="AP69" i="13"/>
  <c r="AO69" i="13"/>
  <c r="AK69" i="13"/>
  <c r="AJ69" i="13"/>
  <c r="AE69" i="13"/>
  <c r="AD69" i="13"/>
  <c r="Y69" i="13"/>
  <c r="X69" i="13"/>
  <c r="W69" i="13"/>
  <c r="S69" i="13"/>
  <c r="R69" i="13"/>
  <c r="Q69" i="13"/>
  <c r="M69" i="13"/>
  <c r="L69" i="13"/>
  <c r="G69" i="13"/>
  <c r="BC68" i="13"/>
  <c r="BB68" i="13"/>
  <c r="AW68" i="13"/>
  <c r="AV68" i="13"/>
  <c r="AU68" i="13"/>
  <c r="AQ68" i="13"/>
  <c r="AP68" i="13"/>
  <c r="AO68" i="13"/>
  <c r="AK68" i="13"/>
  <c r="AJ68" i="13"/>
  <c r="AE68" i="13"/>
  <c r="AD68" i="13"/>
  <c r="Y68" i="13"/>
  <c r="X68" i="13"/>
  <c r="S68" i="13"/>
  <c r="R68" i="13"/>
  <c r="Q68" i="13"/>
  <c r="M68" i="13"/>
  <c r="L68" i="13"/>
  <c r="G68" i="13"/>
  <c r="F68" i="13"/>
  <c r="BC67" i="13"/>
  <c r="BB67" i="13"/>
  <c r="AW67" i="13"/>
  <c r="AV67" i="13"/>
  <c r="AQ67" i="13"/>
  <c r="AP67" i="13"/>
  <c r="AO67" i="13"/>
  <c r="AK67" i="13"/>
  <c r="AJ67" i="13"/>
  <c r="AE67" i="13"/>
  <c r="AD67" i="13"/>
  <c r="Y67" i="13"/>
  <c r="X67" i="13"/>
  <c r="W67" i="13"/>
  <c r="S67" i="13"/>
  <c r="R67" i="13"/>
  <c r="Q67" i="13"/>
  <c r="M67" i="13"/>
  <c r="L67" i="13"/>
  <c r="G67" i="13"/>
  <c r="BC66" i="13"/>
  <c r="BB66" i="13"/>
  <c r="AW66" i="13"/>
  <c r="AV66" i="13"/>
  <c r="AQ66" i="13"/>
  <c r="AP66" i="13"/>
  <c r="AO66" i="13"/>
  <c r="AK66" i="13"/>
  <c r="AJ66" i="13"/>
  <c r="AE66" i="13"/>
  <c r="AD66" i="13"/>
  <c r="Y66" i="13"/>
  <c r="X66" i="13"/>
  <c r="S66" i="13"/>
  <c r="R66" i="13"/>
  <c r="Q66" i="13"/>
  <c r="M66" i="13"/>
  <c r="L66" i="13"/>
  <c r="G66" i="13"/>
  <c r="F66" i="13"/>
  <c r="BC65" i="13"/>
  <c r="BB65" i="13"/>
  <c r="AW65" i="13"/>
  <c r="AV65" i="13"/>
  <c r="AQ65" i="13"/>
  <c r="AP65" i="13"/>
  <c r="AO65" i="13"/>
  <c r="AK65" i="13"/>
  <c r="AJ65" i="13"/>
  <c r="AE65" i="13"/>
  <c r="AD65" i="13"/>
  <c r="Y65" i="13"/>
  <c r="X65" i="13"/>
  <c r="S65" i="13"/>
  <c r="R65" i="13"/>
  <c r="Q65" i="13"/>
  <c r="M65" i="13"/>
  <c r="L65" i="13"/>
  <c r="G65" i="13"/>
  <c r="F65" i="13"/>
  <c r="BC64" i="13"/>
  <c r="BB64" i="13"/>
  <c r="AW64" i="13"/>
  <c r="AV64" i="13"/>
  <c r="AQ64" i="13"/>
  <c r="AP64" i="13"/>
  <c r="AO64" i="13"/>
  <c r="AK64" i="13"/>
  <c r="AJ64" i="13"/>
  <c r="AE64" i="13"/>
  <c r="AD64" i="13"/>
  <c r="Y64" i="13"/>
  <c r="X64" i="13"/>
  <c r="W64" i="13"/>
  <c r="S64" i="13"/>
  <c r="R64" i="13"/>
  <c r="Q64" i="13"/>
  <c r="M64" i="13"/>
  <c r="L64" i="13"/>
  <c r="G64" i="13"/>
  <c r="BC63" i="13"/>
  <c r="BB63" i="13"/>
  <c r="AW63" i="13"/>
  <c r="AV63" i="13"/>
  <c r="AQ63" i="13"/>
  <c r="AP63" i="13"/>
  <c r="AO63" i="13"/>
  <c r="AK63" i="13"/>
  <c r="AJ63" i="13"/>
  <c r="AE63" i="13"/>
  <c r="AD63" i="13"/>
  <c r="Y63" i="13"/>
  <c r="X63" i="13"/>
  <c r="S63" i="13"/>
  <c r="R63" i="13"/>
  <c r="Q63" i="13"/>
  <c r="M63" i="13"/>
  <c r="L63" i="13"/>
  <c r="G63" i="13"/>
  <c r="F63" i="13"/>
  <c r="BC62" i="13"/>
  <c r="BB62" i="13"/>
  <c r="AW62" i="13"/>
  <c r="AV62" i="13"/>
  <c r="AQ62" i="13"/>
  <c r="AP62" i="13"/>
  <c r="AO62" i="13"/>
  <c r="AK62" i="13"/>
  <c r="AJ62" i="13"/>
  <c r="AE62" i="13"/>
  <c r="AD62" i="13"/>
  <c r="Y62" i="13"/>
  <c r="X62" i="13"/>
  <c r="S62" i="13"/>
  <c r="R62" i="13"/>
  <c r="Q62" i="13"/>
  <c r="M62" i="13"/>
  <c r="L62" i="13"/>
  <c r="G62" i="13"/>
  <c r="F62" i="13"/>
  <c r="BC61" i="13"/>
  <c r="BB61" i="13"/>
  <c r="AW61" i="13"/>
  <c r="AV61" i="13"/>
  <c r="AQ61" i="13"/>
  <c r="AP61" i="13"/>
  <c r="AO61" i="13"/>
  <c r="AK61" i="13"/>
  <c r="AJ61" i="13"/>
  <c r="AE61" i="13"/>
  <c r="AD61" i="13"/>
  <c r="Y61" i="13"/>
  <c r="X61" i="13"/>
  <c r="S61" i="13"/>
  <c r="R61" i="13"/>
  <c r="Q61" i="13"/>
  <c r="M61" i="13"/>
  <c r="L61" i="13"/>
  <c r="G61" i="13"/>
  <c r="BC60" i="13"/>
  <c r="BB60" i="13"/>
  <c r="AW60" i="13"/>
  <c r="AV60" i="13"/>
  <c r="AU60" i="13"/>
  <c r="AQ60" i="13"/>
  <c r="AP60" i="13"/>
  <c r="AO60" i="13"/>
  <c r="AK60" i="13"/>
  <c r="AJ60" i="13"/>
  <c r="AE60" i="13"/>
  <c r="AD60" i="13"/>
  <c r="Y60" i="13"/>
  <c r="X60" i="13"/>
  <c r="S60" i="13"/>
  <c r="R60" i="13"/>
  <c r="Q60" i="13"/>
  <c r="M60" i="13"/>
  <c r="L60" i="13"/>
  <c r="G60" i="13"/>
  <c r="BC59" i="13"/>
  <c r="BB59" i="13"/>
  <c r="AW59" i="13"/>
  <c r="AV59" i="13"/>
  <c r="AU59" i="13"/>
  <c r="AQ59" i="13"/>
  <c r="AP59" i="13"/>
  <c r="AO59" i="13"/>
  <c r="AK59" i="13"/>
  <c r="AJ59" i="13"/>
  <c r="AE59" i="13"/>
  <c r="AD59" i="13"/>
  <c r="Y59" i="13"/>
  <c r="X59" i="13"/>
  <c r="S59" i="13"/>
  <c r="R59" i="13"/>
  <c r="Q59" i="13"/>
  <c r="M59" i="13"/>
  <c r="L59" i="13"/>
  <c r="G59" i="13"/>
  <c r="F59" i="13"/>
  <c r="BC58" i="13"/>
  <c r="BB58" i="13"/>
  <c r="AW58" i="13"/>
  <c r="AV58" i="13"/>
  <c r="AQ58" i="13"/>
  <c r="AP58" i="13"/>
  <c r="AO58" i="13"/>
  <c r="AK58" i="13"/>
  <c r="AJ58" i="13"/>
  <c r="AE58" i="13"/>
  <c r="AD58" i="13"/>
  <c r="Y58" i="13"/>
  <c r="X58" i="13"/>
  <c r="S58" i="13"/>
  <c r="R58" i="13"/>
  <c r="Q58" i="13"/>
  <c r="M58" i="13"/>
  <c r="L58" i="13"/>
  <c r="G58" i="13"/>
  <c r="BC57" i="13"/>
  <c r="BB57" i="13"/>
  <c r="AW57" i="13"/>
  <c r="AV57" i="13"/>
  <c r="AQ57" i="13"/>
  <c r="AP57" i="13"/>
  <c r="AO57" i="13"/>
  <c r="AK57" i="13"/>
  <c r="AJ57" i="13"/>
  <c r="AE57" i="13"/>
  <c r="AD57" i="13"/>
  <c r="Y57" i="13"/>
  <c r="X57" i="13"/>
  <c r="S57" i="13"/>
  <c r="R57" i="13"/>
  <c r="Q57" i="13"/>
  <c r="M57" i="13"/>
  <c r="L57" i="13"/>
  <c r="G57" i="13"/>
  <c r="BC56" i="13"/>
  <c r="BB56" i="13"/>
  <c r="AW56" i="13"/>
  <c r="AV56" i="13"/>
  <c r="AU56" i="13"/>
  <c r="AQ56" i="13"/>
  <c r="AP56" i="13"/>
  <c r="AO56" i="13"/>
  <c r="AK56" i="13"/>
  <c r="AJ56" i="13"/>
  <c r="AE56" i="13"/>
  <c r="AD56" i="13"/>
  <c r="Y56" i="13"/>
  <c r="X56" i="13"/>
  <c r="S56" i="13"/>
  <c r="R56" i="13"/>
  <c r="Q56" i="13"/>
  <c r="M56" i="13"/>
  <c r="L56" i="13"/>
  <c r="G56" i="13"/>
  <c r="F56" i="13"/>
  <c r="BC55" i="13"/>
  <c r="BB55" i="13"/>
  <c r="AW55" i="13"/>
  <c r="AV55" i="13"/>
  <c r="AU55" i="13"/>
  <c r="AQ55" i="13"/>
  <c r="AP55" i="13"/>
  <c r="AO55" i="13"/>
  <c r="AK55" i="13"/>
  <c r="AJ55" i="13"/>
  <c r="AE55" i="13"/>
  <c r="AD55" i="13"/>
  <c r="Y55" i="13"/>
  <c r="X55" i="13"/>
  <c r="S55" i="13"/>
  <c r="R55" i="13"/>
  <c r="Q55" i="13"/>
  <c r="M55" i="13"/>
  <c r="L55" i="13"/>
  <c r="G55" i="13"/>
  <c r="F55" i="13"/>
  <c r="BC54" i="13"/>
  <c r="BB54" i="13"/>
  <c r="AW54" i="13"/>
  <c r="AV54" i="13"/>
  <c r="AQ54" i="13"/>
  <c r="AP54" i="13"/>
  <c r="AO54" i="13"/>
  <c r="AK54" i="13"/>
  <c r="AJ54" i="13"/>
  <c r="AE54" i="13"/>
  <c r="AD54" i="13"/>
  <c r="Y54" i="13"/>
  <c r="X54" i="13"/>
  <c r="W54" i="13"/>
  <c r="S54" i="13"/>
  <c r="R54" i="13"/>
  <c r="Q54" i="13"/>
  <c r="M54" i="13"/>
  <c r="L54" i="13"/>
  <c r="G54" i="13"/>
  <c r="BC53" i="13"/>
  <c r="BB53" i="13"/>
  <c r="AW53" i="13"/>
  <c r="AV53" i="13"/>
  <c r="AU53" i="13"/>
  <c r="AQ53" i="13"/>
  <c r="AP53" i="13"/>
  <c r="AO53" i="13"/>
  <c r="AK53" i="13"/>
  <c r="AJ53" i="13"/>
  <c r="AE53" i="13"/>
  <c r="AD53" i="13"/>
  <c r="Y53" i="13"/>
  <c r="X53" i="13"/>
  <c r="S53" i="13"/>
  <c r="R53" i="13"/>
  <c r="Q53" i="13"/>
  <c r="M53" i="13"/>
  <c r="L53" i="13"/>
  <c r="G53" i="13"/>
  <c r="BC52" i="13"/>
  <c r="BB52" i="13"/>
  <c r="AW52" i="13"/>
  <c r="AV52" i="13"/>
  <c r="AU52" i="13"/>
  <c r="AQ52" i="13"/>
  <c r="AP52" i="13"/>
  <c r="AO52" i="13"/>
  <c r="AK52" i="13"/>
  <c r="AJ52" i="13"/>
  <c r="AE52" i="13"/>
  <c r="AD52" i="13"/>
  <c r="Y52" i="13"/>
  <c r="X52" i="13"/>
  <c r="S52" i="13"/>
  <c r="R52" i="13"/>
  <c r="Q52" i="13"/>
  <c r="M52" i="13"/>
  <c r="L52" i="13"/>
  <c r="G52" i="13"/>
  <c r="BC51" i="13"/>
  <c r="BB51" i="13"/>
  <c r="AW51" i="13"/>
  <c r="AV51" i="13"/>
  <c r="AQ51" i="13"/>
  <c r="AP51" i="13"/>
  <c r="AO51" i="13"/>
  <c r="AK51" i="13"/>
  <c r="AJ51" i="13"/>
  <c r="AE51" i="13"/>
  <c r="AD51" i="13"/>
  <c r="Y51" i="13"/>
  <c r="X51" i="13"/>
  <c r="S51" i="13"/>
  <c r="R51" i="13"/>
  <c r="Q51" i="13"/>
  <c r="M51" i="13"/>
  <c r="K157" i="13" s="1"/>
  <c r="L51" i="13"/>
  <c r="G51" i="13"/>
  <c r="BC50" i="13"/>
  <c r="BB50" i="13"/>
  <c r="AW50" i="13"/>
  <c r="AV50" i="13"/>
  <c r="AQ50" i="13"/>
  <c r="AP50" i="13"/>
  <c r="AO50" i="13"/>
  <c r="AK50" i="13"/>
  <c r="AJ50" i="13"/>
  <c r="AE50" i="13"/>
  <c r="AD50" i="13"/>
  <c r="Y50" i="13"/>
  <c r="X50" i="13"/>
  <c r="W50" i="13"/>
  <c r="S50" i="13"/>
  <c r="R50" i="13"/>
  <c r="Q50" i="13"/>
  <c r="M50" i="13"/>
  <c r="L50" i="13"/>
  <c r="G50" i="13"/>
  <c r="F50" i="13"/>
  <c r="BC49" i="13"/>
  <c r="BB49" i="13"/>
  <c r="AW49" i="13"/>
  <c r="AV49" i="13"/>
  <c r="AQ49" i="13"/>
  <c r="AP49" i="13"/>
  <c r="AO49" i="13"/>
  <c r="AK49" i="13"/>
  <c r="AJ49" i="13"/>
  <c r="AE49" i="13"/>
  <c r="AD49" i="13"/>
  <c r="Y49" i="13"/>
  <c r="X49" i="13"/>
  <c r="W49" i="13"/>
  <c r="S49" i="13"/>
  <c r="R49" i="13"/>
  <c r="Q49" i="13"/>
  <c r="M49" i="13"/>
  <c r="L49" i="13"/>
  <c r="G49" i="13"/>
  <c r="BC48" i="13"/>
  <c r="BB48" i="13"/>
  <c r="AW48" i="13"/>
  <c r="AV48" i="13"/>
  <c r="AU48" i="13"/>
  <c r="AQ48" i="13"/>
  <c r="AP48" i="13"/>
  <c r="AO48" i="13"/>
  <c r="AK48" i="13"/>
  <c r="AJ48" i="13"/>
  <c r="AE48" i="13"/>
  <c r="AD48" i="13"/>
  <c r="Y48" i="13"/>
  <c r="X48" i="13"/>
  <c r="W48" i="13"/>
  <c r="S48" i="13"/>
  <c r="R48" i="13"/>
  <c r="Q48" i="13"/>
  <c r="M48" i="13"/>
  <c r="L48" i="13"/>
  <c r="G48" i="13"/>
  <c r="BC47" i="13"/>
  <c r="BB47" i="13"/>
  <c r="AW47" i="13"/>
  <c r="AV47" i="13"/>
  <c r="AQ47" i="13"/>
  <c r="AP47" i="13"/>
  <c r="AO47" i="13"/>
  <c r="AK47" i="13"/>
  <c r="AJ47" i="13"/>
  <c r="AE47" i="13"/>
  <c r="AD47" i="13"/>
  <c r="Y47" i="13"/>
  <c r="X47" i="13"/>
  <c r="S47" i="13"/>
  <c r="R47" i="13"/>
  <c r="Q47" i="13"/>
  <c r="M47" i="13"/>
  <c r="L47" i="13"/>
  <c r="G47" i="13"/>
  <c r="BC46" i="13"/>
  <c r="BB46" i="13"/>
  <c r="AW46" i="13"/>
  <c r="AV46" i="13"/>
  <c r="AU46" i="13"/>
  <c r="AQ46" i="13"/>
  <c r="AP46" i="13"/>
  <c r="AO46" i="13"/>
  <c r="AK46" i="13"/>
  <c r="AJ46" i="13"/>
  <c r="AE46" i="13"/>
  <c r="AD46" i="13"/>
  <c r="Y46" i="13"/>
  <c r="X46" i="13"/>
  <c r="W46" i="13"/>
  <c r="S46" i="13"/>
  <c r="R46" i="13"/>
  <c r="Q46" i="13"/>
  <c r="M46" i="13"/>
  <c r="L46" i="13"/>
  <c r="G46" i="13"/>
  <c r="BC45" i="13"/>
  <c r="BB45" i="13"/>
  <c r="AW45" i="13"/>
  <c r="AV45" i="13"/>
  <c r="AU45" i="13"/>
  <c r="AQ45" i="13"/>
  <c r="AP45" i="13"/>
  <c r="AO45" i="13"/>
  <c r="AK45" i="13"/>
  <c r="AJ45" i="13"/>
  <c r="AE45" i="13"/>
  <c r="AD45" i="13"/>
  <c r="Y45" i="13"/>
  <c r="X45" i="13"/>
  <c r="S45" i="13"/>
  <c r="R45" i="13"/>
  <c r="Q45" i="13"/>
  <c r="M45" i="13"/>
  <c r="L45" i="13"/>
  <c r="G45" i="13"/>
  <c r="F45" i="13"/>
  <c r="BC44" i="13"/>
  <c r="BB44" i="13"/>
  <c r="AW44" i="13"/>
  <c r="AV44" i="13"/>
  <c r="AQ44" i="13"/>
  <c r="AP44" i="13"/>
  <c r="AO44" i="13"/>
  <c r="AK44" i="13"/>
  <c r="AJ44" i="13"/>
  <c r="AE44" i="13"/>
  <c r="AD44" i="13"/>
  <c r="Y44" i="13"/>
  <c r="X44" i="13"/>
  <c r="W44" i="13"/>
  <c r="S44" i="13"/>
  <c r="R44" i="13"/>
  <c r="Q44" i="13"/>
  <c r="M44" i="13"/>
  <c r="L44" i="13"/>
  <c r="G44" i="13"/>
  <c r="BC43" i="13"/>
  <c r="BB43" i="13"/>
  <c r="AW43" i="13"/>
  <c r="AV43" i="13"/>
  <c r="AQ43" i="13"/>
  <c r="AP43" i="13"/>
  <c r="AO43" i="13"/>
  <c r="AK43" i="13"/>
  <c r="AJ43" i="13"/>
  <c r="AE43" i="13"/>
  <c r="AD43" i="13"/>
  <c r="Y43" i="13"/>
  <c r="X43" i="13"/>
  <c r="W43" i="13"/>
  <c r="S43" i="13"/>
  <c r="R43" i="13"/>
  <c r="Q43" i="13"/>
  <c r="M43" i="13"/>
  <c r="L43" i="13"/>
  <c r="G43" i="13"/>
  <c r="F43" i="13"/>
  <c r="BC42" i="13"/>
  <c r="BB42" i="13"/>
  <c r="AW42" i="13"/>
  <c r="AV42" i="13"/>
  <c r="AU42" i="13"/>
  <c r="AQ42" i="13"/>
  <c r="AP42" i="13"/>
  <c r="AO42" i="13"/>
  <c r="AK42" i="13"/>
  <c r="AJ42" i="13"/>
  <c r="AE42" i="13"/>
  <c r="AD42" i="13"/>
  <c r="Y42" i="13"/>
  <c r="X42" i="13"/>
  <c r="S42" i="13"/>
  <c r="R42" i="13"/>
  <c r="Q42" i="13"/>
  <c r="M42" i="13"/>
  <c r="L42" i="13"/>
  <c r="G42" i="13"/>
  <c r="F42" i="13"/>
  <c r="BC41" i="13"/>
  <c r="BB41" i="13"/>
  <c r="AW41" i="13"/>
  <c r="AV41" i="13"/>
  <c r="AU41" i="13"/>
  <c r="AQ41" i="13"/>
  <c r="AP41" i="13"/>
  <c r="AO41" i="13"/>
  <c r="AK41" i="13"/>
  <c r="AJ41" i="13"/>
  <c r="AE41" i="13"/>
  <c r="AD41" i="13"/>
  <c r="Y41" i="13"/>
  <c r="X41" i="13"/>
  <c r="W41" i="13"/>
  <c r="S41" i="13"/>
  <c r="R41" i="13"/>
  <c r="Q41" i="13"/>
  <c r="M41" i="13"/>
  <c r="L41" i="13"/>
  <c r="G41" i="13"/>
  <c r="BC40" i="13"/>
  <c r="BB40" i="13"/>
  <c r="AW40" i="13"/>
  <c r="AV40" i="13"/>
  <c r="AQ40" i="13"/>
  <c r="AP40" i="13"/>
  <c r="AO40" i="13"/>
  <c r="AK40" i="13"/>
  <c r="AJ40" i="13"/>
  <c r="AE40" i="13"/>
  <c r="AD40" i="13"/>
  <c r="Y40" i="13"/>
  <c r="X40" i="13"/>
  <c r="W40" i="13"/>
  <c r="S40" i="13"/>
  <c r="R40" i="13"/>
  <c r="Q40" i="13"/>
  <c r="M40" i="13"/>
  <c r="L40" i="13"/>
  <c r="G40" i="13"/>
  <c r="F40" i="13"/>
  <c r="BC39" i="13"/>
  <c r="BB39" i="13"/>
  <c r="AW39" i="13"/>
  <c r="AV39" i="13"/>
  <c r="AU39" i="13"/>
  <c r="AQ39" i="13"/>
  <c r="AP39" i="13"/>
  <c r="AO39" i="13"/>
  <c r="AK39" i="13"/>
  <c r="AJ39" i="13"/>
  <c r="AE39" i="13"/>
  <c r="AD39" i="13"/>
  <c r="Y39" i="13"/>
  <c r="X39" i="13"/>
  <c r="S39" i="13"/>
  <c r="R39" i="13"/>
  <c r="Q39" i="13"/>
  <c r="M39" i="13"/>
  <c r="L39" i="13"/>
  <c r="G39" i="13"/>
  <c r="F39" i="13"/>
  <c r="BC38" i="13"/>
  <c r="BB38" i="13"/>
  <c r="AW38" i="13"/>
  <c r="AV38" i="13"/>
  <c r="AU38" i="13"/>
  <c r="AQ38" i="13"/>
  <c r="AP38" i="13"/>
  <c r="AO38" i="13"/>
  <c r="AK38" i="13"/>
  <c r="AJ38" i="13"/>
  <c r="AE38" i="13"/>
  <c r="AD38" i="13"/>
  <c r="Y38" i="13"/>
  <c r="X38" i="13"/>
  <c r="W38" i="13"/>
  <c r="S38" i="13"/>
  <c r="R38" i="13"/>
  <c r="Q38" i="13"/>
  <c r="M38" i="13"/>
  <c r="L38" i="13"/>
  <c r="G38" i="13"/>
  <c r="BC37" i="13"/>
  <c r="BB37" i="13"/>
  <c r="AW37" i="13"/>
  <c r="AV37" i="13"/>
  <c r="AU37" i="13"/>
  <c r="AQ37" i="13"/>
  <c r="AP37" i="13"/>
  <c r="AO37" i="13"/>
  <c r="AK37" i="13"/>
  <c r="AJ37" i="13"/>
  <c r="AE37" i="13"/>
  <c r="AD37" i="13"/>
  <c r="Y37" i="13"/>
  <c r="X37" i="13"/>
  <c r="S37" i="13"/>
  <c r="R37" i="13"/>
  <c r="Q37" i="13"/>
  <c r="M37" i="13"/>
  <c r="L37" i="13"/>
  <c r="G37" i="13"/>
  <c r="BC36" i="13"/>
  <c r="BB36" i="13"/>
  <c r="AW36" i="13"/>
  <c r="AV36" i="13"/>
  <c r="AU36" i="13"/>
  <c r="AQ36" i="13"/>
  <c r="AP36" i="13"/>
  <c r="AO36" i="13"/>
  <c r="AK36" i="13"/>
  <c r="AJ36" i="13"/>
  <c r="AE36" i="13"/>
  <c r="AD36" i="13"/>
  <c r="Y36" i="13"/>
  <c r="X36" i="13"/>
  <c r="W36" i="13"/>
  <c r="S36" i="13"/>
  <c r="R36" i="13"/>
  <c r="Q36" i="13"/>
  <c r="M36" i="13"/>
  <c r="L36" i="13"/>
  <c r="G36" i="13"/>
  <c r="BC35" i="13"/>
  <c r="BB35" i="13"/>
  <c r="AW35" i="13"/>
  <c r="AV35" i="13"/>
  <c r="AU35" i="13"/>
  <c r="AQ35" i="13"/>
  <c r="AP35" i="13"/>
  <c r="AO35" i="13"/>
  <c r="AK35" i="13"/>
  <c r="AJ35" i="13"/>
  <c r="AE35" i="13"/>
  <c r="AD35" i="13"/>
  <c r="Y35" i="13"/>
  <c r="X35" i="13"/>
  <c r="S35" i="13"/>
  <c r="R35" i="13"/>
  <c r="Q35" i="13"/>
  <c r="M35" i="13"/>
  <c r="L35" i="13"/>
  <c r="G35" i="13"/>
  <c r="BC34" i="13"/>
  <c r="BB34" i="13"/>
  <c r="AW34" i="13"/>
  <c r="AV34" i="13"/>
  <c r="AQ34" i="13"/>
  <c r="AP34" i="13"/>
  <c r="AO34" i="13"/>
  <c r="AK34" i="13"/>
  <c r="AJ34" i="13"/>
  <c r="AE34" i="13"/>
  <c r="AD34" i="13"/>
  <c r="Y34" i="13"/>
  <c r="X34" i="13"/>
  <c r="W34" i="13"/>
  <c r="S34" i="13"/>
  <c r="R34" i="13"/>
  <c r="Q34" i="13"/>
  <c r="M34" i="13"/>
  <c r="L34" i="13"/>
  <c r="G34" i="13"/>
  <c r="F34" i="13"/>
  <c r="BC33" i="13"/>
  <c r="BB33" i="13"/>
  <c r="AW33" i="13"/>
  <c r="AV33" i="13"/>
  <c r="AQ33" i="13"/>
  <c r="AP33" i="13"/>
  <c r="AO33" i="13"/>
  <c r="AK33" i="13"/>
  <c r="AJ33" i="13"/>
  <c r="AE33" i="13"/>
  <c r="AD33" i="13"/>
  <c r="Y33" i="13"/>
  <c r="X33" i="13"/>
  <c r="W33" i="13"/>
  <c r="S33" i="13"/>
  <c r="R33" i="13"/>
  <c r="Q33" i="13"/>
  <c r="M33" i="13"/>
  <c r="L33" i="13"/>
  <c r="G33" i="13"/>
  <c r="BC32" i="13"/>
  <c r="BB32" i="13"/>
  <c r="AW32" i="13"/>
  <c r="AV32" i="13"/>
  <c r="AU32" i="13"/>
  <c r="AQ32" i="13"/>
  <c r="AP32" i="13"/>
  <c r="AO32" i="13"/>
  <c r="AK32" i="13"/>
  <c r="AJ32" i="13"/>
  <c r="AE32" i="13"/>
  <c r="AD32" i="13"/>
  <c r="Y32" i="13"/>
  <c r="X32" i="13"/>
  <c r="W32" i="13"/>
  <c r="S32" i="13"/>
  <c r="R32" i="13"/>
  <c r="Q32" i="13"/>
  <c r="M32" i="13"/>
  <c r="L32" i="13"/>
  <c r="G32" i="13"/>
  <c r="BC31" i="13"/>
  <c r="BB31" i="13"/>
  <c r="AW31" i="13"/>
  <c r="AV31" i="13"/>
  <c r="AU31" i="13"/>
  <c r="AQ31" i="13"/>
  <c r="AP31" i="13"/>
  <c r="AO31" i="13"/>
  <c r="AK31" i="13"/>
  <c r="AJ31" i="13"/>
  <c r="AE31" i="13"/>
  <c r="AD31" i="13"/>
  <c r="Y31" i="13"/>
  <c r="X31" i="13"/>
  <c r="S31" i="13"/>
  <c r="R31" i="13"/>
  <c r="Q31" i="13"/>
  <c r="M31" i="13"/>
  <c r="L31" i="13"/>
  <c r="G31" i="13"/>
  <c r="F31" i="13"/>
  <c r="BC30" i="13"/>
  <c r="BB30" i="13"/>
  <c r="AW30" i="13"/>
  <c r="AV30" i="13"/>
  <c r="AU30" i="13"/>
  <c r="AQ30" i="13"/>
  <c r="AP30" i="13"/>
  <c r="AO30" i="13"/>
  <c r="AK30" i="13"/>
  <c r="AJ30" i="13"/>
  <c r="AE30" i="13"/>
  <c r="AD30" i="13"/>
  <c r="Y30" i="13"/>
  <c r="X30" i="13"/>
  <c r="W30" i="13"/>
  <c r="S30" i="13"/>
  <c r="R30" i="13"/>
  <c r="Q30" i="13"/>
  <c r="M30" i="13"/>
  <c r="L30" i="13"/>
  <c r="G30" i="13"/>
  <c r="BC29" i="13"/>
  <c r="BB29" i="13"/>
  <c r="AW29" i="13"/>
  <c r="AV29" i="13"/>
  <c r="AU29" i="13"/>
  <c r="AQ29" i="13"/>
  <c r="AP29" i="13"/>
  <c r="AO29" i="13"/>
  <c r="AK29" i="13"/>
  <c r="AJ29" i="13"/>
  <c r="AE29" i="13"/>
  <c r="AD29" i="13"/>
  <c r="Y29" i="13"/>
  <c r="X29" i="13"/>
  <c r="W29" i="13"/>
  <c r="S29" i="13"/>
  <c r="R29" i="13"/>
  <c r="Q29" i="13"/>
  <c r="M29" i="13"/>
  <c r="L29" i="13"/>
  <c r="G29" i="13"/>
  <c r="F29" i="13"/>
  <c r="BC28" i="13"/>
  <c r="BB28" i="13"/>
  <c r="AW28" i="13"/>
  <c r="AV28" i="13"/>
  <c r="AQ28" i="13"/>
  <c r="AP28" i="13"/>
  <c r="AO28" i="13"/>
  <c r="AK28" i="13"/>
  <c r="AJ28" i="13"/>
  <c r="AE28" i="13"/>
  <c r="AD28" i="13"/>
  <c r="Y28" i="13"/>
  <c r="X28" i="13"/>
  <c r="W28" i="13"/>
  <c r="S28" i="13"/>
  <c r="R28" i="13"/>
  <c r="Q28" i="13"/>
  <c r="M28" i="13"/>
  <c r="L28" i="13"/>
  <c r="G28" i="13"/>
  <c r="BC27" i="13"/>
  <c r="BB27" i="13"/>
  <c r="AW27" i="13"/>
  <c r="AV27" i="13"/>
  <c r="AQ27" i="13"/>
  <c r="AP27" i="13"/>
  <c r="AO27" i="13"/>
  <c r="AK27" i="13"/>
  <c r="AJ27" i="13"/>
  <c r="AE27" i="13"/>
  <c r="AD27" i="13"/>
  <c r="Y27" i="13"/>
  <c r="X27" i="13"/>
  <c r="W27" i="13"/>
  <c r="S27" i="13"/>
  <c r="R27" i="13"/>
  <c r="Q27" i="13"/>
  <c r="M27" i="13"/>
  <c r="L27" i="13"/>
  <c r="G27" i="13"/>
  <c r="F27" i="13"/>
  <c r="BC26" i="13"/>
  <c r="BB26" i="13"/>
  <c r="AW26" i="13"/>
  <c r="AV26" i="13"/>
  <c r="AU26" i="13"/>
  <c r="AQ26" i="13"/>
  <c r="AP26" i="13"/>
  <c r="AO26" i="13"/>
  <c r="AK26" i="13"/>
  <c r="AJ26" i="13"/>
  <c r="AE26" i="13"/>
  <c r="AD26" i="13"/>
  <c r="Y26" i="13"/>
  <c r="X26" i="13"/>
  <c r="S26" i="13"/>
  <c r="R26" i="13"/>
  <c r="Q26" i="13"/>
  <c r="M26" i="13"/>
  <c r="L26" i="13"/>
  <c r="G26" i="13"/>
  <c r="F26" i="13"/>
  <c r="BC25" i="13"/>
  <c r="BB25" i="13"/>
  <c r="AW25" i="13"/>
  <c r="AV25" i="13"/>
  <c r="AU25" i="13"/>
  <c r="AQ25" i="13"/>
  <c r="AP25" i="13"/>
  <c r="AO25" i="13"/>
  <c r="AK25" i="13"/>
  <c r="AJ25" i="13"/>
  <c r="AE25" i="13"/>
  <c r="AD25" i="13"/>
  <c r="Y25" i="13"/>
  <c r="X25" i="13"/>
  <c r="W25" i="13"/>
  <c r="S25" i="13"/>
  <c r="R25" i="13"/>
  <c r="Q25" i="13"/>
  <c r="M25" i="13"/>
  <c r="L25" i="13"/>
  <c r="G25" i="13"/>
  <c r="BC24" i="13"/>
  <c r="BB24" i="13"/>
  <c r="AW24" i="13"/>
  <c r="AV24" i="13"/>
  <c r="AQ24" i="13"/>
  <c r="AP24" i="13"/>
  <c r="AO24" i="13"/>
  <c r="AK24" i="13"/>
  <c r="AJ24" i="13"/>
  <c r="AE24" i="13"/>
  <c r="AD24" i="13"/>
  <c r="Y24" i="13"/>
  <c r="X24" i="13"/>
  <c r="W24" i="13"/>
  <c r="S24" i="13"/>
  <c r="R24" i="13"/>
  <c r="Q24" i="13"/>
  <c r="M24" i="13"/>
  <c r="L24" i="13"/>
  <c r="G24" i="13"/>
  <c r="F24" i="13"/>
  <c r="BC23" i="13"/>
  <c r="BB23" i="13"/>
  <c r="AW23" i="13"/>
  <c r="AV23" i="13"/>
  <c r="AU23" i="13"/>
  <c r="AQ23" i="13"/>
  <c r="AP23" i="13"/>
  <c r="AO23" i="13"/>
  <c r="AK23" i="13"/>
  <c r="AJ23" i="13"/>
  <c r="AE23" i="13"/>
  <c r="AD23" i="13"/>
  <c r="Y23" i="13"/>
  <c r="X23" i="13"/>
  <c r="S23" i="13"/>
  <c r="R23" i="13"/>
  <c r="Q23" i="13"/>
  <c r="M23" i="13"/>
  <c r="L23" i="13"/>
  <c r="G23" i="13"/>
  <c r="F23" i="13"/>
  <c r="BC22" i="13"/>
  <c r="BB22" i="13"/>
  <c r="AW22" i="13"/>
  <c r="AV22" i="13"/>
  <c r="AU22" i="13"/>
  <c r="AQ22" i="13"/>
  <c r="AP22" i="13"/>
  <c r="AO22" i="13"/>
  <c r="AK22" i="13"/>
  <c r="AJ22" i="13"/>
  <c r="AE22" i="13"/>
  <c r="AD22" i="13"/>
  <c r="Y22" i="13"/>
  <c r="X22" i="13"/>
  <c r="W22" i="13"/>
  <c r="S22" i="13"/>
  <c r="R22" i="13"/>
  <c r="Q22" i="13"/>
  <c r="M22" i="13"/>
  <c r="L22" i="13"/>
  <c r="G22" i="13"/>
  <c r="BC21" i="13"/>
  <c r="BB21" i="13"/>
  <c r="AW21" i="13"/>
  <c r="AV21" i="13"/>
  <c r="AU21" i="13"/>
  <c r="AQ21" i="13"/>
  <c r="AP21" i="13"/>
  <c r="AO21" i="13"/>
  <c r="AK21" i="13"/>
  <c r="AJ21" i="13"/>
  <c r="AE21" i="13"/>
  <c r="AD21" i="13"/>
  <c r="Y21" i="13"/>
  <c r="X21" i="13"/>
  <c r="S21" i="13"/>
  <c r="R21" i="13"/>
  <c r="Q21" i="13"/>
  <c r="M21" i="13"/>
  <c r="L21" i="13"/>
  <c r="G21" i="13"/>
  <c r="BC20" i="13"/>
  <c r="BB20" i="13"/>
  <c r="AW20" i="13"/>
  <c r="AV20" i="13"/>
  <c r="AU20" i="13"/>
  <c r="AQ20" i="13"/>
  <c r="AP20" i="13"/>
  <c r="AO20" i="13"/>
  <c r="AK20" i="13"/>
  <c r="AJ20" i="13"/>
  <c r="AE20" i="13"/>
  <c r="AD20" i="13"/>
  <c r="Y20" i="13"/>
  <c r="X20" i="13"/>
  <c r="W20" i="13"/>
  <c r="S20" i="13"/>
  <c r="R20" i="13"/>
  <c r="Q20" i="13"/>
  <c r="M20" i="13"/>
  <c r="L20" i="13"/>
  <c r="G20" i="13"/>
  <c r="BC19" i="13"/>
  <c r="BB19" i="13"/>
  <c r="AW19" i="13"/>
  <c r="AV19" i="13"/>
  <c r="AU19" i="13"/>
  <c r="AQ19" i="13"/>
  <c r="AP19" i="13"/>
  <c r="AO19" i="13"/>
  <c r="AK19" i="13"/>
  <c r="AJ19" i="13"/>
  <c r="AE19" i="13"/>
  <c r="AD19" i="13"/>
  <c r="Y19" i="13"/>
  <c r="X19" i="13"/>
  <c r="S19" i="13"/>
  <c r="R19" i="13"/>
  <c r="Q19" i="13"/>
  <c r="M19" i="13"/>
  <c r="L19" i="13"/>
  <c r="G19" i="13"/>
  <c r="BC18" i="13"/>
  <c r="BB18" i="13"/>
  <c r="AW18" i="13"/>
  <c r="AV18" i="13"/>
  <c r="AQ18" i="13"/>
  <c r="AP18" i="13"/>
  <c r="AO18" i="13"/>
  <c r="AK18" i="13"/>
  <c r="AJ18" i="13"/>
  <c r="AE18" i="13"/>
  <c r="AD18" i="13"/>
  <c r="Y18" i="13"/>
  <c r="X18" i="13"/>
  <c r="W18" i="13"/>
  <c r="S18" i="13"/>
  <c r="R18" i="13"/>
  <c r="Q18" i="13"/>
  <c r="M18" i="13"/>
  <c r="L18" i="13"/>
  <c r="G18" i="13"/>
  <c r="F18" i="13"/>
  <c r="BC17" i="13"/>
  <c r="BB17" i="13"/>
  <c r="AW17" i="13"/>
  <c r="AV17" i="13"/>
  <c r="AQ17" i="13"/>
  <c r="AP17" i="13"/>
  <c r="AO17" i="13"/>
  <c r="AK17" i="13"/>
  <c r="AJ17" i="13"/>
  <c r="AE17" i="13"/>
  <c r="AD17" i="13"/>
  <c r="Y17" i="13"/>
  <c r="X17" i="13"/>
  <c r="W17" i="13"/>
  <c r="S17" i="13"/>
  <c r="R17" i="13"/>
  <c r="Q17" i="13"/>
  <c r="M17" i="13"/>
  <c r="L17" i="13"/>
  <c r="G17" i="13"/>
  <c r="BC16" i="13"/>
  <c r="BB16" i="13"/>
  <c r="AW16" i="13"/>
  <c r="AV16" i="13"/>
  <c r="AU16" i="13"/>
  <c r="AQ16" i="13"/>
  <c r="AP16" i="13"/>
  <c r="AO16" i="13"/>
  <c r="AK16" i="13"/>
  <c r="AJ16" i="13"/>
  <c r="AE16" i="13"/>
  <c r="AD16" i="13"/>
  <c r="Y16" i="13"/>
  <c r="X16" i="13"/>
  <c r="W16" i="13"/>
  <c r="S16" i="13"/>
  <c r="R16" i="13"/>
  <c r="Q16" i="13"/>
  <c r="M16" i="13"/>
  <c r="L16" i="13"/>
  <c r="G16" i="13"/>
  <c r="BC15" i="13"/>
  <c r="BB15" i="13"/>
  <c r="AW15" i="13"/>
  <c r="AV15" i="13"/>
  <c r="AQ15" i="13"/>
  <c r="AP15" i="13"/>
  <c r="AO15" i="13"/>
  <c r="AK15" i="13"/>
  <c r="AJ15" i="13"/>
  <c r="AE15" i="13"/>
  <c r="AD15" i="13"/>
  <c r="Y15" i="13"/>
  <c r="X15" i="13"/>
  <c r="S15" i="13"/>
  <c r="R15" i="13"/>
  <c r="Q15" i="13"/>
  <c r="M15" i="13"/>
  <c r="L15" i="13"/>
  <c r="G15" i="13"/>
  <c r="F15" i="13"/>
  <c r="BC14" i="13"/>
  <c r="BB14" i="13"/>
  <c r="AW14" i="13"/>
  <c r="AV14" i="13"/>
  <c r="AU14" i="13"/>
  <c r="AQ14" i="13"/>
  <c r="AP14" i="13"/>
  <c r="AO14" i="13"/>
  <c r="AK14" i="13"/>
  <c r="AJ14" i="13"/>
  <c r="AE14" i="13"/>
  <c r="AD14" i="13"/>
  <c r="Y14" i="13"/>
  <c r="X14" i="13"/>
  <c r="S14" i="13"/>
  <c r="R14" i="13"/>
  <c r="Q14" i="13"/>
  <c r="M14" i="13"/>
  <c r="L14" i="13"/>
  <c r="G14" i="13"/>
  <c r="F14" i="13"/>
  <c r="BC13" i="13"/>
  <c r="BB13" i="13"/>
  <c r="AW13" i="13"/>
  <c r="AV13" i="13"/>
  <c r="AU13" i="13"/>
  <c r="AQ13" i="13"/>
  <c r="AP13" i="13"/>
  <c r="AO13" i="13"/>
  <c r="AK13" i="13"/>
  <c r="AJ13" i="13"/>
  <c r="AE13" i="13"/>
  <c r="AD13" i="13"/>
  <c r="Y13" i="13"/>
  <c r="X13" i="13"/>
  <c r="S13" i="13"/>
  <c r="R13" i="13"/>
  <c r="Q13" i="13"/>
  <c r="M13" i="13"/>
  <c r="L13" i="13"/>
  <c r="G13" i="13"/>
  <c r="BC12" i="13"/>
  <c r="BB12" i="13"/>
  <c r="AW12" i="13"/>
  <c r="AV12" i="13"/>
  <c r="AQ12" i="13"/>
  <c r="AP12" i="13"/>
  <c r="AO12" i="13"/>
  <c r="AK12" i="13"/>
  <c r="AJ12" i="13"/>
  <c r="AE12" i="13"/>
  <c r="AD12" i="13"/>
  <c r="Y12" i="13"/>
  <c r="X12" i="13"/>
  <c r="W12" i="13"/>
  <c r="S12" i="13"/>
  <c r="R12" i="13"/>
  <c r="Q12" i="13"/>
  <c r="M12" i="13"/>
  <c r="L12" i="13"/>
  <c r="G12" i="13"/>
  <c r="F12" i="13"/>
  <c r="BC11" i="13"/>
  <c r="BB11" i="13"/>
  <c r="AW11" i="13"/>
  <c r="AV11" i="13"/>
  <c r="AQ11" i="13"/>
  <c r="AP11" i="13"/>
  <c r="AO11" i="13"/>
  <c r="AK11" i="13"/>
  <c r="AJ11" i="13"/>
  <c r="AE11" i="13"/>
  <c r="AD11" i="13"/>
  <c r="Y11" i="13"/>
  <c r="X11" i="13"/>
  <c r="W11" i="13"/>
  <c r="S11" i="13"/>
  <c r="R11" i="13"/>
  <c r="Q11" i="13"/>
  <c r="M11" i="13"/>
  <c r="L11" i="13"/>
  <c r="G11" i="13"/>
  <c r="F11" i="13"/>
  <c r="BC10" i="13"/>
  <c r="BB10" i="13"/>
  <c r="AW10" i="13"/>
  <c r="AV10" i="13"/>
  <c r="AQ10" i="13"/>
  <c r="AP10" i="13"/>
  <c r="AO10" i="13"/>
  <c r="AK10" i="13"/>
  <c r="AJ10" i="13"/>
  <c r="AE10" i="13"/>
  <c r="AD10" i="13"/>
  <c r="Y10" i="13"/>
  <c r="X10" i="13"/>
  <c r="S10" i="13"/>
  <c r="R10" i="13"/>
  <c r="Q10" i="13"/>
  <c r="M10" i="13"/>
  <c r="L10" i="13"/>
  <c r="G10" i="13"/>
  <c r="F10" i="13"/>
  <c r="BC9" i="13"/>
  <c r="BB9" i="13"/>
  <c r="AW9" i="13"/>
  <c r="AV9" i="13"/>
  <c r="AU9" i="13"/>
  <c r="AQ9" i="13"/>
  <c r="AP9" i="13"/>
  <c r="AO9" i="13"/>
  <c r="AK9" i="13"/>
  <c r="AJ9" i="13"/>
  <c r="AE9" i="13"/>
  <c r="AD9" i="13"/>
  <c r="Y9" i="13"/>
  <c r="X9" i="13"/>
  <c r="W9" i="13"/>
  <c r="S9" i="13"/>
  <c r="R9" i="13"/>
  <c r="Q9" i="13"/>
  <c r="M9" i="13"/>
  <c r="L9" i="13"/>
  <c r="G9" i="13"/>
  <c r="BC8" i="13"/>
  <c r="BB8" i="13"/>
  <c r="AW8" i="13"/>
  <c r="AV8" i="13"/>
  <c r="AU8" i="13"/>
  <c r="AQ8" i="13"/>
  <c r="AP8" i="13"/>
  <c r="AO8" i="13"/>
  <c r="AK8" i="13"/>
  <c r="AJ8" i="13"/>
  <c r="AE8" i="13"/>
  <c r="AD8" i="13"/>
  <c r="Y8" i="13"/>
  <c r="X8" i="13"/>
  <c r="W8" i="13"/>
  <c r="S8" i="13"/>
  <c r="R8" i="13"/>
  <c r="Q8" i="13"/>
  <c r="M8" i="13"/>
  <c r="L8" i="13"/>
  <c r="G8" i="13"/>
  <c r="BC7" i="13"/>
  <c r="BB7" i="13"/>
  <c r="AW7" i="13"/>
  <c r="AV7" i="13"/>
  <c r="AQ7" i="13"/>
  <c r="AP7" i="13"/>
  <c r="AO7" i="13"/>
  <c r="AK7" i="13"/>
  <c r="AJ7" i="13"/>
  <c r="AE7" i="13"/>
  <c r="AD7" i="13"/>
  <c r="Y7" i="13"/>
  <c r="X7" i="13"/>
  <c r="S7" i="13"/>
  <c r="R7" i="13"/>
  <c r="Q7" i="13"/>
  <c r="M7" i="13"/>
  <c r="L7" i="13"/>
  <c r="G7" i="13"/>
  <c r="F7" i="13"/>
  <c r="AZ149" i="12"/>
  <c r="E164" i="12" s="1"/>
  <c r="AY149" i="12"/>
  <c r="D164" i="12" s="1"/>
  <c r="AX149" i="12"/>
  <c r="AT149" i="12"/>
  <c r="E163" i="12" s="1"/>
  <c r="AS149" i="12"/>
  <c r="D163" i="12" s="1"/>
  <c r="AR149" i="12"/>
  <c r="AN149" i="12"/>
  <c r="E162" i="12" s="1"/>
  <c r="AM149" i="12"/>
  <c r="D162" i="12" s="1"/>
  <c r="AL149" i="12"/>
  <c r="AH149" i="12"/>
  <c r="E161" i="12" s="1"/>
  <c r="AG149" i="12"/>
  <c r="D161" i="12" s="1"/>
  <c r="AF149" i="12"/>
  <c r="AI132" i="12" s="1"/>
  <c r="AB149" i="12"/>
  <c r="E160" i="12" s="1"/>
  <c r="AA149" i="12"/>
  <c r="D160" i="12" s="1"/>
  <c r="Z149" i="12"/>
  <c r="AC145" i="12" s="1"/>
  <c r="V149" i="12"/>
  <c r="E159" i="12" s="1"/>
  <c r="U149" i="12"/>
  <c r="D159" i="12" s="1"/>
  <c r="T149" i="12"/>
  <c r="P149" i="12"/>
  <c r="E158" i="12" s="1"/>
  <c r="O149" i="12"/>
  <c r="D158" i="12" s="1"/>
  <c r="N149" i="12"/>
  <c r="J149" i="12"/>
  <c r="E157" i="12" s="1"/>
  <c r="I149" i="12"/>
  <c r="D157" i="12" s="1"/>
  <c r="H149" i="12"/>
  <c r="K135" i="12" s="1"/>
  <c r="D149" i="12"/>
  <c r="C149" i="12"/>
  <c r="B149" i="12"/>
  <c r="AV146" i="12"/>
  <c r="AQ146" i="12"/>
  <c r="X146" i="12"/>
  <c r="F146" i="12"/>
  <c r="BA145" i="12"/>
  <c r="Q145" i="12"/>
  <c r="F145" i="12"/>
  <c r="AU144" i="12"/>
  <c r="AO144" i="12"/>
  <c r="W144" i="12"/>
  <c r="Q144" i="12"/>
  <c r="F144" i="12"/>
  <c r="BB143" i="12"/>
  <c r="AK143" i="12"/>
  <c r="Y143" i="12"/>
  <c r="W143" i="12"/>
  <c r="R143" i="12"/>
  <c r="F143" i="12"/>
  <c r="AU142" i="12"/>
  <c r="AI142" i="12"/>
  <c r="W142" i="12"/>
  <c r="Q142" i="12"/>
  <c r="F142" i="12"/>
  <c r="BB141" i="12"/>
  <c r="AW141" i="12"/>
  <c r="AP141" i="12"/>
  <c r="AD141" i="12"/>
  <c r="Y141" i="12"/>
  <c r="W141" i="12"/>
  <c r="M141" i="12"/>
  <c r="F141" i="12"/>
  <c r="AU140" i="12"/>
  <c r="AO140" i="12"/>
  <c r="W140" i="12"/>
  <c r="F140" i="12"/>
  <c r="BB139" i="12"/>
  <c r="AP139" i="12"/>
  <c r="AI139" i="12"/>
  <c r="Y139" i="12"/>
  <c r="W139" i="12"/>
  <c r="F139" i="12"/>
  <c r="AU138" i="12"/>
  <c r="W138" i="12"/>
  <c r="Q138" i="12"/>
  <c r="F138" i="12"/>
  <c r="AW137" i="12"/>
  <c r="AP137" i="12"/>
  <c r="Y137" i="12"/>
  <c r="W137" i="12"/>
  <c r="R137" i="12"/>
  <c r="F137" i="12"/>
  <c r="BC136" i="12"/>
  <c r="AU136" i="12"/>
  <c r="AO136" i="12"/>
  <c r="AJ136" i="12"/>
  <c r="X136" i="12"/>
  <c r="S136" i="12"/>
  <c r="Q136" i="12"/>
  <c r="F136" i="12"/>
  <c r="BB135" i="12"/>
  <c r="AU135" i="12"/>
  <c r="AK135" i="12"/>
  <c r="Y135" i="12"/>
  <c r="W135" i="12"/>
  <c r="F135" i="12"/>
  <c r="BC134" i="12"/>
  <c r="AU134" i="12"/>
  <c r="AQ134" i="12"/>
  <c r="AO134" i="12"/>
  <c r="AI134" i="12"/>
  <c r="X134" i="12"/>
  <c r="W134" i="12"/>
  <c r="S134" i="12"/>
  <c r="L134" i="12"/>
  <c r="G134" i="12"/>
  <c r="F134" i="12"/>
  <c r="AW133" i="12"/>
  <c r="AV133" i="12"/>
  <c r="AP133" i="12"/>
  <c r="AJ133" i="12"/>
  <c r="AD133" i="12"/>
  <c r="X133" i="12"/>
  <c r="W133" i="12"/>
  <c r="S133" i="12"/>
  <c r="Q133" i="12"/>
  <c r="L133" i="12"/>
  <c r="F133" i="12"/>
  <c r="BC132" i="12"/>
  <c r="BB132" i="12"/>
  <c r="AU132" i="12"/>
  <c r="AQ132" i="12"/>
  <c r="AP132" i="12"/>
  <c r="AJ132" i="12"/>
  <c r="AD132" i="12"/>
  <c r="X132" i="12"/>
  <c r="R132" i="12"/>
  <c r="Q132" i="12"/>
  <c r="G132" i="12"/>
  <c r="BC131" i="12"/>
  <c r="AV131" i="12"/>
  <c r="AU131" i="12"/>
  <c r="AP131" i="12"/>
  <c r="AK131" i="12"/>
  <c r="AE131" i="12"/>
  <c r="X131" i="12"/>
  <c r="S131" i="12"/>
  <c r="R131" i="12"/>
  <c r="L131" i="12"/>
  <c r="K131" i="12"/>
  <c r="BC130" i="12"/>
  <c r="AW130" i="12"/>
  <c r="AU130" i="12"/>
  <c r="AQ130" i="12"/>
  <c r="AK130" i="12"/>
  <c r="AJ130" i="12"/>
  <c r="Y130" i="12"/>
  <c r="X130" i="12"/>
  <c r="R130" i="12"/>
  <c r="M130" i="12"/>
  <c r="K130" i="12"/>
  <c r="G130" i="12"/>
  <c r="AW129" i="12"/>
  <c r="AV129" i="12"/>
  <c r="AU129" i="12"/>
  <c r="AO129" i="12"/>
  <c r="AK129" i="12"/>
  <c r="AD129" i="12"/>
  <c r="Y129" i="12"/>
  <c r="X129" i="12"/>
  <c r="R129" i="12"/>
  <c r="Q129" i="12"/>
  <c r="M129" i="12"/>
  <c r="G129" i="12"/>
  <c r="BC128" i="12"/>
  <c r="AW128" i="12"/>
  <c r="AV128" i="12"/>
  <c r="AU128" i="12"/>
  <c r="AP128" i="12"/>
  <c r="AO128" i="12"/>
  <c r="AK128" i="12"/>
  <c r="AE128" i="12"/>
  <c r="AD128" i="12"/>
  <c r="X128" i="12"/>
  <c r="S128" i="12"/>
  <c r="R128" i="12"/>
  <c r="M128" i="12"/>
  <c r="L128" i="12"/>
  <c r="BC127" i="12"/>
  <c r="BB127" i="12"/>
  <c r="AW127" i="12"/>
  <c r="AU127" i="12"/>
  <c r="AQ127" i="12"/>
  <c r="AP127" i="12"/>
  <c r="AK127" i="12"/>
  <c r="AJ127" i="12"/>
  <c r="AI127" i="12"/>
  <c r="AD127" i="12"/>
  <c r="Y127" i="12"/>
  <c r="X127" i="12"/>
  <c r="R127" i="12"/>
  <c r="Q127" i="12"/>
  <c r="M127" i="12"/>
  <c r="G127" i="12"/>
  <c r="BC126" i="12"/>
  <c r="AW126" i="12"/>
  <c r="AV126" i="12"/>
  <c r="AU126" i="12"/>
  <c r="AP126" i="12"/>
  <c r="AO126" i="12"/>
  <c r="AK126" i="12"/>
  <c r="AI126" i="12"/>
  <c r="AE126" i="12"/>
  <c r="AD126" i="12"/>
  <c r="X126" i="12"/>
  <c r="S126" i="12"/>
  <c r="R126" i="12"/>
  <c r="M126" i="12"/>
  <c r="L126" i="12"/>
  <c r="K126" i="12"/>
  <c r="BC125" i="12"/>
  <c r="BB125" i="12"/>
  <c r="BA125" i="12"/>
  <c r="AV125" i="12"/>
  <c r="AU125" i="12"/>
  <c r="AQ125" i="12"/>
  <c r="AO125" i="12"/>
  <c r="AK125" i="12"/>
  <c r="AJ125" i="12"/>
  <c r="AD125" i="12"/>
  <c r="Y125" i="12"/>
  <c r="X125" i="12"/>
  <c r="W125" i="12"/>
  <c r="S125" i="12"/>
  <c r="R125" i="12"/>
  <c r="Q125" i="12"/>
  <c r="L125" i="12"/>
  <c r="G125" i="12"/>
  <c r="F125" i="12"/>
  <c r="E125" i="12"/>
  <c r="BC124" i="12"/>
  <c r="BB124" i="12"/>
  <c r="AW124" i="12"/>
  <c r="AQ124" i="12"/>
  <c r="AP124" i="12"/>
  <c r="AO124" i="12"/>
  <c r="AJ124" i="12"/>
  <c r="AI124" i="12"/>
  <c r="AE124" i="12"/>
  <c r="Y124" i="12"/>
  <c r="X124" i="12"/>
  <c r="W124" i="12"/>
  <c r="R124" i="12"/>
  <c r="Q124" i="12"/>
  <c r="M124" i="12"/>
  <c r="K124" i="12"/>
  <c r="G124" i="12"/>
  <c r="F124" i="12"/>
  <c r="BB123" i="12"/>
  <c r="AW123" i="12"/>
  <c r="AV123" i="12"/>
  <c r="AP123" i="12"/>
  <c r="AO123" i="12"/>
  <c r="AK123" i="12"/>
  <c r="AE123" i="12"/>
  <c r="AD123" i="12"/>
  <c r="X123" i="12"/>
  <c r="W123" i="12"/>
  <c r="S123" i="12"/>
  <c r="Q123" i="12"/>
  <c r="M123" i="12"/>
  <c r="L123" i="12"/>
  <c r="G123" i="12"/>
  <c r="F123" i="12"/>
  <c r="BC122" i="12"/>
  <c r="AW122" i="12"/>
  <c r="AV122" i="12"/>
  <c r="AQ122" i="12"/>
  <c r="AO122" i="12"/>
  <c r="AK122" i="12"/>
  <c r="AJ122" i="12"/>
  <c r="AE122" i="12"/>
  <c r="AD122" i="12"/>
  <c r="Y122" i="12"/>
  <c r="W122" i="12"/>
  <c r="S122" i="12"/>
  <c r="R122" i="12"/>
  <c r="M122" i="12"/>
  <c r="L122" i="12"/>
  <c r="K122" i="12"/>
  <c r="F122" i="12"/>
  <c r="BC121" i="12"/>
  <c r="BB121" i="12"/>
  <c r="BA121" i="12"/>
  <c r="AW121" i="12"/>
  <c r="AV121" i="12"/>
  <c r="AU121" i="12"/>
  <c r="AP121" i="12"/>
  <c r="AO121" i="12"/>
  <c r="AK121" i="12"/>
  <c r="AE121" i="12"/>
  <c r="AD121" i="12"/>
  <c r="AC121" i="12"/>
  <c r="Y121" i="12"/>
  <c r="X121" i="12"/>
  <c r="W121" i="12"/>
  <c r="S121" i="12"/>
  <c r="R121" i="12"/>
  <c r="Q121" i="12"/>
  <c r="M121" i="12"/>
  <c r="L121" i="12"/>
  <c r="G121" i="12"/>
  <c r="F121" i="12"/>
  <c r="E121" i="12"/>
  <c r="BC120" i="12"/>
  <c r="BB120" i="12"/>
  <c r="AW120" i="12"/>
  <c r="AV120" i="12"/>
  <c r="AU120" i="12"/>
  <c r="AQ120" i="12"/>
  <c r="AP120" i="12"/>
  <c r="AO120" i="12"/>
  <c r="AK120" i="12"/>
  <c r="AJ120" i="12"/>
  <c r="AI120" i="12"/>
  <c r="AE120" i="12"/>
  <c r="AD120" i="12"/>
  <c r="Y120" i="12"/>
  <c r="X120" i="12"/>
  <c r="W120" i="12"/>
  <c r="S120" i="12"/>
  <c r="R120" i="12"/>
  <c r="Q120" i="12"/>
  <c r="M120" i="12"/>
  <c r="L120" i="12"/>
  <c r="G120" i="12"/>
  <c r="F120" i="12"/>
  <c r="BC119" i="12"/>
  <c r="BB119" i="12"/>
  <c r="AW119" i="12"/>
  <c r="AV119" i="12"/>
  <c r="AU119" i="12"/>
  <c r="AQ119" i="12"/>
  <c r="AP119" i="12"/>
  <c r="AO119" i="12"/>
  <c r="AK119" i="12"/>
  <c r="AJ119" i="12"/>
  <c r="AI119" i="12"/>
  <c r="AE119" i="12"/>
  <c r="AD119" i="12"/>
  <c r="Y119" i="12"/>
  <c r="X119" i="12"/>
  <c r="W119" i="12"/>
  <c r="S119" i="12"/>
  <c r="R119" i="12"/>
  <c r="Q119" i="12"/>
  <c r="M119" i="12"/>
  <c r="L119" i="12"/>
  <c r="G119" i="12"/>
  <c r="F119" i="12"/>
  <c r="BC118" i="12"/>
  <c r="BB118" i="12"/>
  <c r="AW118" i="12"/>
  <c r="AV118" i="12"/>
  <c r="AU118" i="12"/>
  <c r="AQ118" i="12"/>
  <c r="AP118" i="12"/>
  <c r="AO118" i="12"/>
  <c r="AK118" i="12"/>
  <c r="AJ118" i="12"/>
  <c r="AI118" i="12"/>
  <c r="AE118" i="12"/>
  <c r="AD118" i="12"/>
  <c r="Y118" i="12"/>
  <c r="X118" i="12"/>
  <c r="W118" i="12"/>
  <c r="S118" i="12"/>
  <c r="R118" i="12"/>
  <c r="Q118" i="12"/>
  <c r="M118" i="12"/>
  <c r="L118" i="12"/>
  <c r="G118" i="12"/>
  <c r="F118" i="12"/>
  <c r="BC117" i="12"/>
  <c r="BB117" i="12"/>
  <c r="BA117" i="12"/>
  <c r="AW117" i="12"/>
  <c r="AV117" i="12"/>
  <c r="AQ117" i="12"/>
  <c r="AP117" i="12"/>
  <c r="AO117" i="12"/>
  <c r="AK117" i="12"/>
  <c r="AJ117" i="12"/>
  <c r="AI117" i="12"/>
  <c r="AE117" i="12"/>
  <c r="AD117" i="12"/>
  <c r="AC117" i="12"/>
  <c r="Y117" i="12"/>
  <c r="X117" i="12"/>
  <c r="S117" i="12"/>
  <c r="R117" i="12"/>
  <c r="Q117" i="12"/>
  <c r="M117" i="12"/>
  <c r="L117" i="12"/>
  <c r="K117" i="12"/>
  <c r="G117" i="12"/>
  <c r="BC116" i="12"/>
  <c r="BB116" i="12"/>
  <c r="AW116" i="12"/>
  <c r="AV116" i="12"/>
  <c r="AU116" i="12"/>
  <c r="AQ116" i="12"/>
  <c r="AP116" i="12"/>
  <c r="AO116" i="12"/>
  <c r="AK116" i="12"/>
  <c r="AJ116" i="12"/>
  <c r="AE116" i="12"/>
  <c r="AD116" i="12"/>
  <c r="Y116" i="12"/>
  <c r="X116" i="12"/>
  <c r="W116" i="12"/>
  <c r="S116" i="12"/>
  <c r="R116" i="12"/>
  <c r="Q116" i="12"/>
  <c r="M116" i="12"/>
  <c r="L116" i="12"/>
  <c r="K116" i="12"/>
  <c r="G116" i="12"/>
  <c r="F116" i="12"/>
  <c r="BC115" i="12"/>
  <c r="BB115" i="12"/>
  <c r="AW115" i="12"/>
  <c r="AV115" i="12"/>
  <c r="AU115" i="12"/>
  <c r="AQ115" i="12"/>
  <c r="AP115" i="12"/>
  <c r="AO115" i="12"/>
  <c r="AK115" i="12"/>
  <c r="AJ115" i="12"/>
  <c r="AE115" i="12"/>
  <c r="AD115" i="12"/>
  <c r="Y115" i="12"/>
  <c r="X115" i="12"/>
  <c r="W115" i="12"/>
  <c r="S115" i="12"/>
  <c r="R115" i="12"/>
  <c r="Q115" i="12"/>
  <c r="M115" i="12"/>
  <c r="L115" i="12"/>
  <c r="K115" i="12"/>
  <c r="G115" i="12"/>
  <c r="F115" i="12"/>
  <c r="BC114" i="12"/>
  <c r="BB114" i="12"/>
  <c r="AW114" i="12"/>
  <c r="AV114" i="12"/>
  <c r="AU114" i="12"/>
  <c r="AQ114" i="12"/>
  <c r="AP114" i="12"/>
  <c r="AO114" i="12"/>
  <c r="AK114" i="12"/>
  <c r="AJ114" i="12"/>
  <c r="AE114" i="12"/>
  <c r="AD114" i="12"/>
  <c r="Y114" i="12"/>
  <c r="X114" i="12"/>
  <c r="W114" i="12"/>
  <c r="S114" i="12"/>
  <c r="R114" i="12"/>
  <c r="Q114" i="12"/>
  <c r="M114" i="12"/>
  <c r="L114" i="12"/>
  <c r="K114" i="12"/>
  <c r="G114" i="12"/>
  <c r="F114" i="12"/>
  <c r="BC113" i="12"/>
  <c r="BB113" i="12"/>
  <c r="AW113" i="12"/>
  <c r="AV113" i="12"/>
  <c r="AU113" i="12"/>
  <c r="AQ113" i="12"/>
  <c r="AP113" i="12"/>
  <c r="AO113" i="12"/>
  <c r="AK113" i="12"/>
  <c r="AJ113" i="12"/>
  <c r="AE113" i="12"/>
  <c r="AD113" i="12"/>
  <c r="Y113" i="12"/>
  <c r="X113" i="12"/>
  <c r="W113" i="12"/>
  <c r="S113" i="12"/>
  <c r="R113" i="12"/>
  <c r="Q113" i="12"/>
  <c r="M113" i="12"/>
  <c r="L113" i="12"/>
  <c r="K113" i="12"/>
  <c r="G113" i="12"/>
  <c r="F113" i="12"/>
  <c r="BC112" i="12"/>
  <c r="BB112" i="12"/>
  <c r="AW112" i="12"/>
  <c r="AV112" i="12"/>
  <c r="AU112" i="12"/>
  <c r="AQ112" i="12"/>
  <c r="AP112" i="12"/>
  <c r="AO112" i="12"/>
  <c r="AK112" i="12"/>
  <c r="AJ112" i="12"/>
  <c r="AE112" i="12"/>
  <c r="AD112" i="12"/>
  <c r="Y112" i="12"/>
  <c r="X112" i="12"/>
  <c r="W112" i="12"/>
  <c r="S112" i="12"/>
  <c r="R112" i="12"/>
  <c r="Q112" i="12"/>
  <c r="M112" i="12"/>
  <c r="L112" i="12"/>
  <c r="K112" i="12"/>
  <c r="G112" i="12"/>
  <c r="F112" i="12"/>
  <c r="BC111" i="12"/>
  <c r="BB111" i="12"/>
  <c r="AW111" i="12"/>
  <c r="AV111" i="12"/>
  <c r="AU111" i="12"/>
  <c r="AQ111" i="12"/>
  <c r="AP111" i="12"/>
  <c r="AO111" i="12"/>
  <c r="AK111" i="12"/>
  <c r="AJ111" i="12"/>
  <c r="AE111" i="12"/>
  <c r="AD111" i="12"/>
  <c r="Y111" i="12"/>
  <c r="X111" i="12"/>
  <c r="W111" i="12"/>
  <c r="S111" i="12"/>
  <c r="R111" i="12"/>
  <c r="Q111" i="12"/>
  <c r="M111" i="12"/>
  <c r="L111" i="12"/>
  <c r="K111" i="12"/>
  <c r="G111" i="12"/>
  <c r="F111" i="12"/>
  <c r="BC110" i="12"/>
  <c r="BB110" i="12"/>
  <c r="AW110" i="12"/>
  <c r="AV110" i="12"/>
  <c r="AU110" i="12"/>
  <c r="AQ110" i="12"/>
  <c r="AP110" i="12"/>
  <c r="AO110" i="12"/>
  <c r="AK110" i="12"/>
  <c r="AJ110" i="12"/>
  <c r="AI110" i="12"/>
  <c r="AE110" i="12"/>
  <c r="AD110" i="12"/>
  <c r="Y110" i="12"/>
  <c r="X110" i="12"/>
  <c r="W110" i="12"/>
  <c r="S110" i="12"/>
  <c r="R110" i="12"/>
  <c r="Q110" i="12"/>
  <c r="M110" i="12"/>
  <c r="L110" i="12"/>
  <c r="K110" i="12"/>
  <c r="G110" i="12"/>
  <c r="F110" i="12"/>
  <c r="BC109" i="12"/>
  <c r="BB109" i="12"/>
  <c r="BA109" i="12"/>
  <c r="AW109" i="12"/>
  <c r="AV109" i="12"/>
  <c r="AU109" i="12"/>
  <c r="AQ109" i="12"/>
  <c r="AP109" i="12"/>
  <c r="AO109" i="12"/>
  <c r="AK109" i="12"/>
  <c r="AJ109" i="12"/>
  <c r="AI109" i="12"/>
  <c r="AE109" i="12"/>
  <c r="AD109" i="12"/>
  <c r="AC109" i="12"/>
  <c r="Y109" i="12"/>
  <c r="X109" i="12"/>
  <c r="W109" i="12"/>
  <c r="S109" i="12"/>
  <c r="R109" i="12"/>
  <c r="Q109" i="12"/>
  <c r="M109" i="12"/>
  <c r="L109" i="12"/>
  <c r="K109" i="12"/>
  <c r="G109" i="12"/>
  <c r="F109" i="12"/>
  <c r="E109" i="12"/>
  <c r="BC108" i="12"/>
  <c r="BB108" i="12"/>
  <c r="AW108" i="12"/>
  <c r="AV108" i="12"/>
  <c r="AU108" i="12"/>
  <c r="AQ108" i="12"/>
  <c r="AP108" i="12"/>
  <c r="AO108" i="12"/>
  <c r="AK108" i="12"/>
  <c r="AJ108" i="12"/>
  <c r="AI108" i="12"/>
  <c r="AE108" i="12"/>
  <c r="AD108" i="12"/>
  <c r="Y108" i="12"/>
  <c r="X108" i="12"/>
  <c r="W108" i="12"/>
  <c r="S108" i="12"/>
  <c r="R108" i="12"/>
  <c r="Q108" i="12"/>
  <c r="M108" i="12"/>
  <c r="L108" i="12"/>
  <c r="K108" i="12"/>
  <c r="G108" i="12"/>
  <c r="F108" i="12"/>
  <c r="BC107" i="12"/>
  <c r="BB107" i="12"/>
  <c r="AW107" i="12"/>
  <c r="AV107" i="12"/>
  <c r="AU107" i="12"/>
  <c r="AQ107" i="12"/>
  <c r="AP107" i="12"/>
  <c r="AO107" i="12"/>
  <c r="AK107" i="12"/>
  <c r="AJ107" i="12"/>
  <c r="AI107" i="12"/>
  <c r="AE107" i="12"/>
  <c r="AD107" i="12"/>
  <c r="Y107" i="12"/>
  <c r="X107" i="12"/>
  <c r="W107" i="12"/>
  <c r="S107" i="12"/>
  <c r="R107" i="12"/>
  <c r="Q107" i="12"/>
  <c r="M107" i="12"/>
  <c r="L107" i="12"/>
  <c r="K107" i="12"/>
  <c r="G107" i="12"/>
  <c r="F107" i="12"/>
  <c r="BC106" i="12"/>
  <c r="BB106" i="12"/>
  <c r="AW106" i="12"/>
  <c r="AV106" i="12"/>
  <c r="AU106" i="12"/>
  <c r="AQ106" i="12"/>
  <c r="AP106" i="12"/>
  <c r="AO106" i="12"/>
  <c r="AK106" i="12"/>
  <c r="AJ106" i="12"/>
  <c r="AI106" i="12"/>
  <c r="AE106" i="12"/>
  <c r="AD106" i="12"/>
  <c r="Y106" i="12"/>
  <c r="X106" i="12"/>
  <c r="W106" i="12"/>
  <c r="S106" i="12"/>
  <c r="R106" i="12"/>
  <c r="Q106" i="12"/>
  <c r="M106" i="12"/>
  <c r="L106" i="12"/>
  <c r="K106" i="12"/>
  <c r="G106" i="12"/>
  <c r="F106" i="12"/>
  <c r="BC105" i="12"/>
  <c r="BB105" i="12"/>
  <c r="AW105" i="12"/>
  <c r="AV105" i="12"/>
  <c r="AU105" i="12"/>
  <c r="AQ105" i="12"/>
  <c r="AP105" i="12"/>
  <c r="AO105" i="12"/>
  <c r="AK105" i="12"/>
  <c r="AJ105" i="12"/>
  <c r="AI105" i="12"/>
  <c r="AE105" i="12"/>
  <c r="AD105" i="12"/>
  <c r="Y105" i="12"/>
  <c r="X105" i="12"/>
  <c r="W105" i="12"/>
  <c r="S105" i="12"/>
  <c r="R105" i="12"/>
  <c r="Q105" i="12"/>
  <c r="M105" i="12"/>
  <c r="L105" i="12"/>
  <c r="K105" i="12"/>
  <c r="G105" i="12"/>
  <c r="F105" i="12"/>
  <c r="BC104" i="12"/>
  <c r="BB104" i="12"/>
  <c r="AW104" i="12"/>
  <c r="AV104" i="12"/>
  <c r="AU104" i="12"/>
  <c r="AQ104" i="12"/>
  <c r="AP104" i="12"/>
  <c r="AO104" i="12"/>
  <c r="AK104" i="12"/>
  <c r="AJ104" i="12"/>
  <c r="AI104" i="12"/>
  <c r="AE104" i="12"/>
  <c r="AD104" i="12"/>
  <c r="Y104" i="12"/>
  <c r="X104" i="12"/>
  <c r="W104" i="12"/>
  <c r="S104" i="12"/>
  <c r="R104" i="12"/>
  <c r="Q104" i="12"/>
  <c r="M104" i="12"/>
  <c r="L104" i="12"/>
  <c r="K104" i="12"/>
  <c r="G104" i="12"/>
  <c r="F104" i="12"/>
  <c r="BC103" i="12"/>
  <c r="BB103" i="12"/>
  <c r="AW103" i="12"/>
  <c r="AV103" i="12"/>
  <c r="AU103" i="12"/>
  <c r="AQ103" i="12"/>
  <c r="AP103" i="12"/>
  <c r="AO103" i="12"/>
  <c r="AK103" i="12"/>
  <c r="AJ103" i="12"/>
  <c r="AI103" i="12"/>
  <c r="AE103" i="12"/>
  <c r="AD103" i="12"/>
  <c r="Y103" i="12"/>
  <c r="X103" i="12"/>
  <c r="W103" i="12"/>
  <c r="S103" i="12"/>
  <c r="R103" i="12"/>
  <c r="Q103" i="12"/>
  <c r="M103" i="12"/>
  <c r="L103" i="12"/>
  <c r="K103" i="12"/>
  <c r="G103" i="12"/>
  <c r="F103" i="12"/>
  <c r="BC102" i="12"/>
  <c r="BB102" i="12"/>
  <c r="AW102" i="12"/>
  <c r="AV102" i="12"/>
  <c r="AU102" i="12"/>
  <c r="AQ102" i="12"/>
  <c r="AP102" i="12"/>
  <c r="AO102" i="12"/>
  <c r="AK102" i="12"/>
  <c r="AJ102" i="12"/>
  <c r="AI102" i="12"/>
  <c r="AE102" i="12"/>
  <c r="AD102" i="12"/>
  <c r="Y102" i="12"/>
  <c r="X102" i="12"/>
  <c r="W102" i="12"/>
  <c r="S102" i="12"/>
  <c r="R102" i="12"/>
  <c r="Q102" i="12"/>
  <c r="M102" i="12"/>
  <c r="L102" i="12"/>
  <c r="K102" i="12"/>
  <c r="G102" i="12"/>
  <c r="F102" i="12"/>
  <c r="BC101" i="12"/>
  <c r="BB101" i="12"/>
  <c r="BA101" i="12"/>
  <c r="AW101" i="12"/>
  <c r="AV101" i="12"/>
  <c r="AU101" i="12"/>
  <c r="AQ101" i="12"/>
  <c r="AP101" i="12"/>
  <c r="AO101" i="12"/>
  <c r="AK101" i="12"/>
  <c r="AJ101" i="12"/>
  <c r="AI101" i="12"/>
  <c r="AE101" i="12"/>
  <c r="AD101" i="12"/>
  <c r="AC101" i="12"/>
  <c r="Y101" i="12"/>
  <c r="X101" i="12"/>
  <c r="W101" i="12"/>
  <c r="S101" i="12"/>
  <c r="R101" i="12"/>
  <c r="Q101" i="12"/>
  <c r="M101" i="12"/>
  <c r="L101" i="12"/>
  <c r="K101" i="12"/>
  <c r="G101" i="12"/>
  <c r="F101" i="12"/>
  <c r="E101" i="12"/>
  <c r="BC100" i="12"/>
  <c r="BB100" i="12"/>
  <c r="AW100" i="12"/>
  <c r="AV100" i="12"/>
  <c r="AU100" i="12"/>
  <c r="AQ100" i="12"/>
  <c r="AP100" i="12"/>
  <c r="AO100" i="12"/>
  <c r="AK100" i="12"/>
  <c r="AJ100" i="12"/>
  <c r="AI100" i="12"/>
  <c r="AE100" i="12"/>
  <c r="AD100" i="12"/>
  <c r="Y100" i="12"/>
  <c r="X100" i="12"/>
  <c r="W100" i="12"/>
  <c r="S100" i="12"/>
  <c r="R100" i="12"/>
  <c r="Q100" i="12"/>
  <c r="M100" i="12"/>
  <c r="L100" i="12"/>
  <c r="K100" i="12"/>
  <c r="G100" i="12"/>
  <c r="F100" i="12"/>
  <c r="BC99" i="12"/>
  <c r="BB99" i="12"/>
  <c r="AW99" i="12"/>
  <c r="AV99" i="12"/>
  <c r="AU99" i="12"/>
  <c r="AQ99" i="12"/>
  <c r="AP99" i="12"/>
  <c r="AO99" i="12"/>
  <c r="AK99" i="12"/>
  <c r="AJ99" i="12"/>
  <c r="AI99" i="12"/>
  <c r="AE99" i="12"/>
  <c r="AD99" i="12"/>
  <c r="Y99" i="12"/>
  <c r="X99" i="12"/>
  <c r="W99" i="12"/>
  <c r="S99" i="12"/>
  <c r="R99" i="12"/>
  <c r="Q99" i="12"/>
  <c r="M99" i="12"/>
  <c r="L99" i="12"/>
  <c r="K99" i="12"/>
  <c r="G99" i="12"/>
  <c r="F99" i="12"/>
  <c r="BC98" i="12"/>
  <c r="BB98" i="12"/>
  <c r="AW98" i="12"/>
  <c r="AV98" i="12"/>
  <c r="AU98" i="12"/>
  <c r="AQ98" i="12"/>
  <c r="AP98" i="12"/>
  <c r="AO98" i="12"/>
  <c r="AK98" i="12"/>
  <c r="AJ98" i="12"/>
  <c r="AI98" i="12"/>
  <c r="AE98" i="12"/>
  <c r="AD98" i="12"/>
  <c r="Y98" i="12"/>
  <c r="X98" i="12"/>
  <c r="W98" i="12"/>
  <c r="S98" i="12"/>
  <c r="R98" i="12"/>
  <c r="Q98" i="12"/>
  <c r="M98" i="12"/>
  <c r="L98" i="12"/>
  <c r="K98" i="12"/>
  <c r="G98" i="12"/>
  <c r="F98" i="12"/>
  <c r="BC97" i="12"/>
  <c r="BB97" i="12"/>
  <c r="AW97" i="12"/>
  <c r="AV97" i="12"/>
  <c r="AU97" i="12"/>
  <c r="AQ97" i="12"/>
  <c r="AP97" i="12"/>
  <c r="AO97" i="12"/>
  <c r="AK97" i="12"/>
  <c r="AJ97" i="12"/>
  <c r="AI97" i="12"/>
  <c r="AE97" i="12"/>
  <c r="AD97" i="12"/>
  <c r="Y97" i="12"/>
  <c r="X97" i="12"/>
  <c r="W97" i="12"/>
  <c r="S97" i="12"/>
  <c r="R97" i="12"/>
  <c r="Q97" i="12"/>
  <c r="M97" i="12"/>
  <c r="L97" i="12"/>
  <c r="K97" i="12"/>
  <c r="G97" i="12"/>
  <c r="F97" i="12"/>
  <c r="BC96" i="12"/>
  <c r="BB96" i="12"/>
  <c r="AW96" i="12"/>
  <c r="AV96" i="12"/>
  <c r="AU96" i="12"/>
  <c r="AQ96" i="12"/>
  <c r="AP96" i="12"/>
  <c r="AO96" i="12"/>
  <c r="AK96" i="12"/>
  <c r="AJ96" i="12"/>
  <c r="AI96" i="12"/>
  <c r="AE96" i="12"/>
  <c r="AD96" i="12"/>
  <c r="Y96" i="12"/>
  <c r="X96" i="12"/>
  <c r="W96" i="12"/>
  <c r="S96" i="12"/>
  <c r="R96" i="12"/>
  <c r="Q96" i="12"/>
  <c r="M96" i="12"/>
  <c r="L96" i="12"/>
  <c r="K96" i="12"/>
  <c r="G96" i="12"/>
  <c r="F96" i="12"/>
  <c r="BC95" i="12"/>
  <c r="BB95" i="12"/>
  <c r="AW95" i="12"/>
  <c r="AV95" i="12"/>
  <c r="AU95" i="12"/>
  <c r="AQ95" i="12"/>
  <c r="AP95" i="12"/>
  <c r="AO95" i="12"/>
  <c r="AK95" i="12"/>
  <c r="AJ95" i="12"/>
  <c r="AI95" i="12"/>
  <c r="AE95" i="12"/>
  <c r="AD95" i="12"/>
  <c r="Y95" i="12"/>
  <c r="X95" i="12"/>
  <c r="W95" i="12"/>
  <c r="S95" i="12"/>
  <c r="R95" i="12"/>
  <c r="Q95" i="12"/>
  <c r="M95" i="12"/>
  <c r="L95" i="12"/>
  <c r="K95" i="12"/>
  <c r="G95" i="12"/>
  <c r="F95" i="12"/>
  <c r="BC94" i="12"/>
  <c r="BB94" i="12"/>
  <c r="AW94" i="12"/>
  <c r="AV94" i="12"/>
  <c r="AU94" i="12"/>
  <c r="AQ94" i="12"/>
  <c r="AP94" i="12"/>
  <c r="AO94" i="12"/>
  <c r="AK94" i="12"/>
  <c r="AJ94" i="12"/>
  <c r="AI94" i="12"/>
  <c r="AE94" i="12"/>
  <c r="AD94" i="12"/>
  <c r="Y94" i="12"/>
  <c r="X94" i="12"/>
  <c r="W94" i="12"/>
  <c r="S94" i="12"/>
  <c r="R94" i="12"/>
  <c r="Q94" i="12"/>
  <c r="M94" i="12"/>
  <c r="L94" i="12"/>
  <c r="K94" i="12"/>
  <c r="G94" i="12"/>
  <c r="F94" i="12"/>
  <c r="BC93" i="12"/>
  <c r="BB93" i="12"/>
  <c r="BA93" i="12"/>
  <c r="AW93" i="12"/>
  <c r="AV93" i="12"/>
  <c r="AU93" i="12"/>
  <c r="AQ93" i="12"/>
  <c r="AP93" i="12"/>
  <c r="AO93" i="12"/>
  <c r="AK93" i="12"/>
  <c r="AJ93" i="12"/>
  <c r="AI93" i="12"/>
  <c r="AE93" i="12"/>
  <c r="AD93" i="12"/>
  <c r="AC93" i="12"/>
  <c r="Y93" i="12"/>
  <c r="X93" i="12"/>
  <c r="W93" i="12"/>
  <c r="S93" i="12"/>
  <c r="R93" i="12"/>
  <c r="Q93" i="12"/>
  <c r="M93" i="12"/>
  <c r="L93" i="12"/>
  <c r="K93" i="12"/>
  <c r="G93" i="12"/>
  <c r="F93" i="12"/>
  <c r="E93" i="12"/>
  <c r="BC92" i="12"/>
  <c r="BB92" i="12"/>
  <c r="AW92" i="12"/>
  <c r="AV92" i="12"/>
  <c r="AU92" i="12"/>
  <c r="AQ92" i="12"/>
  <c r="AP92" i="12"/>
  <c r="AO92" i="12"/>
  <c r="AK92" i="12"/>
  <c r="AJ92" i="12"/>
  <c r="AI92" i="12"/>
  <c r="AE92" i="12"/>
  <c r="AD92" i="12"/>
  <c r="Y92" i="12"/>
  <c r="X92" i="12"/>
  <c r="W92" i="12"/>
  <c r="S92" i="12"/>
  <c r="R92" i="12"/>
  <c r="Q92" i="12"/>
  <c r="M92" i="12"/>
  <c r="L92" i="12"/>
  <c r="K92" i="12"/>
  <c r="G92" i="12"/>
  <c r="F92" i="12"/>
  <c r="BC91" i="12"/>
  <c r="BB91" i="12"/>
  <c r="AW91" i="12"/>
  <c r="AV91" i="12"/>
  <c r="AU91" i="12"/>
  <c r="AQ91" i="12"/>
  <c r="AP91" i="12"/>
  <c r="AO91" i="12"/>
  <c r="AK91" i="12"/>
  <c r="AJ91" i="12"/>
  <c r="AI91" i="12"/>
  <c r="AE91" i="12"/>
  <c r="AD91" i="12"/>
  <c r="Y91" i="12"/>
  <c r="X91" i="12"/>
  <c r="W91" i="12"/>
  <c r="S91" i="12"/>
  <c r="R91" i="12"/>
  <c r="Q91" i="12"/>
  <c r="M91" i="12"/>
  <c r="L91" i="12"/>
  <c r="K91" i="12"/>
  <c r="G91" i="12"/>
  <c r="F91" i="12"/>
  <c r="BC90" i="12"/>
  <c r="BB90" i="12"/>
  <c r="AW90" i="12"/>
  <c r="AV90" i="12"/>
  <c r="AU90" i="12"/>
  <c r="AQ90" i="12"/>
  <c r="AP90" i="12"/>
  <c r="AO90" i="12"/>
  <c r="AK90" i="12"/>
  <c r="AJ90" i="12"/>
  <c r="AI90" i="12"/>
  <c r="AE90" i="12"/>
  <c r="AD90" i="12"/>
  <c r="Y90" i="12"/>
  <c r="X90" i="12"/>
  <c r="W90" i="12"/>
  <c r="S90" i="12"/>
  <c r="R90" i="12"/>
  <c r="Q90" i="12"/>
  <c r="M90" i="12"/>
  <c r="L90" i="12"/>
  <c r="K90" i="12"/>
  <c r="G90" i="12"/>
  <c r="F90" i="12"/>
  <c r="BC89" i="12"/>
  <c r="BB89" i="12"/>
  <c r="BA89" i="12"/>
  <c r="AW89" i="12"/>
  <c r="AV89" i="12"/>
  <c r="AU89" i="12"/>
  <c r="AQ89" i="12"/>
  <c r="AP89" i="12"/>
  <c r="AO89" i="12"/>
  <c r="AK89" i="12"/>
  <c r="AJ89" i="12"/>
  <c r="AI89" i="12"/>
  <c r="AE89" i="12"/>
  <c r="AD89" i="12"/>
  <c r="AC89" i="12"/>
  <c r="Y89" i="12"/>
  <c r="X89" i="12"/>
  <c r="W89" i="12"/>
  <c r="S89" i="12"/>
  <c r="R89" i="12"/>
  <c r="Q89" i="12"/>
  <c r="M89" i="12"/>
  <c r="L89" i="12"/>
  <c r="K89" i="12"/>
  <c r="G89" i="12"/>
  <c r="F89" i="12"/>
  <c r="E89" i="12"/>
  <c r="BC88" i="12"/>
  <c r="BB88" i="12"/>
  <c r="AW88" i="12"/>
  <c r="AV88" i="12"/>
  <c r="AU88" i="12"/>
  <c r="AQ88" i="12"/>
  <c r="AP88" i="12"/>
  <c r="AO88" i="12"/>
  <c r="AK88" i="12"/>
  <c r="AJ88" i="12"/>
  <c r="AI88" i="12"/>
  <c r="AE88" i="12"/>
  <c r="AD88" i="12"/>
  <c r="Y88" i="12"/>
  <c r="X88" i="12"/>
  <c r="W88" i="12"/>
  <c r="S88" i="12"/>
  <c r="R88" i="12"/>
  <c r="Q88" i="12"/>
  <c r="M88" i="12"/>
  <c r="L88" i="12"/>
  <c r="K88" i="12"/>
  <c r="G88" i="12"/>
  <c r="F88" i="12"/>
  <c r="BC87" i="12"/>
  <c r="BB87" i="12"/>
  <c r="AW87" i="12"/>
  <c r="AV87" i="12"/>
  <c r="AU87" i="12"/>
  <c r="AQ87" i="12"/>
  <c r="AP87" i="12"/>
  <c r="AO87" i="12"/>
  <c r="AK87" i="12"/>
  <c r="AJ87" i="12"/>
  <c r="AI87" i="12"/>
  <c r="AE87" i="12"/>
  <c r="AD87" i="12"/>
  <c r="Y87" i="12"/>
  <c r="X87" i="12"/>
  <c r="W87" i="12"/>
  <c r="S87" i="12"/>
  <c r="R87" i="12"/>
  <c r="Q87" i="12"/>
  <c r="M87" i="12"/>
  <c r="L87" i="12"/>
  <c r="K87" i="12"/>
  <c r="G87" i="12"/>
  <c r="F87" i="12"/>
  <c r="BC86" i="12"/>
  <c r="BB86" i="12"/>
  <c r="AW86" i="12"/>
  <c r="AV86" i="12"/>
  <c r="AU86" i="12"/>
  <c r="AQ86" i="12"/>
  <c r="AP86" i="12"/>
  <c r="AO86" i="12"/>
  <c r="AK86" i="12"/>
  <c r="AJ86" i="12"/>
  <c r="AI86" i="12"/>
  <c r="AE86" i="12"/>
  <c r="AD86" i="12"/>
  <c r="Y86" i="12"/>
  <c r="X86" i="12"/>
  <c r="W86" i="12"/>
  <c r="S86" i="12"/>
  <c r="R86" i="12"/>
  <c r="Q86" i="12"/>
  <c r="M86" i="12"/>
  <c r="L86" i="12"/>
  <c r="K86" i="12"/>
  <c r="G86" i="12"/>
  <c r="F86" i="12"/>
  <c r="BC85" i="12"/>
  <c r="BB85" i="12"/>
  <c r="AW85" i="12"/>
  <c r="AV85" i="12"/>
  <c r="AU85" i="12"/>
  <c r="AQ85" i="12"/>
  <c r="AP85" i="12"/>
  <c r="AO85" i="12"/>
  <c r="AK85" i="12"/>
  <c r="AJ85" i="12"/>
  <c r="AI85" i="12"/>
  <c r="AE85" i="12"/>
  <c r="AD85" i="12"/>
  <c r="Y85" i="12"/>
  <c r="X85" i="12"/>
  <c r="W85" i="12"/>
  <c r="S85" i="12"/>
  <c r="R85" i="12"/>
  <c r="Q85" i="12"/>
  <c r="M85" i="12"/>
  <c r="L85" i="12"/>
  <c r="K85" i="12"/>
  <c r="G85" i="12"/>
  <c r="F85" i="12"/>
  <c r="BC84" i="12"/>
  <c r="BB84" i="12"/>
  <c r="AW84" i="12"/>
  <c r="AV84" i="12"/>
  <c r="AU84" i="12"/>
  <c r="AQ84" i="12"/>
  <c r="AP84" i="12"/>
  <c r="AO84" i="12"/>
  <c r="AK84" i="12"/>
  <c r="AJ84" i="12"/>
  <c r="AI84" i="12"/>
  <c r="AE84" i="12"/>
  <c r="AD84" i="12"/>
  <c r="Y84" i="12"/>
  <c r="X84" i="12"/>
  <c r="W84" i="12"/>
  <c r="S84" i="12"/>
  <c r="R84" i="12"/>
  <c r="Q84" i="12"/>
  <c r="M84" i="12"/>
  <c r="L84" i="12"/>
  <c r="K84" i="12"/>
  <c r="G84" i="12"/>
  <c r="F84" i="12"/>
  <c r="BC83" i="12"/>
  <c r="BB83" i="12"/>
  <c r="AW83" i="12"/>
  <c r="AV83" i="12"/>
  <c r="AU83" i="12"/>
  <c r="AQ83" i="12"/>
  <c r="AP83" i="12"/>
  <c r="AO83" i="12"/>
  <c r="AK83" i="12"/>
  <c r="AJ83" i="12"/>
  <c r="AI83" i="12"/>
  <c r="AE83" i="12"/>
  <c r="AD83" i="12"/>
  <c r="Y83" i="12"/>
  <c r="X83" i="12"/>
  <c r="W83" i="12"/>
  <c r="S83" i="12"/>
  <c r="R83" i="12"/>
  <c r="Q83" i="12"/>
  <c r="M83" i="12"/>
  <c r="L83" i="12"/>
  <c r="K83" i="12"/>
  <c r="G83" i="12"/>
  <c r="F83" i="12"/>
  <c r="BC82" i="12"/>
  <c r="BB82" i="12"/>
  <c r="AW82" i="12"/>
  <c r="AV82" i="12"/>
  <c r="AU82" i="12"/>
  <c r="AQ82" i="12"/>
  <c r="AP82" i="12"/>
  <c r="AO82" i="12"/>
  <c r="AK82" i="12"/>
  <c r="AJ82" i="12"/>
  <c r="AI82" i="12"/>
  <c r="AE82" i="12"/>
  <c r="AD82" i="12"/>
  <c r="Y82" i="12"/>
  <c r="X82" i="12"/>
  <c r="W82" i="12"/>
  <c r="S82" i="12"/>
  <c r="R82" i="12"/>
  <c r="Q82" i="12"/>
  <c r="M82" i="12"/>
  <c r="L82" i="12"/>
  <c r="K82" i="12"/>
  <c r="G82" i="12"/>
  <c r="F82" i="12"/>
  <c r="BC81" i="12"/>
  <c r="BB81" i="12"/>
  <c r="BA81" i="12"/>
  <c r="AW81" i="12"/>
  <c r="AV81" i="12"/>
  <c r="AU81" i="12"/>
  <c r="AQ81" i="12"/>
  <c r="AP81" i="12"/>
  <c r="AO81" i="12"/>
  <c r="AK81" i="12"/>
  <c r="AJ81" i="12"/>
  <c r="AI81" i="12"/>
  <c r="AE81" i="12"/>
  <c r="AD81" i="12"/>
  <c r="AC81" i="12"/>
  <c r="Y81" i="12"/>
  <c r="X81" i="12"/>
  <c r="W81" i="12"/>
  <c r="S81" i="12"/>
  <c r="R81" i="12"/>
  <c r="Q81" i="12"/>
  <c r="M81" i="12"/>
  <c r="L81" i="12"/>
  <c r="K81" i="12"/>
  <c r="G81" i="12"/>
  <c r="F81" i="12"/>
  <c r="E81" i="12"/>
  <c r="BC80" i="12"/>
  <c r="BB80" i="12"/>
  <c r="AW80" i="12"/>
  <c r="AV80" i="12"/>
  <c r="AU80" i="12"/>
  <c r="AQ80" i="12"/>
  <c r="AP80" i="12"/>
  <c r="AO80" i="12"/>
  <c r="AK80" i="12"/>
  <c r="AJ80" i="12"/>
  <c r="AI80" i="12"/>
  <c r="AE80" i="12"/>
  <c r="AD80" i="12"/>
  <c r="Y80" i="12"/>
  <c r="X80" i="12"/>
  <c r="W80" i="12"/>
  <c r="S80" i="12"/>
  <c r="R80" i="12"/>
  <c r="Q80" i="12"/>
  <c r="M80" i="12"/>
  <c r="L80" i="12"/>
  <c r="K80" i="12"/>
  <c r="G80" i="12"/>
  <c r="F80" i="12"/>
  <c r="BC79" i="12"/>
  <c r="BB79" i="12"/>
  <c r="AW79" i="12"/>
  <c r="AV79" i="12"/>
  <c r="AU79" i="12"/>
  <c r="AQ79" i="12"/>
  <c r="AP79" i="12"/>
  <c r="AO79" i="12"/>
  <c r="AK79" i="12"/>
  <c r="AJ79" i="12"/>
  <c r="AI79" i="12"/>
  <c r="AE79" i="12"/>
  <c r="AD79" i="12"/>
  <c r="Y79" i="12"/>
  <c r="X79" i="12"/>
  <c r="W79" i="12"/>
  <c r="S79" i="12"/>
  <c r="R79" i="12"/>
  <c r="Q79" i="12"/>
  <c r="M79" i="12"/>
  <c r="L79" i="12"/>
  <c r="K79" i="12"/>
  <c r="G79" i="12"/>
  <c r="F79" i="12"/>
  <c r="BC78" i="12"/>
  <c r="BB78" i="12"/>
  <c r="AW78" i="12"/>
  <c r="AV78" i="12"/>
  <c r="AU78" i="12"/>
  <c r="AQ78" i="12"/>
  <c r="AP78" i="12"/>
  <c r="AO78" i="12"/>
  <c r="AK78" i="12"/>
  <c r="AJ78" i="12"/>
  <c r="AI78" i="12"/>
  <c r="AE78" i="12"/>
  <c r="AD78" i="12"/>
  <c r="Y78" i="12"/>
  <c r="X78" i="12"/>
  <c r="W78" i="12"/>
  <c r="S78" i="12"/>
  <c r="R78" i="12"/>
  <c r="Q78" i="12"/>
  <c r="M78" i="12"/>
  <c r="L78" i="12"/>
  <c r="K78" i="12"/>
  <c r="G78" i="12"/>
  <c r="F78" i="12"/>
  <c r="BC77" i="12"/>
  <c r="BB77" i="12"/>
  <c r="BA77" i="12"/>
  <c r="AW77" i="12"/>
  <c r="AV77" i="12"/>
  <c r="AU77" i="12"/>
  <c r="AQ77" i="12"/>
  <c r="AP77" i="12"/>
  <c r="AO77" i="12"/>
  <c r="AK77" i="12"/>
  <c r="AJ77" i="12"/>
  <c r="AI77" i="12"/>
  <c r="AE77" i="12"/>
  <c r="AD77" i="12"/>
  <c r="AC77" i="12"/>
  <c r="Y77" i="12"/>
  <c r="X77" i="12"/>
  <c r="W77" i="12"/>
  <c r="S77" i="12"/>
  <c r="R77" i="12"/>
  <c r="Q77" i="12"/>
  <c r="M77" i="12"/>
  <c r="L77" i="12"/>
  <c r="K77" i="12"/>
  <c r="G77" i="12"/>
  <c r="F77" i="12"/>
  <c r="E77" i="12"/>
  <c r="BC76" i="12"/>
  <c r="BB76" i="12"/>
  <c r="AW76" i="12"/>
  <c r="AV76" i="12"/>
  <c r="AU76" i="12"/>
  <c r="AQ76" i="12"/>
  <c r="AP76" i="12"/>
  <c r="AO76" i="12"/>
  <c r="AK76" i="12"/>
  <c r="AJ76" i="12"/>
  <c r="AI76" i="12"/>
  <c r="AE76" i="12"/>
  <c r="AD76" i="12"/>
  <c r="Y76" i="12"/>
  <c r="X76" i="12"/>
  <c r="W76" i="12"/>
  <c r="S76" i="12"/>
  <c r="R76" i="12"/>
  <c r="Q76" i="12"/>
  <c r="M76" i="12"/>
  <c r="L76" i="12"/>
  <c r="K76" i="12"/>
  <c r="G76" i="12"/>
  <c r="F76" i="12"/>
  <c r="BC75" i="12"/>
  <c r="BB75" i="12"/>
  <c r="AW75" i="12"/>
  <c r="AV75" i="12"/>
  <c r="AU75" i="12"/>
  <c r="AQ75" i="12"/>
  <c r="AP75" i="12"/>
  <c r="AO75" i="12"/>
  <c r="AK75" i="12"/>
  <c r="AJ75" i="12"/>
  <c r="AI75" i="12"/>
  <c r="AE75" i="12"/>
  <c r="AD75" i="12"/>
  <c r="Y75" i="12"/>
  <c r="X75" i="12"/>
  <c r="W75" i="12"/>
  <c r="S75" i="12"/>
  <c r="R75" i="12"/>
  <c r="Q75" i="12"/>
  <c r="M75" i="12"/>
  <c r="L75" i="12"/>
  <c r="K75" i="12"/>
  <c r="G75" i="12"/>
  <c r="F75" i="12"/>
  <c r="BC74" i="12"/>
  <c r="BB74" i="12"/>
  <c r="AW74" i="12"/>
  <c r="AV74" i="12"/>
  <c r="AU74" i="12"/>
  <c r="AQ74" i="12"/>
  <c r="AP74" i="12"/>
  <c r="AO74" i="12"/>
  <c r="AK74" i="12"/>
  <c r="AJ74" i="12"/>
  <c r="AI74" i="12"/>
  <c r="AE74" i="12"/>
  <c r="AD74" i="12"/>
  <c r="Y74" i="12"/>
  <c r="X74" i="12"/>
  <c r="W74" i="12"/>
  <c r="S74" i="12"/>
  <c r="R74" i="12"/>
  <c r="Q74" i="12"/>
  <c r="M74" i="12"/>
  <c r="L74" i="12"/>
  <c r="K74" i="12"/>
  <c r="G74" i="12"/>
  <c r="F74" i="12"/>
  <c r="BC73" i="12"/>
  <c r="BB73" i="12"/>
  <c r="BA73" i="12"/>
  <c r="AW73" i="12"/>
  <c r="AV73" i="12"/>
  <c r="AU73" i="12"/>
  <c r="AQ73" i="12"/>
  <c r="AP73" i="12"/>
  <c r="AO73" i="12"/>
  <c r="AK73" i="12"/>
  <c r="AJ73" i="12"/>
  <c r="AI73" i="12"/>
  <c r="AE73" i="12"/>
  <c r="AD73" i="12"/>
  <c r="AC73" i="12"/>
  <c r="Y73" i="12"/>
  <c r="X73" i="12"/>
  <c r="W73" i="12"/>
  <c r="S73" i="12"/>
  <c r="R73" i="12"/>
  <c r="Q73" i="12"/>
  <c r="M73" i="12"/>
  <c r="L73" i="12"/>
  <c r="K73" i="12"/>
  <c r="G73" i="12"/>
  <c r="F73" i="12"/>
  <c r="E73" i="12"/>
  <c r="BC72" i="12"/>
  <c r="BB72" i="12"/>
  <c r="AW72" i="12"/>
  <c r="AV72" i="12"/>
  <c r="AU72" i="12"/>
  <c r="AQ72" i="12"/>
  <c r="AP72" i="12"/>
  <c r="AO72" i="12"/>
  <c r="AK72" i="12"/>
  <c r="AJ72" i="12"/>
  <c r="AI72" i="12"/>
  <c r="AE72" i="12"/>
  <c r="AD72" i="12"/>
  <c r="Y72" i="12"/>
  <c r="X72" i="12"/>
  <c r="W72" i="12"/>
  <c r="S72" i="12"/>
  <c r="R72" i="12"/>
  <c r="Q72" i="12"/>
  <c r="M72" i="12"/>
  <c r="L72" i="12"/>
  <c r="K72" i="12"/>
  <c r="G72" i="12"/>
  <c r="F72" i="12"/>
  <c r="BC71" i="12"/>
  <c r="BB71" i="12"/>
  <c r="AW71" i="12"/>
  <c r="AV71" i="12"/>
  <c r="AU71" i="12"/>
  <c r="AQ71" i="12"/>
  <c r="AP71" i="12"/>
  <c r="AO71" i="12"/>
  <c r="AK71" i="12"/>
  <c r="AJ71" i="12"/>
  <c r="AI71" i="12"/>
  <c r="AE71" i="12"/>
  <c r="AD71" i="12"/>
  <c r="Y71" i="12"/>
  <c r="X71" i="12"/>
  <c r="W71" i="12"/>
  <c r="S71" i="12"/>
  <c r="R71" i="12"/>
  <c r="Q71" i="12"/>
  <c r="M71" i="12"/>
  <c r="L71" i="12"/>
  <c r="K71" i="12"/>
  <c r="G71" i="12"/>
  <c r="F71" i="12"/>
  <c r="BC70" i="12"/>
  <c r="BB70" i="12"/>
  <c r="AW70" i="12"/>
  <c r="AV70" i="12"/>
  <c r="AU70" i="12"/>
  <c r="AQ70" i="12"/>
  <c r="AP70" i="12"/>
  <c r="AO70" i="12"/>
  <c r="AK70" i="12"/>
  <c r="AJ70" i="12"/>
  <c r="AI70" i="12"/>
  <c r="AE70" i="12"/>
  <c r="AD70" i="12"/>
  <c r="Y70" i="12"/>
  <c r="X70" i="12"/>
  <c r="W70" i="12"/>
  <c r="S70" i="12"/>
  <c r="R70" i="12"/>
  <c r="Q70" i="12"/>
  <c r="M70" i="12"/>
  <c r="L70" i="12"/>
  <c r="K70" i="12"/>
  <c r="G70" i="12"/>
  <c r="F70" i="12"/>
  <c r="BC69" i="12"/>
  <c r="BB69" i="12"/>
  <c r="AW69" i="12"/>
  <c r="AV69" i="12"/>
  <c r="AU69" i="12"/>
  <c r="AQ69" i="12"/>
  <c r="AP69" i="12"/>
  <c r="AO69" i="12"/>
  <c r="AK69" i="12"/>
  <c r="AJ69" i="12"/>
  <c r="AI69" i="12"/>
  <c r="AE69" i="12"/>
  <c r="AD69" i="12"/>
  <c r="Y69" i="12"/>
  <c r="X69" i="12"/>
  <c r="W69" i="12"/>
  <c r="S69" i="12"/>
  <c r="R69" i="12"/>
  <c r="Q69" i="12"/>
  <c r="M69" i="12"/>
  <c r="L69" i="12"/>
  <c r="K69" i="12"/>
  <c r="G69" i="12"/>
  <c r="F69" i="12"/>
  <c r="BC68" i="12"/>
  <c r="BB68" i="12"/>
  <c r="AW68" i="12"/>
  <c r="AV68" i="12"/>
  <c r="AU68" i="12"/>
  <c r="AQ68" i="12"/>
  <c r="AP68" i="12"/>
  <c r="AO68" i="12"/>
  <c r="AK68" i="12"/>
  <c r="AJ68" i="12"/>
  <c r="AI68" i="12"/>
  <c r="AE68" i="12"/>
  <c r="AD68" i="12"/>
  <c r="Y68" i="12"/>
  <c r="X68" i="12"/>
  <c r="W68" i="12"/>
  <c r="S68" i="12"/>
  <c r="R68" i="12"/>
  <c r="Q68" i="12"/>
  <c r="M68" i="12"/>
  <c r="L68" i="12"/>
  <c r="K68" i="12"/>
  <c r="G68" i="12"/>
  <c r="F68" i="12"/>
  <c r="BC67" i="12"/>
  <c r="BB67" i="12"/>
  <c r="AW67" i="12"/>
  <c r="AV67" i="12"/>
  <c r="AU67" i="12"/>
  <c r="AQ67" i="12"/>
  <c r="AP67" i="12"/>
  <c r="AO67" i="12"/>
  <c r="AK67" i="12"/>
  <c r="AJ67" i="12"/>
  <c r="AI67" i="12"/>
  <c r="AE67" i="12"/>
  <c r="AD67" i="12"/>
  <c r="Y67" i="12"/>
  <c r="X67" i="12"/>
  <c r="W67" i="12"/>
  <c r="S67" i="12"/>
  <c r="R67" i="12"/>
  <c r="Q67" i="12"/>
  <c r="M67" i="12"/>
  <c r="L67" i="12"/>
  <c r="K67" i="12"/>
  <c r="G67" i="12"/>
  <c r="F67" i="12"/>
  <c r="BC66" i="12"/>
  <c r="BB66" i="12"/>
  <c r="AW66" i="12"/>
  <c r="AV66" i="12"/>
  <c r="AU66" i="12"/>
  <c r="AQ66" i="12"/>
  <c r="AP66" i="12"/>
  <c r="AO66" i="12"/>
  <c r="AK66" i="12"/>
  <c r="AJ66" i="12"/>
  <c r="AI66" i="12"/>
  <c r="AE66" i="12"/>
  <c r="AD66" i="12"/>
  <c r="Y66" i="12"/>
  <c r="X66" i="12"/>
  <c r="W66" i="12"/>
  <c r="S66" i="12"/>
  <c r="R66" i="12"/>
  <c r="Q66" i="12"/>
  <c r="M66" i="12"/>
  <c r="L66" i="12"/>
  <c r="K66" i="12"/>
  <c r="G66" i="12"/>
  <c r="F66" i="12"/>
  <c r="BC65" i="12"/>
  <c r="BB65" i="12"/>
  <c r="BA65" i="12"/>
  <c r="AW65" i="12"/>
  <c r="AV65" i="12"/>
  <c r="AU65" i="12"/>
  <c r="AQ65" i="12"/>
  <c r="AP65" i="12"/>
  <c r="AO65" i="12"/>
  <c r="AK65" i="12"/>
  <c r="AJ65" i="12"/>
  <c r="AI65" i="12"/>
  <c r="AE65" i="12"/>
  <c r="AD65" i="12"/>
  <c r="AC65" i="12"/>
  <c r="Y65" i="12"/>
  <c r="X65" i="12"/>
  <c r="W65" i="12"/>
  <c r="S65" i="12"/>
  <c r="R65" i="12"/>
  <c r="Q65" i="12"/>
  <c r="M65" i="12"/>
  <c r="L65" i="12"/>
  <c r="K65" i="12"/>
  <c r="G65" i="12"/>
  <c r="F65" i="12"/>
  <c r="E65" i="12"/>
  <c r="BC64" i="12"/>
  <c r="BB64" i="12"/>
  <c r="AW64" i="12"/>
  <c r="AV64" i="12"/>
  <c r="AU64" i="12"/>
  <c r="AQ64" i="12"/>
  <c r="AP64" i="12"/>
  <c r="AO64" i="12"/>
  <c r="AK64" i="12"/>
  <c r="AJ64" i="12"/>
  <c r="AI64" i="12"/>
  <c r="AE64" i="12"/>
  <c r="AD64" i="12"/>
  <c r="Y64" i="12"/>
  <c r="X64" i="12"/>
  <c r="W64" i="12"/>
  <c r="S64" i="12"/>
  <c r="R64" i="12"/>
  <c r="Q64" i="12"/>
  <c r="M64" i="12"/>
  <c r="L64" i="12"/>
  <c r="K64" i="12"/>
  <c r="G64" i="12"/>
  <c r="F64" i="12"/>
  <c r="BC63" i="12"/>
  <c r="BB63" i="12"/>
  <c r="AW63" i="12"/>
  <c r="AV63" i="12"/>
  <c r="AU63" i="12"/>
  <c r="AQ63" i="12"/>
  <c r="AP63" i="12"/>
  <c r="AO63" i="12"/>
  <c r="AK63" i="12"/>
  <c r="AJ63" i="12"/>
  <c r="AI63" i="12"/>
  <c r="AE63" i="12"/>
  <c r="AD63" i="12"/>
  <c r="Y63" i="12"/>
  <c r="X63" i="12"/>
  <c r="W63" i="12"/>
  <c r="S63" i="12"/>
  <c r="R63" i="12"/>
  <c r="Q63" i="12"/>
  <c r="M63" i="12"/>
  <c r="L63" i="12"/>
  <c r="K63" i="12"/>
  <c r="G63" i="12"/>
  <c r="F63" i="12"/>
  <c r="BC62" i="12"/>
  <c r="BB62" i="12"/>
  <c r="AW62" i="12"/>
  <c r="AV62" i="12"/>
  <c r="AU62" i="12"/>
  <c r="AQ62" i="12"/>
  <c r="AP62" i="12"/>
  <c r="AO62" i="12"/>
  <c r="AK62" i="12"/>
  <c r="AJ62" i="12"/>
  <c r="AI62" i="12"/>
  <c r="AE62" i="12"/>
  <c r="AD62" i="12"/>
  <c r="Y62" i="12"/>
  <c r="X62" i="12"/>
  <c r="W62" i="12"/>
  <c r="S62" i="12"/>
  <c r="R62" i="12"/>
  <c r="Q62" i="12"/>
  <c r="M62" i="12"/>
  <c r="L62" i="12"/>
  <c r="K62" i="12"/>
  <c r="G62" i="12"/>
  <c r="F62" i="12"/>
  <c r="BC61" i="12"/>
  <c r="BB61" i="12"/>
  <c r="BA61" i="12"/>
  <c r="AW61" i="12"/>
  <c r="AV61" i="12"/>
  <c r="AU61" i="12"/>
  <c r="AQ61" i="12"/>
  <c r="AP61" i="12"/>
  <c r="AO61" i="12"/>
  <c r="AK61" i="12"/>
  <c r="AJ61" i="12"/>
  <c r="AI61" i="12"/>
  <c r="AE61" i="12"/>
  <c r="AD61" i="12"/>
  <c r="AC61" i="12"/>
  <c r="Y61" i="12"/>
  <c r="X61" i="12"/>
  <c r="W61" i="12"/>
  <c r="S61" i="12"/>
  <c r="R61" i="12"/>
  <c r="Q61" i="12"/>
  <c r="M61" i="12"/>
  <c r="L61" i="12"/>
  <c r="K61" i="12"/>
  <c r="G61" i="12"/>
  <c r="F61" i="12"/>
  <c r="E61" i="12"/>
  <c r="BC60" i="12"/>
  <c r="BB60" i="12"/>
  <c r="AW60" i="12"/>
  <c r="AV60" i="12"/>
  <c r="AU60" i="12"/>
  <c r="AQ60" i="12"/>
  <c r="AP60" i="12"/>
  <c r="AO60" i="12"/>
  <c r="AK60" i="12"/>
  <c r="AJ60" i="12"/>
  <c r="AI60" i="12"/>
  <c r="AE60" i="12"/>
  <c r="AD60" i="12"/>
  <c r="Y60" i="12"/>
  <c r="X60" i="12"/>
  <c r="W60" i="12"/>
  <c r="S60" i="12"/>
  <c r="R60" i="12"/>
  <c r="Q60" i="12"/>
  <c r="M60" i="12"/>
  <c r="L60" i="12"/>
  <c r="K60" i="12"/>
  <c r="G60" i="12"/>
  <c r="F60" i="12"/>
  <c r="BC59" i="12"/>
  <c r="BB59" i="12"/>
  <c r="AW59" i="12"/>
  <c r="AV59" i="12"/>
  <c r="AU59" i="12"/>
  <c r="AQ59" i="12"/>
  <c r="AP59" i="12"/>
  <c r="AO59" i="12"/>
  <c r="AK59" i="12"/>
  <c r="AJ59" i="12"/>
  <c r="AI59" i="12"/>
  <c r="AE59" i="12"/>
  <c r="AD59" i="12"/>
  <c r="Y59" i="12"/>
  <c r="X59" i="12"/>
  <c r="W59" i="12"/>
  <c r="S59" i="12"/>
  <c r="R59" i="12"/>
  <c r="Q59" i="12"/>
  <c r="M59" i="12"/>
  <c r="L59" i="12"/>
  <c r="K59" i="12"/>
  <c r="G59" i="12"/>
  <c r="F59" i="12"/>
  <c r="BC58" i="12"/>
  <c r="BB58" i="12"/>
  <c r="AW58" i="12"/>
  <c r="AV58" i="12"/>
  <c r="AU58" i="12"/>
  <c r="AQ58" i="12"/>
  <c r="AP58" i="12"/>
  <c r="AO58" i="12"/>
  <c r="AK58" i="12"/>
  <c r="AJ58" i="12"/>
  <c r="AI58" i="12"/>
  <c r="AE58" i="12"/>
  <c r="AD58" i="12"/>
  <c r="Y58" i="12"/>
  <c r="X58" i="12"/>
  <c r="W58" i="12"/>
  <c r="S58" i="12"/>
  <c r="R58" i="12"/>
  <c r="Q58" i="12"/>
  <c r="M58" i="12"/>
  <c r="L58" i="12"/>
  <c r="K58" i="12"/>
  <c r="G58" i="12"/>
  <c r="F58" i="12"/>
  <c r="BC57" i="12"/>
  <c r="BB57" i="12"/>
  <c r="BA57" i="12"/>
  <c r="AW57" i="12"/>
  <c r="AV57" i="12"/>
  <c r="AU57" i="12"/>
  <c r="AQ57" i="12"/>
  <c r="AP57" i="12"/>
  <c r="AO57" i="12"/>
  <c r="AK57" i="12"/>
  <c r="AJ57" i="12"/>
  <c r="AI57" i="12"/>
  <c r="AE57" i="12"/>
  <c r="AD57" i="12"/>
  <c r="AC57" i="12"/>
  <c r="Y57" i="12"/>
  <c r="X57" i="12"/>
  <c r="W57" i="12"/>
  <c r="S57" i="12"/>
  <c r="R57" i="12"/>
  <c r="Q57" i="12"/>
  <c r="M57" i="12"/>
  <c r="L57" i="12"/>
  <c r="K57" i="12"/>
  <c r="G57" i="12"/>
  <c r="F57" i="12"/>
  <c r="E57" i="12"/>
  <c r="BC56" i="12"/>
  <c r="BB56" i="12"/>
  <c r="AW56" i="12"/>
  <c r="AV56" i="12"/>
  <c r="AU56" i="12"/>
  <c r="AQ56" i="12"/>
  <c r="AP56" i="12"/>
  <c r="AO56" i="12"/>
  <c r="AK56" i="12"/>
  <c r="AJ56" i="12"/>
  <c r="AI56" i="12"/>
  <c r="AE56" i="12"/>
  <c r="AD56" i="12"/>
  <c r="Y56" i="12"/>
  <c r="X56" i="12"/>
  <c r="W56" i="12"/>
  <c r="S56" i="12"/>
  <c r="R56" i="12"/>
  <c r="Q56" i="12"/>
  <c r="M56" i="12"/>
  <c r="L56" i="12"/>
  <c r="K56" i="12"/>
  <c r="G56" i="12"/>
  <c r="F56" i="12"/>
  <c r="BC55" i="12"/>
  <c r="BB55" i="12"/>
  <c r="AW55" i="12"/>
  <c r="AV55" i="12"/>
  <c r="AU55" i="12"/>
  <c r="AQ55" i="12"/>
  <c r="AP55" i="12"/>
  <c r="AO55" i="12"/>
  <c r="AK55" i="12"/>
  <c r="AJ55" i="12"/>
  <c r="AI55" i="12"/>
  <c r="AE55" i="12"/>
  <c r="AD55" i="12"/>
  <c r="Y55" i="12"/>
  <c r="X55" i="12"/>
  <c r="W55" i="12"/>
  <c r="S55" i="12"/>
  <c r="R55" i="12"/>
  <c r="Q55" i="12"/>
  <c r="M55" i="12"/>
  <c r="L55" i="12"/>
  <c r="K55" i="12"/>
  <c r="G55" i="12"/>
  <c r="F55" i="12"/>
  <c r="BC54" i="12"/>
  <c r="BB54" i="12"/>
  <c r="AW54" i="12"/>
  <c r="AV54" i="12"/>
  <c r="AU54" i="12"/>
  <c r="AQ54" i="12"/>
  <c r="AP54" i="12"/>
  <c r="AO54" i="12"/>
  <c r="AK54" i="12"/>
  <c r="AJ54" i="12"/>
  <c r="AI54" i="12"/>
  <c r="AE54" i="12"/>
  <c r="AD54" i="12"/>
  <c r="Y54" i="12"/>
  <c r="X54" i="12"/>
  <c r="W54" i="12"/>
  <c r="S54" i="12"/>
  <c r="R54" i="12"/>
  <c r="Q54" i="12"/>
  <c r="M54" i="12"/>
  <c r="L54" i="12"/>
  <c r="K54" i="12"/>
  <c r="G54" i="12"/>
  <c r="F54" i="12"/>
  <c r="BC53" i="12"/>
  <c r="BB53" i="12"/>
  <c r="AW53" i="12"/>
  <c r="AV53" i="12"/>
  <c r="AU53" i="12"/>
  <c r="AQ53" i="12"/>
  <c r="AP53" i="12"/>
  <c r="AO53" i="12"/>
  <c r="AK53" i="12"/>
  <c r="AJ53" i="12"/>
  <c r="AI53" i="12"/>
  <c r="AE53" i="12"/>
  <c r="AD53" i="12"/>
  <c r="Y53" i="12"/>
  <c r="X53" i="12"/>
  <c r="W53" i="12"/>
  <c r="S53" i="12"/>
  <c r="R53" i="12"/>
  <c r="Q53" i="12"/>
  <c r="M53" i="12"/>
  <c r="L53" i="12"/>
  <c r="K53" i="12"/>
  <c r="G53" i="12"/>
  <c r="F53" i="12"/>
  <c r="BC52" i="12"/>
  <c r="BB52" i="12"/>
  <c r="AW52" i="12"/>
  <c r="AV52" i="12"/>
  <c r="AU52" i="12"/>
  <c r="AQ52" i="12"/>
  <c r="AP52" i="12"/>
  <c r="AO52" i="12"/>
  <c r="AK52" i="12"/>
  <c r="AJ52" i="12"/>
  <c r="AI52" i="12"/>
  <c r="AE52" i="12"/>
  <c r="AD52" i="12"/>
  <c r="Y52" i="12"/>
  <c r="X52" i="12"/>
  <c r="W52" i="12"/>
  <c r="S52" i="12"/>
  <c r="R52" i="12"/>
  <c r="Q52" i="12"/>
  <c r="M52" i="12"/>
  <c r="L52" i="12"/>
  <c r="K52" i="12"/>
  <c r="G52" i="12"/>
  <c r="F52" i="12"/>
  <c r="BC51" i="12"/>
  <c r="BB51" i="12"/>
  <c r="AW51" i="12"/>
  <c r="AV51" i="12"/>
  <c r="AU51" i="12"/>
  <c r="AQ51" i="12"/>
  <c r="AP51" i="12"/>
  <c r="AO51" i="12"/>
  <c r="AK51" i="12"/>
  <c r="AJ51" i="12"/>
  <c r="AI51" i="12"/>
  <c r="AE51" i="12"/>
  <c r="AD51" i="12"/>
  <c r="Y51" i="12"/>
  <c r="X51" i="12"/>
  <c r="W51" i="12"/>
  <c r="S51" i="12"/>
  <c r="R51" i="12"/>
  <c r="Q51" i="12"/>
  <c r="M51" i="12"/>
  <c r="K157" i="12" s="1"/>
  <c r="L51" i="12"/>
  <c r="K51" i="12"/>
  <c r="G51" i="12"/>
  <c r="F51" i="12"/>
  <c r="BC50" i="12"/>
  <c r="BB50" i="12"/>
  <c r="BA50" i="12"/>
  <c r="AW50" i="12"/>
  <c r="AV50" i="12"/>
  <c r="AU50" i="12"/>
  <c r="AQ50" i="12"/>
  <c r="AP50" i="12"/>
  <c r="AO50" i="12"/>
  <c r="AK50" i="12"/>
  <c r="AJ50" i="12"/>
  <c r="AI50" i="12"/>
  <c r="AE50" i="12"/>
  <c r="AD50" i="12"/>
  <c r="AC50" i="12"/>
  <c r="Y50" i="12"/>
  <c r="X50" i="12"/>
  <c r="W50" i="12"/>
  <c r="S50" i="12"/>
  <c r="R50" i="12"/>
  <c r="Q50" i="12"/>
  <c r="M50" i="12"/>
  <c r="L50" i="12"/>
  <c r="K50" i="12"/>
  <c r="G50" i="12"/>
  <c r="F50" i="12"/>
  <c r="E50" i="12"/>
  <c r="BC49" i="12"/>
  <c r="BB49" i="12"/>
  <c r="AW49" i="12"/>
  <c r="AV49" i="12"/>
  <c r="AU49" i="12"/>
  <c r="AQ49" i="12"/>
  <c r="AP49" i="12"/>
  <c r="AO49" i="12"/>
  <c r="AK49" i="12"/>
  <c r="AJ49" i="12"/>
  <c r="AI49" i="12"/>
  <c r="AE49" i="12"/>
  <c r="AD49" i="12"/>
  <c r="Y49" i="12"/>
  <c r="X49" i="12"/>
  <c r="W49" i="12"/>
  <c r="S49" i="12"/>
  <c r="R49" i="12"/>
  <c r="Q49" i="12"/>
  <c r="M49" i="12"/>
  <c r="L49" i="12"/>
  <c r="K49" i="12"/>
  <c r="G49" i="12"/>
  <c r="F49" i="12"/>
  <c r="BC48" i="12"/>
  <c r="BB48" i="12"/>
  <c r="BA48" i="12"/>
  <c r="AW48" i="12"/>
  <c r="AV48" i="12"/>
  <c r="AU48" i="12"/>
  <c r="AQ48" i="12"/>
  <c r="AP48" i="12"/>
  <c r="AO48" i="12"/>
  <c r="AK48" i="12"/>
  <c r="AJ48" i="12"/>
  <c r="AI48" i="12"/>
  <c r="AE48" i="12"/>
  <c r="AD48" i="12"/>
  <c r="AC48" i="12"/>
  <c r="Y48" i="12"/>
  <c r="X48" i="12"/>
  <c r="W48" i="12"/>
  <c r="S48" i="12"/>
  <c r="R48" i="12"/>
  <c r="Q48" i="12"/>
  <c r="M48" i="12"/>
  <c r="L48" i="12"/>
  <c r="K48" i="12"/>
  <c r="G48" i="12"/>
  <c r="F48" i="12"/>
  <c r="E48" i="12"/>
  <c r="BC47" i="12"/>
  <c r="BB47" i="12"/>
  <c r="AW47" i="12"/>
  <c r="AV47" i="12"/>
  <c r="AU47" i="12"/>
  <c r="AQ47" i="12"/>
  <c r="AP47" i="12"/>
  <c r="AO47" i="12"/>
  <c r="AK47" i="12"/>
  <c r="AJ47" i="12"/>
  <c r="AI47" i="12"/>
  <c r="AE47" i="12"/>
  <c r="AD47" i="12"/>
  <c r="Y47" i="12"/>
  <c r="X47" i="12"/>
  <c r="W47" i="12"/>
  <c r="S47" i="12"/>
  <c r="R47" i="12"/>
  <c r="Q47" i="12"/>
  <c r="M47" i="12"/>
  <c r="L47" i="12"/>
  <c r="K47" i="12"/>
  <c r="G47" i="12"/>
  <c r="F47" i="12"/>
  <c r="BC46" i="12"/>
  <c r="BB46" i="12"/>
  <c r="BA46" i="12"/>
  <c r="AW46" i="12"/>
  <c r="AV46" i="12"/>
  <c r="AU46" i="12"/>
  <c r="AQ46" i="12"/>
  <c r="AP46" i="12"/>
  <c r="AO46" i="12"/>
  <c r="AK46" i="12"/>
  <c r="AJ46" i="12"/>
  <c r="AI46" i="12"/>
  <c r="AE46" i="12"/>
  <c r="AD46" i="12"/>
  <c r="AC46" i="12"/>
  <c r="Y46" i="12"/>
  <c r="X46" i="12"/>
  <c r="W46" i="12"/>
  <c r="S46" i="12"/>
  <c r="R46" i="12"/>
  <c r="Q46" i="12"/>
  <c r="M46" i="12"/>
  <c r="L46" i="12"/>
  <c r="K46" i="12"/>
  <c r="G46" i="12"/>
  <c r="F46" i="12"/>
  <c r="E46" i="12"/>
  <c r="BC45" i="12"/>
  <c r="BB45" i="12"/>
  <c r="AW45" i="12"/>
  <c r="AV45" i="12"/>
  <c r="AU45" i="12"/>
  <c r="AQ45" i="12"/>
  <c r="AP45" i="12"/>
  <c r="AO45" i="12"/>
  <c r="AK45" i="12"/>
  <c r="AJ45" i="12"/>
  <c r="AI45" i="12"/>
  <c r="AE45" i="12"/>
  <c r="AD45" i="12"/>
  <c r="Y45" i="12"/>
  <c r="X45" i="12"/>
  <c r="W45" i="12"/>
  <c r="S45" i="12"/>
  <c r="R45" i="12"/>
  <c r="Q45" i="12"/>
  <c r="M45" i="12"/>
  <c r="L45" i="12"/>
  <c r="K45" i="12"/>
  <c r="G45" i="12"/>
  <c r="F45" i="12"/>
  <c r="BC44" i="12"/>
  <c r="BB44" i="12"/>
  <c r="AW44" i="12"/>
  <c r="AV44" i="12"/>
  <c r="AU44" i="12"/>
  <c r="AQ44" i="12"/>
  <c r="AP44" i="12"/>
  <c r="AO44" i="12"/>
  <c r="AK44" i="12"/>
  <c r="AJ44" i="12"/>
  <c r="AI44" i="12"/>
  <c r="AE44" i="12"/>
  <c r="AD44" i="12"/>
  <c r="Y44" i="12"/>
  <c r="X44" i="12"/>
  <c r="W44" i="12"/>
  <c r="S44" i="12"/>
  <c r="R44" i="12"/>
  <c r="Q44" i="12"/>
  <c r="M44" i="12"/>
  <c r="L44" i="12"/>
  <c r="K44" i="12"/>
  <c r="G44" i="12"/>
  <c r="F44" i="12"/>
  <c r="BC43" i="12"/>
  <c r="BB43" i="12"/>
  <c r="AW43" i="12"/>
  <c r="AV43" i="12"/>
  <c r="AU43" i="12"/>
  <c r="AQ43" i="12"/>
  <c r="AP43" i="12"/>
  <c r="AO43" i="12"/>
  <c r="AK43" i="12"/>
  <c r="AJ43" i="12"/>
  <c r="AI43" i="12"/>
  <c r="AE43" i="12"/>
  <c r="AD43" i="12"/>
  <c r="Y43" i="12"/>
  <c r="X43" i="12"/>
  <c r="W43" i="12"/>
  <c r="S43" i="12"/>
  <c r="R43" i="12"/>
  <c r="Q43" i="12"/>
  <c r="M43" i="12"/>
  <c r="L43" i="12"/>
  <c r="K43" i="12"/>
  <c r="G43" i="12"/>
  <c r="F43" i="12"/>
  <c r="BC42" i="12"/>
  <c r="BB42" i="12"/>
  <c r="BA42" i="12"/>
  <c r="AW42" i="12"/>
  <c r="AV42" i="12"/>
  <c r="AU42" i="12"/>
  <c r="AQ42" i="12"/>
  <c r="AP42" i="12"/>
  <c r="AO42" i="12"/>
  <c r="AK42" i="12"/>
  <c r="AJ42" i="12"/>
  <c r="AI42" i="12"/>
  <c r="AE42" i="12"/>
  <c r="AD42" i="12"/>
  <c r="AC42" i="12"/>
  <c r="Y42" i="12"/>
  <c r="X42" i="12"/>
  <c r="W42" i="12"/>
  <c r="S42" i="12"/>
  <c r="R42" i="12"/>
  <c r="Q42" i="12"/>
  <c r="M42" i="12"/>
  <c r="L42" i="12"/>
  <c r="K42" i="12"/>
  <c r="G42" i="12"/>
  <c r="F42" i="12"/>
  <c r="E42" i="12"/>
  <c r="BC41" i="12"/>
  <c r="BB41" i="12"/>
  <c r="AW41" i="12"/>
  <c r="AV41" i="12"/>
  <c r="AU41" i="12"/>
  <c r="AQ41" i="12"/>
  <c r="AP41" i="12"/>
  <c r="AO41" i="12"/>
  <c r="AK41" i="12"/>
  <c r="AJ41" i="12"/>
  <c r="AI41" i="12"/>
  <c r="AE41" i="12"/>
  <c r="AD41" i="12"/>
  <c r="Y41" i="12"/>
  <c r="X41" i="12"/>
  <c r="W41" i="12"/>
  <c r="S41" i="12"/>
  <c r="R41" i="12"/>
  <c r="Q41" i="12"/>
  <c r="M41" i="12"/>
  <c r="L41" i="12"/>
  <c r="K41" i="12"/>
  <c r="G41" i="12"/>
  <c r="F41" i="12"/>
  <c r="BC40" i="12"/>
  <c r="BB40" i="12"/>
  <c r="BA40" i="12"/>
  <c r="AW40" i="12"/>
  <c r="AV40" i="12"/>
  <c r="AU40" i="12"/>
  <c r="AQ40" i="12"/>
  <c r="AP40" i="12"/>
  <c r="AO40" i="12"/>
  <c r="AK40" i="12"/>
  <c r="AJ40" i="12"/>
  <c r="AI40" i="12"/>
  <c r="AE40" i="12"/>
  <c r="AD40" i="12"/>
  <c r="AC40" i="12"/>
  <c r="Y40" i="12"/>
  <c r="X40" i="12"/>
  <c r="W40" i="12"/>
  <c r="S40" i="12"/>
  <c r="R40" i="12"/>
  <c r="Q40" i="12"/>
  <c r="M40" i="12"/>
  <c r="L40" i="12"/>
  <c r="K40" i="12"/>
  <c r="G40" i="12"/>
  <c r="F40" i="12"/>
  <c r="E40" i="12"/>
  <c r="BC39" i="12"/>
  <c r="BB39" i="12"/>
  <c r="AW39" i="12"/>
  <c r="AV39" i="12"/>
  <c r="AU39" i="12"/>
  <c r="AQ39" i="12"/>
  <c r="AP39" i="12"/>
  <c r="AO39" i="12"/>
  <c r="AK39" i="12"/>
  <c r="AJ39" i="12"/>
  <c r="AI39" i="12"/>
  <c r="AE39" i="12"/>
  <c r="AD39" i="12"/>
  <c r="Y39" i="12"/>
  <c r="X39" i="12"/>
  <c r="W39" i="12"/>
  <c r="S39" i="12"/>
  <c r="R39" i="12"/>
  <c r="Q39" i="12"/>
  <c r="M39" i="12"/>
  <c r="L39" i="12"/>
  <c r="K39" i="12"/>
  <c r="G39" i="12"/>
  <c r="F39" i="12"/>
  <c r="BC38" i="12"/>
  <c r="BB38" i="12"/>
  <c r="BA38" i="12"/>
  <c r="AW38" i="12"/>
  <c r="AV38" i="12"/>
  <c r="AU38" i="12"/>
  <c r="AQ38" i="12"/>
  <c r="AP38" i="12"/>
  <c r="AO38" i="12"/>
  <c r="AK38" i="12"/>
  <c r="AJ38" i="12"/>
  <c r="AI38" i="12"/>
  <c r="AE38" i="12"/>
  <c r="AD38" i="12"/>
  <c r="AC38" i="12"/>
  <c r="Y38" i="12"/>
  <c r="X38" i="12"/>
  <c r="W38" i="12"/>
  <c r="S38" i="12"/>
  <c r="R38" i="12"/>
  <c r="Q38" i="12"/>
  <c r="M38" i="12"/>
  <c r="L38" i="12"/>
  <c r="K38" i="12"/>
  <c r="G38" i="12"/>
  <c r="F38" i="12"/>
  <c r="E38" i="12"/>
  <c r="BC37" i="12"/>
  <c r="BB37" i="12"/>
  <c r="AW37" i="12"/>
  <c r="AV37" i="12"/>
  <c r="AU37" i="12"/>
  <c r="AQ37" i="12"/>
  <c r="AP37" i="12"/>
  <c r="AO37" i="12"/>
  <c r="AK37" i="12"/>
  <c r="AJ37" i="12"/>
  <c r="AI37" i="12"/>
  <c r="AE37" i="12"/>
  <c r="AD37" i="12"/>
  <c r="Y37" i="12"/>
  <c r="X37" i="12"/>
  <c r="W37" i="12"/>
  <c r="S37" i="12"/>
  <c r="R37" i="12"/>
  <c r="Q37" i="12"/>
  <c r="M37" i="12"/>
  <c r="L37" i="12"/>
  <c r="K37" i="12"/>
  <c r="G37" i="12"/>
  <c r="F37" i="12"/>
  <c r="BC36" i="12"/>
  <c r="BB36" i="12"/>
  <c r="AW36" i="12"/>
  <c r="AV36" i="12"/>
  <c r="AU36" i="12"/>
  <c r="AQ36" i="12"/>
  <c r="AP36" i="12"/>
  <c r="AO36" i="12"/>
  <c r="AK36" i="12"/>
  <c r="AJ36" i="12"/>
  <c r="AI36" i="12"/>
  <c r="AE36" i="12"/>
  <c r="AD36" i="12"/>
  <c r="Y36" i="12"/>
  <c r="X36" i="12"/>
  <c r="W36" i="12"/>
  <c r="S36" i="12"/>
  <c r="R36" i="12"/>
  <c r="Q36" i="12"/>
  <c r="M36" i="12"/>
  <c r="L36" i="12"/>
  <c r="K36" i="12"/>
  <c r="G36" i="12"/>
  <c r="F36" i="12"/>
  <c r="BC35" i="12"/>
  <c r="BB35" i="12"/>
  <c r="AW35" i="12"/>
  <c r="AV35" i="12"/>
  <c r="AU35" i="12"/>
  <c r="AQ35" i="12"/>
  <c r="AP35" i="12"/>
  <c r="AO35" i="12"/>
  <c r="AK35" i="12"/>
  <c r="AJ35" i="12"/>
  <c r="AI35" i="12"/>
  <c r="AE35" i="12"/>
  <c r="AD35" i="12"/>
  <c r="Y35" i="12"/>
  <c r="X35" i="12"/>
  <c r="W35" i="12"/>
  <c r="S35" i="12"/>
  <c r="R35" i="12"/>
  <c r="Q35" i="12"/>
  <c r="M35" i="12"/>
  <c r="L35" i="12"/>
  <c r="K35" i="12"/>
  <c r="G35" i="12"/>
  <c r="F35" i="12"/>
  <c r="BC34" i="12"/>
  <c r="BB34" i="12"/>
  <c r="BA34" i="12"/>
  <c r="AW34" i="12"/>
  <c r="AV34" i="12"/>
  <c r="AU34" i="12"/>
  <c r="AQ34" i="12"/>
  <c r="AP34" i="12"/>
  <c r="AO34" i="12"/>
  <c r="AK34" i="12"/>
  <c r="AJ34" i="12"/>
  <c r="AI34" i="12"/>
  <c r="AE34" i="12"/>
  <c r="AD34" i="12"/>
  <c r="AC34" i="12"/>
  <c r="Y34" i="12"/>
  <c r="X34" i="12"/>
  <c r="W34" i="12"/>
  <c r="S34" i="12"/>
  <c r="R34" i="12"/>
  <c r="Q34" i="12"/>
  <c r="M34" i="12"/>
  <c r="L34" i="12"/>
  <c r="K34" i="12"/>
  <c r="G34" i="12"/>
  <c r="F34" i="12"/>
  <c r="E34" i="12"/>
  <c r="BC33" i="12"/>
  <c r="BB33" i="12"/>
  <c r="AW33" i="12"/>
  <c r="AV33" i="12"/>
  <c r="AU33" i="12"/>
  <c r="AQ33" i="12"/>
  <c r="AP33" i="12"/>
  <c r="AO33" i="12"/>
  <c r="AK33" i="12"/>
  <c r="AJ33" i="12"/>
  <c r="AI33" i="12"/>
  <c r="AE33" i="12"/>
  <c r="AD33" i="12"/>
  <c r="Y33" i="12"/>
  <c r="X33" i="12"/>
  <c r="W33" i="12"/>
  <c r="S33" i="12"/>
  <c r="R33" i="12"/>
  <c r="Q33" i="12"/>
  <c r="M33" i="12"/>
  <c r="L33" i="12"/>
  <c r="K33" i="12"/>
  <c r="G33" i="12"/>
  <c r="F33" i="12"/>
  <c r="BC32" i="12"/>
  <c r="BB32" i="12"/>
  <c r="BA32" i="12"/>
  <c r="AW32" i="12"/>
  <c r="AV32" i="12"/>
  <c r="AU32" i="12"/>
  <c r="AQ32" i="12"/>
  <c r="AP32" i="12"/>
  <c r="AO32" i="12"/>
  <c r="AK32" i="12"/>
  <c r="AJ32" i="12"/>
  <c r="AI32" i="12"/>
  <c r="AE32" i="12"/>
  <c r="AD32" i="12"/>
  <c r="AC32" i="12"/>
  <c r="Y32" i="12"/>
  <c r="X32" i="12"/>
  <c r="W32" i="12"/>
  <c r="S32" i="12"/>
  <c r="R32" i="12"/>
  <c r="Q32" i="12"/>
  <c r="M32" i="12"/>
  <c r="L32" i="12"/>
  <c r="K32" i="12"/>
  <c r="G32" i="12"/>
  <c r="F32" i="12"/>
  <c r="E32" i="12"/>
  <c r="BC31" i="12"/>
  <c r="BB31" i="12"/>
  <c r="AW31" i="12"/>
  <c r="AV31" i="12"/>
  <c r="AU31" i="12"/>
  <c r="AQ31" i="12"/>
  <c r="AP31" i="12"/>
  <c r="AO31" i="12"/>
  <c r="AK31" i="12"/>
  <c r="AJ31" i="12"/>
  <c r="AI31" i="12"/>
  <c r="AE31" i="12"/>
  <c r="AD31" i="12"/>
  <c r="Y31" i="12"/>
  <c r="X31" i="12"/>
  <c r="W31" i="12"/>
  <c r="S31" i="12"/>
  <c r="R31" i="12"/>
  <c r="Q31" i="12"/>
  <c r="M31" i="12"/>
  <c r="L31" i="12"/>
  <c r="K31" i="12"/>
  <c r="G31" i="12"/>
  <c r="F31" i="12"/>
  <c r="BC30" i="12"/>
  <c r="BB30" i="12"/>
  <c r="BA30" i="12"/>
  <c r="AW30" i="12"/>
  <c r="AV30" i="12"/>
  <c r="AU30" i="12"/>
  <c r="AQ30" i="12"/>
  <c r="AP30" i="12"/>
  <c r="AO30" i="12"/>
  <c r="AK30" i="12"/>
  <c r="AJ30" i="12"/>
  <c r="AI30" i="12"/>
  <c r="AE30" i="12"/>
  <c r="AD30" i="12"/>
  <c r="AC30" i="12"/>
  <c r="Y30" i="12"/>
  <c r="X30" i="12"/>
  <c r="W30" i="12"/>
  <c r="S30" i="12"/>
  <c r="R30" i="12"/>
  <c r="Q30" i="12"/>
  <c r="M30" i="12"/>
  <c r="L30" i="12"/>
  <c r="K30" i="12"/>
  <c r="G30" i="12"/>
  <c r="F30" i="12"/>
  <c r="E30" i="12"/>
  <c r="BC29" i="12"/>
  <c r="BB29" i="12"/>
  <c r="AW29" i="12"/>
  <c r="AV29" i="12"/>
  <c r="AU29" i="12"/>
  <c r="AQ29" i="12"/>
  <c r="AP29" i="12"/>
  <c r="AO29" i="12"/>
  <c r="AK29" i="12"/>
  <c r="AJ29" i="12"/>
  <c r="AI29" i="12"/>
  <c r="AE29" i="12"/>
  <c r="AD29" i="12"/>
  <c r="Y29" i="12"/>
  <c r="X29" i="12"/>
  <c r="W29" i="12"/>
  <c r="S29" i="12"/>
  <c r="R29" i="12"/>
  <c r="Q29" i="12"/>
  <c r="M29" i="12"/>
  <c r="L29" i="12"/>
  <c r="K29" i="12"/>
  <c r="G29" i="12"/>
  <c r="F29" i="12"/>
  <c r="BC28" i="12"/>
  <c r="BB28" i="12"/>
  <c r="AW28" i="12"/>
  <c r="AV28" i="12"/>
  <c r="AU28" i="12"/>
  <c r="AQ28" i="12"/>
  <c r="AP28" i="12"/>
  <c r="AO28" i="12"/>
  <c r="AK28" i="12"/>
  <c r="AJ28" i="12"/>
  <c r="AI28" i="12"/>
  <c r="AE28" i="12"/>
  <c r="AD28" i="12"/>
  <c r="Y28" i="12"/>
  <c r="X28" i="12"/>
  <c r="W28" i="12"/>
  <c r="S28" i="12"/>
  <c r="R28" i="12"/>
  <c r="Q28" i="12"/>
  <c r="M28" i="12"/>
  <c r="L28" i="12"/>
  <c r="K28" i="12"/>
  <c r="G28" i="12"/>
  <c r="F28" i="12"/>
  <c r="BC27" i="12"/>
  <c r="BB27" i="12"/>
  <c r="AW27" i="12"/>
  <c r="AV27" i="12"/>
  <c r="AU27" i="12"/>
  <c r="AQ27" i="12"/>
  <c r="AP27" i="12"/>
  <c r="AO27" i="12"/>
  <c r="AK27" i="12"/>
  <c r="AJ27" i="12"/>
  <c r="AI27" i="12"/>
  <c r="AE27" i="12"/>
  <c r="AD27" i="12"/>
  <c r="Y27" i="12"/>
  <c r="X27" i="12"/>
  <c r="W27" i="12"/>
  <c r="S27" i="12"/>
  <c r="R27" i="12"/>
  <c r="Q27" i="12"/>
  <c r="M27" i="12"/>
  <c r="L27" i="12"/>
  <c r="K27" i="12"/>
  <c r="G27" i="12"/>
  <c r="F27" i="12"/>
  <c r="BC26" i="12"/>
  <c r="BB26" i="12"/>
  <c r="BA26" i="12"/>
  <c r="AW26" i="12"/>
  <c r="AV26" i="12"/>
  <c r="AU26" i="12"/>
  <c r="AQ26" i="12"/>
  <c r="AP26" i="12"/>
  <c r="AO26" i="12"/>
  <c r="AK26" i="12"/>
  <c r="AJ26" i="12"/>
  <c r="AI26" i="12"/>
  <c r="AE26" i="12"/>
  <c r="AD26" i="12"/>
  <c r="AC26" i="12"/>
  <c r="Y26" i="12"/>
  <c r="X26" i="12"/>
  <c r="W26" i="12"/>
  <c r="S26" i="12"/>
  <c r="R26" i="12"/>
  <c r="Q26" i="12"/>
  <c r="M26" i="12"/>
  <c r="L26" i="12"/>
  <c r="K26" i="12"/>
  <c r="G26" i="12"/>
  <c r="F26" i="12"/>
  <c r="E26" i="12"/>
  <c r="BC25" i="12"/>
  <c r="BB25" i="12"/>
  <c r="AW25" i="12"/>
  <c r="AV25" i="12"/>
  <c r="AU25" i="12"/>
  <c r="AQ25" i="12"/>
  <c r="AP25" i="12"/>
  <c r="AO25" i="12"/>
  <c r="AK25" i="12"/>
  <c r="AJ25" i="12"/>
  <c r="AI25" i="12"/>
  <c r="AE25" i="12"/>
  <c r="AD25" i="12"/>
  <c r="Y25" i="12"/>
  <c r="X25" i="12"/>
  <c r="W25" i="12"/>
  <c r="S25" i="12"/>
  <c r="R25" i="12"/>
  <c r="Q25" i="12"/>
  <c r="M25" i="12"/>
  <c r="L25" i="12"/>
  <c r="K25" i="12"/>
  <c r="G25" i="12"/>
  <c r="F25" i="12"/>
  <c r="BC24" i="12"/>
  <c r="BB24" i="12"/>
  <c r="BA24" i="12"/>
  <c r="AW24" i="12"/>
  <c r="AV24" i="12"/>
  <c r="AU24" i="12"/>
  <c r="AQ24" i="12"/>
  <c r="AP24" i="12"/>
  <c r="AO24" i="12"/>
  <c r="AK24" i="12"/>
  <c r="AJ24" i="12"/>
  <c r="AI24" i="12"/>
  <c r="AE24" i="12"/>
  <c r="AD24" i="12"/>
  <c r="AC24" i="12"/>
  <c r="Y24" i="12"/>
  <c r="X24" i="12"/>
  <c r="W24" i="12"/>
  <c r="S24" i="12"/>
  <c r="R24" i="12"/>
  <c r="Q24" i="12"/>
  <c r="M24" i="12"/>
  <c r="L24" i="12"/>
  <c r="K24" i="12"/>
  <c r="G24" i="12"/>
  <c r="F24" i="12"/>
  <c r="E24" i="12"/>
  <c r="BC23" i="12"/>
  <c r="BB23" i="12"/>
  <c r="AW23" i="12"/>
  <c r="AV23" i="12"/>
  <c r="AU23" i="12"/>
  <c r="AQ23" i="12"/>
  <c r="AP23" i="12"/>
  <c r="AO23" i="12"/>
  <c r="AK23" i="12"/>
  <c r="AJ23" i="12"/>
  <c r="AI23" i="12"/>
  <c r="AE23" i="12"/>
  <c r="AD23" i="12"/>
  <c r="Y23" i="12"/>
  <c r="X23" i="12"/>
  <c r="W23" i="12"/>
  <c r="S23" i="12"/>
  <c r="R23" i="12"/>
  <c r="Q23" i="12"/>
  <c r="M23" i="12"/>
  <c r="L23" i="12"/>
  <c r="K23" i="12"/>
  <c r="G23" i="12"/>
  <c r="F23" i="12"/>
  <c r="BC22" i="12"/>
  <c r="BB22" i="12"/>
  <c r="BA22" i="12"/>
  <c r="AW22" i="12"/>
  <c r="AV22" i="12"/>
  <c r="AU22" i="12"/>
  <c r="AQ22" i="12"/>
  <c r="AP22" i="12"/>
  <c r="AO22" i="12"/>
  <c r="AK22" i="12"/>
  <c r="AJ22" i="12"/>
  <c r="AI22" i="12"/>
  <c r="AE22" i="12"/>
  <c r="AD22" i="12"/>
  <c r="AC22" i="12"/>
  <c r="Y22" i="12"/>
  <c r="X22" i="12"/>
  <c r="W22" i="12"/>
  <c r="S22" i="12"/>
  <c r="R22" i="12"/>
  <c r="Q22" i="12"/>
  <c r="M22" i="12"/>
  <c r="L22" i="12"/>
  <c r="K22" i="12"/>
  <c r="G22" i="12"/>
  <c r="F22" i="12"/>
  <c r="E22" i="12"/>
  <c r="BC21" i="12"/>
  <c r="BB21" i="12"/>
  <c r="AW21" i="12"/>
  <c r="AV21" i="12"/>
  <c r="AU21" i="12"/>
  <c r="AQ21" i="12"/>
  <c r="AP21" i="12"/>
  <c r="AO21" i="12"/>
  <c r="AK21" i="12"/>
  <c r="AJ21" i="12"/>
  <c r="AI21" i="12"/>
  <c r="AE21" i="12"/>
  <c r="AD21" i="12"/>
  <c r="Y21" i="12"/>
  <c r="X21" i="12"/>
  <c r="W21" i="12"/>
  <c r="S21" i="12"/>
  <c r="R21" i="12"/>
  <c r="Q21" i="12"/>
  <c r="M21" i="12"/>
  <c r="L21" i="12"/>
  <c r="K21" i="12"/>
  <c r="G21" i="12"/>
  <c r="F21" i="12"/>
  <c r="BC20" i="12"/>
  <c r="BB20" i="12"/>
  <c r="AW20" i="12"/>
  <c r="AV20" i="12"/>
  <c r="AU20" i="12"/>
  <c r="AQ20" i="12"/>
  <c r="AP20" i="12"/>
  <c r="AO20" i="12"/>
  <c r="AK20" i="12"/>
  <c r="AJ20" i="12"/>
  <c r="AI20" i="12"/>
  <c r="AE20" i="12"/>
  <c r="AD20" i="12"/>
  <c r="Y20" i="12"/>
  <c r="X20" i="12"/>
  <c r="W20" i="12"/>
  <c r="S20" i="12"/>
  <c r="R20" i="12"/>
  <c r="Q20" i="12"/>
  <c r="M20" i="12"/>
  <c r="L20" i="12"/>
  <c r="K20" i="12"/>
  <c r="G20" i="12"/>
  <c r="F20" i="12"/>
  <c r="BC19" i="12"/>
  <c r="BB19" i="12"/>
  <c r="AW19" i="12"/>
  <c r="AV19" i="12"/>
  <c r="AU19" i="12"/>
  <c r="AQ19" i="12"/>
  <c r="AP19" i="12"/>
  <c r="AO19" i="12"/>
  <c r="AK19" i="12"/>
  <c r="AJ19" i="12"/>
  <c r="AI19" i="12"/>
  <c r="AE19" i="12"/>
  <c r="AD19" i="12"/>
  <c r="Y19" i="12"/>
  <c r="X19" i="12"/>
  <c r="W19" i="12"/>
  <c r="S19" i="12"/>
  <c r="R19" i="12"/>
  <c r="Q19" i="12"/>
  <c r="M19" i="12"/>
  <c r="L19" i="12"/>
  <c r="K19" i="12"/>
  <c r="G19" i="12"/>
  <c r="F19" i="12"/>
  <c r="BC18" i="12"/>
  <c r="BB18" i="12"/>
  <c r="BA18" i="12"/>
  <c r="AW18" i="12"/>
  <c r="AV18" i="12"/>
  <c r="AU18" i="12"/>
  <c r="AQ18" i="12"/>
  <c r="AP18" i="12"/>
  <c r="AO18" i="12"/>
  <c r="AK18" i="12"/>
  <c r="AJ18" i="12"/>
  <c r="AI18" i="12"/>
  <c r="AE18" i="12"/>
  <c r="AD18" i="12"/>
  <c r="AC18" i="12"/>
  <c r="Y18" i="12"/>
  <c r="X18" i="12"/>
  <c r="W18" i="12"/>
  <c r="S18" i="12"/>
  <c r="R18" i="12"/>
  <c r="Q18" i="12"/>
  <c r="M18" i="12"/>
  <c r="L18" i="12"/>
  <c r="K18" i="12"/>
  <c r="G18" i="12"/>
  <c r="F18" i="12"/>
  <c r="E18" i="12"/>
  <c r="BC17" i="12"/>
  <c r="BB17" i="12"/>
  <c r="AW17" i="12"/>
  <c r="AV17" i="12"/>
  <c r="AU17" i="12"/>
  <c r="AQ17" i="12"/>
  <c r="AP17" i="12"/>
  <c r="AO17" i="12"/>
  <c r="AK17" i="12"/>
  <c r="AJ17" i="12"/>
  <c r="AI17" i="12"/>
  <c r="AE17" i="12"/>
  <c r="AD17" i="12"/>
  <c r="Y17" i="12"/>
  <c r="X17" i="12"/>
  <c r="W17" i="12"/>
  <c r="S17" i="12"/>
  <c r="R17" i="12"/>
  <c r="Q17" i="12"/>
  <c r="M17" i="12"/>
  <c r="L17" i="12"/>
  <c r="K17" i="12"/>
  <c r="G17" i="12"/>
  <c r="F17" i="12"/>
  <c r="BC16" i="12"/>
  <c r="BB16" i="12"/>
  <c r="BA16" i="12"/>
  <c r="AW16" i="12"/>
  <c r="AV16" i="12"/>
  <c r="AU16" i="12"/>
  <c r="AQ16" i="12"/>
  <c r="AP16" i="12"/>
  <c r="AO16" i="12"/>
  <c r="AK16" i="12"/>
  <c r="AJ16" i="12"/>
  <c r="AI16" i="12"/>
  <c r="AE16" i="12"/>
  <c r="AD16" i="12"/>
  <c r="AC16" i="12"/>
  <c r="Y16" i="12"/>
  <c r="X16" i="12"/>
  <c r="W16" i="12"/>
  <c r="S16" i="12"/>
  <c r="R16" i="12"/>
  <c r="Q16" i="12"/>
  <c r="M16" i="12"/>
  <c r="L16" i="12"/>
  <c r="K16" i="12"/>
  <c r="G16" i="12"/>
  <c r="F16" i="12"/>
  <c r="E16" i="12"/>
  <c r="BC15" i="12"/>
  <c r="BB15" i="12"/>
  <c r="AW15" i="12"/>
  <c r="AV15" i="12"/>
  <c r="AU15" i="12"/>
  <c r="AQ15" i="12"/>
  <c r="AP15" i="12"/>
  <c r="AO15" i="12"/>
  <c r="AK15" i="12"/>
  <c r="AJ15" i="12"/>
  <c r="AI15" i="12"/>
  <c r="AE15" i="12"/>
  <c r="AD15" i="12"/>
  <c r="Y15" i="12"/>
  <c r="X15" i="12"/>
  <c r="W15" i="12"/>
  <c r="S15" i="12"/>
  <c r="R15" i="12"/>
  <c r="Q15" i="12"/>
  <c r="M15" i="12"/>
  <c r="L15" i="12"/>
  <c r="K15" i="12"/>
  <c r="G15" i="12"/>
  <c r="F15" i="12"/>
  <c r="BC14" i="12"/>
  <c r="BB14" i="12"/>
  <c r="BA14" i="12"/>
  <c r="AW14" i="12"/>
  <c r="AV14" i="12"/>
  <c r="AU14" i="12"/>
  <c r="AQ14" i="12"/>
  <c r="AP14" i="12"/>
  <c r="AO14" i="12"/>
  <c r="AK14" i="12"/>
  <c r="AJ14" i="12"/>
  <c r="AI14" i="12"/>
  <c r="AE14" i="12"/>
  <c r="AD14" i="12"/>
  <c r="AC14" i="12"/>
  <c r="Y14" i="12"/>
  <c r="X14" i="12"/>
  <c r="W14" i="12"/>
  <c r="S14" i="12"/>
  <c r="R14" i="12"/>
  <c r="Q14" i="12"/>
  <c r="M14" i="12"/>
  <c r="L14" i="12"/>
  <c r="K14" i="12"/>
  <c r="G14" i="12"/>
  <c r="F14" i="12"/>
  <c r="E14" i="12"/>
  <c r="BC13" i="12"/>
  <c r="BB13" i="12"/>
  <c r="AW13" i="12"/>
  <c r="AV13" i="12"/>
  <c r="AU13" i="12"/>
  <c r="AQ13" i="12"/>
  <c r="AP13" i="12"/>
  <c r="AO13" i="12"/>
  <c r="AK13" i="12"/>
  <c r="AJ13" i="12"/>
  <c r="AI13" i="12"/>
  <c r="AE13" i="12"/>
  <c r="AD13" i="12"/>
  <c r="Y13" i="12"/>
  <c r="X13" i="12"/>
  <c r="W13" i="12"/>
  <c r="S13" i="12"/>
  <c r="R13" i="12"/>
  <c r="Q13" i="12"/>
  <c r="M13" i="12"/>
  <c r="L13" i="12"/>
  <c r="K13" i="12"/>
  <c r="G13" i="12"/>
  <c r="F13" i="12"/>
  <c r="BC12" i="12"/>
  <c r="BB12" i="12"/>
  <c r="AW12" i="12"/>
  <c r="AV12" i="12"/>
  <c r="AU12" i="12"/>
  <c r="AQ12" i="12"/>
  <c r="AP12" i="12"/>
  <c r="AO12" i="12"/>
  <c r="AK12" i="12"/>
  <c r="AJ12" i="12"/>
  <c r="AI12" i="12"/>
  <c r="AE12" i="12"/>
  <c r="AD12" i="12"/>
  <c r="Y12" i="12"/>
  <c r="X12" i="12"/>
  <c r="W12" i="12"/>
  <c r="S12" i="12"/>
  <c r="R12" i="12"/>
  <c r="Q12" i="12"/>
  <c r="M12" i="12"/>
  <c r="L12" i="12"/>
  <c r="K12" i="12"/>
  <c r="G12" i="12"/>
  <c r="F12" i="12"/>
  <c r="BC11" i="12"/>
  <c r="BB11" i="12"/>
  <c r="AW11" i="12"/>
  <c r="AV11" i="12"/>
  <c r="AU11" i="12"/>
  <c r="AQ11" i="12"/>
  <c r="AP11" i="12"/>
  <c r="AO11" i="12"/>
  <c r="AK11" i="12"/>
  <c r="AJ11" i="12"/>
  <c r="AI11" i="12"/>
  <c r="AE11" i="12"/>
  <c r="AD11" i="12"/>
  <c r="Y11" i="12"/>
  <c r="X11" i="12"/>
  <c r="W11" i="12"/>
  <c r="S11" i="12"/>
  <c r="R11" i="12"/>
  <c r="Q11" i="12"/>
  <c r="M11" i="12"/>
  <c r="L11" i="12"/>
  <c r="K11" i="12"/>
  <c r="G11" i="12"/>
  <c r="F11" i="12"/>
  <c r="BC10" i="12"/>
  <c r="BB10" i="12"/>
  <c r="BA10" i="12"/>
  <c r="AW10" i="12"/>
  <c r="AV10" i="12"/>
  <c r="AU10" i="12"/>
  <c r="AQ10" i="12"/>
  <c r="AP10" i="12"/>
  <c r="AO10" i="12"/>
  <c r="AK10" i="12"/>
  <c r="AJ10" i="12"/>
  <c r="AI10" i="12"/>
  <c r="AE10" i="12"/>
  <c r="AD10" i="12"/>
  <c r="AC10" i="12"/>
  <c r="Y10" i="12"/>
  <c r="X10" i="12"/>
  <c r="W10" i="12"/>
  <c r="S10" i="12"/>
  <c r="R10" i="12"/>
  <c r="Q10" i="12"/>
  <c r="M10" i="12"/>
  <c r="L10" i="12"/>
  <c r="K10" i="12"/>
  <c r="G10" i="12"/>
  <c r="F10" i="12"/>
  <c r="E10" i="12"/>
  <c r="BC9" i="12"/>
  <c r="BB9" i="12"/>
  <c r="AW9" i="12"/>
  <c r="AV9" i="12"/>
  <c r="AU9" i="12"/>
  <c r="AQ9" i="12"/>
  <c r="AP9" i="12"/>
  <c r="AO9" i="12"/>
  <c r="AK9" i="12"/>
  <c r="AJ9" i="12"/>
  <c r="AI9" i="12"/>
  <c r="AE9" i="12"/>
  <c r="AD9" i="12"/>
  <c r="Y9" i="12"/>
  <c r="X9" i="12"/>
  <c r="W9" i="12"/>
  <c r="S9" i="12"/>
  <c r="R9" i="12"/>
  <c r="Q9" i="12"/>
  <c r="M9" i="12"/>
  <c r="L9" i="12"/>
  <c r="K9" i="12"/>
  <c r="G9" i="12"/>
  <c r="F9" i="12"/>
  <c r="BC8" i="12"/>
  <c r="BB8" i="12"/>
  <c r="BA8" i="12"/>
  <c r="AW8" i="12"/>
  <c r="AV8" i="12"/>
  <c r="AU8" i="12"/>
  <c r="AQ8" i="12"/>
  <c r="AP8" i="12"/>
  <c r="AO8" i="12"/>
  <c r="AK8" i="12"/>
  <c r="AJ8" i="12"/>
  <c r="AI8" i="12"/>
  <c r="AE8" i="12"/>
  <c r="AD8" i="12"/>
  <c r="AC8" i="12"/>
  <c r="Y8" i="12"/>
  <c r="X8" i="12"/>
  <c r="W8" i="12"/>
  <c r="S8" i="12"/>
  <c r="R8" i="12"/>
  <c r="Q8" i="12"/>
  <c r="M8" i="12"/>
  <c r="L8" i="12"/>
  <c r="K8" i="12"/>
  <c r="G8" i="12"/>
  <c r="F8" i="12"/>
  <c r="E8" i="12"/>
  <c r="BC7" i="12"/>
  <c r="BB7" i="12"/>
  <c r="AW7" i="12"/>
  <c r="AV7" i="12"/>
  <c r="AU7" i="12"/>
  <c r="AQ7" i="12"/>
  <c r="AP7" i="12"/>
  <c r="AO7" i="12"/>
  <c r="AK7" i="12"/>
  <c r="AJ7" i="12"/>
  <c r="AI7" i="12"/>
  <c r="AE7" i="12"/>
  <c r="AD7" i="12"/>
  <c r="Y7" i="12"/>
  <c r="X7" i="12"/>
  <c r="W7" i="12"/>
  <c r="S7" i="12"/>
  <c r="R7" i="12"/>
  <c r="Q7" i="12"/>
  <c r="M7" i="12"/>
  <c r="L7" i="12"/>
  <c r="K7" i="12"/>
  <c r="G7" i="12"/>
  <c r="F7" i="12"/>
  <c r="AZ149" i="11"/>
  <c r="E164" i="11" s="1"/>
  <c r="AY149" i="11"/>
  <c r="D164" i="11" s="1"/>
  <c r="AX149" i="11"/>
  <c r="BA50" i="11" s="1"/>
  <c r="AT149" i="11"/>
  <c r="E163" i="11" s="1"/>
  <c r="AS149" i="11"/>
  <c r="D163" i="11" s="1"/>
  <c r="AR149" i="11"/>
  <c r="AU141" i="11" s="1"/>
  <c r="AN149" i="11"/>
  <c r="E162" i="11" s="1"/>
  <c r="AM149" i="11"/>
  <c r="D162" i="11" s="1"/>
  <c r="AL149" i="11"/>
  <c r="AH149" i="11"/>
  <c r="E161" i="11" s="1"/>
  <c r="AG149" i="11"/>
  <c r="D161" i="11" s="1"/>
  <c r="AF149" i="11"/>
  <c r="AB149" i="11"/>
  <c r="E160" i="11" s="1"/>
  <c r="AA149" i="11"/>
  <c r="D160" i="11" s="1"/>
  <c r="Z149" i="11"/>
  <c r="AC67" i="11" s="1"/>
  <c r="V149" i="11"/>
  <c r="E159" i="11" s="1"/>
  <c r="U149" i="11"/>
  <c r="D159" i="11" s="1"/>
  <c r="T149" i="11"/>
  <c r="W92" i="11" s="1"/>
  <c r="P149" i="11"/>
  <c r="E158" i="11" s="1"/>
  <c r="O149" i="11"/>
  <c r="D158" i="11" s="1"/>
  <c r="N149" i="11"/>
  <c r="J149" i="11"/>
  <c r="E157" i="11" s="1"/>
  <c r="I149" i="11"/>
  <c r="D157" i="11" s="1"/>
  <c r="H149" i="11"/>
  <c r="D149" i="11"/>
  <c r="Y140" i="11" s="1"/>
  <c r="C149" i="11"/>
  <c r="F145" i="11" s="1"/>
  <c r="B149" i="11"/>
  <c r="E98" i="11" s="1"/>
  <c r="AP146" i="11"/>
  <c r="AD146" i="11"/>
  <c r="F146" i="11"/>
  <c r="S144" i="11"/>
  <c r="AU143" i="11"/>
  <c r="F143" i="11"/>
  <c r="AU139" i="11"/>
  <c r="F139" i="11"/>
  <c r="AP138" i="11"/>
  <c r="AU137" i="11"/>
  <c r="AD137" i="11"/>
  <c r="R136" i="11"/>
  <c r="AD134" i="11"/>
  <c r="AE133" i="11"/>
  <c r="AC132" i="11"/>
  <c r="AW131" i="11"/>
  <c r="AU131" i="11"/>
  <c r="M131" i="11"/>
  <c r="AW130" i="11"/>
  <c r="AJ130" i="11"/>
  <c r="AU129" i="11"/>
  <c r="M129" i="11"/>
  <c r="AQ128" i="11"/>
  <c r="R128" i="11"/>
  <c r="AU127" i="11"/>
  <c r="AE127" i="11"/>
  <c r="W127" i="11"/>
  <c r="AU126" i="11"/>
  <c r="AE125" i="11"/>
  <c r="AU124" i="11"/>
  <c r="R124" i="11"/>
  <c r="Y123" i="11"/>
  <c r="G123" i="11"/>
  <c r="BA122" i="11"/>
  <c r="AK122" i="11"/>
  <c r="F122" i="11"/>
  <c r="Q121" i="11"/>
  <c r="L120" i="11"/>
  <c r="AK119" i="11"/>
  <c r="W119" i="11"/>
  <c r="BA118" i="11"/>
  <c r="AV118" i="11"/>
  <c r="Q118" i="11"/>
  <c r="E118" i="11"/>
  <c r="AI117" i="11"/>
  <c r="AV116" i="11"/>
  <c r="Y116" i="11"/>
  <c r="W115" i="11"/>
  <c r="M115" i="11"/>
  <c r="G115" i="11"/>
  <c r="AD114" i="11"/>
  <c r="BB113" i="11"/>
  <c r="AQ113" i="11"/>
  <c r="F113" i="11"/>
  <c r="AK112" i="11"/>
  <c r="Y112" i="11"/>
  <c r="F112" i="11"/>
  <c r="AW111" i="11"/>
  <c r="Y111" i="11"/>
  <c r="AW110" i="11"/>
  <c r="AP110" i="11"/>
  <c r="L110" i="11"/>
  <c r="BC109" i="11"/>
  <c r="AD109" i="11"/>
  <c r="L109" i="11"/>
  <c r="AJ108" i="11"/>
  <c r="Q108" i="11"/>
  <c r="L108" i="11"/>
  <c r="BA107" i="11"/>
  <c r="AJ107" i="11"/>
  <c r="S107" i="11"/>
  <c r="AP106" i="11"/>
  <c r="AC106" i="11"/>
  <c r="W106" i="11"/>
  <c r="Y105" i="11"/>
  <c r="BC104" i="11"/>
  <c r="AD104" i="11"/>
  <c r="W104" i="11"/>
  <c r="AV103" i="11"/>
  <c r="Y103" i="11"/>
  <c r="F103" i="11"/>
  <c r="AP102" i="11"/>
  <c r="X102" i="11"/>
  <c r="BB101" i="11"/>
  <c r="AE101" i="11"/>
  <c r="R101" i="11"/>
  <c r="M101" i="11"/>
  <c r="W100" i="11"/>
  <c r="AU99" i="11"/>
  <c r="X99" i="11"/>
  <c r="BA98" i="11"/>
  <c r="Y98" i="11"/>
  <c r="L98" i="11"/>
  <c r="AV97" i="11"/>
  <c r="Y97" i="11"/>
  <c r="R97" i="11"/>
  <c r="BC96" i="11"/>
  <c r="AD96" i="11"/>
  <c r="S96" i="11"/>
  <c r="AW95" i="11"/>
  <c r="AV95" i="11"/>
  <c r="Y95" i="11"/>
  <c r="R95" i="11"/>
  <c r="AP94" i="11"/>
  <c r="AE94" i="11"/>
  <c r="W94" i="11"/>
  <c r="BC93" i="11"/>
  <c r="AJ93" i="11"/>
  <c r="R93" i="11"/>
  <c r="AU92" i="11"/>
  <c r="S92" i="11"/>
  <c r="L92" i="11"/>
  <c r="BA91" i="11"/>
  <c r="AW91" i="11"/>
  <c r="AP91" i="11"/>
  <c r="AD91" i="11"/>
  <c r="M91" i="11"/>
  <c r="AQ90" i="11"/>
  <c r="AJ90" i="11"/>
  <c r="S90" i="11"/>
  <c r="M90" i="11"/>
  <c r="AJ89" i="11"/>
  <c r="AE89" i="11"/>
  <c r="R89" i="11"/>
  <c r="G89" i="11"/>
  <c r="AQ88" i="11"/>
  <c r="S88" i="11"/>
  <c r="L88" i="11"/>
  <c r="AW87" i="11"/>
  <c r="AD87" i="11"/>
  <c r="X87" i="11"/>
  <c r="Q87" i="11"/>
  <c r="AV86" i="11"/>
  <c r="AJ86" i="11"/>
  <c r="AC86" i="11"/>
  <c r="S86" i="11"/>
  <c r="G86" i="11"/>
  <c r="F86" i="11"/>
  <c r="E86" i="11"/>
  <c r="AU85" i="11"/>
  <c r="AQ85" i="11"/>
  <c r="AE85" i="11"/>
  <c r="R85" i="11"/>
  <c r="M85" i="11"/>
  <c r="G85" i="11"/>
  <c r="BB84" i="11"/>
  <c r="AD84" i="11"/>
  <c r="S84" i="11"/>
  <c r="AW83" i="11"/>
  <c r="AK83" i="11"/>
  <c r="X83" i="11"/>
  <c r="M83" i="11"/>
  <c r="G83" i="11"/>
  <c r="BB82" i="11"/>
  <c r="AW82" i="11"/>
  <c r="AQ82" i="11"/>
  <c r="AP82" i="11"/>
  <c r="AK82" i="11"/>
  <c r="AE82" i="11"/>
  <c r="AD82" i="11"/>
  <c r="Y82" i="11"/>
  <c r="Q82" i="11"/>
  <c r="G82" i="11"/>
  <c r="AU81" i="11"/>
  <c r="AE81" i="11"/>
  <c r="X81" i="11"/>
  <c r="M81" i="11"/>
  <c r="BC80" i="11"/>
  <c r="AK80" i="11"/>
  <c r="AD80" i="11"/>
  <c r="R80" i="11"/>
  <c r="BB79" i="11"/>
  <c r="AK79" i="11"/>
  <c r="AD79" i="11"/>
  <c r="G79" i="11"/>
  <c r="AO78" i="11"/>
  <c r="AD78" i="11"/>
  <c r="W78" i="11"/>
  <c r="Q78" i="11"/>
  <c r="G78" i="11"/>
  <c r="AQ77" i="11"/>
  <c r="AE77" i="11"/>
  <c r="R77" i="11"/>
  <c r="L77" i="11"/>
  <c r="AV76" i="11"/>
  <c r="AQ76" i="11"/>
  <c r="AD76" i="11"/>
  <c r="G76" i="11"/>
  <c r="AV75" i="11"/>
  <c r="AP75" i="11"/>
  <c r="X75" i="11"/>
  <c r="W75" i="11"/>
  <c r="Q75" i="11"/>
  <c r="F75" i="11"/>
  <c r="AV74" i="11"/>
  <c r="AJ74" i="11"/>
  <c r="AE74" i="11"/>
  <c r="W74" i="11"/>
  <c r="Q74" i="11"/>
  <c r="F74" i="11"/>
  <c r="AE73" i="11"/>
  <c r="AD73" i="11"/>
  <c r="S73" i="11"/>
  <c r="Q73" i="11"/>
  <c r="M73" i="11"/>
  <c r="BB72" i="11"/>
  <c r="AE72" i="11"/>
  <c r="W72" i="11"/>
  <c r="Q72" i="11"/>
  <c r="AP71" i="11"/>
  <c r="AK71" i="11"/>
  <c r="AC71" i="11"/>
  <c r="Y71" i="11"/>
  <c r="W71" i="11"/>
  <c r="M71" i="11"/>
  <c r="BB70" i="11"/>
  <c r="AU70" i="11"/>
  <c r="AP70" i="11"/>
  <c r="Y70" i="11"/>
  <c r="AW69" i="11"/>
  <c r="AK69" i="11"/>
  <c r="AE69" i="11"/>
  <c r="M69" i="11"/>
  <c r="BC68" i="11"/>
  <c r="AQ68" i="11"/>
  <c r="AP68" i="11"/>
  <c r="AD68" i="11"/>
  <c r="M68" i="11"/>
  <c r="L68" i="11"/>
  <c r="BB67" i="11"/>
  <c r="AJ67" i="11"/>
  <c r="S67" i="11"/>
  <c r="Q67" i="11"/>
  <c r="BC66" i="11"/>
  <c r="AK66" i="11"/>
  <c r="Y66" i="11"/>
  <c r="R66" i="11"/>
  <c r="G66" i="11"/>
  <c r="AW65" i="11"/>
  <c r="AE65" i="11"/>
  <c r="AD65" i="11"/>
  <c r="Q65" i="11"/>
  <c r="L65" i="11"/>
  <c r="BC64" i="11"/>
  <c r="AE64" i="11"/>
  <c r="Y64" i="11"/>
  <c r="Q64" i="11"/>
  <c r="G64" i="11"/>
  <c r="BA63" i="11"/>
  <c r="AW63" i="11"/>
  <c r="AU63" i="11"/>
  <c r="AK63" i="11"/>
  <c r="W63" i="11"/>
  <c r="L63" i="11"/>
  <c r="G63" i="11"/>
  <c r="AW62" i="11"/>
  <c r="AU62" i="11"/>
  <c r="AP62" i="11"/>
  <c r="W62" i="11"/>
  <c r="Q62" i="11"/>
  <c r="F62" i="11"/>
  <c r="BC61" i="11"/>
  <c r="AP61" i="11"/>
  <c r="AK61" i="11"/>
  <c r="R61" i="11"/>
  <c r="Q61" i="11"/>
  <c r="BB60" i="11"/>
  <c r="AV60" i="11"/>
  <c r="AD60" i="11"/>
  <c r="X60" i="11"/>
  <c r="S60" i="11"/>
  <c r="R60" i="11"/>
  <c r="BB59" i="11"/>
  <c r="AV59" i="11"/>
  <c r="AE59" i="11"/>
  <c r="W59" i="11"/>
  <c r="R59" i="11"/>
  <c r="BB58" i="11"/>
  <c r="AJ58" i="11"/>
  <c r="S58" i="11"/>
  <c r="Q58" i="11"/>
  <c r="G58" i="11"/>
  <c r="AP57" i="11"/>
  <c r="AK57" i="11"/>
  <c r="X57" i="11"/>
  <c r="R57" i="11"/>
  <c r="G57" i="11"/>
  <c r="F57" i="11"/>
  <c r="AK56" i="11"/>
  <c r="AE56" i="11"/>
  <c r="S56" i="11"/>
  <c r="R56" i="11"/>
  <c r="L56" i="11"/>
  <c r="BB55" i="11"/>
  <c r="AW55" i="11"/>
  <c r="AJ55" i="11"/>
  <c r="AE55" i="11"/>
  <c r="W55" i="11"/>
  <c r="M55" i="11"/>
  <c r="F55" i="11"/>
  <c r="BB54" i="11"/>
  <c r="AU54" i="11"/>
  <c r="AQ54" i="11"/>
  <c r="AP54" i="11"/>
  <c r="AE54" i="11"/>
  <c r="AD54" i="11"/>
  <c r="X54" i="11"/>
  <c r="Q54" i="11"/>
  <c r="G54" i="11"/>
  <c r="AW53" i="11"/>
  <c r="AQ53" i="11"/>
  <c r="AJ53" i="11"/>
  <c r="AE53" i="11"/>
  <c r="AD53" i="11"/>
  <c r="S53" i="11"/>
  <c r="Q53" i="11"/>
  <c r="L53" i="11"/>
  <c r="BC52" i="11"/>
  <c r="AV52" i="11"/>
  <c r="AJ52" i="11"/>
  <c r="AE52" i="11"/>
  <c r="Y52" i="11"/>
  <c r="R52" i="11"/>
  <c r="Q52" i="11"/>
  <c r="G52" i="11"/>
  <c r="BC51" i="11"/>
  <c r="BA51" i="11"/>
  <c r="AW51" i="11"/>
  <c r="AP51" i="11"/>
  <c r="AK51" i="11"/>
  <c r="AC51" i="11"/>
  <c r="X51" i="11"/>
  <c r="W51" i="11"/>
  <c r="M51" i="11"/>
  <c r="K157" i="11" s="1"/>
  <c r="L51" i="11"/>
  <c r="E51" i="11"/>
  <c r="BC50" i="11"/>
  <c r="AV50" i="11"/>
  <c r="AQ50" i="11"/>
  <c r="AK50" i="11"/>
  <c r="AE50" i="11"/>
  <c r="S50" i="11"/>
  <c r="R50" i="11"/>
  <c r="G50" i="11"/>
  <c r="BB49" i="11"/>
  <c r="AV49" i="11"/>
  <c r="AQ49" i="11"/>
  <c r="AO49" i="11"/>
  <c r="AJ49" i="11"/>
  <c r="X49" i="11"/>
  <c r="S49" i="11"/>
  <c r="L49" i="11"/>
  <c r="F49" i="11"/>
  <c r="BB48" i="11"/>
  <c r="AK48" i="11"/>
  <c r="AJ48" i="11"/>
  <c r="X48" i="11"/>
  <c r="R48" i="11"/>
  <c r="G48" i="11"/>
  <c r="AV47" i="11"/>
  <c r="AU47" i="11"/>
  <c r="AQ47" i="11"/>
  <c r="AO47" i="11"/>
  <c r="AE47" i="11"/>
  <c r="AD47" i="11"/>
  <c r="AC47" i="11"/>
  <c r="X47" i="11"/>
  <c r="R47" i="11"/>
  <c r="G47" i="11"/>
  <c r="F47" i="11"/>
  <c r="BA46" i="11"/>
  <c r="AV46" i="11"/>
  <c r="AQ46" i="11"/>
  <c r="AO46" i="11"/>
  <c r="AE46" i="11"/>
  <c r="AD46" i="11"/>
  <c r="AC46" i="11"/>
  <c r="X46" i="11"/>
  <c r="W46" i="11"/>
  <c r="R46" i="11"/>
  <c r="K46" i="11"/>
  <c r="G46" i="11"/>
  <c r="F46" i="11"/>
  <c r="BC45" i="11"/>
  <c r="BB45" i="11"/>
  <c r="AQ45" i="11"/>
  <c r="AK45" i="11"/>
  <c r="AI45" i="11"/>
  <c r="AE45" i="11"/>
  <c r="X45" i="11"/>
  <c r="S45" i="11"/>
  <c r="M45" i="11"/>
  <c r="F45" i="11"/>
  <c r="BC44" i="11"/>
  <c r="AQ44" i="11"/>
  <c r="AK44" i="11"/>
  <c r="Y44" i="11"/>
  <c r="X44" i="11"/>
  <c r="Q44" i="11"/>
  <c r="M44" i="11"/>
  <c r="F44" i="11"/>
  <c r="BA43" i="11"/>
  <c r="AV43" i="11"/>
  <c r="AP43" i="11"/>
  <c r="AD43" i="11"/>
  <c r="Y43" i="11"/>
  <c r="X43" i="11"/>
  <c r="S43" i="11"/>
  <c r="R43" i="11"/>
  <c r="Q43" i="11"/>
  <c r="F43" i="11"/>
  <c r="E43" i="11"/>
  <c r="BB42" i="11"/>
  <c r="AP42" i="11"/>
  <c r="AJ42" i="11"/>
  <c r="AC42" i="11"/>
  <c r="Y42" i="11"/>
  <c r="X42" i="11"/>
  <c r="R42" i="11"/>
  <c r="Q42" i="11"/>
  <c r="M42" i="11"/>
  <c r="BB41" i="11"/>
  <c r="AV41" i="11"/>
  <c r="AP41" i="11"/>
  <c r="AE41" i="11"/>
  <c r="X41" i="11"/>
  <c r="M41" i="11"/>
  <c r="L41" i="11"/>
  <c r="F41" i="11"/>
  <c r="AV40" i="11"/>
  <c r="AU40" i="11"/>
  <c r="AK40" i="11"/>
  <c r="AE40" i="11"/>
  <c r="X40" i="11"/>
  <c r="W40" i="11"/>
  <c r="M40" i="11"/>
  <c r="G40" i="11"/>
  <c r="BA39" i="11"/>
  <c r="AW39" i="11"/>
  <c r="AV39" i="11"/>
  <c r="AP39" i="11"/>
  <c r="AK39" i="11"/>
  <c r="AD39" i="11"/>
  <c r="R39" i="11"/>
  <c r="M39" i="11"/>
  <c r="BC38" i="11"/>
  <c r="BB38" i="11"/>
  <c r="AQ38" i="11"/>
  <c r="AP38" i="11"/>
  <c r="AE38" i="11"/>
  <c r="X38" i="11"/>
  <c r="S38" i="11"/>
  <c r="M38" i="11"/>
  <c r="F38" i="11"/>
  <c r="AV37" i="11"/>
  <c r="AP37" i="11"/>
  <c r="AE37" i="11"/>
  <c r="AD37" i="11"/>
  <c r="R37" i="11"/>
  <c r="L37" i="11"/>
  <c r="G37" i="11"/>
  <c r="BB36" i="11"/>
  <c r="AW36" i="11"/>
  <c r="AJ36" i="11"/>
  <c r="AE36" i="11"/>
  <c r="X36" i="11"/>
  <c r="S36" i="11"/>
  <c r="M36" i="11"/>
  <c r="L36" i="11"/>
  <c r="BB35" i="11"/>
  <c r="BA35" i="11"/>
  <c r="AW35" i="11"/>
  <c r="AP35" i="11"/>
  <c r="AK35" i="11"/>
  <c r="AD35" i="11"/>
  <c r="X35" i="11"/>
  <c r="S35" i="11"/>
  <c r="Q35" i="11"/>
  <c r="G35" i="11"/>
  <c r="E35" i="11"/>
  <c r="BC34" i="11"/>
  <c r="BB34" i="11"/>
  <c r="BA34" i="11"/>
  <c r="AV34" i="11"/>
  <c r="AP34" i="11"/>
  <c r="AD34" i="11"/>
  <c r="Y34" i="11"/>
  <c r="R34" i="11"/>
  <c r="L34" i="11"/>
  <c r="G34" i="11"/>
  <c r="AV33" i="11"/>
  <c r="AU33" i="11"/>
  <c r="AP33" i="11"/>
  <c r="AE33" i="11"/>
  <c r="AD33" i="11"/>
  <c r="W33" i="11"/>
  <c r="R33" i="11"/>
  <c r="L33" i="11"/>
  <c r="G33" i="11"/>
  <c r="BB32" i="11"/>
  <c r="AW32" i="11"/>
  <c r="AU32" i="11"/>
  <c r="AJ32" i="11"/>
  <c r="Y32" i="11"/>
  <c r="W32" i="11"/>
  <c r="Q32" i="11"/>
  <c r="M32" i="11"/>
  <c r="BC31" i="11"/>
  <c r="AW31" i="11"/>
  <c r="AK31" i="11"/>
  <c r="AJ31" i="11"/>
  <c r="AC31" i="11"/>
  <c r="Y31" i="11"/>
  <c r="R31" i="11"/>
  <c r="M31" i="11"/>
  <c r="L31" i="11"/>
  <c r="BC30" i="11"/>
  <c r="BB30" i="11"/>
  <c r="AV30" i="11"/>
  <c r="AQ30" i="11"/>
  <c r="AP30" i="11"/>
  <c r="AE30" i="11"/>
  <c r="AD30" i="11"/>
  <c r="AC30" i="11"/>
  <c r="X30" i="11"/>
  <c r="W30" i="11"/>
  <c r="R30" i="11"/>
  <c r="M30" i="11"/>
  <c r="G30" i="11"/>
  <c r="F30" i="11"/>
  <c r="E30" i="11"/>
  <c r="BB29" i="11"/>
  <c r="AW29" i="11"/>
  <c r="AV29" i="11"/>
  <c r="AQ29" i="11"/>
  <c r="AP29" i="11"/>
  <c r="AK29" i="11"/>
  <c r="AD29" i="11"/>
  <c r="Y29" i="11"/>
  <c r="R29" i="11"/>
  <c r="M29" i="11"/>
  <c r="L29" i="11"/>
  <c r="K29" i="11"/>
  <c r="BC28" i="11"/>
  <c r="BB28" i="11"/>
  <c r="AU28" i="11"/>
  <c r="AQ28" i="11"/>
  <c r="AK28" i="11"/>
  <c r="AE28" i="11"/>
  <c r="Y28" i="11"/>
  <c r="X28" i="11"/>
  <c r="R28" i="11"/>
  <c r="Q28" i="11"/>
  <c r="M28" i="11"/>
  <c r="K28" i="11"/>
  <c r="G28" i="11"/>
  <c r="BB27" i="11"/>
  <c r="AW27" i="11"/>
  <c r="AQ27" i="11"/>
  <c r="AP27" i="11"/>
  <c r="AE27" i="11"/>
  <c r="AD27" i="11"/>
  <c r="Y27" i="11"/>
  <c r="S27" i="11"/>
  <c r="R27" i="11"/>
  <c r="M27" i="11"/>
  <c r="G27" i="11"/>
  <c r="F27" i="11"/>
  <c r="BB26" i="11"/>
  <c r="AV26" i="11"/>
  <c r="AU26" i="11"/>
  <c r="AK26" i="11"/>
  <c r="AJ26" i="11"/>
  <c r="AE26" i="11"/>
  <c r="AC26" i="11"/>
  <c r="Y26" i="11"/>
  <c r="X26" i="11"/>
  <c r="R26" i="11"/>
  <c r="Q26" i="11"/>
  <c r="L26" i="11"/>
  <c r="G26" i="11"/>
  <c r="BB25" i="11"/>
  <c r="AW25" i="11"/>
  <c r="AQ25" i="11"/>
  <c r="AP25" i="11"/>
  <c r="AE25" i="11"/>
  <c r="AD25" i="11"/>
  <c r="Y25" i="11"/>
  <c r="S25" i="11"/>
  <c r="R25" i="11"/>
  <c r="M25" i="11"/>
  <c r="G25" i="11"/>
  <c r="BC24" i="11"/>
  <c r="AW24" i="11"/>
  <c r="AU24" i="11"/>
  <c r="AQ24" i="11"/>
  <c r="AJ24" i="11"/>
  <c r="AE24" i="11"/>
  <c r="AD24" i="11"/>
  <c r="S24" i="11"/>
  <c r="Q24" i="11"/>
  <c r="L24" i="11"/>
  <c r="BC23" i="11"/>
  <c r="AV23" i="11"/>
  <c r="AQ23" i="11"/>
  <c r="AP23" i="11"/>
  <c r="AE23" i="11"/>
  <c r="AD23" i="11"/>
  <c r="AC23" i="11"/>
  <c r="X23" i="11"/>
  <c r="W23" i="11"/>
  <c r="R23" i="11"/>
  <c r="M23" i="11"/>
  <c r="G23" i="11"/>
  <c r="F23" i="11"/>
  <c r="BA22" i="11"/>
  <c r="AW22" i="11"/>
  <c r="AV22" i="11"/>
  <c r="AQ22" i="11"/>
  <c r="AP22" i="11"/>
  <c r="AK22" i="11"/>
  <c r="AD22" i="11"/>
  <c r="X22" i="11"/>
  <c r="S22" i="11"/>
  <c r="Q22" i="11"/>
  <c r="M22" i="11"/>
  <c r="E22" i="11"/>
  <c r="BC21" i="11"/>
  <c r="AV21" i="11"/>
  <c r="AP21" i="11"/>
  <c r="AJ21" i="11"/>
  <c r="AE21" i="11"/>
  <c r="Y21" i="11"/>
  <c r="S21" i="11"/>
  <c r="M21" i="11"/>
  <c r="L21" i="11"/>
  <c r="G21" i="11"/>
  <c r="BC20" i="11"/>
  <c r="BB20" i="11"/>
  <c r="AW20" i="11"/>
  <c r="AP20" i="11"/>
  <c r="AK20" i="11"/>
  <c r="AE20" i="11"/>
  <c r="Y20" i="11"/>
  <c r="S20" i="11"/>
  <c r="M20" i="11"/>
  <c r="L20" i="11"/>
  <c r="G20" i="11"/>
  <c r="BC19" i="11"/>
  <c r="BB19" i="11"/>
  <c r="AW19" i="11"/>
  <c r="AQ19" i="11"/>
  <c r="AP19" i="11"/>
  <c r="AJ19" i="11"/>
  <c r="AD19" i="11"/>
  <c r="AC19" i="11"/>
  <c r="Y19" i="11"/>
  <c r="R19" i="11"/>
  <c r="Q19" i="11"/>
  <c r="G19" i="11"/>
  <c r="AW18" i="11"/>
  <c r="AV18" i="11"/>
  <c r="AP18" i="11"/>
  <c r="AK18" i="11"/>
  <c r="AE18" i="11"/>
  <c r="Y18" i="11"/>
  <c r="W18" i="11"/>
  <c r="S18" i="11"/>
  <c r="M18" i="11"/>
  <c r="L18" i="11"/>
  <c r="G18" i="11"/>
  <c r="AW17" i="11"/>
  <c r="AV17" i="11"/>
  <c r="AP17" i="11"/>
  <c r="AK17" i="11"/>
  <c r="AE17" i="11"/>
  <c r="Y17" i="11"/>
  <c r="W17" i="11"/>
  <c r="S17" i="11"/>
  <c r="M17" i="11"/>
  <c r="L17" i="11"/>
  <c r="G17" i="11"/>
  <c r="BC16" i="11"/>
  <c r="BB16" i="11"/>
  <c r="AW16" i="11"/>
  <c r="AQ16" i="11"/>
  <c r="AP16" i="11"/>
  <c r="AK16" i="11"/>
  <c r="AE16" i="11"/>
  <c r="Y16" i="11"/>
  <c r="X16" i="11"/>
  <c r="R16" i="11"/>
  <c r="Q16" i="11"/>
  <c r="M16" i="11"/>
  <c r="BC15" i="11"/>
  <c r="AW15" i="11"/>
  <c r="AP15" i="11"/>
  <c r="AK15" i="11"/>
  <c r="AD15" i="11"/>
  <c r="AC15" i="11"/>
  <c r="Y15" i="11"/>
  <c r="S15" i="11"/>
  <c r="R15" i="11"/>
  <c r="M15" i="11"/>
  <c r="G15" i="11"/>
  <c r="F15" i="11"/>
  <c r="BC14" i="11"/>
  <c r="AW14" i="11"/>
  <c r="AQ14" i="11"/>
  <c r="AJ14" i="11"/>
  <c r="AE14" i="11"/>
  <c r="X14" i="11"/>
  <c r="R14" i="11"/>
  <c r="M14" i="11"/>
  <c r="G14" i="11"/>
  <c r="E14" i="11"/>
  <c r="BC13" i="11"/>
  <c r="BB13" i="11"/>
  <c r="AQ13" i="11"/>
  <c r="AP13" i="11"/>
  <c r="AE13" i="11"/>
  <c r="AD13" i="11"/>
  <c r="X13" i="11"/>
  <c r="S13" i="11"/>
  <c r="Q13" i="11"/>
  <c r="M13" i="11"/>
  <c r="F13" i="11"/>
  <c r="BC12" i="11"/>
  <c r="BB12" i="11"/>
  <c r="AQ12" i="11"/>
  <c r="AK12" i="11"/>
  <c r="AI12" i="11"/>
  <c r="AD12" i="11"/>
  <c r="Y12" i="11"/>
  <c r="S12" i="11"/>
  <c r="R12" i="11"/>
  <c r="L12" i="11"/>
  <c r="G12" i="11"/>
  <c r="F12" i="11"/>
  <c r="AW11" i="11"/>
  <c r="AV11" i="11"/>
  <c r="AP11" i="11"/>
  <c r="AK11" i="11"/>
  <c r="AI11" i="11"/>
  <c r="AD11" i="11"/>
  <c r="X11" i="11"/>
  <c r="Q11" i="11"/>
  <c r="M11" i="11"/>
  <c r="L11" i="11"/>
  <c r="E11" i="11"/>
  <c r="BC10" i="11"/>
  <c r="AW10" i="11"/>
  <c r="AU10" i="11"/>
  <c r="AP10" i="11"/>
  <c r="AK10" i="11"/>
  <c r="AD10" i="11"/>
  <c r="AC10" i="11"/>
  <c r="Y10" i="11"/>
  <c r="S10" i="11"/>
  <c r="R10" i="11"/>
  <c r="M10" i="11"/>
  <c r="G10" i="11"/>
  <c r="BB9" i="11"/>
  <c r="AW9" i="11"/>
  <c r="AU9" i="11"/>
  <c r="AQ9" i="11"/>
  <c r="AP9" i="11"/>
  <c r="AJ9" i="11"/>
  <c r="AI9" i="11"/>
  <c r="AE9" i="11"/>
  <c r="X9" i="11"/>
  <c r="R9" i="11"/>
  <c r="M9" i="11"/>
  <c r="G9" i="11"/>
  <c r="AW8" i="11"/>
  <c r="AV8" i="11"/>
  <c r="AU8" i="11"/>
  <c r="AK8" i="11"/>
  <c r="AJ8" i="11"/>
  <c r="AD8" i="11"/>
  <c r="X8" i="11"/>
  <c r="S8" i="11"/>
  <c r="Q8" i="11"/>
  <c r="L8" i="11"/>
  <c r="G8" i="11"/>
  <c r="BB7" i="11"/>
  <c r="BA7" i="11"/>
  <c r="AW7" i="11"/>
  <c r="AQ7" i="11"/>
  <c r="AP7" i="11"/>
  <c r="AJ7" i="11"/>
  <c r="AD7" i="11"/>
  <c r="X7" i="11"/>
  <c r="Q7" i="11"/>
  <c r="M7" i="11"/>
  <c r="L7" i="11"/>
  <c r="AZ149" i="10"/>
  <c r="E164" i="10" s="1"/>
  <c r="AY149" i="10"/>
  <c r="D164" i="10" s="1"/>
  <c r="AX149" i="10"/>
  <c r="BA128" i="10" s="1"/>
  <c r="AT149" i="10"/>
  <c r="E163" i="10" s="1"/>
  <c r="AS149" i="10"/>
  <c r="D163" i="10" s="1"/>
  <c r="AR149" i="10"/>
  <c r="C163" i="10" s="1"/>
  <c r="AN149" i="10"/>
  <c r="E162" i="10" s="1"/>
  <c r="AM149" i="10"/>
  <c r="D162" i="10" s="1"/>
  <c r="AL149" i="10"/>
  <c r="AO111" i="10" s="1"/>
  <c r="AH149" i="10"/>
  <c r="E161" i="10" s="1"/>
  <c r="AG149" i="10"/>
  <c r="D161" i="10" s="1"/>
  <c r="AF149" i="10"/>
  <c r="AB149" i="10"/>
  <c r="E160" i="10" s="1"/>
  <c r="AA149" i="10"/>
  <c r="D160" i="10" s="1"/>
  <c r="Z149" i="10"/>
  <c r="AC131" i="10" s="1"/>
  <c r="V149" i="10"/>
  <c r="E159" i="10" s="1"/>
  <c r="U149" i="10"/>
  <c r="D159" i="10" s="1"/>
  <c r="T149" i="10"/>
  <c r="P149" i="10"/>
  <c r="E158" i="10" s="1"/>
  <c r="O149" i="10"/>
  <c r="D158" i="10" s="1"/>
  <c r="N149" i="10"/>
  <c r="Q143" i="10" s="1"/>
  <c r="J149" i="10"/>
  <c r="E157" i="10" s="1"/>
  <c r="I149" i="10"/>
  <c r="D157" i="10" s="1"/>
  <c r="H149" i="10"/>
  <c r="D149" i="10"/>
  <c r="AJ144" i="10" s="1"/>
  <c r="C149" i="10"/>
  <c r="F146" i="10" s="1"/>
  <c r="B149" i="10"/>
  <c r="E139" i="10" s="1"/>
  <c r="AU146" i="10"/>
  <c r="AJ146" i="10"/>
  <c r="AU145" i="10"/>
  <c r="W145" i="10"/>
  <c r="F145" i="10"/>
  <c r="AU144" i="10"/>
  <c r="W144" i="10"/>
  <c r="S144" i="10"/>
  <c r="L144" i="10"/>
  <c r="F144" i="10"/>
  <c r="AU143" i="10"/>
  <c r="AO143" i="10"/>
  <c r="W143" i="10"/>
  <c r="BA142" i="10"/>
  <c r="AU142" i="10"/>
  <c r="W142" i="10"/>
  <c r="F142" i="10"/>
  <c r="AU141" i="10"/>
  <c r="AQ141" i="10"/>
  <c r="W141" i="10"/>
  <c r="F141" i="10"/>
  <c r="AQ140" i="10"/>
  <c r="F140" i="10"/>
  <c r="M139" i="10"/>
  <c r="F139" i="10"/>
  <c r="AU138" i="10"/>
  <c r="W138" i="10"/>
  <c r="F138" i="10"/>
  <c r="AU137" i="10"/>
  <c r="AK137" i="10"/>
  <c r="F137" i="10"/>
  <c r="BC136" i="10"/>
  <c r="AU136" i="10"/>
  <c r="AD136" i="10"/>
  <c r="W136" i="10"/>
  <c r="F136" i="10"/>
  <c r="BC135" i="10"/>
  <c r="AE135" i="10"/>
  <c r="F135" i="10"/>
  <c r="AV134" i="10"/>
  <c r="AU134" i="10"/>
  <c r="X134" i="10"/>
  <c r="W134" i="10"/>
  <c r="AP133" i="10"/>
  <c r="X133" i="10"/>
  <c r="F133" i="10"/>
  <c r="AV132" i="10"/>
  <c r="AU132" i="10"/>
  <c r="M132" i="10"/>
  <c r="F132" i="10"/>
  <c r="AU131" i="10"/>
  <c r="AK131" i="10"/>
  <c r="W131" i="10"/>
  <c r="AP130" i="10"/>
  <c r="Y130" i="10"/>
  <c r="F130" i="10"/>
  <c r="AW129" i="10"/>
  <c r="AU129" i="10"/>
  <c r="L129" i="10"/>
  <c r="AU128" i="10"/>
  <c r="AC128" i="10"/>
  <c r="W128" i="10"/>
  <c r="R128" i="10"/>
  <c r="AU127" i="10"/>
  <c r="AK127" i="10"/>
  <c r="W127" i="10"/>
  <c r="S127" i="10"/>
  <c r="F127" i="10"/>
  <c r="AU126" i="10"/>
  <c r="AO126" i="10"/>
  <c r="AC126" i="10"/>
  <c r="W126" i="10"/>
  <c r="R126" i="10"/>
  <c r="E126" i="10"/>
  <c r="W125" i="10"/>
  <c r="Q125" i="10"/>
  <c r="X124" i="10"/>
  <c r="L124" i="10"/>
  <c r="F124" i="10"/>
  <c r="AU123" i="10"/>
  <c r="AO123" i="10"/>
  <c r="W123" i="10"/>
  <c r="G123" i="10"/>
  <c r="BC122" i="10"/>
  <c r="AU122" i="10"/>
  <c r="AP122" i="10"/>
  <c r="AK122" i="10"/>
  <c r="W122" i="10"/>
  <c r="M122" i="10"/>
  <c r="F122" i="10"/>
  <c r="E122" i="10"/>
  <c r="AU121" i="10"/>
  <c r="W121" i="10"/>
  <c r="M121" i="10"/>
  <c r="F121" i="10"/>
  <c r="AP120" i="10"/>
  <c r="AK120" i="10"/>
  <c r="W120" i="10"/>
  <c r="R120" i="10"/>
  <c r="F120" i="10"/>
  <c r="BC119" i="10"/>
  <c r="AV119" i="10"/>
  <c r="AU119" i="10"/>
  <c r="AK119" i="10"/>
  <c r="AD119" i="10"/>
  <c r="Q119" i="10"/>
  <c r="L119" i="10"/>
  <c r="F119" i="10"/>
  <c r="E119" i="10"/>
  <c r="BC118" i="10"/>
  <c r="AV118" i="10"/>
  <c r="AE118" i="10"/>
  <c r="X118" i="10"/>
  <c r="W118" i="10"/>
  <c r="L118" i="10"/>
  <c r="F118" i="10"/>
  <c r="E118" i="10"/>
  <c r="AQ117" i="10"/>
  <c r="AP117" i="10"/>
  <c r="W117" i="10"/>
  <c r="S117" i="10"/>
  <c r="L117" i="10"/>
  <c r="AU116" i="10"/>
  <c r="AP116" i="10"/>
  <c r="S116" i="10"/>
  <c r="R116" i="10"/>
  <c r="F116" i="10"/>
  <c r="BC115" i="10"/>
  <c r="AW115" i="10"/>
  <c r="AJ115" i="10"/>
  <c r="AE115" i="10"/>
  <c r="R115" i="10"/>
  <c r="L115" i="10"/>
  <c r="F115" i="10"/>
  <c r="BA114" i="10"/>
  <c r="AW114" i="10"/>
  <c r="AU114" i="10"/>
  <c r="AK114" i="10"/>
  <c r="AJ114" i="10"/>
  <c r="W114" i="10"/>
  <c r="R114" i="10"/>
  <c r="F114" i="10"/>
  <c r="BC113" i="10"/>
  <c r="BA113" i="10"/>
  <c r="AQ113" i="10"/>
  <c r="AP113" i="10"/>
  <c r="AD113" i="10"/>
  <c r="AC113" i="10"/>
  <c r="Q113" i="10"/>
  <c r="G113" i="10"/>
  <c r="F113" i="10"/>
  <c r="AV112" i="10"/>
  <c r="AQ112" i="10"/>
  <c r="AE112" i="10"/>
  <c r="AD112" i="10"/>
  <c r="W112" i="10"/>
  <c r="R112" i="10"/>
  <c r="M112" i="10"/>
  <c r="F112" i="10"/>
  <c r="E112" i="10"/>
  <c r="AU111" i="10"/>
  <c r="AQ111" i="10"/>
  <c r="AE111" i="10"/>
  <c r="AD111" i="10"/>
  <c r="Q111" i="10"/>
  <c r="L111" i="10"/>
  <c r="F111" i="10"/>
  <c r="AW110" i="10"/>
  <c r="AV110" i="10"/>
  <c r="AU110" i="10"/>
  <c r="AK110" i="10"/>
  <c r="AC110" i="10"/>
  <c r="Y110" i="10"/>
  <c r="W110" i="10"/>
  <c r="G110" i="10"/>
  <c r="F110" i="10"/>
  <c r="BA109" i="10"/>
  <c r="AV109" i="10"/>
  <c r="AU109" i="10"/>
  <c r="AD109" i="10"/>
  <c r="W109" i="10"/>
  <c r="L109" i="10"/>
  <c r="G109" i="10"/>
  <c r="BA108" i="10"/>
  <c r="AV108" i="10"/>
  <c r="AU108" i="10"/>
  <c r="AC108" i="10"/>
  <c r="W108" i="10"/>
  <c r="R108" i="10"/>
  <c r="M108" i="10"/>
  <c r="F108" i="10"/>
  <c r="E108" i="10"/>
  <c r="BC107" i="10"/>
  <c r="AP107" i="10"/>
  <c r="AO107" i="10"/>
  <c r="AC107" i="10"/>
  <c r="X107" i="10"/>
  <c r="L107" i="10"/>
  <c r="G107" i="10"/>
  <c r="F107" i="10"/>
  <c r="AU106" i="10"/>
  <c r="AQ106" i="10"/>
  <c r="AD106" i="10"/>
  <c r="W106" i="10"/>
  <c r="L106" i="10"/>
  <c r="BA105" i="10"/>
  <c r="AW105" i="10"/>
  <c r="AV105" i="10"/>
  <c r="AE105" i="10"/>
  <c r="AC105" i="10"/>
  <c r="X105" i="10"/>
  <c r="W105" i="10"/>
  <c r="M105" i="10"/>
  <c r="BC104" i="10"/>
  <c r="AP104" i="10"/>
  <c r="AK104" i="10"/>
  <c r="X104" i="10"/>
  <c r="W104" i="10"/>
  <c r="BC103" i="10"/>
  <c r="AU103" i="10"/>
  <c r="AQ103" i="10"/>
  <c r="AE103" i="10"/>
  <c r="AD103" i="10"/>
  <c r="W103" i="10"/>
  <c r="S103" i="10"/>
  <c r="Q103" i="10"/>
  <c r="BB102" i="10"/>
  <c r="BA102" i="10"/>
  <c r="AU102" i="10"/>
  <c r="AP102" i="10"/>
  <c r="AK102" i="10"/>
  <c r="Y102" i="10"/>
  <c r="X102" i="10"/>
  <c r="G102" i="10"/>
  <c r="F102" i="10"/>
  <c r="AQ101" i="10"/>
  <c r="AJ101" i="10"/>
  <c r="R101" i="10"/>
  <c r="M101" i="10"/>
  <c r="BB100" i="10"/>
  <c r="BA100" i="10"/>
  <c r="AU100" i="10"/>
  <c r="AK100" i="10"/>
  <c r="AC100" i="10"/>
  <c r="W100" i="10"/>
  <c r="S100" i="10"/>
  <c r="E100" i="10"/>
  <c r="AQ99" i="10"/>
  <c r="AO99" i="10"/>
  <c r="Y99" i="10"/>
  <c r="X99" i="10"/>
  <c r="Q99" i="10"/>
  <c r="L99" i="10"/>
  <c r="G99" i="10"/>
  <c r="AP98" i="10"/>
  <c r="AJ98" i="10"/>
  <c r="W98" i="10"/>
  <c r="S98" i="10"/>
  <c r="F98" i="10"/>
  <c r="AV97" i="10"/>
  <c r="AP97" i="10"/>
  <c r="Y97" i="10"/>
  <c r="X97" i="10"/>
  <c r="W97" i="10"/>
  <c r="Q97" i="10"/>
  <c r="M97" i="10"/>
  <c r="G97" i="10"/>
  <c r="F97" i="10"/>
  <c r="BC96" i="10"/>
  <c r="BA96" i="10"/>
  <c r="AW96" i="10"/>
  <c r="AP96" i="10"/>
  <c r="AK96" i="10"/>
  <c r="AE96" i="10"/>
  <c r="Y96" i="10"/>
  <c r="W96" i="10"/>
  <c r="R96" i="10"/>
  <c r="G96" i="10"/>
  <c r="F96" i="10"/>
  <c r="BB95" i="10"/>
  <c r="AV95" i="10"/>
  <c r="AU95" i="10"/>
  <c r="AO95" i="10"/>
  <c r="AK95" i="10"/>
  <c r="AE95" i="10"/>
  <c r="X95" i="10"/>
  <c r="W95" i="10"/>
  <c r="S95" i="10"/>
  <c r="M95" i="10"/>
  <c r="F95" i="10"/>
  <c r="BC94" i="10"/>
  <c r="AV94" i="10"/>
  <c r="AU94" i="10"/>
  <c r="AP94" i="10"/>
  <c r="AE94" i="10"/>
  <c r="AC94" i="10"/>
  <c r="X94" i="10"/>
  <c r="W94" i="10"/>
  <c r="R94" i="10"/>
  <c r="M94" i="10"/>
  <c r="G94" i="10"/>
  <c r="F94" i="10"/>
  <c r="BA93" i="10"/>
  <c r="AV93" i="10"/>
  <c r="AU93" i="10"/>
  <c r="AJ93" i="10"/>
  <c r="AC93" i="10"/>
  <c r="W93" i="10"/>
  <c r="R93" i="10"/>
  <c r="M93" i="10"/>
  <c r="BC92" i="10"/>
  <c r="BB92" i="10"/>
  <c r="AV92" i="10"/>
  <c r="AU92" i="10"/>
  <c r="AQ92" i="10"/>
  <c r="AK92" i="10"/>
  <c r="AJ92" i="10"/>
  <c r="Y92" i="10"/>
  <c r="W92" i="10"/>
  <c r="R92" i="10"/>
  <c r="L92" i="10"/>
  <c r="F92" i="10"/>
  <c r="BC91" i="10"/>
  <c r="AQ91" i="10"/>
  <c r="AP91" i="10"/>
  <c r="AO91" i="10"/>
  <c r="AE91" i="10"/>
  <c r="AD91" i="10"/>
  <c r="AC91" i="10"/>
  <c r="X91" i="10"/>
  <c r="W91" i="10"/>
  <c r="R91" i="10"/>
  <c r="M91" i="10"/>
  <c r="G91" i="10"/>
  <c r="F91" i="10"/>
  <c r="AW90" i="10"/>
  <c r="AV90" i="10"/>
  <c r="AU90" i="10"/>
  <c r="AO90" i="10"/>
  <c r="AK90" i="10"/>
  <c r="AD90" i="10"/>
  <c r="X90" i="10"/>
  <c r="W90" i="10"/>
  <c r="Q90" i="10"/>
  <c r="M90" i="10"/>
  <c r="L90" i="10"/>
  <c r="F90" i="10"/>
  <c r="BC89" i="10"/>
  <c r="AW89" i="10"/>
  <c r="AQ89" i="10"/>
  <c r="AK89" i="10"/>
  <c r="AJ89" i="10"/>
  <c r="Y89" i="10"/>
  <c r="X89" i="10"/>
  <c r="W89" i="10"/>
  <c r="Q89" i="10"/>
  <c r="M89" i="10"/>
  <c r="G89" i="10"/>
  <c r="F89" i="10"/>
  <c r="E89" i="10"/>
  <c r="BB88" i="10"/>
  <c r="BA88" i="10"/>
  <c r="AU88" i="10"/>
  <c r="AQ88" i="10"/>
  <c r="AP88" i="10"/>
  <c r="AE88" i="10"/>
  <c r="Y88" i="10"/>
  <c r="S88" i="10"/>
  <c r="Q88" i="10"/>
  <c r="M88" i="10"/>
  <c r="E88" i="10"/>
  <c r="BC87" i="10"/>
  <c r="BB87" i="10"/>
  <c r="AU87" i="10"/>
  <c r="AQ87" i="10"/>
  <c r="AO87" i="10"/>
  <c r="AJ87" i="10"/>
  <c r="AE87" i="10"/>
  <c r="AD87" i="10"/>
  <c r="W87" i="10"/>
  <c r="S87" i="10"/>
  <c r="R87" i="10"/>
  <c r="L87" i="10"/>
  <c r="G87" i="10"/>
  <c r="F87" i="10"/>
  <c r="BB86" i="10"/>
  <c r="BA86" i="10"/>
  <c r="AV86" i="10"/>
  <c r="AU86" i="10"/>
  <c r="AQ86" i="10"/>
  <c r="AO86" i="10"/>
  <c r="AK86" i="10"/>
  <c r="AD86" i="10"/>
  <c r="AC86" i="10"/>
  <c r="Y86" i="10"/>
  <c r="W86" i="10"/>
  <c r="S86" i="10"/>
  <c r="R86" i="10"/>
  <c r="M86" i="10"/>
  <c r="G86" i="10"/>
  <c r="F86" i="10"/>
  <c r="BC85" i="10"/>
  <c r="AW85" i="10"/>
  <c r="AV85" i="10"/>
  <c r="AQ85" i="10"/>
  <c r="AK85" i="10"/>
  <c r="AJ85" i="10"/>
  <c r="AD85" i="10"/>
  <c r="Y85" i="10"/>
  <c r="X85" i="10"/>
  <c r="W85" i="10"/>
  <c r="S85" i="10"/>
  <c r="R85" i="10"/>
  <c r="Q85" i="10"/>
  <c r="L85" i="10"/>
  <c r="G85" i="10"/>
  <c r="F85" i="10"/>
  <c r="BB84" i="10"/>
  <c r="AW84" i="10"/>
  <c r="AV84" i="10"/>
  <c r="AU84" i="10"/>
  <c r="AQ84" i="10"/>
  <c r="AP84" i="10"/>
  <c r="AK84" i="10"/>
  <c r="AE84" i="10"/>
  <c r="AD84" i="10"/>
  <c r="AC84" i="10"/>
  <c r="Y84" i="10"/>
  <c r="X84" i="10"/>
  <c r="S84" i="10"/>
  <c r="Q84" i="10"/>
  <c r="M84" i="10"/>
  <c r="L84" i="10"/>
  <c r="G84" i="10"/>
  <c r="BC83" i="10"/>
  <c r="BB83" i="10"/>
  <c r="AV83" i="10"/>
  <c r="AU83" i="10"/>
  <c r="AQ83" i="10"/>
  <c r="AO83" i="10"/>
  <c r="AK83" i="10"/>
  <c r="AJ83" i="10"/>
  <c r="AE83" i="10"/>
  <c r="AD83" i="10"/>
  <c r="Y83" i="10"/>
  <c r="W83" i="10"/>
  <c r="S83" i="10"/>
  <c r="R83" i="10"/>
  <c r="M83" i="10"/>
  <c r="L83" i="10"/>
  <c r="G83" i="10"/>
  <c r="F83" i="10"/>
  <c r="BC82" i="10"/>
  <c r="BB82" i="10"/>
  <c r="BA82" i="10"/>
  <c r="AV82" i="10"/>
  <c r="AU82" i="10"/>
  <c r="AQ82" i="10"/>
  <c r="AO82" i="10"/>
  <c r="AK82" i="10"/>
  <c r="AJ82" i="10"/>
  <c r="AE82" i="10"/>
  <c r="AD82" i="10"/>
  <c r="AC82" i="10"/>
  <c r="X82" i="10"/>
  <c r="W82" i="10"/>
  <c r="S82" i="10"/>
  <c r="Q82" i="10"/>
  <c r="M82" i="10"/>
  <c r="L82" i="10"/>
  <c r="G82" i="10"/>
  <c r="F82" i="10"/>
  <c r="E82" i="10"/>
  <c r="BB81" i="10"/>
  <c r="AW81" i="10"/>
  <c r="AV81" i="10"/>
  <c r="AP81" i="10"/>
  <c r="AK81" i="10"/>
  <c r="AJ81" i="10"/>
  <c r="AE81" i="10"/>
  <c r="AD81" i="10"/>
  <c r="AC81" i="10"/>
  <c r="X81" i="10"/>
  <c r="W81" i="10"/>
  <c r="S81" i="10"/>
  <c r="Q81" i="10"/>
  <c r="M81" i="10"/>
  <c r="L81" i="10"/>
  <c r="F81" i="10"/>
  <c r="E81" i="10"/>
  <c r="BC80" i="10"/>
  <c r="AW80" i="10"/>
  <c r="AV80" i="10"/>
  <c r="AU80" i="10"/>
  <c r="AQ80" i="10"/>
  <c r="AP80" i="10"/>
  <c r="AK80" i="10"/>
  <c r="AJ80" i="10"/>
  <c r="AE80" i="10"/>
  <c r="AD80" i="10"/>
  <c r="Y80" i="10"/>
  <c r="X80" i="10"/>
  <c r="S80" i="10"/>
  <c r="R80" i="10"/>
  <c r="Q80" i="10"/>
  <c r="M80" i="10"/>
  <c r="L80" i="10"/>
  <c r="G80" i="10"/>
  <c r="BC79" i="10"/>
  <c r="BB79" i="10"/>
  <c r="AW79" i="10"/>
  <c r="AV79" i="10"/>
  <c r="AU79" i="10"/>
  <c r="AQ79" i="10"/>
  <c r="AP79" i="10"/>
  <c r="AO79" i="10"/>
  <c r="AK79" i="10"/>
  <c r="AJ79" i="10"/>
  <c r="AE79" i="10"/>
  <c r="AD79" i="10"/>
  <c r="Y79" i="10"/>
  <c r="X79" i="10"/>
  <c r="W79" i="10"/>
  <c r="S79" i="10"/>
  <c r="R79" i="10"/>
  <c r="Q79" i="10"/>
  <c r="M79" i="10"/>
  <c r="L79" i="10"/>
  <c r="G79" i="10"/>
  <c r="F79" i="10"/>
  <c r="E79" i="10"/>
  <c r="BC78" i="10"/>
  <c r="BB78" i="10"/>
  <c r="BA78" i="10"/>
  <c r="AW78" i="10"/>
  <c r="AV78" i="10"/>
  <c r="AU78" i="10"/>
  <c r="AQ78" i="10"/>
  <c r="AP78" i="10"/>
  <c r="AO78" i="10"/>
  <c r="AK78" i="10"/>
  <c r="AJ78" i="10"/>
  <c r="AE78" i="10"/>
  <c r="AD78" i="10"/>
  <c r="AC78" i="10"/>
  <c r="Y78" i="10"/>
  <c r="X78" i="10"/>
  <c r="W78" i="10"/>
  <c r="S78" i="10"/>
  <c r="R78" i="10"/>
  <c r="Q78" i="10"/>
  <c r="M78" i="10"/>
  <c r="L78" i="10"/>
  <c r="G78" i="10"/>
  <c r="F78" i="10"/>
  <c r="E78" i="10"/>
  <c r="BC77" i="10"/>
  <c r="BB77" i="10"/>
  <c r="AW77" i="10"/>
  <c r="AV77" i="10"/>
  <c r="AQ77" i="10"/>
  <c r="AP77" i="10"/>
  <c r="AK77" i="10"/>
  <c r="AJ77" i="10"/>
  <c r="AE77" i="10"/>
  <c r="AD77" i="10"/>
  <c r="AC77" i="10"/>
  <c r="Y77" i="10"/>
  <c r="X77" i="10"/>
  <c r="W77" i="10"/>
  <c r="S77" i="10"/>
  <c r="R77" i="10"/>
  <c r="Q77" i="10"/>
  <c r="M77" i="10"/>
  <c r="L77" i="10"/>
  <c r="G77" i="10"/>
  <c r="F77" i="10"/>
  <c r="E77" i="10"/>
  <c r="BC76" i="10"/>
  <c r="BB76" i="10"/>
  <c r="AW76" i="10"/>
  <c r="AV76" i="10"/>
  <c r="AU76" i="10"/>
  <c r="AQ76" i="10"/>
  <c r="AP76" i="10"/>
  <c r="AK76" i="10"/>
  <c r="AJ76" i="10"/>
  <c r="AE76" i="10"/>
  <c r="AD76" i="10"/>
  <c r="AC76" i="10"/>
  <c r="Y76" i="10"/>
  <c r="X76" i="10"/>
  <c r="S76" i="10"/>
  <c r="R76" i="10"/>
  <c r="Q76" i="10"/>
  <c r="M76" i="10"/>
  <c r="L76" i="10"/>
  <c r="G76" i="10"/>
  <c r="BC75" i="10"/>
  <c r="BB75" i="10"/>
  <c r="AW75" i="10"/>
  <c r="AV75" i="10"/>
  <c r="AU75" i="10"/>
  <c r="AQ75" i="10"/>
  <c r="AP75" i="10"/>
  <c r="AO75" i="10"/>
  <c r="AK75" i="10"/>
  <c r="AJ75" i="10"/>
  <c r="AE75" i="10"/>
  <c r="AD75" i="10"/>
  <c r="Y75" i="10"/>
  <c r="X75" i="10"/>
  <c r="W75" i="10"/>
  <c r="S75" i="10"/>
  <c r="R75" i="10"/>
  <c r="Q75" i="10"/>
  <c r="M75" i="10"/>
  <c r="L75" i="10"/>
  <c r="G75" i="10"/>
  <c r="F75" i="10"/>
  <c r="E75" i="10"/>
  <c r="BC74" i="10"/>
  <c r="BB74" i="10"/>
  <c r="BA74" i="10"/>
  <c r="AW74" i="10"/>
  <c r="AV74" i="10"/>
  <c r="AU74" i="10"/>
  <c r="AQ74" i="10"/>
  <c r="AP74" i="10"/>
  <c r="AO74" i="10"/>
  <c r="AK74" i="10"/>
  <c r="AJ74" i="10"/>
  <c r="AE74" i="10"/>
  <c r="AD74" i="10"/>
  <c r="AC74" i="10"/>
  <c r="Y74" i="10"/>
  <c r="X74" i="10"/>
  <c r="W74" i="10"/>
  <c r="S74" i="10"/>
  <c r="R74" i="10"/>
  <c r="Q74" i="10"/>
  <c r="M74" i="10"/>
  <c r="L74" i="10"/>
  <c r="G74" i="10"/>
  <c r="F74" i="10"/>
  <c r="E74" i="10"/>
  <c r="BC73" i="10"/>
  <c r="BB73" i="10"/>
  <c r="AW73" i="10"/>
  <c r="AV73" i="10"/>
  <c r="AQ73" i="10"/>
  <c r="AP73" i="10"/>
  <c r="AK73" i="10"/>
  <c r="AJ73" i="10"/>
  <c r="AE73" i="10"/>
  <c r="AD73" i="10"/>
  <c r="Y73" i="10"/>
  <c r="X73" i="10"/>
  <c r="W73" i="10"/>
  <c r="S73" i="10"/>
  <c r="R73" i="10"/>
  <c r="Q73" i="10"/>
  <c r="M73" i="10"/>
  <c r="L73" i="10"/>
  <c r="G73" i="10"/>
  <c r="F73" i="10"/>
  <c r="BC72" i="10"/>
  <c r="BB72" i="10"/>
  <c r="AW72" i="10"/>
  <c r="AV72" i="10"/>
  <c r="AU72" i="10"/>
  <c r="AQ72" i="10"/>
  <c r="AP72" i="10"/>
  <c r="AK72" i="10"/>
  <c r="AJ72" i="10"/>
  <c r="AE72" i="10"/>
  <c r="AD72" i="10"/>
  <c r="AC72" i="10"/>
  <c r="Y72" i="10"/>
  <c r="X72" i="10"/>
  <c r="S72" i="10"/>
  <c r="R72" i="10"/>
  <c r="Q72" i="10"/>
  <c r="M72" i="10"/>
  <c r="L72" i="10"/>
  <c r="G72" i="10"/>
  <c r="BC71" i="10"/>
  <c r="BB71" i="10"/>
  <c r="BA71" i="10"/>
  <c r="AW71" i="10"/>
  <c r="AV71" i="10"/>
  <c r="AU71" i="10"/>
  <c r="AQ71" i="10"/>
  <c r="AP71" i="10"/>
  <c r="AO71" i="10"/>
  <c r="AK71" i="10"/>
  <c r="AJ71" i="10"/>
  <c r="AE71" i="10"/>
  <c r="AD71" i="10"/>
  <c r="AC71" i="10"/>
  <c r="Y71" i="10"/>
  <c r="X71" i="10"/>
  <c r="W71" i="10"/>
  <c r="S71" i="10"/>
  <c r="R71" i="10"/>
  <c r="Q71" i="10"/>
  <c r="M71" i="10"/>
  <c r="L71" i="10"/>
  <c r="G71" i="10"/>
  <c r="F71" i="10"/>
  <c r="E71" i="10"/>
  <c r="BC70" i="10"/>
  <c r="BB70" i="10"/>
  <c r="AW70" i="10"/>
  <c r="AV70" i="10"/>
  <c r="AU70" i="10"/>
  <c r="AQ70" i="10"/>
  <c r="AP70" i="10"/>
  <c r="AO70" i="10"/>
  <c r="AK70" i="10"/>
  <c r="AJ70" i="10"/>
  <c r="AE70" i="10"/>
  <c r="AD70" i="10"/>
  <c r="Y70" i="10"/>
  <c r="X70" i="10"/>
  <c r="W70" i="10"/>
  <c r="S70" i="10"/>
  <c r="R70" i="10"/>
  <c r="Q70" i="10"/>
  <c r="M70" i="10"/>
  <c r="L70" i="10"/>
  <c r="G70" i="10"/>
  <c r="F70" i="10"/>
  <c r="BC69" i="10"/>
  <c r="BB69" i="10"/>
  <c r="BA69" i="10"/>
  <c r="AW69" i="10"/>
  <c r="AV69" i="10"/>
  <c r="AQ69" i="10"/>
  <c r="AP69" i="10"/>
  <c r="AK69" i="10"/>
  <c r="AJ69" i="10"/>
  <c r="AE69" i="10"/>
  <c r="AD69" i="10"/>
  <c r="Y69" i="10"/>
  <c r="X69" i="10"/>
  <c r="W69" i="10"/>
  <c r="S69" i="10"/>
  <c r="R69" i="10"/>
  <c r="Q69" i="10"/>
  <c r="M69" i="10"/>
  <c r="L69" i="10"/>
  <c r="G69" i="10"/>
  <c r="F69" i="10"/>
  <c r="E69" i="10"/>
  <c r="BC68" i="10"/>
  <c r="BB68" i="10"/>
  <c r="BA68" i="10"/>
  <c r="AW68" i="10"/>
  <c r="AV68" i="10"/>
  <c r="AU68" i="10"/>
  <c r="AQ68" i="10"/>
  <c r="AP68" i="10"/>
  <c r="AK68" i="10"/>
  <c r="AJ68" i="10"/>
  <c r="AE68" i="10"/>
  <c r="AD68" i="10"/>
  <c r="Y68" i="10"/>
  <c r="X68" i="10"/>
  <c r="S68" i="10"/>
  <c r="R68" i="10"/>
  <c r="Q68" i="10"/>
  <c r="M68" i="10"/>
  <c r="L68" i="10"/>
  <c r="G68" i="10"/>
  <c r="E68" i="10"/>
  <c r="BC67" i="10"/>
  <c r="BB67" i="10"/>
  <c r="BA67" i="10"/>
  <c r="AW67" i="10"/>
  <c r="AV67" i="10"/>
  <c r="AU67" i="10"/>
  <c r="AQ67" i="10"/>
  <c r="AP67" i="10"/>
  <c r="AO67" i="10"/>
  <c r="AK67" i="10"/>
  <c r="AJ67" i="10"/>
  <c r="AE67" i="10"/>
  <c r="AD67" i="10"/>
  <c r="AC67" i="10"/>
  <c r="Y67" i="10"/>
  <c r="X67" i="10"/>
  <c r="W67" i="10"/>
  <c r="S67" i="10"/>
  <c r="R67" i="10"/>
  <c r="Q67" i="10"/>
  <c r="M67" i="10"/>
  <c r="L67" i="10"/>
  <c r="G67" i="10"/>
  <c r="F67" i="10"/>
  <c r="BC66" i="10"/>
  <c r="BB66" i="10"/>
  <c r="AW66" i="10"/>
  <c r="AV66" i="10"/>
  <c r="AU66" i="10"/>
  <c r="AQ66" i="10"/>
  <c r="AP66" i="10"/>
  <c r="AO66" i="10"/>
  <c r="AK66" i="10"/>
  <c r="AJ66" i="10"/>
  <c r="AE66" i="10"/>
  <c r="AD66" i="10"/>
  <c r="Y66" i="10"/>
  <c r="X66" i="10"/>
  <c r="W66" i="10"/>
  <c r="S66" i="10"/>
  <c r="R66" i="10"/>
  <c r="Q66" i="10"/>
  <c r="M66" i="10"/>
  <c r="L66" i="10"/>
  <c r="G66" i="10"/>
  <c r="F66" i="10"/>
  <c r="BC65" i="10"/>
  <c r="BB65" i="10"/>
  <c r="BA65" i="10"/>
  <c r="AW65" i="10"/>
  <c r="AV65" i="10"/>
  <c r="AQ65" i="10"/>
  <c r="AP65" i="10"/>
  <c r="AK65" i="10"/>
  <c r="AJ65" i="10"/>
  <c r="AE65" i="10"/>
  <c r="AD65" i="10"/>
  <c r="Y65" i="10"/>
  <c r="X65" i="10"/>
  <c r="W65" i="10"/>
  <c r="S65" i="10"/>
  <c r="R65" i="10"/>
  <c r="Q65" i="10"/>
  <c r="M65" i="10"/>
  <c r="L65" i="10"/>
  <c r="G65" i="10"/>
  <c r="F65" i="10"/>
  <c r="BC64" i="10"/>
  <c r="BB64" i="10"/>
  <c r="AW64" i="10"/>
  <c r="AV64" i="10"/>
  <c r="AU64" i="10"/>
  <c r="AQ64" i="10"/>
  <c r="AP64" i="10"/>
  <c r="AK64" i="10"/>
  <c r="AJ64" i="10"/>
  <c r="AE64" i="10"/>
  <c r="AD64" i="10"/>
  <c r="AC64" i="10"/>
  <c r="Y64" i="10"/>
  <c r="X64" i="10"/>
  <c r="S64" i="10"/>
  <c r="R64" i="10"/>
  <c r="Q64" i="10"/>
  <c r="M64" i="10"/>
  <c r="L64" i="10"/>
  <c r="G64" i="10"/>
  <c r="BC63" i="10"/>
  <c r="BB63" i="10"/>
  <c r="BA63" i="10"/>
  <c r="AW63" i="10"/>
  <c r="AV63" i="10"/>
  <c r="AU63" i="10"/>
  <c r="AQ63" i="10"/>
  <c r="AP63" i="10"/>
  <c r="AO63" i="10"/>
  <c r="AK63" i="10"/>
  <c r="AJ63" i="10"/>
  <c r="AE63" i="10"/>
  <c r="AD63" i="10"/>
  <c r="AC63" i="10"/>
  <c r="Y63" i="10"/>
  <c r="X63" i="10"/>
  <c r="W63" i="10"/>
  <c r="S63" i="10"/>
  <c r="R63" i="10"/>
  <c r="Q63" i="10"/>
  <c r="M63" i="10"/>
  <c r="L63" i="10"/>
  <c r="G63" i="10"/>
  <c r="F63" i="10"/>
  <c r="BC62" i="10"/>
  <c r="BB62" i="10"/>
  <c r="AW62" i="10"/>
  <c r="AV62" i="10"/>
  <c r="AU62" i="10"/>
  <c r="AQ62" i="10"/>
  <c r="AP62" i="10"/>
  <c r="AO62" i="10"/>
  <c r="AK62" i="10"/>
  <c r="AJ62" i="10"/>
  <c r="AE62" i="10"/>
  <c r="AD62" i="10"/>
  <c r="Y62" i="10"/>
  <c r="X62" i="10"/>
  <c r="W62" i="10"/>
  <c r="S62" i="10"/>
  <c r="R62" i="10"/>
  <c r="Q62" i="10"/>
  <c r="M62" i="10"/>
  <c r="L62" i="10"/>
  <c r="G62" i="10"/>
  <c r="F62" i="10"/>
  <c r="BC61" i="10"/>
  <c r="BB61" i="10"/>
  <c r="BA61" i="10"/>
  <c r="AW61" i="10"/>
  <c r="AV61" i="10"/>
  <c r="AQ61" i="10"/>
  <c r="AP61" i="10"/>
  <c r="AK61" i="10"/>
  <c r="AJ61" i="10"/>
  <c r="AE61" i="10"/>
  <c r="AD61" i="10"/>
  <c r="Y61" i="10"/>
  <c r="X61" i="10"/>
  <c r="W61" i="10"/>
  <c r="S61" i="10"/>
  <c r="R61" i="10"/>
  <c r="Q61" i="10"/>
  <c r="M61" i="10"/>
  <c r="L61" i="10"/>
  <c r="G61" i="10"/>
  <c r="F61" i="10"/>
  <c r="BC60" i="10"/>
  <c r="BB60" i="10"/>
  <c r="BA60" i="10"/>
  <c r="AW60" i="10"/>
  <c r="AV60" i="10"/>
  <c r="AU60" i="10"/>
  <c r="AQ60" i="10"/>
  <c r="AP60" i="10"/>
  <c r="AK60" i="10"/>
  <c r="AJ60" i="10"/>
  <c r="AE60" i="10"/>
  <c r="AD60" i="10"/>
  <c r="Y60" i="10"/>
  <c r="X60" i="10"/>
  <c r="S60" i="10"/>
  <c r="R60" i="10"/>
  <c r="Q60" i="10"/>
  <c r="M60" i="10"/>
  <c r="L60" i="10"/>
  <c r="G60" i="10"/>
  <c r="BC59" i="10"/>
  <c r="BB59" i="10"/>
  <c r="BA59" i="10"/>
  <c r="AW59" i="10"/>
  <c r="AV59" i="10"/>
  <c r="AU59" i="10"/>
  <c r="AQ59" i="10"/>
  <c r="AP59" i="10"/>
  <c r="AO59" i="10"/>
  <c r="AK59" i="10"/>
  <c r="AJ59" i="10"/>
  <c r="AE59" i="10"/>
  <c r="AD59" i="10"/>
  <c r="AC59" i="10"/>
  <c r="Y59" i="10"/>
  <c r="X59" i="10"/>
  <c r="W59" i="10"/>
  <c r="S59" i="10"/>
  <c r="R59" i="10"/>
  <c r="Q59" i="10"/>
  <c r="M59" i="10"/>
  <c r="L59" i="10"/>
  <c r="G59" i="10"/>
  <c r="F59" i="10"/>
  <c r="BC58" i="10"/>
  <c r="BB58" i="10"/>
  <c r="AW58" i="10"/>
  <c r="AV58" i="10"/>
  <c r="AU58" i="10"/>
  <c r="AQ58" i="10"/>
  <c r="AP58" i="10"/>
  <c r="AO58" i="10"/>
  <c r="AK58" i="10"/>
  <c r="AJ58" i="10"/>
  <c r="AE58" i="10"/>
  <c r="AD58" i="10"/>
  <c r="Y58" i="10"/>
  <c r="X58" i="10"/>
  <c r="W58" i="10"/>
  <c r="S58" i="10"/>
  <c r="R58" i="10"/>
  <c r="Q58" i="10"/>
  <c r="M58" i="10"/>
  <c r="L58" i="10"/>
  <c r="G58" i="10"/>
  <c r="F58" i="10"/>
  <c r="BC57" i="10"/>
  <c r="BB57" i="10"/>
  <c r="AW57" i="10"/>
  <c r="AV57" i="10"/>
  <c r="AQ57" i="10"/>
  <c r="AP57" i="10"/>
  <c r="AK57" i="10"/>
  <c r="AJ57" i="10"/>
  <c r="AE57" i="10"/>
  <c r="AD57" i="10"/>
  <c r="Y57" i="10"/>
  <c r="X57" i="10"/>
  <c r="W57" i="10"/>
  <c r="S57" i="10"/>
  <c r="R57" i="10"/>
  <c r="Q57" i="10"/>
  <c r="M57" i="10"/>
  <c r="L57" i="10"/>
  <c r="G57" i="10"/>
  <c r="F57" i="10"/>
  <c r="E57" i="10"/>
  <c r="BC56" i="10"/>
  <c r="BB56" i="10"/>
  <c r="BA56" i="10"/>
  <c r="AW56" i="10"/>
  <c r="AV56" i="10"/>
  <c r="AU56" i="10"/>
  <c r="AQ56" i="10"/>
  <c r="AP56" i="10"/>
  <c r="AK56" i="10"/>
  <c r="AJ56" i="10"/>
  <c r="AE56" i="10"/>
  <c r="AD56" i="10"/>
  <c r="Y56" i="10"/>
  <c r="X56" i="10"/>
  <c r="S56" i="10"/>
  <c r="R56" i="10"/>
  <c r="Q56" i="10"/>
  <c r="M56" i="10"/>
  <c r="L56" i="10"/>
  <c r="G56" i="10"/>
  <c r="E56" i="10"/>
  <c r="BC55" i="10"/>
  <c r="BB55" i="10"/>
  <c r="AW55" i="10"/>
  <c r="AV55" i="10"/>
  <c r="AU55" i="10"/>
  <c r="AQ55" i="10"/>
  <c r="AP55" i="10"/>
  <c r="AO55" i="10"/>
  <c r="AK55" i="10"/>
  <c r="AJ55" i="10"/>
  <c r="AE55" i="10"/>
  <c r="AD55" i="10"/>
  <c r="Y55" i="10"/>
  <c r="X55" i="10"/>
  <c r="W55" i="10"/>
  <c r="S55" i="10"/>
  <c r="R55" i="10"/>
  <c r="Q55" i="10"/>
  <c r="M55" i="10"/>
  <c r="L55" i="10"/>
  <c r="G55" i="10"/>
  <c r="F55" i="10"/>
  <c r="BC54" i="10"/>
  <c r="BB54" i="10"/>
  <c r="BA54" i="10"/>
  <c r="AW54" i="10"/>
  <c r="AV54" i="10"/>
  <c r="AU54" i="10"/>
  <c r="AQ54" i="10"/>
  <c r="AP54" i="10"/>
  <c r="AO54" i="10"/>
  <c r="AK54" i="10"/>
  <c r="AJ54" i="10"/>
  <c r="AE54" i="10"/>
  <c r="AD54" i="10"/>
  <c r="AC54" i="10"/>
  <c r="Y54" i="10"/>
  <c r="X54" i="10"/>
  <c r="W54" i="10"/>
  <c r="S54" i="10"/>
  <c r="R54" i="10"/>
  <c r="Q54" i="10"/>
  <c r="M54" i="10"/>
  <c r="L54" i="10"/>
  <c r="G54" i="10"/>
  <c r="F54" i="10"/>
  <c r="BC53" i="10"/>
  <c r="BB53" i="10"/>
  <c r="AW53" i="10"/>
  <c r="AV53" i="10"/>
  <c r="AQ53" i="10"/>
  <c r="AP53" i="10"/>
  <c r="AK53" i="10"/>
  <c r="AJ53" i="10"/>
  <c r="AE53" i="10"/>
  <c r="AD53" i="10"/>
  <c r="Y53" i="10"/>
  <c r="X53" i="10"/>
  <c r="W53" i="10"/>
  <c r="S53" i="10"/>
  <c r="R53" i="10"/>
  <c r="Q53" i="10"/>
  <c r="M53" i="10"/>
  <c r="L53" i="10"/>
  <c r="G53" i="10"/>
  <c r="F53" i="10"/>
  <c r="BC52" i="10"/>
  <c r="BB52" i="10"/>
  <c r="AW52" i="10"/>
  <c r="AV52" i="10"/>
  <c r="AU52" i="10"/>
  <c r="AQ52" i="10"/>
  <c r="AP52" i="10"/>
  <c r="AK52" i="10"/>
  <c r="AJ52" i="10"/>
  <c r="AE52" i="10"/>
  <c r="AD52" i="10"/>
  <c r="AC52" i="10"/>
  <c r="Y52" i="10"/>
  <c r="X52" i="10"/>
  <c r="S52" i="10"/>
  <c r="R52" i="10"/>
  <c r="Q52" i="10"/>
  <c r="M52" i="10"/>
  <c r="L52" i="10"/>
  <c r="G52" i="10"/>
  <c r="BC51" i="10"/>
  <c r="BB51" i="10"/>
  <c r="AW51" i="10"/>
  <c r="AV51" i="10"/>
  <c r="AU51" i="10"/>
  <c r="AQ51" i="10"/>
  <c r="AP51" i="10"/>
  <c r="AO51" i="10"/>
  <c r="AK51" i="10"/>
  <c r="AJ51" i="10"/>
  <c r="AE51" i="10"/>
  <c r="AD51" i="10"/>
  <c r="Y51" i="10"/>
  <c r="X51" i="10"/>
  <c r="W51" i="10"/>
  <c r="S51" i="10"/>
  <c r="R51" i="10"/>
  <c r="Q51" i="10"/>
  <c r="M51" i="10"/>
  <c r="K157" i="10" s="1"/>
  <c r="L51" i="10"/>
  <c r="G51" i="10"/>
  <c r="F51" i="10"/>
  <c r="BC50" i="10"/>
  <c r="BB50" i="10"/>
  <c r="BA50" i="10"/>
  <c r="AW50" i="10"/>
  <c r="AV50" i="10"/>
  <c r="AU50" i="10"/>
  <c r="AQ50" i="10"/>
  <c r="AP50" i="10"/>
  <c r="AO50" i="10"/>
  <c r="AK50" i="10"/>
  <c r="AJ50" i="10"/>
  <c r="AE50" i="10"/>
  <c r="AD50" i="10"/>
  <c r="AC50" i="10"/>
  <c r="Y50" i="10"/>
  <c r="X50" i="10"/>
  <c r="W50" i="10"/>
  <c r="S50" i="10"/>
  <c r="R50" i="10"/>
  <c r="Q50" i="10"/>
  <c r="M50" i="10"/>
  <c r="L50" i="10"/>
  <c r="G50" i="10"/>
  <c r="F50" i="10"/>
  <c r="E50" i="10"/>
  <c r="BC49" i="10"/>
  <c r="BB49" i="10"/>
  <c r="AW49" i="10"/>
  <c r="AV49" i="10"/>
  <c r="AQ49" i="10"/>
  <c r="AP49" i="10"/>
  <c r="AK49" i="10"/>
  <c r="AJ49" i="10"/>
  <c r="AE49" i="10"/>
  <c r="AD49" i="10"/>
  <c r="AC49" i="10"/>
  <c r="Y49" i="10"/>
  <c r="X49" i="10"/>
  <c r="W49" i="10"/>
  <c r="S49" i="10"/>
  <c r="R49" i="10"/>
  <c r="Q49" i="10"/>
  <c r="M49" i="10"/>
  <c r="L49" i="10"/>
  <c r="G49" i="10"/>
  <c r="F49" i="10"/>
  <c r="E49" i="10"/>
  <c r="BC48" i="10"/>
  <c r="BB48" i="10"/>
  <c r="AW48" i="10"/>
  <c r="AV48" i="10"/>
  <c r="AU48" i="10"/>
  <c r="AQ48" i="10"/>
  <c r="AP48" i="10"/>
  <c r="AK48" i="10"/>
  <c r="AJ48" i="10"/>
  <c r="AE48" i="10"/>
  <c r="AD48" i="10"/>
  <c r="Y48" i="10"/>
  <c r="X48" i="10"/>
  <c r="S48" i="10"/>
  <c r="R48" i="10"/>
  <c r="Q48" i="10"/>
  <c r="M48" i="10"/>
  <c r="L48" i="10"/>
  <c r="G48" i="10"/>
  <c r="BC47" i="10"/>
  <c r="BB47" i="10"/>
  <c r="AW47" i="10"/>
  <c r="AV47" i="10"/>
  <c r="AU47" i="10"/>
  <c r="AQ47" i="10"/>
  <c r="AP47" i="10"/>
  <c r="AO47" i="10"/>
  <c r="AK47" i="10"/>
  <c r="AJ47" i="10"/>
  <c r="AE47" i="10"/>
  <c r="AD47" i="10"/>
  <c r="Y47" i="10"/>
  <c r="X47" i="10"/>
  <c r="W47" i="10"/>
  <c r="S47" i="10"/>
  <c r="R47" i="10"/>
  <c r="Q47" i="10"/>
  <c r="M47" i="10"/>
  <c r="L47" i="10"/>
  <c r="G47" i="10"/>
  <c r="F47" i="10"/>
  <c r="E47" i="10"/>
  <c r="BC46" i="10"/>
  <c r="BB46" i="10"/>
  <c r="BA46" i="10"/>
  <c r="AW46" i="10"/>
  <c r="AV46" i="10"/>
  <c r="AU46" i="10"/>
  <c r="AQ46" i="10"/>
  <c r="AP46" i="10"/>
  <c r="AO46" i="10"/>
  <c r="AK46" i="10"/>
  <c r="AJ46" i="10"/>
  <c r="AE46" i="10"/>
  <c r="AD46" i="10"/>
  <c r="AC46" i="10"/>
  <c r="Y46" i="10"/>
  <c r="X46" i="10"/>
  <c r="W46" i="10"/>
  <c r="S46" i="10"/>
  <c r="R46" i="10"/>
  <c r="Q46" i="10"/>
  <c r="M46" i="10"/>
  <c r="L46" i="10"/>
  <c r="G46" i="10"/>
  <c r="F46" i="10"/>
  <c r="E46" i="10"/>
  <c r="BC45" i="10"/>
  <c r="BB45" i="10"/>
  <c r="AW45" i="10"/>
  <c r="AV45" i="10"/>
  <c r="AQ45" i="10"/>
  <c r="AP45" i="10"/>
  <c r="AK45" i="10"/>
  <c r="AJ45" i="10"/>
  <c r="AE45" i="10"/>
  <c r="AD45" i="10"/>
  <c r="AC45" i="10"/>
  <c r="Y45" i="10"/>
  <c r="X45" i="10"/>
  <c r="W45" i="10"/>
  <c r="S45" i="10"/>
  <c r="R45" i="10"/>
  <c r="Q45" i="10"/>
  <c r="M45" i="10"/>
  <c r="L45" i="10"/>
  <c r="G45" i="10"/>
  <c r="F45" i="10"/>
  <c r="E45" i="10"/>
  <c r="BC44" i="10"/>
  <c r="BB44" i="10"/>
  <c r="AW44" i="10"/>
  <c r="AV44" i="10"/>
  <c r="AU44" i="10"/>
  <c r="AQ44" i="10"/>
  <c r="AP44" i="10"/>
  <c r="AK44" i="10"/>
  <c r="AJ44" i="10"/>
  <c r="AE44" i="10"/>
  <c r="AD44" i="10"/>
  <c r="AC44" i="10"/>
  <c r="Y44" i="10"/>
  <c r="X44" i="10"/>
  <c r="S44" i="10"/>
  <c r="R44" i="10"/>
  <c r="Q44" i="10"/>
  <c r="M44" i="10"/>
  <c r="L44" i="10"/>
  <c r="G44" i="10"/>
  <c r="BC43" i="10"/>
  <c r="BB43" i="10"/>
  <c r="AW43" i="10"/>
  <c r="AV43" i="10"/>
  <c r="AU43" i="10"/>
  <c r="AQ43" i="10"/>
  <c r="AP43" i="10"/>
  <c r="AO43" i="10"/>
  <c r="AK43" i="10"/>
  <c r="AJ43" i="10"/>
  <c r="AE43" i="10"/>
  <c r="AD43" i="10"/>
  <c r="Y43" i="10"/>
  <c r="X43" i="10"/>
  <c r="W43" i="10"/>
  <c r="S43" i="10"/>
  <c r="R43" i="10"/>
  <c r="Q43" i="10"/>
  <c r="M43" i="10"/>
  <c r="L43" i="10"/>
  <c r="G43" i="10"/>
  <c r="F43" i="10"/>
  <c r="E43" i="10"/>
  <c r="BC42" i="10"/>
  <c r="BB42" i="10"/>
  <c r="BA42" i="10"/>
  <c r="AW42" i="10"/>
  <c r="AV42" i="10"/>
  <c r="AU42" i="10"/>
  <c r="AQ42" i="10"/>
  <c r="AP42" i="10"/>
  <c r="AO42" i="10"/>
  <c r="AK42" i="10"/>
  <c r="AJ42" i="10"/>
  <c r="AE42" i="10"/>
  <c r="AD42" i="10"/>
  <c r="AC42" i="10"/>
  <c r="Y42" i="10"/>
  <c r="X42" i="10"/>
  <c r="W42" i="10"/>
  <c r="S42" i="10"/>
  <c r="R42" i="10"/>
  <c r="Q42" i="10"/>
  <c r="M42" i="10"/>
  <c r="L42" i="10"/>
  <c r="G42" i="10"/>
  <c r="F42" i="10"/>
  <c r="E42" i="10"/>
  <c r="BC41" i="10"/>
  <c r="BB41" i="10"/>
  <c r="AW41" i="10"/>
  <c r="AV41" i="10"/>
  <c r="AQ41" i="10"/>
  <c r="AP41" i="10"/>
  <c r="AK41" i="10"/>
  <c r="AJ41" i="10"/>
  <c r="AE41" i="10"/>
  <c r="AD41" i="10"/>
  <c r="Y41" i="10"/>
  <c r="X41" i="10"/>
  <c r="W41" i="10"/>
  <c r="S41" i="10"/>
  <c r="R41" i="10"/>
  <c r="Q41" i="10"/>
  <c r="M41" i="10"/>
  <c r="L41" i="10"/>
  <c r="G41" i="10"/>
  <c r="F41" i="10"/>
  <c r="BC40" i="10"/>
  <c r="BB40" i="10"/>
  <c r="AW40" i="10"/>
  <c r="AV40" i="10"/>
  <c r="AU40" i="10"/>
  <c r="AQ40" i="10"/>
  <c r="AP40" i="10"/>
  <c r="AK40" i="10"/>
  <c r="AJ40" i="10"/>
  <c r="AE40" i="10"/>
  <c r="AD40" i="10"/>
  <c r="AC40" i="10"/>
  <c r="Y40" i="10"/>
  <c r="X40" i="10"/>
  <c r="S40" i="10"/>
  <c r="R40" i="10"/>
  <c r="Q40" i="10"/>
  <c r="M40" i="10"/>
  <c r="L40" i="10"/>
  <c r="G40" i="10"/>
  <c r="BC39" i="10"/>
  <c r="BB39" i="10"/>
  <c r="BA39" i="10"/>
  <c r="AW39" i="10"/>
  <c r="AV39" i="10"/>
  <c r="AU39" i="10"/>
  <c r="AQ39" i="10"/>
  <c r="AP39" i="10"/>
  <c r="AO39" i="10"/>
  <c r="AK39" i="10"/>
  <c r="AJ39" i="10"/>
  <c r="AE39" i="10"/>
  <c r="AD39" i="10"/>
  <c r="AC39" i="10"/>
  <c r="Y39" i="10"/>
  <c r="X39" i="10"/>
  <c r="W39" i="10"/>
  <c r="S39" i="10"/>
  <c r="R39" i="10"/>
  <c r="Q39" i="10"/>
  <c r="M39" i="10"/>
  <c r="L39" i="10"/>
  <c r="G39" i="10"/>
  <c r="F39" i="10"/>
  <c r="E39" i="10"/>
  <c r="BC38" i="10"/>
  <c r="BB38" i="10"/>
  <c r="AW38" i="10"/>
  <c r="AV38" i="10"/>
  <c r="AU38" i="10"/>
  <c r="AQ38" i="10"/>
  <c r="AP38" i="10"/>
  <c r="AO38" i="10"/>
  <c r="AK38" i="10"/>
  <c r="AJ38" i="10"/>
  <c r="AE38" i="10"/>
  <c r="AD38" i="10"/>
  <c r="Y38" i="10"/>
  <c r="X38" i="10"/>
  <c r="W38" i="10"/>
  <c r="S38" i="10"/>
  <c r="R38" i="10"/>
  <c r="Q38" i="10"/>
  <c r="M38" i="10"/>
  <c r="L38" i="10"/>
  <c r="G38" i="10"/>
  <c r="F38" i="10"/>
  <c r="BC37" i="10"/>
  <c r="BB37" i="10"/>
  <c r="BA37" i="10"/>
  <c r="AW37" i="10"/>
  <c r="AV37" i="10"/>
  <c r="AQ37" i="10"/>
  <c r="AP37" i="10"/>
  <c r="AK37" i="10"/>
  <c r="AJ37" i="10"/>
  <c r="AE37" i="10"/>
  <c r="AD37" i="10"/>
  <c r="Y37" i="10"/>
  <c r="X37" i="10"/>
  <c r="W37" i="10"/>
  <c r="S37" i="10"/>
  <c r="R37" i="10"/>
  <c r="Q37" i="10"/>
  <c r="M37" i="10"/>
  <c r="L37" i="10"/>
  <c r="G37" i="10"/>
  <c r="F37" i="10"/>
  <c r="E37" i="10"/>
  <c r="BC36" i="10"/>
  <c r="BB36" i="10"/>
  <c r="BA36" i="10"/>
  <c r="AW36" i="10"/>
  <c r="AV36" i="10"/>
  <c r="AU36" i="10"/>
  <c r="AQ36" i="10"/>
  <c r="AP36" i="10"/>
  <c r="AK36" i="10"/>
  <c r="AJ36" i="10"/>
  <c r="AE36" i="10"/>
  <c r="AD36" i="10"/>
  <c r="Y36" i="10"/>
  <c r="X36" i="10"/>
  <c r="W36" i="10"/>
  <c r="S36" i="10"/>
  <c r="R36" i="10"/>
  <c r="Q36" i="10"/>
  <c r="M36" i="10"/>
  <c r="L36" i="10"/>
  <c r="G36" i="10"/>
  <c r="F36" i="10"/>
  <c r="BC35" i="10"/>
  <c r="BB35" i="10"/>
  <c r="AW35" i="10"/>
  <c r="AV35" i="10"/>
  <c r="AU35" i="10"/>
  <c r="AQ35" i="10"/>
  <c r="AP35" i="10"/>
  <c r="AO35" i="10"/>
  <c r="AK35" i="10"/>
  <c r="AJ35" i="10"/>
  <c r="AE35" i="10"/>
  <c r="AD35" i="10"/>
  <c r="Y35" i="10"/>
  <c r="X35" i="10"/>
  <c r="W35" i="10"/>
  <c r="S35" i="10"/>
  <c r="R35" i="10"/>
  <c r="Q35" i="10"/>
  <c r="M35" i="10"/>
  <c r="L35" i="10"/>
  <c r="G35" i="10"/>
  <c r="F35" i="10"/>
  <c r="E35" i="10"/>
  <c r="BC34" i="10"/>
  <c r="BB34" i="10"/>
  <c r="BA34" i="10"/>
  <c r="AW34" i="10"/>
  <c r="AV34" i="10"/>
  <c r="AU34" i="10"/>
  <c r="AQ34" i="10"/>
  <c r="AP34" i="10"/>
  <c r="AO34" i="10"/>
  <c r="AK34" i="10"/>
  <c r="AJ34" i="10"/>
  <c r="AE34" i="10"/>
  <c r="AD34" i="10"/>
  <c r="AC34" i="10"/>
  <c r="Y34" i="10"/>
  <c r="X34" i="10"/>
  <c r="W34" i="10"/>
  <c r="S34" i="10"/>
  <c r="R34" i="10"/>
  <c r="Q34" i="10"/>
  <c r="M34" i="10"/>
  <c r="L34" i="10"/>
  <c r="G34" i="10"/>
  <c r="F34" i="10"/>
  <c r="E34" i="10"/>
  <c r="BC33" i="10"/>
  <c r="BB33" i="10"/>
  <c r="AW33" i="10"/>
  <c r="AV33" i="10"/>
  <c r="AU33" i="10"/>
  <c r="AQ33" i="10"/>
  <c r="AP33" i="10"/>
  <c r="AK33" i="10"/>
  <c r="AJ33" i="10"/>
  <c r="AE33" i="10"/>
  <c r="AD33" i="10"/>
  <c r="Y33" i="10"/>
  <c r="X33" i="10"/>
  <c r="W33" i="10"/>
  <c r="S33" i="10"/>
  <c r="R33" i="10"/>
  <c r="Q33" i="10"/>
  <c r="M33" i="10"/>
  <c r="L33" i="10"/>
  <c r="G33" i="10"/>
  <c r="F33" i="10"/>
  <c r="E33" i="10"/>
  <c r="BC32" i="10"/>
  <c r="BB32" i="10"/>
  <c r="AW32" i="10"/>
  <c r="AV32" i="10"/>
  <c r="AU32" i="10"/>
  <c r="AQ32" i="10"/>
  <c r="AP32" i="10"/>
  <c r="AK32" i="10"/>
  <c r="AJ32" i="10"/>
  <c r="AE32" i="10"/>
  <c r="AD32" i="10"/>
  <c r="Y32" i="10"/>
  <c r="X32" i="10"/>
  <c r="W32" i="10"/>
  <c r="S32" i="10"/>
  <c r="R32" i="10"/>
  <c r="Q32" i="10"/>
  <c r="M32" i="10"/>
  <c r="L32" i="10"/>
  <c r="G32" i="10"/>
  <c r="F32" i="10"/>
  <c r="BC31" i="10"/>
  <c r="BB31" i="10"/>
  <c r="AW31" i="10"/>
  <c r="AV31" i="10"/>
  <c r="AU31" i="10"/>
  <c r="AQ31" i="10"/>
  <c r="AP31" i="10"/>
  <c r="AO31" i="10"/>
  <c r="AK31" i="10"/>
  <c r="AJ31" i="10"/>
  <c r="AE31" i="10"/>
  <c r="AD31" i="10"/>
  <c r="Y31" i="10"/>
  <c r="X31" i="10"/>
  <c r="W31" i="10"/>
  <c r="S31" i="10"/>
  <c r="R31" i="10"/>
  <c r="Q31" i="10"/>
  <c r="M31" i="10"/>
  <c r="L31" i="10"/>
  <c r="G31" i="10"/>
  <c r="F31" i="10"/>
  <c r="E31" i="10"/>
  <c r="BC30" i="10"/>
  <c r="BB30" i="10"/>
  <c r="AW30" i="10"/>
  <c r="AV30" i="10"/>
  <c r="AU30" i="10"/>
  <c r="AQ30" i="10"/>
  <c r="AP30" i="10"/>
  <c r="AO30" i="10"/>
  <c r="AK30" i="10"/>
  <c r="AJ30" i="10"/>
  <c r="AE30" i="10"/>
  <c r="AD30" i="10"/>
  <c r="Y30" i="10"/>
  <c r="X30" i="10"/>
  <c r="W30" i="10"/>
  <c r="S30" i="10"/>
  <c r="R30" i="10"/>
  <c r="Q30" i="10"/>
  <c r="M30" i="10"/>
  <c r="L30" i="10"/>
  <c r="G30" i="10"/>
  <c r="F30" i="10"/>
  <c r="BC29" i="10"/>
  <c r="BB29" i="10"/>
  <c r="AW29" i="10"/>
  <c r="AV29" i="10"/>
  <c r="AU29" i="10"/>
  <c r="AQ29" i="10"/>
  <c r="AP29" i="10"/>
  <c r="AK29" i="10"/>
  <c r="AJ29" i="10"/>
  <c r="AE29" i="10"/>
  <c r="AD29" i="10"/>
  <c r="Y29" i="10"/>
  <c r="X29" i="10"/>
  <c r="W29" i="10"/>
  <c r="S29" i="10"/>
  <c r="R29" i="10"/>
  <c r="Q29" i="10"/>
  <c r="M29" i="10"/>
  <c r="L29" i="10"/>
  <c r="G29" i="10"/>
  <c r="F29" i="10"/>
  <c r="E29" i="10"/>
  <c r="BC28" i="10"/>
  <c r="BB28" i="10"/>
  <c r="BA28" i="10"/>
  <c r="AW28" i="10"/>
  <c r="AV28" i="10"/>
  <c r="AU28" i="10"/>
  <c r="AQ28" i="10"/>
  <c r="AP28" i="10"/>
  <c r="AK28" i="10"/>
  <c r="AJ28" i="10"/>
  <c r="AE28" i="10"/>
  <c r="AD28" i="10"/>
  <c r="Y28" i="10"/>
  <c r="X28" i="10"/>
  <c r="W28" i="10"/>
  <c r="S28" i="10"/>
  <c r="R28" i="10"/>
  <c r="Q28" i="10"/>
  <c r="M28" i="10"/>
  <c r="L28" i="10"/>
  <c r="G28" i="10"/>
  <c r="F28" i="10"/>
  <c r="BC27" i="10"/>
  <c r="BB27" i="10"/>
  <c r="AW27" i="10"/>
  <c r="AV27" i="10"/>
  <c r="AU27" i="10"/>
  <c r="AQ27" i="10"/>
  <c r="AP27" i="10"/>
  <c r="AO27" i="10"/>
  <c r="AK27" i="10"/>
  <c r="AJ27" i="10"/>
  <c r="AE27" i="10"/>
  <c r="AD27" i="10"/>
  <c r="Y27" i="10"/>
  <c r="X27" i="10"/>
  <c r="W27" i="10"/>
  <c r="S27" i="10"/>
  <c r="R27" i="10"/>
  <c r="Q27" i="10"/>
  <c r="M27" i="10"/>
  <c r="L27" i="10"/>
  <c r="G27" i="10"/>
  <c r="F27" i="10"/>
  <c r="E27" i="10"/>
  <c r="BC26" i="10"/>
  <c r="BB26" i="10"/>
  <c r="BA26" i="10"/>
  <c r="AW26" i="10"/>
  <c r="AV26" i="10"/>
  <c r="AU26" i="10"/>
  <c r="AQ26" i="10"/>
  <c r="AP26" i="10"/>
  <c r="AO26" i="10"/>
  <c r="AK26" i="10"/>
  <c r="AJ26" i="10"/>
  <c r="AE26" i="10"/>
  <c r="AD26" i="10"/>
  <c r="AC26" i="10"/>
  <c r="Y26" i="10"/>
  <c r="X26" i="10"/>
  <c r="W26" i="10"/>
  <c r="S26" i="10"/>
  <c r="R26" i="10"/>
  <c r="Q26" i="10"/>
  <c r="M26" i="10"/>
  <c r="L26" i="10"/>
  <c r="G26" i="10"/>
  <c r="F26" i="10"/>
  <c r="E26" i="10"/>
  <c r="BC25" i="10"/>
  <c r="BB25" i="10"/>
  <c r="AW25" i="10"/>
  <c r="AV25" i="10"/>
  <c r="AU25" i="10"/>
  <c r="AQ25" i="10"/>
  <c r="AP25" i="10"/>
  <c r="AK25" i="10"/>
  <c r="AJ25" i="10"/>
  <c r="AE25" i="10"/>
  <c r="AD25" i="10"/>
  <c r="Y25" i="10"/>
  <c r="X25" i="10"/>
  <c r="W25" i="10"/>
  <c r="S25" i="10"/>
  <c r="R25" i="10"/>
  <c r="Q25" i="10"/>
  <c r="M25" i="10"/>
  <c r="L25" i="10"/>
  <c r="G25" i="10"/>
  <c r="F25" i="10"/>
  <c r="E25" i="10"/>
  <c r="BC24" i="10"/>
  <c r="BB24" i="10"/>
  <c r="AW24" i="10"/>
  <c r="AV24" i="10"/>
  <c r="AU24" i="10"/>
  <c r="AQ24" i="10"/>
  <c r="AP24" i="10"/>
  <c r="AK24" i="10"/>
  <c r="AJ24" i="10"/>
  <c r="AE24" i="10"/>
  <c r="AD24" i="10"/>
  <c r="Y24" i="10"/>
  <c r="X24" i="10"/>
  <c r="W24" i="10"/>
  <c r="S24" i="10"/>
  <c r="R24" i="10"/>
  <c r="Q24" i="10"/>
  <c r="M24" i="10"/>
  <c r="L24" i="10"/>
  <c r="G24" i="10"/>
  <c r="F24" i="10"/>
  <c r="BC23" i="10"/>
  <c r="BB23" i="10"/>
  <c r="AW23" i="10"/>
  <c r="AV23" i="10"/>
  <c r="AU23" i="10"/>
  <c r="AQ23" i="10"/>
  <c r="AP23" i="10"/>
  <c r="AO23" i="10"/>
  <c r="AK23" i="10"/>
  <c r="AJ23" i="10"/>
  <c r="AE23" i="10"/>
  <c r="AD23" i="10"/>
  <c r="Y23" i="10"/>
  <c r="X23" i="10"/>
  <c r="W23" i="10"/>
  <c r="S23" i="10"/>
  <c r="R23" i="10"/>
  <c r="Q23" i="10"/>
  <c r="M23" i="10"/>
  <c r="L23" i="10"/>
  <c r="G23" i="10"/>
  <c r="F23" i="10"/>
  <c r="E23" i="10"/>
  <c r="BC22" i="10"/>
  <c r="BB22" i="10"/>
  <c r="AW22" i="10"/>
  <c r="AV22" i="10"/>
  <c r="AU22" i="10"/>
  <c r="AQ22" i="10"/>
  <c r="AP22" i="10"/>
  <c r="AO22" i="10"/>
  <c r="AK22" i="10"/>
  <c r="AJ22" i="10"/>
  <c r="AE22" i="10"/>
  <c r="AD22" i="10"/>
  <c r="Y22" i="10"/>
  <c r="X22" i="10"/>
  <c r="W22" i="10"/>
  <c r="S22" i="10"/>
  <c r="R22" i="10"/>
  <c r="Q22" i="10"/>
  <c r="M22" i="10"/>
  <c r="L22" i="10"/>
  <c r="G22" i="10"/>
  <c r="F22" i="10"/>
  <c r="BC21" i="10"/>
  <c r="BB21" i="10"/>
  <c r="AW21" i="10"/>
  <c r="AV21" i="10"/>
  <c r="AU21" i="10"/>
  <c r="AQ21" i="10"/>
  <c r="AP21" i="10"/>
  <c r="AK21" i="10"/>
  <c r="AJ21" i="10"/>
  <c r="AE21" i="10"/>
  <c r="AD21" i="10"/>
  <c r="Y21" i="10"/>
  <c r="X21" i="10"/>
  <c r="W21" i="10"/>
  <c r="S21" i="10"/>
  <c r="R21" i="10"/>
  <c r="Q21" i="10"/>
  <c r="M21" i="10"/>
  <c r="L21" i="10"/>
  <c r="G21" i="10"/>
  <c r="F21" i="10"/>
  <c r="E21" i="10"/>
  <c r="BC20" i="10"/>
  <c r="BB20" i="10"/>
  <c r="BA20" i="10"/>
  <c r="AW20" i="10"/>
  <c r="AV20" i="10"/>
  <c r="AU20" i="10"/>
  <c r="AQ20" i="10"/>
  <c r="AP20" i="10"/>
  <c r="AK20" i="10"/>
  <c r="AJ20" i="10"/>
  <c r="AE20" i="10"/>
  <c r="AD20" i="10"/>
  <c r="Y20" i="10"/>
  <c r="X20" i="10"/>
  <c r="W20" i="10"/>
  <c r="S20" i="10"/>
  <c r="R20" i="10"/>
  <c r="Q20" i="10"/>
  <c r="M20" i="10"/>
  <c r="L20" i="10"/>
  <c r="G20" i="10"/>
  <c r="F20" i="10"/>
  <c r="BC19" i="10"/>
  <c r="BB19" i="10"/>
  <c r="AW19" i="10"/>
  <c r="AV19" i="10"/>
  <c r="AU19" i="10"/>
  <c r="AQ19" i="10"/>
  <c r="AP19" i="10"/>
  <c r="AO19" i="10"/>
  <c r="AK19" i="10"/>
  <c r="AJ19" i="10"/>
  <c r="AE19" i="10"/>
  <c r="AD19" i="10"/>
  <c r="Y19" i="10"/>
  <c r="X19" i="10"/>
  <c r="W19" i="10"/>
  <c r="S19" i="10"/>
  <c r="R19" i="10"/>
  <c r="Q19" i="10"/>
  <c r="M19" i="10"/>
  <c r="L19" i="10"/>
  <c r="G19" i="10"/>
  <c r="F19" i="10"/>
  <c r="E19" i="10"/>
  <c r="BC18" i="10"/>
  <c r="BB18" i="10"/>
  <c r="BA18" i="10"/>
  <c r="AW18" i="10"/>
  <c r="AV18" i="10"/>
  <c r="AU18" i="10"/>
  <c r="AQ18" i="10"/>
  <c r="AP18" i="10"/>
  <c r="AO18" i="10"/>
  <c r="AK18" i="10"/>
  <c r="AJ18" i="10"/>
  <c r="AE18" i="10"/>
  <c r="AD18" i="10"/>
  <c r="AC18" i="10"/>
  <c r="Y18" i="10"/>
  <c r="X18" i="10"/>
  <c r="W18" i="10"/>
  <c r="S18" i="10"/>
  <c r="R18" i="10"/>
  <c r="Q18" i="10"/>
  <c r="M18" i="10"/>
  <c r="L18" i="10"/>
  <c r="G18" i="10"/>
  <c r="F18" i="10"/>
  <c r="E18" i="10"/>
  <c r="BC17" i="10"/>
  <c r="BB17" i="10"/>
  <c r="AW17" i="10"/>
  <c r="AV17" i="10"/>
  <c r="AU17" i="10"/>
  <c r="AQ17" i="10"/>
  <c r="AP17" i="10"/>
  <c r="AK17" i="10"/>
  <c r="AJ17" i="10"/>
  <c r="AE17" i="10"/>
  <c r="AD17" i="10"/>
  <c r="Y17" i="10"/>
  <c r="X17" i="10"/>
  <c r="W17" i="10"/>
  <c r="S17" i="10"/>
  <c r="R17" i="10"/>
  <c r="Q17" i="10"/>
  <c r="M17" i="10"/>
  <c r="L17" i="10"/>
  <c r="G17" i="10"/>
  <c r="F17" i="10"/>
  <c r="E17" i="10"/>
  <c r="BC16" i="10"/>
  <c r="BB16" i="10"/>
  <c r="AW16" i="10"/>
  <c r="AV16" i="10"/>
  <c r="AU16" i="10"/>
  <c r="AQ16" i="10"/>
  <c r="AP16" i="10"/>
  <c r="AK16" i="10"/>
  <c r="AJ16" i="10"/>
  <c r="AE16" i="10"/>
  <c r="AD16" i="10"/>
  <c r="Y16" i="10"/>
  <c r="X16" i="10"/>
  <c r="W16" i="10"/>
  <c r="S16" i="10"/>
  <c r="R16" i="10"/>
  <c r="Q16" i="10"/>
  <c r="M16" i="10"/>
  <c r="L16" i="10"/>
  <c r="G16" i="10"/>
  <c r="F16" i="10"/>
  <c r="BC15" i="10"/>
  <c r="BB15" i="10"/>
  <c r="AW15" i="10"/>
  <c r="AV15" i="10"/>
  <c r="AU15" i="10"/>
  <c r="AQ15" i="10"/>
  <c r="AP15" i="10"/>
  <c r="AO15" i="10"/>
  <c r="AK15" i="10"/>
  <c r="AJ15" i="10"/>
  <c r="AE15" i="10"/>
  <c r="AD15" i="10"/>
  <c r="Y15" i="10"/>
  <c r="X15" i="10"/>
  <c r="W15" i="10"/>
  <c r="S15" i="10"/>
  <c r="R15" i="10"/>
  <c r="Q15" i="10"/>
  <c r="M15" i="10"/>
  <c r="L15" i="10"/>
  <c r="G15" i="10"/>
  <c r="F15" i="10"/>
  <c r="E15" i="10"/>
  <c r="BC14" i="10"/>
  <c r="BB14" i="10"/>
  <c r="AW14" i="10"/>
  <c r="AV14" i="10"/>
  <c r="AU14" i="10"/>
  <c r="AQ14" i="10"/>
  <c r="AP14" i="10"/>
  <c r="AO14" i="10"/>
  <c r="AK14" i="10"/>
  <c r="AJ14" i="10"/>
  <c r="AE14" i="10"/>
  <c r="AD14" i="10"/>
  <c r="Y14" i="10"/>
  <c r="X14" i="10"/>
  <c r="W14" i="10"/>
  <c r="S14" i="10"/>
  <c r="R14" i="10"/>
  <c r="Q14" i="10"/>
  <c r="M14" i="10"/>
  <c r="L14" i="10"/>
  <c r="G14" i="10"/>
  <c r="F14" i="10"/>
  <c r="BC13" i="10"/>
  <c r="BB13" i="10"/>
  <c r="AW13" i="10"/>
  <c r="AV13" i="10"/>
  <c r="AU13" i="10"/>
  <c r="AQ13" i="10"/>
  <c r="AP13" i="10"/>
  <c r="AK13" i="10"/>
  <c r="AJ13" i="10"/>
  <c r="AE13" i="10"/>
  <c r="AD13" i="10"/>
  <c r="Y13" i="10"/>
  <c r="X13" i="10"/>
  <c r="W13" i="10"/>
  <c r="S13" i="10"/>
  <c r="R13" i="10"/>
  <c r="Q13" i="10"/>
  <c r="M13" i="10"/>
  <c r="L13" i="10"/>
  <c r="G13" i="10"/>
  <c r="F13" i="10"/>
  <c r="E13" i="10"/>
  <c r="BC12" i="10"/>
  <c r="BB12" i="10"/>
  <c r="BA12" i="10"/>
  <c r="AW12" i="10"/>
  <c r="AV12" i="10"/>
  <c r="AU12" i="10"/>
  <c r="AQ12" i="10"/>
  <c r="AP12" i="10"/>
  <c r="AK12" i="10"/>
  <c r="AJ12" i="10"/>
  <c r="AE12" i="10"/>
  <c r="AD12" i="10"/>
  <c r="Y12" i="10"/>
  <c r="X12" i="10"/>
  <c r="W12" i="10"/>
  <c r="S12" i="10"/>
  <c r="R12" i="10"/>
  <c r="Q12" i="10"/>
  <c r="M12" i="10"/>
  <c r="L12" i="10"/>
  <c r="G12" i="10"/>
  <c r="F12" i="10"/>
  <c r="BC11" i="10"/>
  <c r="BB11" i="10"/>
  <c r="AW11" i="10"/>
  <c r="AV11" i="10"/>
  <c r="AU11" i="10"/>
  <c r="AQ11" i="10"/>
  <c r="AP11" i="10"/>
  <c r="AO11" i="10"/>
  <c r="AK11" i="10"/>
  <c r="AJ11" i="10"/>
  <c r="AE11" i="10"/>
  <c r="AD11" i="10"/>
  <c r="Y11" i="10"/>
  <c r="X11" i="10"/>
  <c r="W11" i="10"/>
  <c r="S11" i="10"/>
  <c r="R11" i="10"/>
  <c r="Q11" i="10"/>
  <c r="M11" i="10"/>
  <c r="L11" i="10"/>
  <c r="G11" i="10"/>
  <c r="F11" i="10"/>
  <c r="E11" i="10"/>
  <c r="BC10" i="10"/>
  <c r="BB10" i="10"/>
  <c r="BA10" i="10"/>
  <c r="AW10" i="10"/>
  <c r="AV10" i="10"/>
  <c r="AU10" i="10"/>
  <c r="AQ10" i="10"/>
  <c r="AP10" i="10"/>
  <c r="AO10" i="10"/>
  <c r="AK10" i="10"/>
  <c r="AJ10" i="10"/>
  <c r="AE10" i="10"/>
  <c r="AD10" i="10"/>
  <c r="AC10" i="10"/>
  <c r="Y10" i="10"/>
  <c r="X10" i="10"/>
  <c r="W10" i="10"/>
  <c r="S10" i="10"/>
  <c r="R10" i="10"/>
  <c r="Q10" i="10"/>
  <c r="M10" i="10"/>
  <c r="L10" i="10"/>
  <c r="G10" i="10"/>
  <c r="F10" i="10"/>
  <c r="E10" i="10"/>
  <c r="BC9" i="10"/>
  <c r="BB9" i="10"/>
  <c r="AW9" i="10"/>
  <c r="AV9" i="10"/>
  <c r="AU9" i="10"/>
  <c r="AQ9" i="10"/>
  <c r="AP9" i="10"/>
  <c r="AK9" i="10"/>
  <c r="AJ9" i="10"/>
  <c r="AE9" i="10"/>
  <c r="AD9" i="10"/>
  <c r="Y9" i="10"/>
  <c r="X9" i="10"/>
  <c r="W9" i="10"/>
  <c r="S9" i="10"/>
  <c r="R9" i="10"/>
  <c r="Q9" i="10"/>
  <c r="M9" i="10"/>
  <c r="L9" i="10"/>
  <c r="G9" i="10"/>
  <c r="F9" i="10"/>
  <c r="E9" i="10"/>
  <c r="BC8" i="10"/>
  <c r="BB8" i="10"/>
  <c r="AW8" i="10"/>
  <c r="AV8" i="10"/>
  <c r="AU8" i="10"/>
  <c r="AQ8" i="10"/>
  <c r="AP8" i="10"/>
  <c r="AK8" i="10"/>
  <c r="AJ8" i="10"/>
  <c r="AE8" i="10"/>
  <c r="AD8" i="10"/>
  <c r="Y8" i="10"/>
  <c r="X8" i="10"/>
  <c r="W8" i="10"/>
  <c r="S8" i="10"/>
  <c r="R8" i="10"/>
  <c r="Q8" i="10"/>
  <c r="M8" i="10"/>
  <c r="L8" i="10"/>
  <c r="G8" i="10"/>
  <c r="F8" i="10"/>
  <c r="BC7" i="10"/>
  <c r="BB7" i="10"/>
  <c r="AW7" i="10"/>
  <c r="AV7" i="10"/>
  <c r="AU7" i="10"/>
  <c r="AQ7" i="10"/>
  <c r="AP7" i="10"/>
  <c r="AO7" i="10"/>
  <c r="AK7" i="10"/>
  <c r="AJ7" i="10"/>
  <c r="AE7" i="10"/>
  <c r="AD7" i="10"/>
  <c r="Y7" i="10"/>
  <c r="X7" i="10"/>
  <c r="W7" i="10"/>
  <c r="S7" i="10"/>
  <c r="R7" i="10"/>
  <c r="Q7" i="10"/>
  <c r="M7" i="10"/>
  <c r="L7" i="10"/>
  <c r="G7" i="10"/>
  <c r="F7" i="10"/>
  <c r="E7" i="10"/>
  <c r="AZ149" i="9"/>
  <c r="E164" i="9" s="1"/>
  <c r="AY149" i="9"/>
  <c r="D164" i="9" s="1"/>
  <c r="AX149" i="9"/>
  <c r="AT149" i="9"/>
  <c r="E163" i="9" s="1"/>
  <c r="AS149" i="9"/>
  <c r="D163" i="9" s="1"/>
  <c r="AR149" i="9"/>
  <c r="AU121" i="9" s="1"/>
  <c r="AN149" i="9"/>
  <c r="E162" i="9" s="1"/>
  <c r="AM149" i="9"/>
  <c r="D162" i="9" s="1"/>
  <c r="AL149" i="9"/>
  <c r="AO145" i="9" s="1"/>
  <c r="AH149" i="9"/>
  <c r="E161" i="9" s="1"/>
  <c r="AG149" i="9"/>
  <c r="D161" i="9" s="1"/>
  <c r="AF149" i="9"/>
  <c r="AB149" i="9"/>
  <c r="E160" i="9" s="1"/>
  <c r="AA149" i="9"/>
  <c r="D160" i="9" s="1"/>
  <c r="Z149" i="9"/>
  <c r="V149" i="9"/>
  <c r="E159" i="9" s="1"/>
  <c r="U149" i="9"/>
  <c r="D159" i="9" s="1"/>
  <c r="T149" i="9"/>
  <c r="W132" i="9" s="1"/>
  <c r="P149" i="9"/>
  <c r="E158" i="9" s="1"/>
  <c r="O149" i="9"/>
  <c r="D158" i="9" s="1"/>
  <c r="N149" i="9"/>
  <c r="J149" i="9"/>
  <c r="E157" i="9" s="1"/>
  <c r="I149" i="9"/>
  <c r="D157" i="9" s="1"/>
  <c r="H149" i="9"/>
  <c r="K111" i="9" s="1"/>
  <c r="D149" i="9"/>
  <c r="S145" i="9" s="1"/>
  <c r="C149" i="9"/>
  <c r="F118" i="9" s="1"/>
  <c r="B149" i="9"/>
  <c r="AU146" i="9"/>
  <c r="AQ146" i="9"/>
  <c r="E146" i="9"/>
  <c r="AC145" i="9"/>
  <c r="F145" i="9"/>
  <c r="BA144" i="9"/>
  <c r="AV144" i="9"/>
  <c r="R144" i="9"/>
  <c r="G144" i="9"/>
  <c r="S143" i="9"/>
  <c r="M143" i="9"/>
  <c r="BA142" i="9"/>
  <c r="AK142" i="9"/>
  <c r="M142" i="9"/>
  <c r="F142" i="9"/>
  <c r="AJ141" i="9"/>
  <c r="AE141" i="9"/>
  <c r="S141" i="9"/>
  <c r="BC140" i="9"/>
  <c r="R140" i="9"/>
  <c r="BB139" i="9"/>
  <c r="AE139" i="9"/>
  <c r="M139" i="9"/>
  <c r="L138" i="9"/>
  <c r="AJ137" i="9"/>
  <c r="AC137" i="9"/>
  <c r="F137" i="9"/>
  <c r="BC136" i="9"/>
  <c r="W136" i="9"/>
  <c r="S136" i="9"/>
  <c r="AQ135" i="9"/>
  <c r="AK135" i="9"/>
  <c r="F135" i="9"/>
  <c r="AO134" i="9"/>
  <c r="AD134" i="9"/>
  <c r="E134" i="9"/>
  <c r="BB133" i="9"/>
  <c r="AE133" i="9"/>
  <c r="Y133" i="9"/>
  <c r="F133" i="9"/>
  <c r="BC132" i="9"/>
  <c r="BA132" i="9"/>
  <c r="AC132" i="9"/>
  <c r="Y132" i="9"/>
  <c r="AV131" i="9"/>
  <c r="AJ131" i="9"/>
  <c r="M131" i="9"/>
  <c r="BC130" i="9"/>
  <c r="BA130" i="9"/>
  <c r="AD130" i="9"/>
  <c r="X130" i="9"/>
  <c r="BA129" i="9"/>
  <c r="AP129" i="9"/>
  <c r="AC129" i="9"/>
  <c r="S129" i="9"/>
  <c r="AV128" i="9"/>
  <c r="Y128" i="9"/>
  <c r="S128" i="9"/>
  <c r="E128" i="9"/>
  <c r="AW127" i="9"/>
  <c r="AQ127" i="9"/>
  <c r="AC127" i="9"/>
  <c r="S127" i="9"/>
  <c r="F127" i="9"/>
  <c r="E127" i="9"/>
  <c r="AV126" i="9"/>
  <c r="AC126" i="9"/>
  <c r="F126" i="9"/>
  <c r="BA125" i="9"/>
  <c r="S125" i="9"/>
  <c r="L125" i="9"/>
  <c r="F125" i="9"/>
  <c r="BA124" i="9"/>
  <c r="AQ124" i="9"/>
  <c r="AO124" i="9"/>
  <c r="AC124" i="9"/>
  <c r="X124" i="9"/>
  <c r="F124" i="9"/>
  <c r="BA123" i="9"/>
  <c r="AV123" i="9"/>
  <c r="AK123" i="9"/>
  <c r="E123" i="9"/>
  <c r="BC122" i="9"/>
  <c r="M122" i="9"/>
  <c r="BB121" i="9"/>
  <c r="L121" i="9"/>
  <c r="BA120" i="9"/>
  <c r="X120" i="9"/>
  <c r="M120" i="9"/>
  <c r="BA119" i="9"/>
  <c r="AV119" i="9"/>
  <c r="AJ119" i="9"/>
  <c r="E119" i="9"/>
  <c r="BA118" i="9"/>
  <c r="AC118" i="9"/>
  <c r="Y118" i="9"/>
  <c r="AU117" i="9"/>
  <c r="AJ117" i="9"/>
  <c r="S117" i="9"/>
  <c r="AO116" i="9"/>
  <c r="AJ116" i="9"/>
  <c r="F116" i="9"/>
  <c r="BA115" i="9"/>
  <c r="AD115" i="9"/>
  <c r="AC115" i="9"/>
  <c r="E115" i="9"/>
  <c r="BC114" i="9"/>
  <c r="AO114" i="9"/>
  <c r="AU113" i="9"/>
  <c r="AK113" i="9"/>
  <c r="M113" i="9"/>
  <c r="L113" i="9"/>
  <c r="BA112" i="9"/>
  <c r="AW112" i="9"/>
  <c r="AQ112" i="9"/>
  <c r="AC112" i="9"/>
  <c r="BB111" i="9"/>
  <c r="AV111" i="9"/>
  <c r="AU111" i="9"/>
  <c r="S111" i="9"/>
  <c r="F111" i="9"/>
  <c r="AV110" i="9"/>
  <c r="AO110" i="9"/>
  <c r="F110" i="9"/>
  <c r="AV109" i="9"/>
  <c r="BC108" i="9"/>
  <c r="AO108" i="9"/>
  <c r="F108" i="9"/>
  <c r="BB107" i="9"/>
  <c r="AK107" i="9"/>
  <c r="AC107" i="9"/>
  <c r="BC106" i="9"/>
  <c r="BA106" i="9"/>
  <c r="AC106" i="9"/>
  <c r="R106" i="9"/>
  <c r="M106" i="9"/>
  <c r="BA105" i="9"/>
  <c r="AC105" i="9"/>
  <c r="S105" i="9"/>
  <c r="E105" i="9"/>
  <c r="BC104" i="9"/>
  <c r="AV104" i="9"/>
  <c r="BB103" i="9"/>
  <c r="BA103" i="9"/>
  <c r="X103" i="9"/>
  <c r="E103" i="9"/>
  <c r="BA102" i="9"/>
  <c r="AO102" i="9"/>
  <c r="AU101" i="9"/>
  <c r="AJ101" i="9"/>
  <c r="AC101" i="9"/>
  <c r="F101" i="9"/>
  <c r="E101" i="9"/>
  <c r="AO100" i="9"/>
  <c r="AJ100" i="9"/>
  <c r="X100" i="9"/>
  <c r="AK99" i="9"/>
  <c r="AC99" i="9"/>
  <c r="BC98" i="9"/>
  <c r="BA98" i="9"/>
  <c r="X98" i="9"/>
  <c r="W98" i="9"/>
  <c r="E98" i="9"/>
  <c r="BA97" i="9"/>
  <c r="AV97" i="9"/>
  <c r="AJ97" i="9"/>
  <c r="S97" i="9"/>
  <c r="G97" i="9"/>
  <c r="AU96" i="9"/>
  <c r="AQ96" i="9"/>
  <c r="AJ96" i="9"/>
  <c r="L96" i="9"/>
  <c r="F96" i="9"/>
  <c r="AQ95" i="9"/>
  <c r="AC95" i="9"/>
  <c r="F95" i="9"/>
  <c r="E95" i="9"/>
  <c r="AU94" i="9"/>
  <c r="AO94" i="9"/>
  <c r="AK94" i="9"/>
  <c r="M94" i="9"/>
  <c r="F94" i="9"/>
  <c r="E94" i="9"/>
  <c r="BA93" i="9"/>
  <c r="AV93" i="9"/>
  <c r="AO93" i="9"/>
  <c r="R93" i="9"/>
  <c r="M93" i="9"/>
  <c r="BA92" i="9"/>
  <c r="AQ92" i="9"/>
  <c r="AE92" i="9"/>
  <c r="AC92" i="9"/>
  <c r="X92" i="9"/>
  <c r="W92" i="9"/>
  <c r="L92" i="9"/>
  <c r="E92" i="9"/>
  <c r="BC91" i="9"/>
  <c r="AW91" i="9"/>
  <c r="AP91" i="9"/>
  <c r="AO91" i="9"/>
  <c r="S91" i="9"/>
  <c r="G91" i="9"/>
  <c r="BB90" i="9"/>
  <c r="BA90" i="9"/>
  <c r="AU90" i="9"/>
  <c r="AO90" i="9"/>
  <c r="AJ90" i="9"/>
  <c r="X90" i="9"/>
  <c r="M90" i="9"/>
  <c r="L90" i="9"/>
  <c r="E90" i="9"/>
  <c r="BC89" i="9"/>
  <c r="AV89" i="9"/>
  <c r="AJ89" i="9"/>
  <c r="AC89" i="9"/>
  <c r="Y89" i="9"/>
  <c r="M89" i="9"/>
  <c r="G89" i="9"/>
  <c r="BB88" i="9"/>
  <c r="BA88" i="9"/>
  <c r="AU88" i="9"/>
  <c r="AK88" i="9"/>
  <c r="AD88" i="9"/>
  <c r="M88" i="9"/>
  <c r="L88" i="9"/>
  <c r="F88" i="9"/>
  <c r="BC87" i="9"/>
  <c r="AW87" i="9"/>
  <c r="AV87" i="9"/>
  <c r="AJ87" i="9"/>
  <c r="R87" i="9"/>
  <c r="M87" i="9"/>
  <c r="BA86" i="9"/>
  <c r="AV86" i="9"/>
  <c r="AO86" i="9"/>
  <c r="AE86" i="9"/>
  <c r="AC86" i="9"/>
  <c r="S86" i="9"/>
  <c r="F86" i="9"/>
  <c r="E86" i="9"/>
  <c r="BA85" i="9"/>
  <c r="AW85" i="9"/>
  <c r="AP85" i="9"/>
  <c r="AJ85" i="9"/>
  <c r="AE85" i="9"/>
  <c r="Y85" i="9"/>
  <c r="S85" i="9"/>
  <c r="R85" i="9"/>
  <c r="G85" i="9"/>
  <c r="E85" i="9"/>
  <c r="BB84" i="9"/>
  <c r="AV84" i="9"/>
  <c r="AO84" i="9"/>
  <c r="AK84" i="9"/>
  <c r="AD84" i="9"/>
  <c r="AC84" i="9"/>
  <c r="X84" i="9"/>
  <c r="W84" i="9"/>
  <c r="S84" i="9"/>
  <c r="L84" i="9"/>
  <c r="F84" i="9"/>
  <c r="BA83" i="9"/>
  <c r="AQ83" i="9"/>
  <c r="AP83" i="9"/>
  <c r="AE83" i="9"/>
  <c r="X83" i="9"/>
  <c r="R83" i="9"/>
  <c r="F83" i="9"/>
  <c r="E83" i="9"/>
  <c r="BC82" i="9"/>
  <c r="BA82" i="9"/>
  <c r="AQ82" i="9"/>
  <c r="AO82" i="9"/>
  <c r="AC82" i="9"/>
  <c r="M82" i="9"/>
  <c r="L82" i="9"/>
  <c r="BA81" i="9"/>
  <c r="AQ81" i="9"/>
  <c r="AP81" i="9"/>
  <c r="AE81" i="9"/>
  <c r="Y81" i="9"/>
  <c r="S81" i="9"/>
  <c r="E81" i="9"/>
  <c r="BC80" i="9"/>
  <c r="BB80" i="9"/>
  <c r="AQ80" i="9"/>
  <c r="AJ80" i="9"/>
  <c r="AC80" i="9"/>
  <c r="X80" i="9"/>
  <c r="S80" i="9"/>
  <c r="E80" i="9"/>
  <c r="BA79" i="9"/>
  <c r="AW79" i="9"/>
  <c r="AO79" i="9"/>
  <c r="AJ79" i="9"/>
  <c r="X79" i="9"/>
  <c r="R79" i="9"/>
  <c r="F79" i="9"/>
  <c r="BA78" i="9"/>
  <c r="AV78" i="9"/>
  <c r="AU78" i="9"/>
  <c r="AJ78" i="9"/>
  <c r="AD78" i="9"/>
  <c r="F78" i="9"/>
  <c r="E78" i="9"/>
  <c r="AW77" i="9"/>
  <c r="AO77" i="9"/>
  <c r="AJ77" i="9"/>
  <c r="S77" i="9"/>
  <c r="M77" i="9"/>
  <c r="G77" i="9"/>
  <c r="BB76" i="9"/>
  <c r="BA76" i="9"/>
  <c r="AQ76" i="9"/>
  <c r="AK76" i="9"/>
  <c r="AE76" i="9"/>
  <c r="AD76" i="9"/>
  <c r="W76" i="9"/>
  <c r="S76" i="9"/>
  <c r="L76" i="9"/>
  <c r="F76" i="9"/>
  <c r="BC75" i="9"/>
  <c r="BA75" i="9"/>
  <c r="AW75" i="9"/>
  <c r="AP75" i="9"/>
  <c r="AE75" i="9"/>
  <c r="S75" i="9"/>
  <c r="E75" i="9"/>
  <c r="BC74" i="9"/>
  <c r="AJ74" i="9"/>
  <c r="AE74" i="9"/>
  <c r="X74" i="9"/>
  <c r="W74" i="9"/>
  <c r="M74" i="9"/>
  <c r="BC73" i="9"/>
  <c r="AV73" i="9"/>
  <c r="AQ73" i="9"/>
  <c r="AE73" i="9"/>
  <c r="AC73" i="9"/>
  <c r="X73" i="9"/>
  <c r="M73" i="9"/>
  <c r="G73" i="9"/>
  <c r="BA72" i="9"/>
  <c r="AV72" i="9"/>
  <c r="AK72" i="9"/>
  <c r="X72" i="9"/>
  <c r="S72" i="9"/>
  <c r="F72" i="9"/>
  <c r="E72" i="9"/>
  <c r="BC71" i="9"/>
  <c r="AQ71" i="9"/>
  <c r="AO71" i="9"/>
  <c r="AJ71" i="9"/>
  <c r="Y71" i="9"/>
  <c r="X71" i="9"/>
  <c r="M71" i="9"/>
  <c r="F71" i="9"/>
  <c r="BC70" i="9"/>
  <c r="BA70" i="9"/>
  <c r="AV70" i="9"/>
  <c r="AK70" i="9"/>
  <c r="AJ70" i="9"/>
  <c r="AE70" i="9"/>
  <c r="AC70" i="9"/>
  <c r="S70" i="9"/>
  <c r="M70" i="9"/>
  <c r="E70" i="9"/>
  <c r="BA69" i="9"/>
  <c r="AW69" i="9"/>
  <c r="AO69" i="9"/>
  <c r="AJ69" i="9"/>
  <c r="AE69" i="9"/>
  <c r="Y69" i="9"/>
  <c r="R69" i="9"/>
  <c r="M69" i="9"/>
  <c r="BB68" i="9"/>
  <c r="BA68" i="9"/>
  <c r="AV68" i="9"/>
  <c r="AO68" i="9"/>
  <c r="AE68" i="9"/>
  <c r="AD68" i="9"/>
  <c r="S68" i="9"/>
  <c r="F68" i="9"/>
  <c r="AW67" i="9"/>
  <c r="AQ67" i="9"/>
  <c r="AO67" i="9"/>
  <c r="AC67" i="9"/>
  <c r="X67" i="9"/>
  <c r="S67" i="9"/>
  <c r="G67" i="9"/>
  <c r="BB66" i="9"/>
  <c r="AU66" i="9"/>
  <c r="AO66" i="9"/>
  <c r="AJ66" i="9"/>
  <c r="X66" i="9"/>
  <c r="L66" i="9"/>
  <c r="AV65" i="9"/>
  <c r="AQ65" i="9"/>
  <c r="AJ65" i="9"/>
  <c r="AC65" i="9"/>
  <c r="Y65" i="9"/>
  <c r="X65" i="9"/>
  <c r="G65" i="9"/>
  <c r="E65" i="9"/>
  <c r="BB64" i="9"/>
  <c r="AV64" i="9"/>
  <c r="AQ64" i="9"/>
  <c r="AK64" i="9"/>
  <c r="AD64" i="9"/>
  <c r="AC64" i="9"/>
  <c r="X64" i="9"/>
  <c r="L64" i="9"/>
  <c r="E64" i="9"/>
  <c r="BC63" i="9"/>
  <c r="AV63" i="9"/>
  <c r="AQ63" i="9"/>
  <c r="AO63" i="9"/>
  <c r="R63" i="9"/>
  <c r="M63" i="9"/>
  <c r="F63" i="9"/>
  <c r="BC62" i="9"/>
  <c r="AO62" i="9"/>
  <c r="AK62" i="9"/>
  <c r="AD62" i="9"/>
  <c r="AC62" i="9"/>
  <c r="S62" i="9"/>
  <c r="E62" i="9"/>
  <c r="BA61" i="9"/>
  <c r="AV61" i="9"/>
  <c r="AO61" i="9"/>
  <c r="AE61" i="9"/>
  <c r="S61" i="9"/>
  <c r="M61" i="9"/>
  <c r="G61" i="9"/>
  <c r="AQ60" i="9"/>
  <c r="AK60" i="9"/>
  <c r="AE60" i="9"/>
  <c r="X60" i="9"/>
  <c r="L60" i="9"/>
  <c r="F60" i="9"/>
  <c r="BC59" i="9"/>
  <c r="BA59" i="9"/>
  <c r="AW59" i="9"/>
  <c r="AO59" i="9"/>
  <c r="AC59" i="9"/>
  <c r="X59" i="9"/>
  <c r="G59" i="9"/>
  <c r="E59" i="9"/>
  <c r="BC58" i="9"/>
  <c r="AQ58" i="9"/>
  <c r="AO58" i="9"/>
  <c r="AJ58" i="9"/>
  <c r="AC58" i="9"/>
  <c r="X58" i="9"/>
  <c r="M58" i="9"/>
  <c r="E58" i="9"/>
  <c r="BC57" i="9"/>
  <c r="AP57" i="9"/>
  <c r="AJ57" i="9"/>
  <c r="Y57" i="9"/>
  <c r="M57" i="9"/>
  <c r="G57" i="9"/>
  <c r="BB56" i="9"/>
  <c r="BA56" i="9"/>
  <c r="AU56" i="9"/>
  <c r="AK56" i="9"/>
  <c r="AD56" i="9"/>
  <c r="M56" i="9"/>
  <c r="L56" i="9"/>
  <c r="BA55" i="9"/>
  <c r="AW55" i="9"/>
  <c r="AV55" i="9"/>
  <c r="AJ55" i="9"/>
  <c r="AC55" i="9"/>
  <c r="X55" i="9"/>
  <c r="M55" i="9"/>
  <c r="F55" i="9"/>
  <c r="BA54" i="9"/>
  <c r="AV54" i="9"/>
  <c r="AU54" i="9"/>
  <c r="AJ54" i="9"/>
  <c r="AE54" i="9"/>
  <c r="E54" i="9"/>
  <c r="BA53" i="9"/>
  <c r="AW53" i="9"/>
  <c r="AP53" i="9"/>
  <c r="AJ53" i="9"/>
  <c r="AE53" i="9"/>
  <c r="Y53" i="9"/>
  <c r="S53" i="9"/>
  <c r="R53" i="9"/>
  <c r="BB52" i="9"/>
  <c r="BA52" i="9"/>
  <c r="AV52" i="9"/>
  <c r="AK52" i="9"/>
  <c r="AD52" i="9"/>
  <c r="X52" i="9"/>
  <c r="L52" i="9"/>
  <c r="F52" i="9"/>
  <c r="BA51" i="9"/>
  <c r="AQ51" i="9"/>
  <c r="AP51" i="9"/>
  <c r="AE51" i="9"/>
  <c r="AC51" i="9"/>
  <c r="X51" i="9"/>
  <c r="G51" i="9"/>
  <c r="BB50" i="9"/>
  <c r="AU50" i="9"/>
  <c r="AQ50" i="9"/>
  <c r="AE50" i="9"/>
  <c r="AC50" i="9"/>
  <c r="M50" i="9"/>
  <c r="E50" i="9"/>
  <c r="BC49" i="9"/>
  <c r="AQ49" i="9"/>
  <c r="AP49" i="9"/>
  <c r="AJ49" i="9"/>
  <c r="AE49" i="9"/>
  <c r="AC49" i="9"/>
  <c r="Y49" i="9"/>
  <c r="M49" i="9"/>
  <c r="E49" i="9"/>
  <c r="BC48" i="9"/>
  <c r="AV48" i="9"/>
  <c r="AO48" i="9"/>
  <c r="AK48" i="9"/>
  <c r="AE48" i="9"/>
  <c r="AD48" i="9"/>
  <c r="W48" i="9"/>
  <c r="M48" i="9"/>
  <c r="F48" i="9"/>
  <c r="AW47" i="9"/>
  <c r="AV47" i="9"/>
  <c r="AP47" i="9"/>
  <c r="AJ47" i="9"/>
  <c r="AE47" i="9"/>
  <c r="Y47" i="9"/>
  <c r="S47" i="9"/>
  <c r="R47" i="9"/>
  <c r="G47" i="9"/>
  <c r="F47" i="9"/>
  <c r="BA46" i="9"/>
  <c r="AV46" i="9"/>
  <c r="AU46" i="9"/>
  <c r="AO46" i="9"/>
  <c r="AK46" i="9"/>
  <c r="AE46" i="9"/>
  <c r="AC46" i="9"/>
  <c r="X46" i="9"/>
  <c r="S46" i="9"/>
  <c r="E46" i="9"/>
  <c r="BC45" i="9"/>
  <c r="AW45" i="9"/>
  <c r="AQ45" i="9"/>
  <c r="AP45" i="9"/>
  <c r="AE45" i="9"/>
  <c r="AC45" i="9"/>
  <c r="X45" i="9"/>
  <c r="R45" i="9"/>
  <c r="G45" i="9"/>
  <c r="BB44" i="9"/>
  <c r="AQ44" i="9"/>
  <c r="AO44" i="9"/>
  <c r="AE44" i="9"/>
  <c r="AC44" i="9"/>
  <c r="X44" i="9"/>
  <c r="L44" i="9"/>
  <c r="F44" i="9"/>
  <c r="AV43" i="9"/>
  <c r="AQ43" i="9"/>
  <c r="AP43" i="9"/>
  <c r="AE43" i="9"/>
  <c r="AC43" i="9"/>
  <c r="Y43" i="9"/>
  <c r="S43" i="9"/>
  <c r="M43" i="9"/>
  <c r="G43" i="9"/>
  <c r="F43" i="9"/>
  <c r="E43" i="9"/>
  <c r="BC42" i="9"/>
  <c r="BB42" i="9"/>
  <c r="AV42" i="9"/>
  <c r="AQ42" i="9"/>
  <c r="AK42" i="9"/>
  <c r="AD42" i="9"/>
  <c r="AC42" i="9"/>
  <c r="X42" i="9"/>
  <c r="M42" i="9"/>
  <c r="L42" i="9"/>
  <c r="F42" i="9"/>
  <c r="BC41" i="9"/>
  <c r="AW41" i="9"/>
  <c r="AV41" i="9"/>
  <c r="AO41" i="9"/>
  <c r="AJ41" i="9"/>
  <c r="Y41" i="9"/>
  <c r="X41" i="9"/>
  <c r="R41" i="9"/>
  <c r="F41" i="9"/>
  <c r="E41" i="9"/>
  <c r="BC40" i="9"/>
  <c r="AU40" i="9"/>
  <c r="AO40" i="9"/>
  <c r="AK40" i="9"/>
  <c r="AE40" i="9"/>
  <c r="AD40" i="9"/>
  <c r="W40" i="9"/>
  <c r="S40" i="9"/>
  <c r="M40" i="9"/>
  <c r="F40" i="9"/>
  <c r="E40" i="9"/>
  <c r="AW39" i="9"/>
  <c r="AV39" i="9"/>
  <c r="AO39" i="9"/>
  <c r="AJ39" i="9"/>
  <c r="AE39" i="9"/>
  <c r="S39" i="9"/>
  <c r="R39" i="9"/>
  <c r="M39" i="9"/>
  <c r="F39" i="9"/>
  <c r="BB38" i="9"/>
  <c r="BA38" i="9"/>
  <c r="AQ38" i="9"/>
  <c r="AO38" i="9"/>
  <c r="AK38" i="9"/>
  <c r="AD38" i="9"/>
  <c r="AC38" i="9"/>
  <c r="X38" i="9"/>
  <c r="L38" i="9"/>
  <c r="E38" i="9"/>
  <c r="BC37" i="9"/>
  <c r="AQ37" i="9"/>
  <c r="AP37" i="9"/>
  <c r="AO37" i="9"/>
  <c r="AE37" i="9"/>
  <c r="AC37" i="9"/>
  <c r="X37" i="9"/>
  <c r="R37" i="9"/>
  <c r="G37" i="9"/>
  <c r="F37" i="9"/>
  <c r="BC36" i="9"/>
  <c r="BB36" i="9"/>
  <c r="BA36" i="9"/>
  <c r="AO36" i="9"/>
  <c r="AJ36" i="9"/>
  <c r="AE36" i="9"/>
  <c r="W36" i="9"/>
  <c r="M36" i="9"/>
  <c r="L36" i="9"/>
  <c r="F36" i="9"/>
  <c r="E36" i="9"/>
  <c r="BC35" i="9"/>
  <c r="AV35" i="9"/>
  <c r="AQ35" i="9"/>
  <c r="AP35" i="9"/>
  <c r="AE35" i="9"/>
  <c r="Y35" i="9"/>
  <c r="X35" i="9"/>
  <c r="M35" i="9"/>
  <c r="G35" i="9"/>
  <c r="F35" i="9"/>
  <c r="BC34" i="9"/>
  <c r="BB34" i="9"/>
  <c r="BA34" i="9"/>
  <c r="AQ34" i="9"/>
  <c r="AK34" i="9"/>
  <c r="AJ34" i="9"/>
  <c r="AC34" i="9"/>
  <c r="X34" i="9"/>
  <c r="S34" i="9"/>
  <c r="L34" i="9"/>
  <c r="F34" i="9"/>
  <c r="E34" i="9"/>
  <c r="BA33" i="9"/>
  <c r="AW33" i="9"/>
  <c r="AV33" i="9"/>
  <c r="AO33" i="9"/>
  <c r="AJ33" i="9"/>
  <c r="X33" i="9"/>
  <c r="R33" i="9"/>
  <c r="M33" i="9"/>
  <c r="BC32" i="9"/>
  <c r="BA32" i="9"/>
  <c r="AV32" i="9"/>
  <c r="AK32" i="9"/>
  <c r="AJ32" i="9"/>
  <c r="AE32" i="9"/>
  <c r="AC32" i="9"/>
  <c r="S32" i="9"/>
  <c r="M32" i="9"/>
  <c r="F32" i="9"/>
  <c r="BA31" i="9"/>
  <c r="AW31" i="9"/>
  <c r="AV31" i="9"/>
  <c r="AO31" i="9"/>
  <c r="AJ31" i="9"/>
  <c r="AE31" i="9"/>
  <c r="Y31" i="9"/>
  <c r="S31" i="9"/>
  <c r="R31" i="9"/>
  <c r="G31" i="9"/>
  <c r="E31" i="9"/>
  <c r="BB30" i="9"/>
  <c r="AV30" i="9"/>
  <c r="AU30" i="9"/>
  <c r="AQ30" i="9"/>
  <c r="AK30" i="9"/>
  <c r="AE30" i="9"/>
  <c r="X30" i="9"/>
  <c r="W30" i="9"/>
  <c r="S30" i="9"/>
  <c r="F30" i="9"/>
  <c r="E30" i="9"/>
  <c r="BC29" i="9"/>
  <c r="AW29" i="9"/>
  <c r="AQ29" i="9"/>
  <c r="AP29" i="9"/>
  <c r="AE29" i="9"/>
  <c r="X29" i="9"/>
  <c r="R29" i="9"/>
  <c r="G29" i="9"/>
  <c r="F29" i="9"/>
  <c r="BC28" i="9"/>
  <c r="BB28" i="9"/>
  <c r="BA28" i="9"/>
  <c r="AO28" i="9"/>
  <c r="AJ28" i="9"/>
  <c r="AE28" i="9"/>
  <c r="X28" i="9"/>
  <c r="M28" i="9"/>
  <c r="L28" i="9"/>
  <c r="BA27" i="9"/>
  <c r="AV27" i="9"/>
  <c r="AQ27" i="9"/>
  <c r="AJ27" i="9"/>
  <c r="AE27" i="9"/>
  <c r="Y27" i="9"/>
  <c r="X27" i="9"/>
  <c r="S27" i="9"/>
  <c r="G27" i="9"/>
  <c r="E27" i="9"/>
  <c r="BB26" i="9"/>
  <c r="AV26" i="9"/>
  <c r="AQ26" i="9"/>
  <c r="AJ26" i="9"/>
  <c r="AD26" i="9"/>
  <c r="X26" i="9"/>
  <c r="W26" i="9"/>
  <c r="S26" i="9"/>
  <c r="M26" i="9"/>
  <c r="L26" i="9"/>
  <c r="BC25" i="9"/>
  <c r="BA25" i="9"/>
  <c r="AW25" i="9"/>
  <c r="AQ25" i="9"/>
  <c r="AO25" i="9"/>
  <c r="AJ25" i="9"/>
  <c r="Y25" i="9"/>
  <c r="X25" i="9"/>
  <c r="R25" i="9"/>
  <c r="F25" i="9"/>
  <c r="BC24" i="9"/>
  <c r="AV24" i="9"/>
  <c r="AO24" i="9"/>
  <c r="AK24" i="9"/>
  <c r="AE24" i="9"/>
  <c r="AD24" i="9"/>
  <c r="AC24" i="9"/>
  <c r="M24" i="9"/>
  <c r="E24" i="9"/>
  <c r="AW23" i="9"/>
  <c r="AV23" i="9"/>
  <c r="AP23" i="9"/>
  <c r="AJ23" i="9"/>
  <c r="AE23" i="9"/>
  <c r="AC23" i="9"/>
  <c r="S23" i="9"/>
  <c r="R23" i="9"/>
  <c r="M23" i="9"/>
  <c r="F23" i="9"/>
  <c r="E23" i="9"/>
  <c r="BB22" i="9"/>
  <c r="AU22" i="9"/>
  <c r="AQ22" i="9"/>
  <c r="AO22" i="9"/>
  <c r="AI22" i="9"/>
  <c r="AE22" i="9"/>
  <c r="AD22" i="9"/>
  <c r="X22" i="9"/>
  <c r="W22" i="9"/>
  <c r="S22" i="9"/>
  <c r="F22" i="9"/>
  <c r="BC21" i="9"/>
  <c r="AW21" i="9"/>
  <c r="AQ21" i="9"/>
  <c r="AP21" i="9"/>
  <c r="AE21" i="9"/>
  <c r="AC21" i="9"/>
  <c r="S21" i="9"/>
  <c r="R21" i="9"/>
  <c r="G21" i="9"/>
  <c r="F21" i="9"/>
  <c r="BC20" i="9"/>
  <c r="BB20" i="9"/>
  <c r="BA20" i="9"/>
  <c r="AO20" i="9"/>
  <c r="AJ20" i="9"/>
  <c r="AE20" i="9"/>
  <c r="X20" i="9"/>
  <c r="M20" i="9"/>
  <c r="L20" i="9"/>
  <c r="E20" i="9"/>
  <c r="BC19" i="9"/>
  <c r="BA19" i="9"/>
  <c r="AQ19" i="9"/>
  <c r="AP19" i="9"/>
  <c r="AJ19" i="9"/>
  <c r="AC19" i="9"/>
  <c r="Y19" i="9"/>
  <c r="X19" i="9"/>
  <c r="M19" i="9"/>
  <c r="G19" i="9"/>
  <c r="E19" i="9"/>
  <c r="BB18" i="9"/>
  <c r="BA18" i="9"/>
  <c r="AV18" i="9"/>
  <c r="AK18" i="9"/>
  <c r="AJ18" i="9"/>
  <c r="AD18" i="9"/>
  <c r="X18" i="9"/>
  <c r="S18" i="9"/>
  <c r="M18" i="9"/>
  <c r="E18" i="9"/>
  <c r="BC17" i="9"/>
  <c r="BA17" i="9"/>
  <c r="AV17" i="9"/>
  <c r="AQ17" i="9"/>
  <c r="AO17" i="9"/>
  <c r="AC17" i="9"/>
  <c r="Y17" i="9"/>
  <c r="R17" i="9"/>
  <c r="M17" i="9"/>
  <c r="E17" i="9"/>
  <c r="BA16" i="9"/>
  <c r="AV16" i="9"/>
  <c r="AO16" i="9"/>
  <c r="AJ16" i="9"/>
  <c r="AE16" i="9"/>
  <c r="AD16" i="9"/>
  <c r="W16" i="9"/>
  <c r="S16" i="9"/>
  <c r="M16" i="9"/>
  <c r="F16" i="9"/>
  <c r="BA15" i="9"/>
  <c r="AW15" i="9"/>
  <c r="AV15" i="9"/>
  <c r="AO15" i="9"/>
  <c r="AJ15" i="9"/>
  <c r="AC15" i="9"/>
  <c r="Y15" i="9"/>
  <c r="S15" i="9"/>
  <c r="M15" i="9"/>
  <c r="G15" i="9"/>
  <c r="F15" i="9"/>
  <c r="BB14" i="9"/>
  <c r="BA14" i="9"/>
  <c r="AV14" i="9"/>
  <c r="AU14" i="9"/>
  <c r="AQ14" i="9"/>
  <c r="AO14" i="9"/>
  <c r="AK14" i="9"/>
  <c r="AE14" i="9"/>
  <c r="AD14" i="9"/>
  <c r="AC14" i="9"/>
  <c r="S14" i="9"/>
  <c r="L14" i="9"/>
  <c r="BC13" i="9"/>
  <c r="BA13" i="9"/>
  <c r="AW13" i="9"/>
  <c r="AP13" i="9"/>
  <c r="AO13" i="9"/>
  <c r="AE13" i="9"/>
  <c r="X13" i="9"/>
  <c r="S13" i="9"/>
  <c r="R13" i="9"/>
  <c r="G13" i="9"/>
  <c r="E13" i="9"/>
  <c r="BC12" i="9"/>
  <c r="AQ12" i="9"/>
  <c r="AO12" i="9"/>
  <c r="AJ12" i="9"/>
  <c r="AC12" i="9"/>
  <c r="X12" i="9"/>
  <c r="M12" i="9"/>
  <c r="E12" i="9"/>
  <c r="BC11" i="9"/>
  <c r="AV11" i="9"/>
  <c r="AP11" i="9"/>
  <c r="AJ11" i="9"/>
  <c r="AC11" i="9"/>
  <c r="Y11" i="9"/>
  <c r="X11" i="9"/>
  <c r="M11" i="9"/>
  <c r="G11" i="9"/>
  <c r="F11" i="9"/>
  <c r="BC10" i="9"/>
  <c r="BB10" i="9"/>
  <c r="BA10" i="9"/>
  <c r="AQ10" i="9"/>
  <c r="AK10" i="9"/>
  <c r="AJ10" i="9"/>
  <c r="AC10" i="9"/>
  <c r="X10" i="9"/>
  <c r="S10" i="9"/>
  <c r="L10" i="9"/>
  <c r="F10" i="9"/>
  <c r="E10" i="9"/>
  <c r="AW9" i="9"/>
  <c r="AV9" i="9"/>
  <c r="AQ9" i="9"/>
  <c r="AJ9" i="9"/>
  <c r="AC9" i="9"/>
  <c r="Y9" i="9"/>
  <c r="R9" i="9"/>
  <c r="M9" i="9"/>
  <c r="E9" i="9"/>
  <c r="AV8" i="9"/>
  <c r="AO8" i="9"/>
  <c r="AK8" i="9"/>
  <c r="AE8" i="9"/>
  <c r="AD8" i="9"/>
  <c r="AC8" i="9"/>
  <c r="M8" i="9"/>
  <c r="E8" i="9"/>
  <c r="AV7" i="9"/>
  <c r="AP7" i="9"/>
  <c r="AO7" i="9"/>
  <c r="AE7" i="9"/>
  <c r="Y7" i="9"/>
  <c r="S7" i="9"/>
  <c r="M7" i="9"/>
  <c r="G7" i="9"/>
  <c r="F7" i="9"/>
  <c r="AZ149" i="8"/>
  <c r="E164" i="8" s="1"/>
  <c r="AY149" i="8"/>
  <c r="D164" i="8" s="1"/>
  <c r="AX149" i="8"/>
  <c r="AT149" i="8"/>
  <c r="E163" i="8" s="1"/>
  <c r="AS149" i="8"/>
  <c r="D163" i="8" s="1"/>
  <c r="AR149" i="8"/>
  <c r="AN149" i="8"/>
  <c r="E162" i="8" s="1"/>
  <c r="AM149" i="8"/>
  <c r="D162" i="8" s="1"/>
  <c r="AL149" i="8"/>
  <c r="AH149" i="8"/>
  <c r="E161" i="8" s="1"/>
  <c r="AG149" i="8"/>
  <c r="D161" i="8" s="1"/>
  <c r="AF149" i="8"/>
  <c r="AI138" i="8" s="1"/>
  <c r="AB149" i="8"/>
  <c r="E160" i="8" s="1"/>
  <c r="AA149" i="8"/>
  <c r="D160" i="8" s="1"/>
  <c r="Z149" i="8"/>
  <c r="V149" i="8"/>
  <c r="E159" i="8" s="1"/>
  <c r="U149" i="8"/>
  <c r="D159" i="8" s="1"/>
  <c r="T149" i="8"/>
  <c r="P149" i="8"/>
  <c r="E158" i="8" s="1"/>
  <c r="O149" i="8"/>
  <c r="D158" i="8" s="1"/>
  <c r="N149" i="8"/>
  <c r="J149" i="8"/>
  <c r="E157" i="8" s="1"/>
  <c r="I149" i="8"/>
  <c r="D157" i="8" s="1"/>
  <c r="H149" i="8"/>
  <c r="K142" i="8" s="1"/>
  <c r="D149" i="8"/>
  <c r="C149" i="8"/>
  <c r="B149" i="8"/>
  <c r="E112" i="8" s="1"/>
  <c r="AV146" i="8"/>
  <c r="AQ146" i="8"/>
  <c r="AJ146" i="8"/>
  <c r="AI146" i="8"/>
  <c r="Y146" i="8"/>
  <c r="S146" i="8"/>
  <c r="Q146" i="8"/>
  <c r="L146" i="8"/>
  <c r="K146" i="8"/>
  <c r="BC145" i="8"/>
  <c r="BB145" i="8"/>
  <c r="BA145" i="8"/>
  <c r="AP145" i="8"/>
  <c r="AK145" i="8"/>
  <c r="Y145" i="8"/>
  <c r="R145" i="8"/>
  <c r="Q145" i="8"/>
  <c r="BC144" i="8"/>
  <c r="BB144" i="8"/>
  <c r="AV144" i="8"/>
  <c r="AQ144" i="8"/>
  <c r="AO144" i="8"/>
  <c r="AK144" i="8"/>
  <c r="AE144" i="8"/>
  <c r="AD144" i="8"/>
  <c r="W144" i="8"/>
  <c r="R144" i="8"/>
  <c r="L144" i="8"/>
  <c r="G144" i="8"/>
  <c r="AV143" i="8"/>
  <c r="AP143" i="8"/>
  <c r="AO143" i="8"/>
  <c r="AI143" i="8"/>
  <c r="AE143" i="8"/>
  <c r="AD143" i="8"/>
  <c r="S143" i="8"/>
  <c r="M143" i="8"/>
  <c r="BC142" i="8"/>
  <c r="AU142" i="8"/>
  <c r="AQ142" i="8"/>
  <c r="AP142" i="8"/>
  <c r="AD142" i="8"/>
  <c r="X142" i="8"/>
  <c r="R142" i="8"/>
  <c r="L142" i="8"/>
  <c r="BB141" i="8"/>
  <c r="AW141" i="8"/>
  <c r="AQ141" i="8"/>
  <c r="AJ141" i="8"/>
  <c r="Y141" i="8"/>
  <c r="S141" i="8"/>
  <c r="M141" i="8"/>
  <c r="L141" i="8"/>
  <c r="AW140" i="8"/>
  <c r="AQ140" i="8"/>
  <c r="AJ140" i="8"/>
  <c r="Y140" i="8"/>
  <c r="S140" i="8"/>
  <c r="Q140" i="8"/>
  <c r="L140" i="8"/>
  <c r="AW139" i="8"/>
  <c r="AV139" i="8"/>
  <c r="AQ139" i="8"/>
  <c r="AJ139" i="8"/>
  <c r="AD139" i="8"/>
  <c r="S139" i="8"/>
  <c r="Q139" i="8"/>
  <c r="L139" i="8"/>
  <c r="BB138" i="8"/>
  <c r="AW138" i="8"/>
  <c r="AV138" i="8"/>
  <c r="AO138" i="8"/>
  <c r="AJ138" i="8"/>
  <c r="Y138" i="8"/>
  <c r="X138" i="8"/>
  <c r="W138" i="8"/>
  <c r="Q138" i="8"/>
  <c r="M138" i="8"/>
  <c r="F138" i="8"/>
  <c r="BB137" i="8"/>
  <c r="AW137" i="8"/>
  <c r="AP137" i="8"/>
  <c r="AJ137" i="8"/>
  <c r="X137" i="8"/>
  <c r="S137" i="8"/>
  <c r="Q137" i="8"/>
  <c r="BC136" i="8"/>
  <c r="BB136" i="8"/>
  <c r="AU136" i="8"/>
  <c r="AP136" i="8"/>
  <c r="AJ136" i="8"/>
  <c r="X136" i="8"/>
  <c r="S136" i="8"/>
  <c r="R136" i="8"/>
  <c r="G136" i="8"/>
  <c r="BC135" i="8"/>
  <c r="AV135" i="8"/>
  <c r="AO135" i="8"/>
  <c r="AJ135" i="8"/>
  <c r="AI135" i="8"/>
  <c r="Y135" i="8"/>
  <c r="S135" i="8"/>
  <c r="R135" i="8"/>
  <c r="K135" i="8"/>
  <c r="G135" i="8"/>
  <c r="AW134" i="8"/>
  <c r="AQ134" i="8"/>
  <c r="AO134" i="8"/>
  <c r="AJ134" i="8"/>
  <c r="Y134" i="8"/>
  <c r="X134" i="8"/>
  <c r="W134" i="8"/>
  <c r="M134" i="8"/>
  <c r="F134" i="8"/>
  <c r="AW133" i="8"/>
  <c r="AP133" i="8"/>
  <c r="AO133" i="8"/>
  <c r="AE133" i="8"/>
  <c r="AD133" i="8"/>
  <c r="R133" i="8"/>
  <c r="M133" i="8"/>
  <c r="L133" i="8"/>
  <c r="K133" i="8"/>
  <c r="BC132" i="8"/>
  <c r="BB132" i="8"/>
  <c r="AW132" i="8"/>
  <c r="AU132" i="8"/>
  <c r="AQ132" i="8"/>
  <c r="AP132" i="8"/>
  <c r="AK132" i="8"/>
  <c r="AI132" i="8"/>
  <c r="AD132" i="8"/>
  <c r="Y132" i="8"/>
  <c r="S132" i="8"/>
  <c r="Q132" i="8"/>
  <c r="G132" i="8"/>
  <c r="AW131" i="8"/>
  <c r="AU131" i="8"/>
  <c r="AQ131" i="8"/>
  <c r="AJ131" i="8"/>
  <c r="Y131" i="8"/>
  <c r="S131" i="8"/>
  <c r="Q131" i="8"/>
  <c r="L131" i="8"/>
  <c r="BB130" i="8"/>
  <c r="AW130" i="8"/>
  <c r="AV130" i="8"/>
  <c r="AK130" i="8"/>
  <c r="AD130" i="8"/>
  <c r="S130" i="8"/>
  <c r="M130" i="8"/>
  <c r="L130" i="8"/>
  <c r="BB129" i="8"/>
  <c r="AW129" i="8"/>
  <c r="AK129" i="8"/>
  <c r="AJ129" i="8"/>
  <c r="Y129" i="8"/>
  <c r="X129" i="8"/>
  <c r="R129" i="8"/>
  <c r="L129" i="8"/>
  <c r="G129" i="8"/>
  <c r="AW128" i="8"/>
  <c r="AP128" i="8"/>
  <c r="AO128" i="8"/>
  <c r="AI128" i="8"/>
  <c r="AE128" i="8"/>
  <c r="AD128" i="8"/>
  <c r="R128" i="8"/>
  <c r="M128" i="8"/>
  <c r="L128" i="8"/>
  <c r="BC127" i="8"/>
  <c r="BB127" i="8"/>
  <c r="AW127" i="8"/>
  <c r="AO127" i="8"/>
  <c r="AJ127" i="8"/>
  <c r="Y127" i="8"/>
  <c r="X127" i="8"/>
  <c r="Q127" i="8"/>
  <c r="L127" i="8"/>
  <c r="K127" i="8"/>
  <c r="G127" i="8"/>
  <c r="BB126" i="8"/>
  <c r="AU126" i="8"/>
  <c r="AQ126" i="8"/>
  <c r="AJ126" i="8"/>
  <c r="AE126" i="8"/>
  <c r="W126" i="8"/>
  <c r="S126" i="8"/>
  <c r="M126" i="8"/>
  <c r="F126" i="8"/>
  <c r="BC125" i="8"/>
  <c r="AV125" i="8"/>
  <c r="AP125" i="8"/>
  <c r="AK125" i="8"/>
  <c r="AD125" i="8"/>
  <c r="Y125" i="8"/>
  <c r="Q125" i="8"/>
  <c r="M125" i="8"/>
  <c r="AW124" i="8"/>
  <c r="AV124" i="8"/>
  <c r="AU124" i="8"/>
  <c r="AO124" i="8"/>
  <c r="AK124" i="8"/>
  <c r="AD124" i="8"/>
  <c r="X124" i="8"/>
  <c r="W124" i="8"/>
  <c r="Q124" i="8"/>
  <c r="M124" i="8"/>
  <c r="F124" i="8"/>
  <c r="AW123" i="8"/>
  <c r="AV123" i="8"/>
  <c r="AO123" i="8"/>
  <c r="AK123" i="8"/>
  <c r="X123" i="8"/>
  <c r="W123" i="8"/>
  <c r="Q123" i="8"/>
  <c r="L123" i="8"/>
  <c r="G123" i="8"/>
  <c r="BB122" i="8"/>
  <c r="AQ122" i="8"/>
  <c r="AP122" i="8"/>
  <c r="AD122" i="8"/>
  <c r="Y122" i="8"/>
  <c r="Q122" i="8"/>
  <c r="M122" i="8"/>
  <c r="K122" i="8"/>
  <c r="BC121" i="8"/>
  <c r="AW121" i="8"/>
  <c r="AU121" i="8"/>
  <c r="AO121" i="8"/>
  <c r="AE121" i="8"/>
  <c r="W121" i="8"/>
  <c r="S121" i="8"/>
  <c r="Q121" i="8"/>
  <c r="G121" i="8"/>
  <c r="BC120" i="8"/>
  <c r="AV120" i="8"/>
  <c r="AO120" i="8"/>
  <c r="AK120" i="8"/>
  <c r="AE120" i="8"/>
  <c r="AD120" i="8"/>
  <c r="R120" i="8"/>
  <c r="Q120" i="8"/>
  <c r="L120" i="8"/>
  <c r="G120" i="8"/>
  <c r="BB119" i="8"/>
  <c r="AW119" i="8"/>
  <c r="AO119" i="8"/>
  <c r="AK119" i="8"/>
  <c r="AD119" i="8"/>
  <c r="X119" i="8"/>
  <c r="R119" i="8"/>
  <c r="L119" i="8"/>
  <c r="BC118" i="8"/>
  <c r="AW118" i="8"/>
  <c r="AU118" i="8"/>
  <c r="AQ118" i="8"/>
  <c r="AK118" i="8"/>
  <c r="AI118" i="8"/>
  <c r="AD118" i="8"/>
  <c r="S118" i="8"/>
  <c r="R118" i="8"/>
  <c r="Q118" i="8"/>
  <c r="G118" i="8"/>
  <c r="BC117" i="8"/>
  <c r="AW117" i="8"/>
  <c r="AP117" i="8"/>
  <c r="AJ117" i="8"/>
  <c r="X117" i="8"/>
  <c r="S117" i="8"/>
  <c r="Q117" i="8"/>
  <c r="G117" i="8"/>
  <c r="BB116" i="8"/>
  <c r="AU116" i="8"/>
  <c r="AO116" i="8"/>
  <c r="AK116" i="8"/>
  <c r="AI116" i="8"/>
  <c r="AE116" i="8"/>
  <c r="AD116" i="8"/>
  <c r="W116" i="8"/>
  <c r="S116" i="8"/>
  <c r="R116" i="8"/>
  <c r="F116" i="8"/>
  <c r="BC115" i="8"/>
  <c r="AU115" i="8"/>
  <c r="AQ115" i="8"/>
  <c r="AK115" i="8"/>
  <c r="AD115" i="8"/>
  <c r="Y115" i="8"/>
  <c r="W115" i="8"/>
  <c r="R115" i="8"/>
  <c r="M115" i="8"/>
  <c r="L115" i="8"/>
  <c r="K115" i="8"/>
  <c r="BC114" i="8"/>
  <c r="BB114" i="8"/>
  <c r="AW114" i="8"/>
  <c r="AO114" i="8"/>
  <c r="AJ114" i="8"/>
  <c r="Y114" i="8"/>
  <c r="X114" i="8"/>
  <c r="Q114" i="8"/>
  <c r="L114" i="8"/>
  <c r="G114" i="8"/>
  <c r="BB113" i="8"/>
  <c r="AU113" i="8"/>
  <c r="AQ113" i="8"/>
  <c r="AJ113" i="8"/>
  <c r="AI113" i="8"/>
  <c r="AE113" i="8"/>
  <c r="S113" i="8"/>
  <c r="M113" i="8"/>
  <c r="K113" i="8"/>
  <c r="BB112" i="8"/>
  <c r="AW112" i="8"/>
  <c r="AO112" i="8"/>
  <c r="AJ112" i="8"/>
  <c r="X112" i="8"/>
  <c r="S112" i="8"/>
  <c r="M112" i="8"/>
  <c r="BC111" i="8"/>
  <c r="AQ111" i="8"/>
  <c r="AO111" i="8"/>
  <c r="AK111" i="8"/>
  <c r="AE111" i="8"/>
  <c r="AD111" i="8"/>
  <c r="S111" i="8"/>
  <c r="Q111" i="8"/>
  <c r="K111" i="8"/>
  <c r="G111" i="8"/>
  <c r="AW110" i="8"/>
  <c r="AU110" i="8"/>
  <c r="AQ110" i="8"/>
  <c r="AJ110" i="8"/>
  <c r="W110" i="8"/>
  <c r="R110" i="8"/>
  <c r="M110" i="8"/>
  <c r="F110" i="8"/>
  <c r="AV109" i="8"/>
  <c r="AQ109" i="8"/>
  <c r="AO109" i="8"/>
  <c r="AE109" i="8"/>
  <c r="Y109" i="8"/>
  <c r="R109" i="8"/>
  <c r="L109" i="8"/>
  <c r="AW108" i="8"/>
  <c r="AV108" i="8"/>
  <c r="AQ108" i="8"/>
  <c r="AJ108" i="8"/>
  <c r="AI108" i="8"/>
  <c r="Y108" i="8"/>
  <c r="W108" i="8"/>
  <c r="Q108" i="8"/>
  <c r="M108" i="8"/>
  <c r="K108" i="8"/>
  <c r="F108" i="8"/>
  <c r="BB107" i="8"/>
  <c r="AW107" i="8"/>
  <c r="AP107" i="8"/>
  <c r="AO107" i="8"/>
  <c r="Y107" i="8"/>
  <c r="W107" i="8"/>
  <c r="R107" i="8"/>
  <c r="G107" i="8"/>
  <c r="BC106" i="8"/>
  <c r="AQ106" i="8"/>
  <c r="AO106" i="8"/>
  <c r="AJ106" i="8"/>
  <c r="AE106" i="8"/>
  <c r="Y106" i="8"/>
  <c r="S106" i="8"/>
  <c r="L106" i="8"/>
  <c r="K106" i="8"/>
  <c r="G106" i="8"/>
  <c r="AV105" i="8"/>
  <c r="AQ105" i="8"/>
  <c r="AO105" i="8"/>
  <c r="Y105" i="8"/>
  <c r="X105" i="8"/>
  <c r="W105" i="8"/>
  <c r="Q105" i="8"/>
  <c r="M105" i="8"/>
  <c r="AW104" i="8"/>
  <c r="AV104" i="8"/>
  <c r="AO104" i="8"/>
  <c r="AJ104" i="8"/>
  <c r="AE104" i="8"/>
  <c r="Y104" i="8"/>
  <c r="R104" i="8"/>
  <c r="Q104" i="8"/>
  <c r="G104" i="8"/>
  <c r="BB103" i="8"/>
  <c r="AP103" i="8"/>
  <c r="AO103" i="8"/>
  <c r="AK103" i="8"/>
  <c r="AE103" i="8"/>
  <c r="AD103" i="8"/>
  <c r="X103" i="8"/>
  <c r="M103" i="8"/>
  <c r="L103" i="8"/>
  <c r="BB102" i="8"/>
  <c r="AW102" i="8"/>
  <c r="AU102" i="8"/>
  <c r="AP102" i="8"/>
  <c r="AK102" i="8"/>
  <c r="Y102" i="8"/>
  <c r="S102" i="8"/>
  <c r="R102" i="8"/>
  <c r="G102" i="8"/>
  <c r="BC101" i="8"/>
  <c r="AQ101" i="8"/>
  <c r="AP101" i="8"/>
  <c r="AJ101" i="8"/>
  <c r="AE101" i="8"/>
  <c r="Y101" i="8"/>
  <c r="X101" i="8"/>
  <c r="M101" i="8"/>
  <c r="G101" i="8"/>
  <c r="AV100" i="8"/>
  <c r="AO100" i="8"/>
  <c r="AD100" i="8"/>
  <c r="X100" i="8"/>
  <c r="W100" i="8"/>
  <c r="Q100" i="8"/>
  <c r="M100" i="8"/>
  <c r="L100" i="8"/>
  <c r="G100" i="8"/>
  <c r="F100" i="8"/>
  <c r="BC99" i="8"/>
  <c r="AV99" i="8"/>
  <c r="AQ99" i="8"/>
  <c r="AO99" i="8"/>
  <c r="Y99" i="8"/>
  <c r="R99" i="8"/>
  <c r="Q99" i="8"/>
  <c r="L99" i="8"/>
  <c r="G99" i="8"/>
  <c r="BB98" i="8"/>
  <c r="AW98" i="8"/>
  <c r="AO98" i="8"/>
  <c r="AK98" i="8"/>
  <c r="AD98" i="8"/>
  <c r="X98" i="8"/>
  <c r="R98" i="8"/>
  <c r="L98" i="8"/>
  <c r="K98" i="8"/>
  <c r="BC97" i="8"/>
  <c r="AW97" i="8"/>
  <c r="AQ97" i="8"/>
  <c r="AK97" i="8"/>
  <c r="AI97" i="8"/>
  <c r="AD97" i="8"/>
  <c r="S97" i="8"/>
  <c r="R97" i="8"/>
  <c r="Q97" i="8"/>
  <c r="G97" i="8"/>
  <c r="BB96" i="8"/>
  <c r="AV96" i="8"/>
  <c r="AO96" i="8"/>
  <c r="AE96" i="8"/>
  <c r="S96" i="8"/>
  <c r="R96" i="8"/>
  <c r="M96" i="8"/>
  <c r="BC95" i="8"/>
  <c r="BB95" i="8"/>
  <c r="AQ95" i="8"/>
  <c r="AO95" i="8"/>
  <c r="AE95" i="8"/>
  <c r="S95" i="8"/>
  <c r="Q95" i="8"/>
  <c r="M95" i="8"/>
  <c r="G95" i="8"/>
  <c r="BC94" i="8"/>
  <c r="AV94" i="8"/>
  <c r="AQ94" i="8"/>
  <c r="AK94" i="8"/>
  <c r="AJ94" i="8"/>
  <c r="AD94" i="8"/>
  <c r="Y94" i="8"/>
  <c r="W94" i="8"/>
  <c r="M94" i="8"/>
  <c r="L94" i="8"/>
  <c r="F94" i="8"/>
  <c r="BC93" i="8"/>
  <c r="BB93" i="8"/>
  <c r="AQ93" i="8"/>
  <c r="AK93" i="8"/>
  <c r="AD93" i="8"/>
  <c r="R93" i="8"/>
  <c r="Q93" i="8"/>
  <c r="M93" i="8"/>
  <c r="K93" i="8"/>
  <c r="G93" i="8"/>
  <c r="BC92" i="8"/>
  <c r="AW92" i="8"/>
  <c r="AU92" i="8"/>
  <c r="AP92" i="8"/>
  <c r="AO92" i="8"/>
  <c r="AD92" i="8"/>
  <c r="W92" i="8"/>
  <c r="S92" i="8"/>
  <c r="L92" i="8"/>
  <c r="G92" i="8"/>
  <c r="F92" i="8"/>
  <c r="BC91" i="8"/>
  <c r="AW91" i="8"/>
  <c r="AV91" i="8"/>
  <c r="AU91" i="8"/>
  <c r="AP91" i="8"/>
  <c r="AO91" i="8"/>
  <c r="AK91" i="8"/>
  <c r="AE91" i="8"/>
  <c r="AD91" i="8"/>
  <c r="X91" i="8"/>
  <c r="W91" i="8"/>
  <c r="S91" i="8"/>
  <c r="Q91" i="8"/>
  <c r="M91" i="8"/>
  <c r="G91" i="8"/>
  <c r="BC90" i="8"/>
  <c r="AV90" i="8"/>
  <c r="AP90" i="8"/>
  <c r="AJ90" i="8"/>
  <c r="X90" i="8"/>
  <c r="R90" i="8"/>
  <c r="Q90" i="8"/>
  <c r="G90" i="8"/>
  <c r="BC89" i="8"/>
  <c r="AV89" i="8"/>
  <c r="AU89" i="8"/>
  <c r="AP89" i="8"/>
  <c r="AK89" i="8"/>
  <c r="X89" i="8"/>
  <c r="W89" i="8"/>
  <c r="S89" i="8"/>
  <c r="L89" i="8"/>
  <c r="BC88" i="8"/>
  <c r="AV88" i="8"/>
  <c r="AP88" i="8"/>
  <c r="AK88" i="8"/>
  <c r="AD88" i="8"/>
  <c r="Y88" i="8"/>
  <c r="Q88" i="8"/>
  <c r="M88" i="8"/>
  <c r="AW87" i="8"/>
  <c r="AV87" i="8"/>
  <c r="AO87" i="8"/>
  <c r="AJ87" i="8"/>
  <c r="AE87" i="8"/>
  <c r="Y87" i="8"/>
  <c r="R87" i="8"/>
  <c r="Q87" i="8"/>
  <c r="G87" i="8"/>
  <c r="BB86" i="8"/>
  <c r="AQ86" i="8"/>
  <c r="AP86" i="8"/>
  <c r="AO86" i="8"/>
  <c r="AI86" i="8"/>
  <c r="AE86" i="8"/>
  <c r="Y86" i="8"/>
  <c r="W86" i="8"/>
  <c r="Q86" i="8"/>
  <c r="G86" i="8"/>
  <c r="F86" i="8"/>
  <c r="AW85" i="8"/>
  <c r="AV85" i="8"/>
  <c r="AP85" i="8"/>
  <c r="AE85" i="8"/>
  <c r="X85" i="8"/>
  <c r="R85" i="8"/>
  <c r="L85" i="8"/>
  <c r="AW84" i="8"/>
  <c r="AU84" i="8"/>
  <c r="AQ84" i="8"/>
  <c r="AJ84" i="8"/>
  <c r="Y84" i="8"/>
  <c r="S84" i="8"/>
  <c r="Q84" i="8"/>
  <c r="L84" i="8"/>
  <c r="K84" i="8"/>
  <c r="BC83" i="8"/>
  <c r="BB83" i="8"/>
  <c r="AW83" i="8"/>
  <c r="AU83" i="8"/>
  <c r="AQ83" i="8"/>
  <c r="AP83" i="8"/>
  <c r="AK83" i="8"/>
  <c r="AI83" i="8"/>
  <c r="AD83" i="8"/>
  <c r="Y83" i="8"/>
  <c r="S83" i="8"/>
  <c r="Q83" i="8"/>
  <c r="K83" i="8"/>
  <c r="G83" i="8"/>
  <c r="AV82" i="8"/>
  <c r="AP82" i="8"/>
  <c r="AO82" i="8"/>
  <c r="AE82" i="8"/>
  <c r="AD82" i="8"/>
  <c r="S82" i="8"/>
  <c r="M82" i="8"/>
  <c r="BC81" i="8"/>
  <c r="AU81" i="8"/>
  <c r="AQ81" i="8"/>
  <c r="AP81" i="8"/>
  <c r="AD81" i="8"/>
  <c r="X81" i="8"/>
  <c r="R81" i="8"/>
  <c r="L81" i="8"/>
  <c r="AW80" i="8"/>
  <c r="AV80" i="8"/>
  <c r="AP80" i="8"/>
  <c r="AE80" i="8"/>
  <c r="Y80" i="8"/>
  <c r="S80" i="8"/>
  <c r="M80" i="8"/>
  <c r="L80" i="8"/>
  <c r="BC79" i="8"/>
  <c r="BB79" i="8"/>
  <c r="AV79" i="8"/>
  <c r="AK79" i="8"/>
  <c r="AJ79" i="8"/>
  <c r="Y79" i="8"/>
  <c r="X79" i="8"/>
  <c r="Q79" i="8"/>
  <c r="BC78" i="8"/>
  <c r="AW78" i="8"/>
  <c r="AU78" i="8"/>
  <c r="AP78" i="8"/>
  <c r="AO78" i="8"/>
  <c r="AE78" i="8"/>
  <c r="AD78" i="8"/>
  <c r="W78" i="8"/>
  <c r="S78" i="8"/>
  <c r="Q78" i="8"/>
  <c r="G78" i="8"/>
  <c r="AV77" i="8"/>
  <c r="AQ77" i="8"/>
  <c r="AK77" i="8"/>
  <c r="AD77" i="8"/>
  <c r="Y77" i="8"/>
  <c r="Q77" i="8"/>
  <c r="L77" i="8"/>
  <c r="AW76" i="8"/>
  <c r="AV76" i="8"/>
  <c r="AP76" i="8"/>
  <c r="AJ76" i="8"/>
  <c r="AE76" i="8"/>
  <c r="X76" i="8"/>
  <c r="W76" i="8"/>
  <c r="R76" i="8"/>
  <c r="M76" i="8"/>
  <c r="G76" i="8"/>
  <c r="F76" i="8"/>
  <c r="BB75" i="8"/>
  <c r="AV75" i="8"/>
  <c r="AQ75" i="8"/>
  <c r="AJ75" i="8"/>
  <c r="AE75" i="8"/>
  <c r="W75" i="8"/>
  <c r="R75" i="8"/>
  <c r="M75" i="8"/>
  <c r="G75" i="8"/>
  <c r="AW74" i="8"/>
  <c r="AV74" i="8"/>
  <c r="AK74" i="8"/>
  <c r="AJ74" i="8"/>
  <c r="Y74" i="8"/>
  <c r="S74" i="8"/>
  <c r="Q74" i="8"/>
  <c r="BB73" i="8"/>
  <c r="AW73" i="8"/>
  <c r="AP73" i="8"/>
  <c r="AO73" i="8"/>
  <c r="AJ73" i="8"/>
  <c r="AE73" i="8"/>
  <c r="Y73" i="8"/>
  <c r="X73" i="8"/>
  <c r="R73" i="8"/>
  <c r="Q73" i="8"/>
  <c r="M73" i="8"/>
  <c r="G73" i="8"/>
  <c r="BC72" i="8"/>
  <c r="AW72" i="8"/>
  <c r="AO72" i="8"/>
  <c r="AK72" i="8"/>
  <c r="AD72" i="8"/>
  <c r="S72" i="8"/>
  <c r="R72" i="8"/>
  <c r="G72" i="8"/>
  <c r="BB71" i="8"/>
  <c r="AP71" i="8"/>
  <c r="AO71" i="8"/>
  <c r="AD71" i="8"/>
  <c r="S71" i="8"/>
  <c r="R71" i="8"/>
  <c r="BC70" i="8"/>
  <c r="BB70" i="8"/>
  <c r="AU70" i="8"/>
  <c r="AQ70" i="8"/>
  <c r="AP70" i="8"/>
  <c r="AJ70" i="8"/>
  <c r="AD70" i="8"/>
  <c r="X70" i="8"/>
  <c r="S70" i="8"/>
  <c r="L70" i="8"/>
  <c r="G70" i="8"/>
  <c r="AW69" i="8"/>
  <c r="AQ69" i="8"/>
  <c r="AO69" i="8"/>
  <c r="Y69" i="8"/>
  <c r="X69" i="8"/>
  <c r="M69" i="8"/>
  <c r="L69" i="8"/>
  <c r="K69" i="8"/>
  <c r="BB68" i="8"/>
  <c r="AV68" i="8"/>
  <c r="AO68" i="8"/>
  <c r="AK68" i="8"/>
  <c r="AD68" i="8"/>
  <c r="W68" i="8"/>
  <c r="S68" i="8"/>
  <c r="L68" i="8"/>
  <c r="F68" i="8"/>
  <c r="AV67" i="8"/>
  <c r="AU67" i="8"/>
  <c r="AO67" i="8"/>
  <c r="AJ67" i="8"/>
  <c r="AE67" i="8"/>
  <c r="Y67" i="8"/>
  <c r="W67" i="8"/>
  <c r="S67" i="8"/>
  <c r="M67" i="8"/>
  <c r="BC66" i="8"/>
  <c r="AQ66" i="8"/>
  <c r="AP66" i="8"/>
  <c r="AO66" i="8"/>
  <c r="AE66" i="8"/>
  <c r="Y66" i="8"/>
  <c r="S66" i="8"/>
  <c r="M66" i="8"/>
  <c r="K66" i="8"/>
  <c r="G66" i="8"/>
  <c r="AV65" i="8"/>
  <c r="AU65" i="8"/>
  <c r="AQ65" i="8"/>
  <c r="AJ65" i="8"/>
  <c r="AD65" i="8"/>
  <c r="W65" i="8"/>
  <c r="R65" i="8"/>
  <c r="M65" i="8"/>
  <c r="BC64" i="8"/>
  <c r="BB64" i="8"/>
  <c r="AP64" i="8"/>
  <c r="AO64" i="8"/>
  <c r="AJ64" i="8"/>
  <c r="AI64" i="8"/>
  <c r="AE64" i="8"/>
  <c r="Y64" i="8"/>
  <c r="X64" i="8"/>
  <c r="Q64" i="8"/>
  <c r="M64" i="8"/>
  <c r="BC63" i="8"/>
  <c r="AW63" i="8"/>
  <c r="AV63" i="8"/>
  <c r="AO63" i="8"/>
  <c r="AK63" i="8"/>
  <c r="AJ63" i="8"/>
  <c r="AE63" i="8"/>
  <c r="AD63" i="8"/>
  <c r="Y63" i="8"/>
  <c r="R63" i="8"/>
  <c r="Q63" i="8"/>
  <c r="L63" i="8"/>
  <c r="G63" i="8"/>
  <c r="BB62" i="8"/>
  <c r="AW62" i="8"/>
  <c r="AU62" i="8"/>
  <c r="AQ62" i="8"/>
  <c r="AP62" i="8"/>
  <c r="AJ62" i="8"/>
  <c r="AE62" i="8"/>
  <c r="X62" i="8"/>
  <c r="W62" i="8"/>
  <c r="R62" i="8"/>
  <c r="M62" i="8"/>
  <c r="G62" i="8"/>
  <c r="F62" i="8"/>
  <c r="BB61" i="8"/>
  <c r="AW61" i="8"/>
  <c r="AV61" i="8"/>
  <c r="AO61" i="8"/>
  <c r="AK61" i="8"/>
  <c r="AD61" i="8"/>
  <c r="X61" i="8"/>
  <c r="S61" i="8"/>
  <c r="M61" i="8"/>
  <c r="L61" i="8"/>
  <c r="BB60" i="8"/>
  <c r="AW60" i="8"/>
  <c r="AU60" i="8"/>
  <c r="AP60" i="8"/>
  <c r="AK60" i="8"/>
  <c r="AJ60" i="8"/>
  <c r="AD60" i="8"/>
  <c r="Y60" i="8"/>
  <c r="X60" i="8"/>
  <c r="W60" i="8"/>
  <c r="S60" i="8"/>
  <c r="R60" i="8"/>
  <c r="Q60" i="8"/>
  <c r="G60" i="8"/>
  <c r="BB59" i="8"/>
  <c r="AW59" i="8"/>
  <c r="AU59" i="8"/>
  <c r="AP59" i="8"/>
  <c r="AK59" i="8"/>
  <c r="AJ59" i="8"/>
  <c r="AD59" i="8"/>
  <c r="Y59" i="8"/>
  <c r="X59" i="8"/>
  <c r="W59" i="8"/>
  <c r="S59" i="8"/>
  <c r="R59" i="8"/>
  <c r="Q59" i="8"/>
  <c r="G59" i="8"/>
  <c r="BB58" i="8"/>
  <c r="AV58" i="8"/>
  <c r="AP58" i="8"/>
  <c r="AO58" i="8"/>
  <c r="AI58" i="8"/>
  <c r="AE58" i="8"/>
  <c r="AD58" i="8"/>
  <c r="S58" i="8"/>
  <c r="R58" i="8"/>
  <c r="M58" i="8"/>
  <c r="BC57" i="8"/>
  <c r="BB57" i="8"/>
  <c r="AU57" i="8"/>
  <c r="AQ57" i="8"/>
  <c r="AP57" i="8"/>
  <c r="AJ57" i="8"/>
  <c r="AD57" i="8"/>
  <c r="X57" i="8"/>
  <c r="W57" i="8"/>
  <c r="S57" i="8"/>
  <c r="Q57" i="8"/>
  <c r="L57" i="8"/>
  <c r="BC56" i="8"/>
  <c r="BB56" i="8"/>
  <c r="AW56" i="8"/>
  <c r="AP56" i="8"/>
  <c r="AO56" i="8"/>
  <c r="AJ56" i="8"/>
  <c r="AE56" i="8"/>
  <c r="Y56" i="8"/>
  <c r="X56" i="8"/>
  <c r="Q56" i="8"/>
  <c r="M56" i="8"/>
  <c r="L56" i="8"/>
  <c r="K56" i="8"/>
  <c r="G56" i="8"/>
  <c r="BC55" i="8"/>
  <c r="BB55" i="8"/>
  <c r="AQ55" i="8"/>
  <c r="AP55" i="8"/>
  <c r="AK55" i="8"/>
  <c r="AI55" i="8"/>
  <c r="AD55" i="8"/>
  <c r="Y55" i="8"/>
  <c r="R55" i="8"/>
  <c r="Q55" i="8"/>
  <c r="M55" i="8"/>
  <c r="G55" i="8"/>
  <c r="BC54" i="8"/>
  <c r="AW54" i="8"/>
  <c r="AP54" i="8"/>
  <c r="AO54" i="8"/>
  <c r="AE54" i="8"/>
  <c r="AD54" i="8"/>
  <c r="W54" i="8"/>
  <c r="S54" i="8"/>
  <c r="Q54" i="8"/>
  <c r="L54" i="8"/>
  <c r="K54" i="8"/>
  <c r="G54" i="8"/>
  <c r="BC53" i="8"/>
  <c r="AW53" i="8"/>
  <c r="AV53" i="8"/>
  <c r="AO53" i="8"/>
  <c r="AK53" i="8"/>
  <c r="AJ53" i="8"/>
  <c r="AI53" i="8"/>
  <c r="AE53" i="8"/>
  <c r="AD53" i="8"/>
  <c r="Y53" i="8"/>
  <c r="R53" i="8"/>
  <c r="Q53" i="8"/>
  <c r="L53" i="8"/>
  <c r="K53" i="8"/>
  <c r="G53" i="8"/>
  <c r="BB52" i="8"/>
  <c r="AW52" i="8"/>
  <c r="AU52" i="8"/>
  <c r="AQ52" i="8"/>
  <c r="AP52" i="8"/>
  <c r="AJ52" i="8"/>
  <c r="AI52" i="8"/>
  <c r="AE52" i="8"/>
  <c r="X52" i="8"/>
  <c r="W52" i="8"/>
  <c r="R52" i="8"/>
  <c r="M52" i="8"/>
  <c r="G52" i="8"/>
  <c r="F52" i="8"/>
  <c r="BB51" i="8"/>
  <c r="AW51" i="8"/>
  <c r="AV51" i="8"/>
  <c r="AU51" i="8"/>
  <c r="AQ51" i="8"/>
  <c r="AP51" i="8"/>
  <c r="AO51" i="8"/>
  <c r="AE51" i="8"/>
  <c r="Y51" i="8"/>
  <c r="W51" i="8"/>
  <c r="R51" i="8"/>
  <c r="Q51" i="8"/>
  <c r="G51" i="8"/>
  <c r="BC50" i="8"/>
  <c r="AV50" i="8"/>
  <c r="AQ50" i="8"/>
  <c r="AO50" i="8"/>
  <c r="AJ50" i="8"/>
  <c r="AE50" i="8"/>
  <c r="Y50" i="8"/>
  <c r="S50" i="8"/>
  <c r="R50" i="8"/>
  <c r="L50" i="8"/>
  <c r="K50" i="8"/>
  <c r="G50" i="8"/>
  <c r="AW49" i="8"/>
  <c r="AV49" i="8"/>
  <c r="AU49" i="8"/>
  <c r="AP49" i="8"/>
  <c r="AO49" i="8"/>
  <c r="AJ49" i="8"/>
  <c r="AI49" i="8"/>
  <c r="AE49" i="8"/>
  <c r="Y49" i="8"/>
  <c r="X49" i="8"/>
  <c r="W49" i="8"/>
  <c r="R49" i="8"/>
  <c r="Q49" i="8"/>
  <c r="M49" i="8"/>
  <c r="K49" i="8"/>
  <c r="G49" i="8"/>
  <c r="BC48" i="8"/>
  <c r="AW48" i="8"/>
  <c r="AQ48" i="8"/>
  <c r="AO48" i="8"/>
  <c r="AK48" i="8"/>
  <c r="AE48" i="8"/>
  <c r="AD48" i="8"/>
  <c r="S48" i="8"/>
  <c r="R48" i="8"/>
  <c r="Q48" i="8"/>
  <c r="K48" i="8"/>
  <c r="G48" i="8"/>
  <c r="BC47" i="8"/>
  <c r="AW47" i="8"/>
  <c r="AQ47" i="8"/>
  <c r="AP47" i="8"/>
  <c r="AJ47" i="8"/>
  <c r="AI47" i="8"/>
  <c r="AE47" i="8"/>
  <c r="X47" i="8"/>
  <c r="S47" i="8"/>
  <c r="Q47" i="8"/>
  <c r="L47" i="8"/>
  <c r="G47" i="8"/>
  <c r="BB46" i="8"/>
  <c r="AW46" i="8"/>
  <c r="AV46" i="8"/>
  <c r="AP46" i="8"/>
  <c r="AO46" i="8"/>
  <c r="AK46" i="8"/>
  <c r="AE46" i="8"/>
  <c r="AD46" i="8"/>
  <c r="Y46" i="8"/>
  <c r="R46" i="8"/>
  <c r="Q46" i="8"/>
  <c r="G46" i="8"/>
  <c r="F46" i="8"/>
  <c r="BB45" i="8"/>
  <c r="AW45" i="8"/>
  <c r="AQ45" i="8"/>
  <c r="AO45" i="8"/>
  <c r="AJ45" i="8"/>
  <c r="Y45" i="8"/>
  <c r="X45" i="8"/>
  <c r="S45" i="8"/>
  <c r="M45" i="8"/>
  <c r="L45" i="8"/>
  <c r="K45" i="8"/>
  <c r="BC44" i="8"/>
  <c r="BB44" i="8"/>
  <c r="AV44" i="8"/>
  <c r="AU44" i="8"/>
  <c r="AQ44" i="8"/>
  <c r="AO44" i="8"/>
  <c r="AK44" i="8"/>
  <c r="AI44" i="8"/>
  <c r="AE44" i="8"/>
  <c r="AD44" i="8"/>
  <c r="S44" i="8"/>
  <c r="R44" i="8"/>
  <c r="L44" i="8"/>
  <c r="F44" i="8"/>
  <c r="BB43" i="8"/>
  <c r="AV43" i="8"/>
  <c r="AO43" i="8"/>
  <c r="AK43" i="8"/>
  <c r="AJ43" i="8"/>
  <c r="AE43" i="8"/>
  <c r="AD43" i="8"/>
  <c r="Y43" i="8"/>
  <c r="S43" i="8"/>
  <c r="R43" i="8"/>
  <c r="M43" i="8"/>
  <c r="BC42" i="8"/>
  <c r="BB42" i="8"/>
  <c r="AQ42" i="8"/>
  <c r="AP42" i="8"/>
  <c r="AO42" i="8"/>
  <c r="AE42" i="8"/>
  <c r="Y42" i="8"/>
  <c r="S42" i="8"/>
  <c r="Q42" i="8"/>
  <c r="M42" i="8"/>
  <c r="G42" i="8"/>
  <c r="BC41" i="8"/>
  <c r="AV41" i="8"/>
  <c r="AQ41" i="8"/>
  <c r="AK41" i="8"/>
  <c r="AJ41" i="8"/>
  <c r="AD41" i="8"/>
  <c r="Y41" i="8"/>
  <c r="W41" i="8"/>
  <c r="R41" i="8"/>
  <c r="M41" i="8"/>
  <c r="L41" i="8"/>
  <c r="BC40" i="8"/>
  <c r="BB40" i="8"/>
  <c r="AW40" i="8"/>
  <c r="AP40" i="8"/>
  <c r="AO40" i="8"/>
  <c r="AJ40" i="8"/>
  <c r="AE40" i="8"/>
  <c r="Y40" i="8"/>
  <c r="X40" i="8"/>
  <c r="Q40" i="8"/>
  <c r="M40" i="8"/>
  <c r="L40" i="8"/>
  <c r="G40" i="8"/>
  <c r="BC39" i="8"/>
  <c r="BB39" i="8"/>
  <c r="AQ39" i="8"/>
  <c r="AP39" i="8"/>
  <c r="AK39" i="8"/>
  <c r="AD39" i="8"/>
  <c r="Y39" i="8"/>
  <c r="R39" i="8"/>
  <c r="Q39" i="8"/>
  <c r="M39" i="8"/>
  <c r="G39" i="8"/>
  <c r="BC38" i="8"/>
  <c r="AW38" i="8"/>
  <c r="AU38" i="8"/>
  <c r="AP38" i="8"/>
  <c r="AO38" i="8"/>
  <c r="AI38" i="8"/>
  <c r="AE38" i="8"/>
  <c r="AD38" i="8"/>
  <c r="S38" i="8"/>
  <c r="Q38" i="8"/>
  <c r="L38" i="8"/>
  <c r="G38" i="8"/>
  <c r="F38" i="8"/>
  <c r="BC37" i="8"/>
  <c r="AW37" i="8"/>
  <c r="AV37" i="8"/>
  <c r="AO37" i="8"/>
  <c r="AK37" i="8"/>
  <c r="AJ37" i="8"/>
  <c r="AE37" i="8"/>
  <c r="AD37" i="8"/>
  <c r="S37" i="8"/>
  <c r="R37" i="8"/>
  <c r="M37" i="8"/>
  <c r="BC36" i="8"/>
  <c r="BB36" i="8"/>
  <c r="AU36" i="8"/>
  <c r="AQ36" i="8"/>
  <c r="AP36" i="8"/>
  <c r="AJ36" i="8"/>
  <c r="AD36" i="8"/>
  <c r="X36" i="8"/>
  <c r="W36" i="8"/>
  <c r="S36" i="8"/>
  <c r="Q36" i="8"/>
  <c r="L36" i="8"/>
  <c r="F36" i="8"/>
  <c r="BC35" i="8"/>
  <c r="BB35" i="8"/>
  <c r="AV35" i="8"/>
  <c r="AU35" i="8"/>
  <c r="AQ35" i="8"/>
  <c r="AK35" i="8"/>
  <c r="AJ35" i="8"/>
  <c r="AD35" i="8"/>
  <c r="X35" i="8"/>
  <c r="W35" i="8"/>
  <c r="S35" i="8"/>
  <c r="Q35" i="8"/>
  <c r="M35" i="8"/>
  <c r="G35" i="8"/>
  <c r="BC34" i="8"/>
  <c r="AV34" i="8"/>
  <c r="AQ34" i="8"/>
  <c r="AP34" i="8"/>
  <c r="AJ34" i="8"/>
  <c r="AI34" i="8"/>
  <c r="AD34" i="8"/>
  <c r="X34" i="8"/>
  <c r="R34" i="8"/>
  <c r="Q34" i="8"/>
  <c r="G34" i="8"/>
  <c r="BC33" i="8"/>
  <c r="AV33" i="8"/>
  <c r="AU33" i="8"/>
  <c r="AP33" i="8"/>
  <c r="AK33" i="8"/>
  <c r="AI33" i="8"/>
  <c r="AE33" i="8"/>
  <c r="X33" i="8"/>
  <c r="W33" i="8"/>
  <c r="S33" i="8"/>
  <c r="M33" i="8"/>
  <c r="L33" i="8"/>
  <c r="K33" i="8"/>
  <c r="BC32" i="8"/>
  <c r="BB32" i="8"/>
  <c r="AV32" i="8"/>
  <c r="AP32" i="8"/>
  <c r="AK32" i="8"/>
  <c r="AJ32" i="8"/>
  <c r="AD32" i="8"/>
  <c r="Y32" i="8"/>
  <c r="X32" i="8"/>
  <c r="Q32" i="8"/>
  <c r="M32" i="8"/>
  <c r="K32" i="8"/>
  <c r="BC31" i="8"/>
  <c r="AW31" i="8"/>
  <c r="AV31" i="8"/>
  <c r="AO31" i="8"/>
  <c r="AK31" i="8"/>
  <c r="AJ31" i="8"/>
  <c r="AE31" i="8"/>
  <c r="AD31" i="8"/>
  <c r="Y31" i="8"/>
  <c r="R31" i="8"/>
  <c r="Q31" i="8"/>
  <c r="L31" i="8"/>
  <c r="G31" i="8"/>
  <c r="BB30" i="8"/>
  <c r="AW30" i="8"/>
  <c r="AQ30" i="8"/>
  <c r="AP30" i="8"/>
  <c r="AJ30" i="8"/>
  <c r="AE30" i="8"/>
  <c r="X30" i="8"/>
  <c r="W30" i="8"/>
  <c r="R30" i="8"/>
  <c r="M30" i="8"/>
  <c r="K30" i="8"/>
  <c r="G30" i="8"/>
  <c r="BB29" i="8"/>
  <c r="AW29" i="8"/>
  <c r="AV29" i="8"/>
  <c r="AO29" i="8"/>
  <c r="AK29" i="8"/>
  <c r="AD29" i="8"/>
  <c r="X29" i="8"/>
  <c r="S29" i="8"/>
  <c r="M29" i="8"/>
  <c r="L29" i="8"/>
  <c r="BB28" i="8"/>
  <c r="AW28" i="8"/>
  <c r="AU28" i="8"/>
  <c r="AP28" i="8"/>
  <c r="AK28" i="8"/>
  <c r="AJ28" i="8"/>
  <c r="AD28" i="8"/>
  <c r="Y28" i="8"/>
  <c r="X28" i="8"/>
  <c r="W28" i="8"/>
  <c r="S28" i="8"/>
  <c r="R28" i="8"/>
  <c r="Q28" i="8"/>
  <c r="G28" i="8"/>
  <c r="F28" i="8"/>
  <c r="BB27" i="8"/>
  <c r="AW27" i="8"/>
  <c r="AP27" i="8"/>
  <c r="AK27" i="8"/>
  <c r="AJ27" i="8"/>
  <c r="AD27" i="8"/>
  <c r="Y27" i="8"/>
  <c r="X27" i="8"/>
  <c r="S27" i="8"/>
  <c r="R27" i="8"/>
  <c r="Q27" i="8"/>
  <c r="G27" i="8"/>
  <c r="BB26" i="8"/>
  <c r="AV26" i="8"/>
  <c r="AP26" i="8"/>
  <c r="AO26" i="8"/>
  <c r="AE26" i="8"/>
  <c r="AD26" i="8"/>
  <c r="S26" i="8"/>
  <c r="R26" i="8"/>
  <c r="M26" i="8"/>
  <c r="BC25" i="8"/>
  <c r="BB25" i="8"/>
  <c r="AU25" i="8"/>
  <c r="AQ25" i="8"/>
  <c r="AP25" i="8"/>
  <c r="AJ25" i="8"/>
  <c r="AD25" i="8"/>
  <c r="X25" i="8"/>
  <c r="W25" i="8"/>
  <c r="S25" i="8"/>
  <c r="Q25" i="8"/>
  <c r="L25" i="8"/>
  <c r="BB24" i="8"/>
  <c r="AW24" i="8"/>
  <c r="AV24" i="8"/>
  <c r="AO24" i="8"/>
  <c r="AK24" i="8"/>
  <c r="AD24" i="8"/>
  <c r="X24" i="8"/>
  <c r="S24" i="8"/>
  <c r="M24" i="8"/>
  <c r="L24" i="8"/>
  <c r="BB23" i="8"/>
  <c r="AW23" i="8"/>
  <c r="AQ23" i="8"/>
  <c r="AO23" i="8"/>
  <c r="AJ23" i="8"/>
  <c r="Y23" i="8"/>
  <c r="X23" i="8"/>
  <c r="S23" i="8"/>
  <c r="M23" i="8"/>
  <c r="L23" i="8"/>
  <c r="K23" i="8"/>
  <c r="BC22" i="8"/>
  <c r="BB22" i="8"/>
  <c r="AV22" i="8"/>
  <c r="AU22" i="8"/>
  <c r="AQ22" i="8"/>
  <c r="AO22" i="8"/>
  <c r="AK22" i="8"/>
  <c r="AI22" i="8"/>
  <c r="AE22" i="8"/>
  <c r="AD22" i="8"/>
  <c r="W22" i="8"/>
  <c r="S22" i="8"/>
  <c r="R22" i="8"/>
  <c r="L22" i="8"/>
  <c r="F22" i="8"/>
  <c r="BB21" i="8"/>
  <c r="AV21" i="8"/>
  <c r="AQ21" i="8"/>
  <c r="AK21" i="8"/>
  <c r="AJ21" i="8"/>
  <c r="Y21" i="8"/>
  <c r="X21" i="8"/>
  <c r="R21" i="8"/>
  <c r="M21" i="8"/>
  <c r="K21" i="8"/>
  <c r="G21" i="8"/>
  <c r="AW20" i="8"/>
  <c r="AV20" i="8"/>
  <c r="AU20" i="8"/>
  <c r="AO20" i="8"/>
  <c r="AK20" i="8"/>
  <c r="AD20" i="8"/>
  <c r="X20" i="8"/>
  <c r="W20" i="8"/>
  <c r="Q20" i="8"/>
  <c r="M20" i="8"/>
  <c r="L20" i="8"/>
  <c r="G20" i="8"/>
  <c r="F20" i="8"/>
  <c r="BC19" i="8"/>
  <c r="AV19" i="8"/>
  <c r="AP19" i="8"/>
  <c r="AK19" i="8"/>
  <c r="AI19" i="8"/>
  <c r="AE19" i="8"/>
  <c r="X19" i="8"/>
  <c r="W19" i="8"/>
  <c r="S19" i="8"/>
  <c r="M19" i="8"/>
  <c r="L19" i="8"/>
  <c r="K19" i="8"/>
  <c r="BC18" i="8"/>
  <c r="BB18" i="8"/>
  <c r="AV18" i="8"/>
  <c r="AP18" i="8"/>
  <c r="AK18" i="8"/>
  <c r="AJ18" i="8"/>
  <c r="AD18" i="8"/>
  <c r="Y18" i="8"/>
  <c r="X18" i="8"/>
  <c r="Q18" i="8"/>
  <c r="M18" i="8"/>
  <c r="K18" i="8"/>
  <c r="BC17" i="8"/>
  <c r="AW17" i="8"/>
  <c r="AV17" i="8"/>
  <c r="AU17" i="8"/>
  <c r="AP17" i="8"/>
  <c r="AO17" i="8"/>
  <c r="AK17" i="8"/>
  <c r="AI17" i="8"/>
  <c r="AE17" i="8"/>
  <c r="AD17" i="8"/>
  <c r="X17" i="8"/>
  <c r="W17" i="8"/>
  <c r="S17" i="8"/>
  <c r="Q17" i="8"/>
  <c r="M17" i="8"/>
  <c r="K17" i="8"/>
  <c r="G17" i="8"/>
  <c r="BC16" i="8"/>
  <c r="AV16" i="8"/>
  <c r="AQ16" i="8"/>
  <c r="AP16" i="8"/>
  <c r="AJ16" i="8"/>
  <c r="AI16" i="8"/>
  <c r="AD16" i="8"/>
  <c r="Y16" i="8"/>
  <c r="S16" i="8"/>
  <c r="R16" i="8"/>
  <c r="L16" i="8"/>
  <c r="G16" i="8"/>
  <c r="AW15" i="8"/>
  <c r="AV15" i="8"/>
  <c r="AP15" i="8"/>
  <c r="AK15" i="8"/>
  <c r="AE15" i="8"/>
  <c r="X15" i="8"/>
  <c r="S15" i="8"/>
  <c r="R15" i="8"/>
  <c r="L15" i="8"/>
  <c r="BC14" i="8"/>
  <c r="AW14" i="8"/>
  <c r="AU14" i="8"/>
  <c r="AQ14" i="8"/>
  <c r="AK14" i="8"/>
  <c r="AJ14" i="8"/>
  <c r="Y14" i="8"/>
  <c r="X14" i="8"/>
  <c r="W14" i="8"/>
  <c r="R14" i="8"/>
  <c r="Q14" i="8"/>
  <c r="L14" i="8"/>
  <c r="G14" i="8"/>
  <c r="BC13" i="8"/>
  <c r="AW13" i="8"/>
  <c r="AQ13" i="8"/>
  <c r="AP13" i="8"/>
  <c r="AJ13" i="8"/>
  <c r="AI13" i="8"/>
  <c r="AE13" i="8"/>
  <c r="X13" i="8"/>
  <c r="S13" i="8"/>
  <c r="Q13" i="8"/>
  <c r="L13" i="8"/>
  <c r="G13" i="8"/>
  <c r="BB12" i="8"/>
  <c r="AV12" i="8"/>
  <c r="AO12" i="8"/>
  <c r="AK12" i="8"/>
  <c r="AJ12" i="8"/>
  <c r="AE12" i="8"/>
  <c r="AD12" i="8"/>
  <c r="Y12" i="8"/>
  <c r="S12" i="8"/>
  <c r="R12" i="8"/>
  <c r="M12" i="8"/>
  <c r="F12" i="8"/>
  <c r="BC11" i="8"/>
  <c r="AV11" i="8"/>
  <c r="AQ11" i="8"/>
  <c r="AK11" i="8"/>
  <c r="AJ11" i="8"/>
  <c r="AD11" i="8"/>
  <c r="Y11" i="8"/>
  <c r="W11" i="8"/>
  <c r="R11" i="8"/>
  <c r="M11" i="8"/>
  <c r="L11" i="8"/>
  <c r="K11" i="8"/>
  <c r="BC10" i="8"/>
  <c r="BB10" i="8"/>
  <c r="AW10" i="8"/>
  <c r="AP10" i="8"/>
  <c r="AO10" i="8"/>
  <c r="AJ10" i="8"/>
  <c r="AE10" i="8"/>
  <c r="Y10" i="8"/>
  <c r="X10" i="8"/>
  <c r="Q10" i="8"/>
  <c r="M10" i="8"/>
  <c r="L10" i="8"/>
  <c r="G10" i="8"/>
  <c r="BC9" i="8"/>
  <c r="BB9" i="8"/>
  <c r="AU9" i="8"/>
  <c r="AQ9" i="8"/>
  <c r="AO9" i="8"/>
  <c r="AJ9" i="8"/>
  <c r="AE9" i="8"/>
  <c r="Y9" i="8"/>
  <c r="S9" i="8"/>
  <c r="M9" i="8"/>
  <c r="L9" i="8"/>
  <c r="BB8" i="8"/>
  <c r="AW8" i="8"/>
  <c r="AQ8" i="8"/>
  <c r="AO8" i="8"/>
  <c r="AJ8" i="8"/>
  <c r="AI8" i="8"/>
  <c r="Y8" i="8"/>
  <c r="X8" i="8"/>
  <c r="S8" i="8"/>
  <c r="M8" i="8"/>
  <c r="L8" i="8"/>
  <c r="BC7" i="8"/>
  <c r="BB7" i="8"/>
  <c r="AV7" i="8"/>
  <c r="AP7" i="8"/>
  <c r="AK7" i="8"/>
  <c r="AJ7" i="8"/>
  <c r="AI7" i="8"/>
  <c r="AD7" i="8"/>
  <c r="Y7" i="8"/>
  <c r="X7" i="8"/>
  <c r="Q7" i="8"/>
  <c r="M7" i="8"/>
  <c r="AZ149" i="6"/>
  <c r="E164" i="6" s="1"/>
  <c r="AY149" i="6"/>
  <c r="D164" i="6" s="1"/>
  <c r="AX149" i="6"/>
  <c r="AT149" i="6"/>
  <c r="E163" i="6" s="1"/>
  <c r="AS149" i="6"/>
  <c r="D163" i="6" s="1"/>
  <c r="AR149" i="6"/>
  <c r="AN149" i="6"/>
  <c r="E162" i="6" s="1"/>
  <c r="AM149" i="6"/>
  <c r="D162" i="6" s="1"/>
  <c r="AL149" i="6"/>
  <c r="AH149" i="6"/>
  <c r="E161" i="6" s="1"/>
  <c r="AG149" i="6"/>
  <c r="D161" i="6" s="1"/>
  <c r="AF149" i="6"/>
  <c r="AB149" i="6"/>
  <c r="E160" i="6" s="1"/>
  <c r="AA149" i="6"/>
  <c r="D160" i="6" s="1"/>
  <c r="Z149" i="6"/>
  <c r="V149" i="6"/>
  <c r="E159" i="6" s="1"/>
  <c r="U149" i="6"/>
  <c r="D159" i="6" s="1"/>
  <c r="T149" i="6"/>
  <c r="W89" i="6" s="1"/>
  <c r="P149" i="6"/>
  <c r="E158" i="6" s="1"/>
  <c r="O149" i="6"/>
  <c r="D158" i="6" s="1"/>
  <c r="N149" i="6"/>
  <c r="J149" i="6"/>
  <c r="E157" i="6" s="1"/>
  <c r="I149" i="6"/>
  <c r="D157" i="6" s="1"/>
  <c r="H149" i="6"/>
  <c r="D149" i="6"/>
  <c r="C149" i="6"/>
  <c r="F100" i="6" s="1"/>
  <c r="B149" i="6"/>
  <c r="AI145" i="6"/>
  <c r="BC144" i="6"/>
  <c r="BA143" i="6"/>
  <c r="Y143" i="6"/>
  <c r="X142" i="6"/>
  <c r="X140" i="6"/>
  <c r="Q140" i="6"/>
  <c r="K139" i="6"/>
  <c r="K138" i="6"/>
  <c r="AI137" i="6"/>
  <c r="W137" i="6"/>
  <c r="G137" i="6"/>
  <c r="AI136" i="6"/>
  <c r="AP135" i="6"/>
  <c r="S134" i="6"/>
  <c r="G134" i="6"/>
  <c r="E133" i="6"/>
  <c r="AV132" i="6"/>
  <c r="AI132" i="6"/>
  <c r="AP131" i="6"/>
  <c r="Q131" i="6"/>
  <c r="AI130" i="6"/>
  <c r="R130" i="6"/>
  <c r="Q130" i="6"/>
  <c r="AC129" i="6"/>
  <c r="R129" i="6"/>
  <c r="AI128" i="6"/>
  <c r="G128" i="6"/>
  <c r="BC126" i="6"/>
  <c r="S126" i="6"/>
  <c r="X125" i="6"/>
  <c r="AQ124" i="6"/>
  <c r="AW123" i="6"/>
  <c r="S123" i="6"/>
  <c r="AI122" i="6"/>
  <c r="G122" i="6"/>
  <c r="BB121" i="6"/>
  <c r="Y121" i="6"/>
  <c r="AK120" i="6"/>
  <c r="AE120" i="6"/>
  <c r="BC119" i="6"/>
  <c r="AD119" i="6"/>
  <c r="K119" i="6"/>
  <c r="AO118" i="6"/>
  <c r="AI118" i="6"/>
  <c r="K118" i="6"/>
  <c r="AU117" i="6"/>
  <c r="W117" i="6"/>
  <c r="AI116" i="6"/>
  <c r="Y116" i="6"/>
  <c r="AV115" i="6"/>
  <c r="AI115" i="6"/>
  <c r="Q115" i="6"/>
  <c r="M115" i="6"/>
  <c r="R114" i="6"/>
  <c r="K114" i="6"/>
  <c r="AW113" i="6"/>
  <c r="L113" i="6"/>
  <c r="AI112" i="6"/>
  <c r="Q112" i="6"/>
  <c r="AO111" i="6"/>
  <c r="K111" i="6"/>
  <c r="E111" i="6"/>
  <c r="AI110" i="6"/>
  <c r="Y110" i="6"/>
  <c r="K110" i="6"/>
  <c r="AE109" i="6"/>
  <c r="AK108" i="6"/>
  <c r="G108" i="6"/>
  <c r="AW107" i="6"/>
  <c r="AI107" i="6"/>
  <c r="X107" i="6"/>
  <c r="K107" i="6"/>
  <c r="G107" i="6"/>
  <c r="AI106" i="6"/>
  <c r="AE106" i="6"/>
  <c r="AQ105" i="6"/>
  <c r="L105" i="6"/>
  <c r="AE104" i="6"/>
  <c r="L104" i="6"/>
  <c r="AO103" i="6"/>
  <c r="AI103" i="6"/>
  <c r="Q103" i="6"/>
  <c r="K103" i="6"/>
  <c r="AQ102" i="6"/>
  <c r="AK102" i="6"/>
  <c r="K102" i="6"/>
  <c r="BB101" i="6"/>
  <c r="AD101" i="6"/>
  <c r="AP100" i="6"/>
  <c r="AI100" i="6"/>
  <c r="BC99" i="6"/>
  <c r="AO99" i="6"/>
  <c r="L99" i="6"/>
  <c r="K99" i="6"/>
  <c r="E99" i="6"/>
  <c r="AK98" i="6"/>
  <c r="AI98" i="6"/>
  <c r="X98" i="6"/>
  <c r="K98" i="6"/>
  <c r="AV97" i="6"/>
  <c r="AU97" i="6"/>
  <c r="G97" i="6"/>
  <c r="AV96" i="6"/>
  <c r="AI96" i="6"/>
  <c r="AE96" i="6"/>
  <c r="L96" i="6"/>
  <c r="G96" i="6"/>
  <c r="AP95" i="6"/>
  <c r="AI95" i="6"/>
  <c r="AD95" i="6"/>
  <c r="Q95" i="6"/>
  <c r="K95" i="6"/>
  <c r="AQ94" i="6"/>
  <c r="AI94" i="6"/>
  <c r="X94" i="6"/>
  <c r="Q94" i="6"/>
  <c r="AD93" i="6"/>
  <c r="X93" i="6"/>
  <c r="L93" i="6"/>
  <c r="AQ92" i="6"/>
  <c r="AJ92" i="6"/>
  <c r="L92" i="6"/>
  <c r="AW91" i="6"/>
  <c r="AV91" i="6"/>
  <c r="AI91" i="6"/>
  <c r="Q91" i="6"/>
  <c r="K91" i="6"/>
  <c r="E91" i="6"/>
  <c r="BB90" i="6"/>
  <c r="AI90" i="6"/>
  <c r="AE90" i="6"/>
  <c r="K90" i="6"/>
  <c r="AU89" i="6"/>
  <c r="AP89" i="6"/>
  <c r="R89" i="6"/>
  <c r="BB88" i="6"/>
  <c r="AQ88" i="6"/>
  <c r="AI88" i="6"/>
  <c r="AD88" i="6"/>
  <c r="R88" i="6"/>
  <c r="F88" i="6"/>
  <c r="AO87" i="6"/>
  <c r="AI87" i="6"/>
  <c r="S87" i="6"/>
  <c r="AV86" i="6"/>
  <c r="AP86" i="6"/>
  <c r="AI86" i="6"/>
  <c r="R86" i="6"/>
  <c r="K86" i="6"/>
  <c r="G86" i="6"/>
  <c r="AP85" i="6"/>
  <c r="AK85" i="6"/>
  <c r="S85" i="6"/>
  <c r="R85" i="6"/>
  <c r="AV84" i="6"/>
  <c r="AO84" i="6"/>
  <c r="AI84" i="6"/>
  <c r="S84" i="6"/>
  <c r="R84" i="6"/>
  <c r="BC83" i="6"/>
  <c r="AW83" i="6"/>
  <c r="AK83" i="6"/>
  <c r="AJ83" i="6"/>
  <c r="AI83" i="6"/>
  <c r="X83" i="6"/>
  <c r="W83" i="6"/>
  <c r="K83" i="6"/>
  <c r="BC82" i="6"/>
  <c r="AO82" i="6"/>
  <c r="AI82" i="6"/>
  <c r="Q82" i="6"/>
  <c r="M82" i="6"/>
  <c r="AU81" i="6"/>
  <c r="AO81" i="6"/>
  <c r="S81" i="6"/>
  <c r="BC80" i="6"/>
  <c r="AV80" i="6"/>
  <c r="AE80" i="6"/>
  <c r="S80" i="6"/>
  <c r="BB79" i="6"/>
  <c r="AQ79" i="6"/>
  <c r="AO79" i="6"/>
  <c r="AI79" i="6"/>
  <c r="Y79" i="6"/>
  <c r="X79" i="6"/>
  <c r="K79" i="6"/>
  <c r="E79" i="6"/>
  <c r="AO78" i="6"/>
  <c r="AI78" i="6"/>
  <c r="R78" i="6"/>
  <c r="M78" i="6"/>
  <c r="K78" i="6"/>
  <c r="BC77" i="6"/>
  <c r="BB77" i="6"/>
  <c r="AQ77" i="6"/>
  <c r="AP77" i="6"/>
  <c r="X77" i="6"/>
  <c r="W77" i="6"/>
  <c r="BC76" i="6"/>
  <c r="AV76" i="6"/>
  <c r="AI76" i="6"/>
  <c r="AD76" i="6"/>
  <c r="M76" i="6"/>
  <c r="G76" i="6"/>
  <c r="AW75" i="6"/>
  <c r="AV75" i="6"/>
  <c r="AO75" i="6"/>
  <c r="AK75" i="6"/>
  <c r="AI75" i="6"/>
  <c r="AD75" i="6"/>
  <c r="X75" i="6"/>
  <c r="Q75" i="6"/>
  <c r="M75" i="6"/>
  <c r="E75" i="6"/>
  <c r="AV74" i="6"/>
  <c r="AO74" i="6"/>
  <c r="S74" i="6"/>
  <c r="R74" i="6"/>
  <c r="K74" i="6"/>
  <c r="G74" i="6"/>
  <c r="BB73" i="6"/>
  <c r="AQ73" i="6"/>
  <c r="AO73" i="6"/>
  <c r="W73" i="6"/>
  <c r="S73" i="6"/>
  <c r="AW72" i="6"/>
  <c r="AP72" i="6"/>
  <c r="AI72" i="6"/>
  <c r="X72" i="6"/>
  <c r="S72" i="6"/>
  <c r="BC71" i="6"/>
  <c r="AV71" i="6"/>
  <c r="AK71" i="6"/>
  <c r="AJ71" i="6"/>
  <c r="S71" i="6"/>
  <c r="L71" i="6"/>
  <c r="K71" i="6"/>
  <c r="AV70" i="6"/>
  <c r="AP70" i="6"/>
  <c r="AI70" i="6"/>
  <c r="AD70" i="6"/>
  <c r="Y70" i="6"/>
  <c r="K70" i="6"/>
  <c r="AW69" i="6"/>
  <c r="AO69" i="6"/>
  <c r="AK69" i="6"/>
  <c r="R69" i="6"/>
  <c r="M69" i="6"/>
  <c r="AV68" i="6"/>
  <c r="AK68" i="6"/>
  <c r="AI68" i="6"/>
  <c r="S68" i="6"/>
  <c r="M68" i="6"/>
  <c r="BC67" i="6"/>
  <c r="BB67" i="6"/>
  <c r="AP67" i="6"/>
  <c r="AI67" i="6"/>
  <c r="W67" i="6"/>
  <c r="S67" i="6"/>
  <c r="K67" i="6"/>
  <c r="G67" i="6"/>
  <c r="AO66" i="6"/>
  <c r="AJ66" i="6"/>
  <c r="AI66" i="6"/>
  <c r="S66" i="6"/>
  <c r="M66" i="6"/>
  <c r="AV65" i="6"/>
  <c r="AU65" i="6"/>
  <c r="AJ65" i="6"/>
  <c r="X65" i="6"/>
  <c r="L65" i="6"/>
  <c r="BC64" i="6"/>
  <c r="AK64" i="6"/>
  <c r="AJ64" i="6"/>
  <c r="Q64" i="6"/>
  <c r="G64" i="6"/>
  <c r="AV63" i="6"/>
  <c r="AU63" i="6"/>
  <c r="AI63" i="6"/>
  <c r="AE63" i="6"/>
  <c r="Q63" i="6"/>
  <c r="K63" i="6"/>
  <c r="E63" i="6"/>
  <c r="AW62" i="6"/>
  <c r="AP62" i="6"/>
  <c r="AI62" i="6"/>
  <c r="X62" i="6"/>
  <c r="S62" i="6"/>
  <c r="K62" i="6"/>
  <c r="BC61" i="6"/>
  <c r="AW61" i="6"/>
  <c r="AK61" i="6"/>
  <c r="AJ61" i="6"/>
  <c r="W61" i="6"/>
  <c r="Q61" i="6"/>
  <c r="E61" i="6"/>
  <c r="AW60" i="6"/>
  <c r="AU60" i="6"/>
  <c r="AI60" i="6"/>
  <c r="AE60" i="6"/>
  <c r="M60" i="6"/>
  <c r="F60" i="6"/>
  <c r="AQ59" i="6"/>
  <c r="AI59" i="6"/>
  <c r="AE59" i="6"/>
  <c r="Y59" i="6"/>
  <c r="Q59" i="6"/>
  <c r="K59" i="6"/>
  <c r="E59" i="6"/>
  <c r="AV58" i="6"/>
  <c r="AU58" i="6"/>
  <c r="AJ58" i="6"/>
  <c r="AI58" i="6"/>
  <c r="X58" i="6"/>
  <c r="W58" i="6"/>
  <c r="M58" i="6"/>
  <c r="K58" i="6"/>
  <c r="BB57" i="6"/>
  <c r="AU57" i="6"/>
  <c r="AE57" i="6"/>
  <c r="Y57" i="6"/>
  <c r="Q57" i="6"/>
  <c r="M57" i="6"/>
  <c r="AV56" i="6"/>
  <c r="AU56" i="6"/>
  <c r="AI56" i="6"/>
  <c r="AD56" i="6"/>
  <c r="Q56" i="6"/>
  <c r="M56" i="6"/>
  <c r="AV55" i="6"/>
  <c r="AU55" i="6"/>
  <c r="AI55" i="6"/>
  <c r="AE55" i="6"/>
  <c r="G55" i="6"/>
  <c r="BC54" i="6"/>
  <c r="AP54" i="6"/>
  <c r="AO54" i="6"/>
  <c r="AI54" i="6"/>
  <c r="AD54" i="6"/>
  <c r="W54" i="6"/>
  <c r="G54" i="6"/>
  <c r="F54" i="6"/>
  <c r="AP53" i="6"/>
  <c r="AK53" i="6"/>
  <c r="M53" i="6"/>
  <c r="E53" i="6"/>
  <c r="AV52" i="6"/>
  <c r="AD52" i="6"/>
  <c r="Y52" i="6"/>
  <c r="M52" i="6"/>
  <c r="L52" i="6"/>
  <c r="E52" i="6"/>
  <c r="BC51" i="6"/>
  <c r="AV51" i="6"/>
  <c r="AK51" i="6"/>
  <c r="AJ51" i="6"/>
  <c r="S51" i="6"/>
  <c r="L51" i="6"/>
  <c r="K51" i="6"/>
  <c r="AV50" i="6"/>
  <c r="AE50" i="6"/>
  <c r="AD50" i="6"/>
  <c r="R50" i="6"/>
  <c r="K50" i="6"/>
  <c r="AU49" i="6"/>
  <c r="AQ49" i="6"/>
  <c r="Y49" i="6"/>
  <c r="G49" i="6"/>
  <c r="AW48" i="6"/>
  <c r="AJ48" i="6"/>
  <c r="AI48" i="6"/>
  <c r="W48" i="6"/>
  <c r="S48" i="6"/>
  <c r="F48" i="6"/>
  <c r="AW47" i="6"/>
  <c r="AJ47" i="6"/>
  <c r="AI47" i="6"/>
  <c r="R47" i="6"/>
  <c r="Q47" i="6"/>
  <c r="K47" i="6"/>
  <c r="BC46" i="6"/>
  <c r="AU46" i="6"/>
  <c r="AI46" i="6"/>
  <c r="AD46" i="6"/>
  <c r="S46" i="6"/>
  <c r="Q46" i="6"/>
  <c r="K46" i="6"/>
  <c r="F46" i="6"/>
  <c r="BC45" i="6"/>
  <c r="AQ45" i="6"/>
  <c r="AP45" i="6"/>
  <c r="AC45" i="6"/>
  <c r="X45" i="6"/>
  <c r="W45" i="6"/>
  <c r="G45" i="6"/>
  <c r="AW44" i="6"/>
  <c r="AP44" i="6"/>
  <c r="AO44" i="6"/>
  <c r="AI44" i="6"/>
  <c r="W44" i="6"/>
  <c r="R44" i="6"/>
  <c r="E44" i="6"/>
  <c r="AV43" i="6"/>
  <c r="AJ43" i="6"/>
  <c r="AI43" i="6"/>
  <c r="W43" i="6"/>
  <c r="R43" i="6"/>
  <c r="K43" i="6"/>
  <c r="G43" i="6"/>
  <c r="BB42" i="6"/>
  <c r="AO42" i="6"/>
  <c r="AJ42" i="6"/>
  <c r="AI42" i="6"/>
  <c r="W42" i="6"/>
  <c r="Q42" i="6"/>
  <c r="K42" i="6"/>
  <c r="BB41" i="6"/>
  <c r="AU41" i="6"/>
  <c r="AE41" i="6"/>
  <c r="AD41" i="6"/>
  <c r="R41" i="6"/>
  <c r="M41" i="6"/>
  <c r="AV40" i="6"/>
  <c r="AU40" i="6"/>
  <c r="AI40" i="6"/>
  <c r="AD40" i="6"/>
  <c r="E40" i="6"/>
  <c r="AP39" i="6"/>
  <c r="AO39" i="6"/>
  <c r="AI39" i="6"/>
  <c r="AD39" i="6"/>
  <c r="W39" i="6"/>
  <c r="G39" i="6"/>
  <c r="AW38" i="6"/>
  <c r="AK38" i="6"/>
  <c r="AI38" i="6"/>
  <c r="Q38" i="6"/>
  <c r="M38" i="6"/>
  <c r="AW37" i="6"/>
  <c r="AU37" i="6"/>
  <c r="AE37" i="6"/>
  <c r="AC37" i="6"/>
  <c r="L37" i="6"/>
  <c r="E37" i="6"/>
  <c r="AQ36" i="6"/>
  <c r="AK36" i="6"/>
  <c r="W36" i="6"/>
  <c r="M36" i="6"/>
  <c r="E36" i="6"/>
  <c r="AQ35" i="6"/>
  <c r="AD35" i="6"/>
  <c r="W35" i="6"/>
  <c r="K35" i="6"/>
  <c r="E35" i="6"/>
  <c r="AO34" i="6"/>
  <c r="AJ34" i="6"/>
  <c r="R34" i="6"/>
  <c r="K34" i="6"/>
  <c r="F34" i="6"/>
  <c r="AQ33" i="6"/>
  <c r="AC33" i="6"/>
  <c r="W33" i="6"/>
  <c r="G33" i="6"/>
  <c r="BC32" i="6"/>
  <c r="AK32" i="6"/>
  <c r="AI32" i="6"/>
  <c r="R32" i="6"/>
  <c r="BC31" i="6"/>
  <c r="AP31" i="6"/>
  <c r="AJ31" i="6"/>
  <c r="AI31" i="6"/>
  <c r="W31" i="6"/>
  <c r="S31" i="6"/>
  <c r="K31" i="6"/>
  <c r="BC30" i="6"/>
  <c r="AW30" i="6"/>
  <c r="AK30" i="6"/>
  <c r="AI30" i="6"/>
  <c r="S30" i="6"/>
  <c r="R30" i="6"/>
  <c r="K30" i="6"/>
  <c r="BB29" i="6"/>
  <c r="AP29" i="6"/>
  <c r="AK29" i="6"/>
  <c r="S29" i="6"/>
  <c r="E29" i="6"/>
  <c r="AV28" i="6"/>
  <c r="AJ28" i="6"/>
  <c r="AI28" i="6"/>
  <c r="W28" i="6"/>
  <c r="R28" i="6"/>
  <c r="E28" i="6"/>
  <c r="BB27" i="6"/>
  <c r="AQ27" i="6"/>
  <c r="AO27" i="6"/>
  <c r="AI27" i="6"/>
  <c r="Y27" i="6"/>
  <c r="X27" i="6"/>
  <c r="M27" i="6"/>
  <c r="K27" i="6"/>
  <c r="E27" i="6"/>
  <c r="AW26" i="6"/>
  <c r="AU26" i="6"/>
  <c r="AJ26" i="6"/>
  <c r="AI26" i="6"/>
  <c r="W26" i="6"/>
  <c r="R26" i="6"/>
  <c r="K26" i="6"/>
  <c r="G26" i="6"/>
  <c r="F26" i="6"/>
  <c r="AV25" i="6"/>
  <c r="AU25" i="6"/>
  <c r="AO25" i="6"/>
  <c r="AI25" i="6"/>
  <c r="W25" i="6"/>
  <c r="R25" i="6"/>
  <c r="BC24" i="6"/>
  <c r="BB24" i="6"/>
  <c r="AO24" i="6"/>
  <c r="AJ24" i="6"/>
  <c r="S24" i="6"/>
  <c r="G24" i="6"/>
  <c r="F24" i="6"/>
  <c r="BA23" i="6"/>
  <c r="AV23" i="6"/>
  <c r="AU23" i="6"/>
  <c r="AK23" i="6"/>
  <c r="AE23" i="6"/>
  <c r="AC23" i="6"/>
  <c r="W23" i="6"/>
  <c r="S23" i="6"/>
  <c r="G23" i="6"/>
  <c r="BC22" i="6"/>
  <c r="AQ22" i="6"/>
  <c r="AK22" i="6"/>
  <c r="Y22" i="6"/>
  <c r="W22" i="6"/>
  <c r="L22" i="6"/>
  <c r="K22" i="6"/>
  <c r="BB21" i="6"/>
  <c r="AW21" i="6"/>
  <c r="AO21" i="6"/>
  <c r="AI21" i="6"/>
  <c r="X21" i="6"/>
  <c r="W21" i="6"/>
  <c r="G21" i="6"/>
  <c r="E21" i="6"/>
  <c r="AO20" i="6"/>
  <c r="AI20" i="6"/>
  <c r="AD20" i="6"/>
  <c r="X20" i="6"/>
  <c r="M20" i="6"/>
  <c r="L20" i="6"/>
  <c r="E20" i="6"/>
  <c r="BC19" i="6"/>
  <c r="AW19" i="6"/>
  <c r="AO19" i="6"/>
  <c r="AI19" i="6"/>
  <c r="S19" i="6"/>
  <c r="G19" i="6"/>
  <c r="E19" i="6"/>
  <c r="AO18" i="6"/>
  <c r="AI18" i="6"/>
  <c r="AD18" i="6"/>
  <c r="X18" i="6"/>
  <c r="M18" i="6"/>
  <c r="L18" i="6"/>
  <c r="AW17" i="6"/>
  <c r="AI17" i="6"/>
  <c r="AE17" i="6"/>
  <c r="S17" i="6"/>
  <c r="Q17" i="6"/>
  <c r="BB16" i="6"/>
  <c r="AU16" i="6"/>
  <c r="AJ16" i="6"/>
  <c r="AI16" i="6"/>
  <c r="W16" i="6"/>
  <c r="S16" i="6"/>
  <c r="G16" i="6"/>
  <c r="BA15" i="6"/>
  <c r="AW15" i="6"/>
  <c r="AU15" i="6"/>
  <c r="AK15" i="6"/>
  <c r="AI15" i="6"/>
  <c r="AC15" i="6"/>
  <c r="W15" i="6"/>
  <c r="S15" i="6"/>
  <c r="K15" i="6"/>
  <c r="BC14" i="6"/>
  <c r="AQ14" i="6"/>
  <c r="AK14" i="6"/>
  <c r="AI14" i="6"/>
  <c r="Y14" i="6"/>
  <c r="X14" i="6"/>
  <c r="Q14" i="6"/>
  <c r="L14" i="6"/>
  <c r="K14" i="6"/>
  <c r="F14" i="6"/>
  <c r="BC13" i="6"/>
  <c r="BA13" i="6"/>
  <c r="AU13" i="6"/>
  <c r="AO13" i="6"/>
  <c r="AD13" i="6"/>
  <c r="AC13" i="6"/>
  <c r="S13" i="6"/>
  <c r="Q13" i="6"/>
  <c r="E13" i="6"/>
  <c r="BC12" i="6"/>
  <c r="BB12" i="6"/>
  <c r="AO12" i="6"/>
  <c r="AJ12" i="6"/>
  <c r="W12" i="6"/>
  <c r="S12" i="6"/>
  <c r="G12" i="6"/>
  <c r="AV11" i="6"/>
  <c r="AU11" i="6"/>
  <c r="AK11" i="6"/>
  <c r="AE11" i="6"/>
  <c r="W11" i="6"/>
  <c r="S11" i="6"/>
  <c r="K11" i="6"/>
  <c r="E11" i="6"/>
  <c r="AU10" i="6"/>
  <c r="AQ10" i="6"/>
  <c r="AE10" i="6"/>
  <c r="Y10" i="6"/>
  <c r="M10" i="6"/>
  <c r="L10" i="6"/>
  <c r="K10" i="6"/>
  <c r="BC9" i="6"/>
  <c r="BB9" i="6"/>
  <c r="AQ9" i="6"/>
  <c r="AO9" i="6"/>
  <c r="AD9" i="6"/>
  <c r="Y9" i="6"/>
  <c r="R9" i="6"/>
  <c r="M9" i="6"/>
  <c r="AW8" i="6"/>
  <c r="AU8" i="6"/>
  <c r="AJ8" i="6"/>
  <c r="AI8" i="6"/>
  <c r="R8" i="6"/>
  <c r="F8" i="6"/>
  <c r="BA7" i="6"/>
  <c r="AQ7" i="6"/>
  <c r="AI7" i="6"/>
  <c r="AE7" i="6"/>
  <c r="AC7" i="6"/>
  <c r="W7" i="6"/>
  <c r="S7" i="6"/>
  <c r="K7" i="6"/>
  <c r="AZ149" i="5"/>
  <c r="E164" i="5" s="1"/>
  <c r="AY149" i="5"/>
  <c r="D164" i="5" s="1"/>
  <c r="AX149" i="5"/>
  <c r="AT149" i="5"/>
  <c r="E163" i="5" s="1"/>
  <c r="AS149" i="5"/>
  <c r="D163" i="5" s="1"/>
  <c r="AR149" i="5"/>
  <c r="AU127" i="5" s="1"/>
  <c r="AN149" i="5"/>
  <c r="E162" i="5" s="1"/>
  <c r="AM149" i="5"/>
  <c r="D162" i="5" s="1"/>
  <c r="AL149" i="5"/>
  <c r="AH149" i="5"/>
  <c r="E161" i="5" s="1"/>
  <c r="AG149" i="5"/>
  <c r="D161" i="5" s="1"/>
  <c r="AF149" i="5"/>
  <c r="AB149" i="5"/>
  <c r="E160" i="5" s="1"/>
  <c r="AA149" i="5"/>
  <c r="D160" i="5" s="1"/>
  <c r="Z149" i="5"/>
  <c r="V149" i="5"/>
  <c r="E159" i="5" s="1"/>
  <c r="U149" i="5"/>
  <c r="D159" i="5" s="1"/>
  <c r="T149" i="5"/>
  <c r="W141" i="5" s="1"/>
  <c r="P149" i="5"/>
  <c r="E158" i="5" s="1"/>
  <c r="O149" i="5"/>
  <c r="D158" i="5" s="1"/>
  <c r="N149" i="5"/>
  <c r="J149" i="5"/>
  <c r="E157" i="5" s="1"/>
  <c r="I149" i="5"/>
  <c r="D157" i="5" s="1"/>
  <c r="H149" i="5"/>
  <c r="D149" i="5"/>
  <c r="C149" i="5"/>
  <c r="F131" i="5" s="1"/>
  <c r="B149" i="5"/>
  <c r="AJ146" i="5"/>
  <c r="F145" i="5"/>
  <c r="BA144" i="5"/>
  <c r="AP144" i="5"/>
  <c r="AC143" i="5"/>
  <c r="BB142" i="5"/>
  <c r="BC141" i="5"/>
  <c r="BA141" i="5"/>
  <c r="AU140" i="5"/>
  <c r="K140" i="5"/>
  <c r="BA139" i="5"/>
  <c r="AO139" i="5"/>
  <c r="AI139" i="5"/>
  <c r="BA138" i="5"/>
  <c r="AC138" i="5"/>
  <c r="S138" i="5"/>
  <c r="AP137" i="5"/>
  <c r="AC137" i="5"/>
  <c r="AU136" i="5"/>
  <c r="K136" i="5"/>
  <c r="BC135" i="5"/>
  <c r="E135" i="5"/>
  <c r="AK134" i="5"/>
  <c r="AP133" i="5"/>
  <c r="E133" i="5"/>
  <c r="Q132" i="5"/>
  <c r="E132" i="5"/>
  <c r="AQ131" i="5"/>
  <c r="L131" i="5"/>
  <c r="AU129" i="5"/>
  <c r="AI127" i="5"/>
  <c r="E127" i="5"/>
  <c r="AO126" i="5"/>
  <c r="AQ125" i="5"/>
  <c r="AC125" i="5"/>
  <c r="L125" i="5"/>
  <c r="AU124" i="5"/>
  <c r="AP124" i="5"/>
  <c r="S123" i="5"/>
  <c r="E123" i="5"/>
  <c r="BA121" i="5"/>
  <c r="AU121" i="5"/>
  <c r="AD121" i="5"/>
  <c r="BA120" i="5"/>
  <c r="AU120" i="5"/>
  <c r="L120" i="5"/>
  <c r="AU119" i="5"/>
  <c r="AP119" i="5"/>
  <c r="AC119" i="5"/>
  <c r="M119" i="5"/>
  <c r="AK118" i="5"/>
  <c r="E118" i="5"/>
  <c r="AP117" i="5"/>
  <c r="BA116" i="5"/>
  <c r="AC116" i="5"/>
  <c r="Q116" i="5"/>
  <c r="AQ115" i="5"/>
  <c r="AC115" i="5"/>
  <c r="L115" i="5"/>
  <c r="AC114" i="5"/>
  <c r="K114" i="5"/>
  <c r="AK113" i="5"/>
  <c r="W113" i="5"/>
  <c r="BA112" i="5"/>
  <c r="AW112" i="5"/>
  <c r="AU112" i="5"/>
  <c r="K112" i="5"/>
  <c r="AC111" i="5"/>
  <c r="AO110" i="5"/>
  <c r="E110" i="5"/>
  <c r="AQ109" i="5"/>
  <c r="L109" i="5"/>
  <c r="E109" i="5"/>
  <c r="AP108" i="5"/>
  <c r="AD108" i="5"/>
  <c r="AU107" i="5"/>
  <c r="AC107" i="5"/>
  <c r="S107" i="5"/>
  <c r="E107" i="5"/>
  <c r="AD105" i="5"/>
  <c r="G105" i="5"/>
  <c r="E105" i="5"/>
  <c r="X104" i="5"/>
  <c r="L104" i="5"/>
  <c r="BA103" i="5"/>
  <c r="AU103" i="5"/>
  <c r="AP103" i="5"/>
  <c r="W103" i="5"/>
  <c r="M103" i="5"/>
  <c r="AK102" i="5"/>
  <c r="AC102" i="5"/>
  <c r="K102" i="5"/>
  <c r="E101" i="5"/>
  <c r="AW100" i="5"/>
  <c r="BB99" i="5"/>
  <c r="BA99" i="5"/>
  <c r="L99" i="5"/>
  <c r="BC98" i="5"/>
  <c r="BA98" i="5"/>
  <c r="G98" i="5"/>
  <c r="BA97" i="5"/>
  <c r="AK97" i="5"/>
  <c r="Q97" i="5"/>
  <c r="BA96" i="5"/>
  <c r="AU96" i="5"/>
  <c r="AE96" i="5"/>
  <c r="E95" i="5"/>
  <c r="AO94" i="5"/>
  <c r="AQ93" i="5"/>
  <c r="L93" i="5"/>
  <c r="K93" i="5"/>
  <c r="AP92" i="5"/>
  <c r="AD92" i="5"/>
  <c r="S91" i="5"/>
  <c r="E91" i="5"/>
  <c r="AV90" i="5"/>
  <c r="AP90" i="5"/>
  <c r="AC90" i="5"/>
  <c r="X90" i="5"/>
  <c r="AK89" i="5"/>
  <c r="AD89" i="5"/>
  <c r="S89" i="5"/>
  <c r="X88" i="5"/>
  <c r="BA87" i="5"/>
  <c r="AP87" i="5"/>
  <c r="AI87" i="5"/>
  <c r="G87" i="5"/>
  <c r="E87" i="5"/>
  <c r="AV86" i="5"/>
  <c r="AJ86" i="5"/>
  <c r="AC86" i="5"/>
  <c r="K86" i="5"/>
  <c r="BA85" i="5"/>
  <c r="AQ85" i="5"/>
  <c r="AJ85" i="5"/>
  <c r="Y85" i="5"/>
  <c r="E85" i="5"/>
  <c r="BA84" i="5"/>
  <c r="AW84" i="5"/>
  <c r="AU84" i="5"/>
  <c r="AC84" i="5"/>
  <c r="BB83" i="5"/>
  <c r="AQ83" i="5"/>
  <c r="AJ83" i="5"/>
  <c r="AC83" i="5"/>
  <c r="W83" i="5"/>
  <c r="M83" i="5"/>
  <c r="E83" i="5"/>
  <c r="BA82" i="5"/>
  <c r="AE82" i="5"/>
  <c r="W82" i="5"/>
  <c r="Q82" i="5"/>
  <c r="E82" i="5"/>
  <c r="BB81" i="5"/>
  <c r="AQ81" i="5"/>
  <c r="Q81" i="5"/>
  <c r="BA80" i="5"/>
  <c r="AE80" i="5"/>
  <c r="BA79" i="5"/>
  <c r="AO79" i="5"/>
  <c r="X79" i="5"/>
  <c r="W79" i="5"/>
  <c r="BA78" i="5"/>
  <c r="AO78" i="5"/>
  <c r="W78" i="5"/>
  <c r="R78" i="5"/>
  <c r="BA77" i="5"/>
  <c r="AQ77" i="5"/>
  <c r="AO77" i="5"/>
  <c r="X77" i="5"/>
  <c r="R77" i="5"/>
  <c r="G77" i="5"/>
  <c r="BA76" i="5"/>
  <c r="AD76" i="5"/>
  <c r="AC76" i="5"/>
  <c r="S76" i="5"/>
  <c r="AU75" i="5"/>
  <c r="AI75" i="5"/>
  <c r="Y75" i="5"/>
  <c r="F75" i="5"/>
  <c r="E75" i="5"/>
  <c r="AP74" i="5"/>
  <c r="AC74" i="5"/>
  <c r="Y74" i="5"/>
  <c r="AD73" i="5"/>
  <c r="AC73" i="5"/>
  <c r="S73" i="5"/>
  <c r="M73" i="5"/>
  <c r="BA72" i="5"/>
  <c r="AU72" i="5"/>
  <c r="AJ72" i="5"/>
  <c r="L72" i="5"/>
  <c r="E72" i="5"/>
  <c r="BC71" i="5"/>
  <c r="AK71" i="5"/>
  <c r="AI71" i="5"/>
  <c r="AC71" i="5"/>
  <c r="M71" i="5"/>
  <c r="BB70" i="5"/>
  <c r="BA70" i="5"/>
  <c r="AU70" i="5"/>
  <c r="AQ70" i="5"/>
  <c r="W70" i="5"/>
  <c r="M70" i="5"/>
  <c r="AV69" i="5"/>
  <c r="AE69" i="5"/>
  <c r="Q69" i="5"/>
  <c r="BB68" i="5"/>
  <c r="BA68" i="5"/>
  <c r="AU68" i="5"/>
  <c r="AO68" i="5"/>
  <c r="Y68" i="5"/>
  <c r="E68" i="5"/>
  <c r="AO67" i="5"/>
  <c r="X67" i="5"/>
  <c r="M67" i="5"/>
  <c r="G67" i="5"/>
  <c r="AU66" i="5"/>
  <c r="AD66" i="5"/>
  <c r="W66" i="5"/>
  <c r="S66" i="5"/>
  <c r="K66" i="5"/>
  <c r="AP65" i="5"/>
  <c r="AJ65" i="5"/>
  <c r="Y65" i="5"/>
  <c r="AU64" i="5"/>
  <c r="AI64" i="5"/>
  <c r="AD64" i="5"/>
  <c r="W64" i="5"/>
  <c r="Q64" i="5"/>
  <c r="E64" i="5"/>
  <c r="BC63" i="5"/>
  <c r="AU63" i="5"/>
  <c r="AD63" i="5"/>
  <c r="S63" i="5"/>
  <c r="BA62" i="5"/>
  <c r="AP62" i="5"/>
  <c r="AJ62" i="5"/>
  <c r="Y62" i="5"/>
  <c r="M62" i="5"/>
  <c r="AV61" i="5"/>
  <c r="AE61" i="5"/>
  <c r="AC61" i="5"/>
  <c r="S61" i="5"/>
  <c r="Q61" i="5"/>
  <c r="E61" i="5"/>
  <c r="BB60" i="5"/>
  <c r="AO60" i="5"/>
  <c r="AC60" i="5"/>
  <c r="Y60" i="5"/>
  <c r="AO59" i="5"/>
  <c r="X59" i="5"/>
  <c r="M59" i="5"/>
  <c r="G59" i="5"/>
  <c r="E59" i="5"/>
  <c r="BA58" i="5"/>
  <c r="AD58" i="5"/>
  <c r="S58" i="5"/>
  <c r="BA57" i="5"/>
  <c r="AP57" i="5"/>
  <c r="AJ57" i="5"/>
  <c r="AI57" i="5"/>
  <c r="AC57" i="5"/>
  <c r="Y57" i="5"/>
  <c r="AD56" i="5"/>
  <c r="AC56" i="5"/>
  <c r="E56" i="5"/>
  <c r="BC55" i="5"/>
  <c r="BA55" i="5"/>
  <c r="AJ55" i="5"/>
  <c r="AD55" i="5"/>
  <c r="E55" i="5"/>
  <c r="AP54" i="5"/>
  <c r="AC54" i="5"/>
  <c r="Y54" i="5"/>
  <c r="M54" i="5"/>
  <c r="E54" i="5"/>
  <c r="BA53" i="5"/>
  <c r="AV53" i="5"/>
  <c r="AE53" i="5"/>
  <c r="AC53" i="5"/>
  <c r="S53" i="5"/>
  <c r="Q53" i="5"/>
  <c r="BB52" i="5"/>
  <c r="AO52" i="5"/>
  <c r="K52" i="5"/>
  <c r="AC51" i="5"/>
  <c r="X51" i="5"/>
  <c r="M51" i="5"/>
  <c r="K157" i="5" s="1"/>
  <c r="E51" i="5"/>
  <c r="AI50" i="5"/>
  <c r="S50" i="5"/>
  <c r="BA49" i="5"/>
  <c r="AP49" i="5"/>
  <c r="AJ49" i="5"/>
  <c r="Y49" i="5"/>
  <c r="BA48" i="5"/>
  <c r="AW48" i="5"/>
  <c r="Q48" i="5"/>
  <c r="BC47" i="5"/>
  <c r="BA47" i="5"/>
  <c r="AU47" i="5"/>
  <c r="AD47" i="5"/>
  <c r="AC47" i="5"/>
  <c r="W47" i="5"/>
  <c r="BA46" i="5"/>
  <c r="AJ46" i="5"/>
  <c r="AI46" i="5"/>
  <c r="Y46" i="5"/>
  <c r="M46" i="5"/>
  <c r="F46" i="5"/>
  <c r="E46" i="5"/>
  <c r="AV45" i="5"/>
  <c r="AI45" i="5"/>
  <c r="AC45" i="5"/>
  <c r="S45" i="5"/>
  <c r="Q45" i="5"/>
  <c r="BC44" i="5"/>
  <c r="AQ44" i="5"/>
  <c r="AI44" i="5"/>
  <c r="AE44" i="5"/>
  <c r="S44" i="5"/>
  <c r="K44" i="5"/>
  <c r="G44" i="5"/>
  <c r="BB43" i="5"/>
  <c r="BA43" i="5"/>
  <c r="AP43" i="5"/>
  <c r="Y43" i="5"/>
  <c r="W43" i="5"/>
  <c r="E43" i="5"/>
  <c r="BC42" i="5"/>
  <c r="AQ42" i="5"/>
  <c r="AO42" i="5"/>
  <c r="AC42" i="5"/>
  <c r="S42" i="5"/>
  <c r="Q42" i="5"/>
  <c r="G42" i="5"/>
  <c r="E42" i="5"/>
  <c r="BA41" i="5"/>
  <c r="AK41" i="5"/>
  <c r="AC41" i="5"/>
  <c r="K41" i="5"/>
  <c r="F41" i="5"/>
  <c r="AU40" i="5"/>
  <c r="AO40" i="5"/>
  <c r="AJ40" i="5"/>
  <c r="X40" i="5"/>
  <c r="Q40" i="5"/>
  <c r="E40" i="5"/>
  <c r="AI39" i="5"/>
  <c r="AD39" i="5"/>
  <c r="W39" i="5"/>
  <c r="BA38" i="5"/>
  <c r="AJ38" i="5"/>
  <c r="AC38" i="5"/>
  <c r="L38" i="5"/>
  <c r="E38" i="5"/>
  <c r="BB37" i="5"/>
  <c r="AP37" i="5"/>
  <c r="AD37" i="5"/>
  <c r="W37" i="5"/>
  <c r="R37" i="5"/>
  <c r="F37" i="5"/>
  <c r="AU36" i="5"/>
  <c r="AQ36" i="5"/>
  <c r="AI36" i="5"/>
  <c r="W36" i="5"/>
  <c r="S36" i="5"/>
  <c r="G36" i="5"/>
  <c r="E36" i="5"/>
  <c r="AU35" i="5"/>
  <c r="AP35" i="5"/>
  <c r="Y35" i="5"/>
  <c r="F35" i="5"/>
  <c r="BC34" i="5"/>
  <c r="BA34" i="5"/>
  <c r="AQ34" i="5"/>
  <c r="AO34" i="5"/>
  <c r="AE34" i="5"/>
  <c r="S34" i="5"/>
  <c r="G34" i="5"/>
  <c r="F34" i="5"/>
  <c r="AW33" i="5"/>
  <c r="AU33" i="5"/>
  <c r="AK33" i="5"/>
  <c r="Y33" i="5"/>
  <c r="W33" i="5"/>
  <c r="BA32" i="5"/>
  <c r="AU32" i="5"/>
  <c r="AO32" i="5"/>
  <c r="AJ32" i="5"/>
  <c r="AC32" i="5"/>
  <c r="X32" i="5"/>
  <c r="W32" i="5"/>
  <c r="L32" i="5"/>
  <c r="BA31" i="5"/>
  <c r="AW31" i="5"/>
  <c r="AI31" i="5"/>
  <c r="AC31" i="5"/>
  <c r="W31" i="5"/>
  <c r="R31" i="5"/>
  <c r="E31" i="5"/>
  <c r="AV30" i="5"/>
  <c r="X30" i="5"/>
  <c r="BB29" i="5"/>
  <c r="AP29" i="5"/>
  <c r="AD29" i="5"/>
  <c r="AC29" i="5"/>
  <c r="R29" i="5"/>
  <c r="M29" i="5"/>
  <c r="F29" i="5"/>
  <c r="BC28" i="5"/>
  <c r="BA28" i="5"/>
  <c r="AI28" i="5"/>
  <c r="AE28" i="5"/>
  <c r="G28" i="5"/>
  <c r="E28" i="5"/>
  <c r="BA27" i="5"/>
  <c r="AP27" i="5"/>
  <c r="AK27" i="5"/>
  <c r="Y27" i="5"/>
  <c r="W27" i="5"/>
  <c r="M27" i="5"/>
  <c r="E27" i="5"/>
  <c r="BC26" i="5"/>
  <c r="AQ26" i="5"/>
  <c r="AO26" i="5"/>
  <c r="AC26" i="5"/>
  <c r="W26" i="5"/>
  <c r="S26" i="5"/>
  <c r="G26" i="5"/>
  <c r="E26" i="5"/>
  <c r="BA25" i="5"/>
  <c r="AW25" i="5"/>
  <c r="AK25" i="5"/>
  <c r="AC25" i="5"/>
  <c r="Y25" i="5"/>
  <c r="BA24" i="5"/>
  <c r="AV24" i="5"/>
  <c r="AO24" i="5"/>
  <c r="X24" i="5"/>
  <c r="Q24" i="5"/>
  <c r="L24" i="5"/>
  <c r="E24" i="5"/>
  <c r="BA23" i="5"/>
  <c r="AW23" i="5"/>
  <c r="AD23" i="5"/>
  <c r="R23" i="5"/>
  <c r="E23" i="5"/>
  <c r="AV22" i="5"/>
  <c r="AC22" i="5"/>
  <c r="X22" i="5"/>
  <c r="L22" i="5"/>
  <c r="E22" i="5"/>
  <c r="BA21" i="5"/>
  <c r="AP21" i="5"/>
  <c r="R21" i="5"/>
  <c r="M21" i="5"/>
  <c r="E21" i="5"/>
  <c r="BC20" i="5"/>
  <c r="AQ20" i="5"/>
  <c r="AC20" i="5"/>
  <c r="S20" i="5"/>
  <c r="K20" i="5"/>
  <c r="BB19" i="5"/>
  <c r="BA19" i="5"/>
  <c r="AK19" i="5"/>
  <c r="M19" i="5"/>
  <c r="K19" i="5"/>
  <c r="BC18" i="5"/>
  <c r="AQ18" i="5"/>
  <c r="AO18" i="5"/>
  <c r="S18" i="5"/>
  <c r="Q18" i="5"/>
  <c r="K18" i="5"/>
  <c r="F18" i="5"/>
  <c r="E18" i="5"/>
  <c r="AW17" i="5"/>
  <c r="AI17" i="5"/>
  <c r="AC17" i="5"/>
  <c r="Y17" i="5"/>
  <c r="E17" i="5"/>
  <c r="BA16" i="5"/>
  <c r="AU16" i="5"/>
  <c r="AO16" i="5"/>
  <c r="AJ16" i="5"/>
  <c r="AC16" i="5"/>
  <c r="X16" i="5"/>
  <c r="Q16" i="5"/>
  <c r="K16" i="5"/>
  <c r="BA15" i="5"/>
  <c r="AW15" i="5"/>
  <c r="AD15" i="5"/>
  <c r="AC15" i="5"/>
  <c r="R15" i="5"/>
  <c r="E15" i="5"/>
  <c r="AV14" i="5"/>
  <c r="AU14" i="5"/>
  <c r="AC14" i="5"/>
  <c r="X14" i="5"/>
  <c r="F14" i="5"/>
  <c r="E14" i="5"/>
  <c r="BA13" i="5"/>
  <c r="AU13" i="5"/>
  <c r="AP13" i="5"/>
  <c r="AD13" i="5"/>
  <c r="AC13" i="5"/>
  <c r="R13" i="5"/>
  <c r="BC12" i="5"/>
  <c r="BA12" i="5"/>
  <c r="AQ12" i="5"/>
  <c r="AE12" i="5"/>
  <c r="AC12" i="5"/>
  <c r="S12" i="5"/>
  <c r="G12" i="5"/>
  <c r="BB11" i="5"/>
  <c r="BA11" i="5"/>
  <c r="AP11" i="5"/>
  <c r="Y11" i="5"/>
  <c r="W11" i="5"/>
  <c r="E11" i="5"/>
  <c r="BC10" i="5"/>
  <c r="AQ10" i="5"/>
  <c r="AO10" i="5"/>
  <c r="AC10" i="5"/>
  <c r="W10" i="5"/>
  <c r="S10" i="5"/>
  <c r="G10" i="5"/>
  <c r="E10" i="5"/>
  <c r="BA9" i="5"/>
  <c r="AW9" i="5"/>
  <c r="AK9" i="5"/>
  <c r="AC9" i="5"/>
  <c r="Y9" i="5"/>
  <c r="BA8" i="5"/>
  <c r="AV8" i="5"/>
  <c r="AU8" i="5"/>
  <c r="AJ8" i="5"/>
  <c r="AC8" i="5"/>
  <c r="Q8" i="5"/>
  <c r="L8" i="5"/>
  <c r="BA7" i="5"/>
  <c r="AW7" i="5"/>
  <c r="R7" i="5"/>
  <c r="E7" i="5"/>
  <c r="AZ149" i="4"/>
  <c r="E164" i="4" s="1"/>
  <c r="AY149" i="4"/>
  <c r="D164" i="4" s="1"/>
  <c r="AX149" i="4"/>
  <c r="BA112" i="4" s="1"/>
  <c r="AT149" i="4"/>
  <c r="E163" i="4" s="1"/>
  <c r="AS149" i="4"/>
  <c r="D163" i="4" s="1"/>
  <c r="AR149" i="4"/>
  <c r="AN149" i="4"/>
  <c r="E162" i="4" s="1"/>
  <c r="AM149" i="4"/>
  <c r="D162" i="4" s="1"/>
  <c r="AL149" i="4"/>
  <c r="AH149" i="4"/>
  <c r="E161" i="4" s="1"/>
  <c r="AG149" i="4"/>
  <c r="D161" i="4" s="1"/>
  <c r="AF149" i="4"/>
  <c r="AI102" i="4" s="1"/>
  <c r="AB149" i="4"/>
  <c r="E160" i="4" s="1"/>
  <c r="AA149" i="4"/>
  <c r="D160" i="4" s="1"/>
  <c r="Z149" i="4"/>
  <c r="AC138" i="4" s="1"/>
  <c r="V149" i="4"/>
  <c r="E159" i="4" s="1"/>
  <c r="U149" i="4"/>
  <c r="D159" i="4" s="1"/>
  <c r="T149" i="4"/>
  <c r="P149" i="4"/>
  <c r="E158" i="4" s="1"/>
  <c r="O149" i="4"/>
  <c r="D158" i="4" s="1"/>
  <c r="N149" i="4"/>
  <c r="C158" i="4" s="1"/>
  <c r="J149" i="4"/>
  <c r="E157" i="4" s="1"/>
  <c r="I149" i="4"/>
  <c r="D157" i="4" s="1"/>
  <c r="H149" i="4"/>
  <c r="D149" i="4"/>
  <c r="C149" i="4"/>
  <c r="B149" i="4"/>
  <c r="C156" i="4" s="1"/>
  <c r="BB146" i="4"/>
  <c r="AV146" i="4"/>
  <c r="AU146" i="4"/>
  <c r="AJ146" i="4"/>
  <c r="X146" i="4"/>
  <c r="F146" i="4"/>
  <c r="E146" i="4"/>
  <c r="AE145" i="4"/>
  <c r="R145" i="4"/>
  <c r="AQ144" i="4"/>
  <c r="AE144" i="4"/>
  <c r="BC143" i="4"/>
  <c r="AW143" i="4"/>
  <c r="AE143" i="4"/>
  <c r="W143" i="4"/>
  <c r="F143" i="4"/>
  <c r="BB142" i="4"/>
  <c r="AE142" i="4"/>
  <c r="X142" i="4"/>
  <c r="BB141" i="4"/>
  <c r="AJ141" i="4"/>
  <c r="S141" i="4"/>
  <c r="L141" i="4"/>
  <c r="F141" i="4"/>
  <c r="E141" i="4"/>
  <c r="AW140" i="4"/>
  <c r="AV140" i="4"/>
  <c r="AU140" i="4"/>
  <c r="X140" i="4"/>
  <c r="R140" i="4"/>
  <c r="AU139" i="4"/>
  <c r="AP139" i="4"/>
  <c r="W139" i="4"/>
  <c r="R139" i="4"/>
  <c r="BA138" i="4"/>
  <c r="AQ138" i="4"/>
  <c r="X138" i="4"/>
  <c r="S138" i="4"/>
  <c r="BC137" i="4"/>
  <c r="BB137" i="4"/>
  <c r="AU137" i="4"/>
  <c r="AD137" i="4"/>
  <c r="AC137" i="4"/>
  <c r="F137" i="4"/>
  <c r="E137" i="4"/>
  <c r="AV136" i="4"/>
  <c r="AE136" i="4"/>
  <c r="AW135" i="4"/>
  <c r="AV135" i="4"/>
  <c r="W135" i="4"/>
  <c r="S135" i="4"/>
  <c r="F135" i="4"/>
  <c r="AQ134" i="4"/>
  <c r="AE134" i="4"/>
  <c r="W134" i="4"/>
  <c r="L134" i="4"/>
  <c r="G134" i="4"/>
  <c r="AU133" i="4"/>
  <c r="AP133" i="4"/>
  <c r="W133" i="4"/>
  <c r="S133" i="4"/>
  <c r="BC132" i="4"/>
  <c r="BA132" i="4"/>
  <c r="AD132" i="4"/>
  <c r="Y132" i="4"/>
  <c r="AW131" i="4"/>
  <c r="AU131" i="4"/>
  <c r="W131" i="4"/>
  <c r="G131" i="4"/>
  <c r="AO130" i="4"/>
  <c r="AE130" i="4"/>
  <c r="L130" i="4"/>
  <c r="F130" i="4"/>
  <c r="AE129" i="4"/>
  <c r="AD129" i="4"/>
  <c r="AV128" i="4"/>
  <c r="AU128" i="4"/>
  <c r="AE128" i="4"/>
  <c r="X128" i="4"/>
  <c r="F128" i="4"/>
  <c r="E128" i="4"/>
  <c r="BC127" i="4"/>
  <c r="AP127" i="4"/>
  <c r="AE127" i="4"/>
  <c r="W127" i="4"/>
  <c r="M127" i="4"/>
  <c r="BB126" i="4"/>
  <c r="BA126" i="4"/>
  <c r="AO126" i="4"/>
  <c r="AK126" i="4"/>
  <c r="S126" i="4"/>
  <c r="L126" i="4"/>
  <c r="F126" i="4"/>
  <c r="AV125" i="4"/>
  <c r="AU125" i="4"/>
  <c r="AD125" i="4"/>
  <c r="W125" i="4"/>
  <c r="F125" i="4"/>
  <c r="E125" i="4"/>
  <c r="AU124" i="4"/>
  <c r="AP124" i="4"/>
  <c r="X124" i="4"/>
  <c r="R124" i="4"/>
  <c r="AU123" i="4"/>
  <c r="AQ123" i="4"/>
  <c r="AC123" i="4"/>
  <c r="X123" i="4"/>
  <c r="BC122" i="4"/>
  <c r="BB122" i="4"/>
  <c r="AU122" i="4"/>
  <c r="AO122" i="4"/>
  <c r="AE122" i="4"/>
  <c r="L122" i="4"/>
  <c r="BC121" i="4"/>
  <c r="AE121" i="4"/>
  <c r="AD121" i="4"/>
  <c r="BC120" i="4"/>
  <c r="AV120" i="4"/>
  <c r="AE120" i="4"/>
  <c r="X120" i="4"/>
  <c r="F120" i="4"/>
  <c r="AW119" i="4"/>
  <c r="AQ119" i="4"/>
  <c r="AE119" i="4"/>
  <c r="Y119" i="4"/>
  <c r="W119" i="4"/>
  <c r="G119" i="4"/>
  <c r="F119" i="4"/>
  <c r="AJ118" i="4"/>
  <c r="AE118" i="4"/>
  <c r="BC117" i="4"/>
  <c r="BB117" i="4"/>
  <c r="AU117" i="4"/>
  <c r="AJ117" i="4"/>
  <c r="AD117" i="4"/>
  <c r="W117" i="4"/>
  <c r="BC116" i="4"/>
  <c r="BA116" i="4"/>
  <c r="AU116" i="4"/>
  <c r="AK116" i="4"/>
  <c r="R116" i="4"/>
  <c r="M116" i="4"/>
  <c r="AU115" i="4"/>
  <c r="AQ115" i="4"/>
  <c r="AE115" i="4"/>
  <c r="X115" i="4"/>
  <c r="BB114" i="4"/>
  <c r="AV114" i="4"/>
  <c r="AE114" i="4"/>
  <c r="AD114" i="4"/>
  <c r="L114" i="4"/>
  <c r="BC113" i="4"/>
  <c r="AP113" i="4"/>
  <c r="AJ113" i="4"/>
  <c r="M113" i="4"/>
  <c r="BC112" i="4"/>
  <c r="AK112" i="4"/>
  <c r="AI112" i="4"/>
  <c r="X112" i="4"/>
  <c r="W112" i="4"/>
  <c r="F112" i="4"/>
  <c r="E112" i="4"/>
  <c r="AV111" i="4"/>
  <c r="AQ111" i="4"/>
  <c r="AE111" i="4"/>
  <c r="AC111" i="4"/>
  <c r="M111" i="4"/>
  <c r="G111" i="4"/>
  <c r="BA110" i="4"/>
  <c r="AV110" i="4"/>
  <c r="AQ110" i="4"/>
  <c r="AJ110" i="4"/>
  <c r="AE110" i="4"/>
  <c r="S110" i="4"/>
  <c r="R110" i="4"/>
  <c r="BC109" i="4"/>
  <c r="BA109" i="4"/>
  <c r="AQ109" i="4"/>
  <c r="AP109" i="4"/>
  <c r="AE109" i="4"/>
  <c r="AD109" i="4"/>
  <c r="W109" i="4"/>
  <c r="R109" i="4"/>
  <c r="F109" i="4"/>
  <c r="BC108" i="4"/>
  <c r="AU108" i="4"/>
  <c r="AQ108" i="4"/>
  <c r="AD108" i="4"/>
  <c r="Y108" i="4"/>
  <c r="W108" i="4"/>
  <c r="R108" i="4"/>
  <c r="L108" i="4"/>
  <c r="F108" i="4"/>
  <c r="BB107" i="4"/>
  <c r="AW107" i="4"/>
  <c r="AP107" i="4"/>
  <c r="AO107" i="4"/>
  <c r="Y107" i="4"/>
  <c r="X107" i="4"/>
  <c r="W107" i="4"/>
  <c r="M107" i="4"/>
  <c r="L107" i="4"/>
  <c r="F107" i="4"/>
  <c r="E107" i="4"/>
  <c r="BC106" i="4"/>
  <c r="AW106" i="4"/>
  <c r="AP106" i="4"/>
  <c r="AO106" i="4"/>
  <c r="Y106" i="4"/>
  <c r="X106" i="4"/>
  <c r="M106" i="4"/>
  <c r="G106" i="4"/>
  <c r="AV105" i="4"/>
  <c r="AQ105" i="4"/>
  <c r="AJ105" i="4"/>
  <c r="AE105" i="4"/>
  <c r="AC105" i="4"/>
  <c r="Y105" i="4"/>
  <c r="X105" i="4"/>
  <c r="W105" i="4"/>
  <c r="R105" i="4"/>
  <c r="M105" i="4"/>
  <c r="BC104" i="4"/>
  <c r="BB104" i="4"/>
  <c r="AQ104" i="4"/>
  <c r="AP104" i="4"/>
  <c r="AE104" i="4"/>
  <c r="AD104" i="4"/>
  <c r="W104" i="4"/>
  <c r="S104" i="4"/>
  <c r="L104" i="4"/>
  <c r="G104" i="4"/>
  <c r="AW103" i="4"/>
  <c r="AV103" i="4"/>
  <c r="AU103" i="4"/>
  <c r="AP103" i="4"/>
  <c r="AO103" i="4"/>
  <c r="AI103" i="4"/>
  <c r="AE103" i="4"/>
  <c r="X103" i="4"/>
  <c r="S103" i="4"/>
  <c r="L103" i="4"/>
  <c r="G103" i="4"/>
  <c r="F103" i="4"/>
  <c r="BB102" i="4"/>
  <c r="BA102" i="4"/>
  <c r="AU102" i="4"/>
  <c r="AQ102" i="4"/>
  <c r="AK102" i="4"/>
  <c r="AJ102" i="4"/>
  <c r="AD102" i="4"/>
  <c r="AC102" i="4"/>
  <c r="W102" i="4"/>
  <c r="S102" i="4"/>
  <c r="L102" i="4"/>
  <c r="G102" i="4"/>
  <c r="BA101" i="4"/>
  <c r="AW101" i="4"/>
  <c r="AU101" i="4"/>
  <c r="AQ101" i="4"/>
  <c r="AP101" i="4"/>
  <c r="AE101" i="4"/>
  <c r="AD101" i="4"/>
  <c r="S101" i="4"/>
  <c r="R101" i="4"/>
  <c r="G101" i="4"/>
  <c r="F101" i="4"/>
  <c r="AW100" i="4"/>
  <c r="AV100" i="4"/>
  <c r="AU100" i="4"/>
  <c r="AP100" i="4"/>
  <c r="AK100" i="4"/>
  <c r="AD100" i="4"/>
  <c r="Y100" i="4"/>
  <c r="R100" i="4"/>
  <c r="M100" i="4"/>
  <c r="F100" i="4"/>
  <c r="BC99" i="4"/>
  <c r="AV99" i="4"/>
  <c r="AQ99" i="4"/>
  <c r="AK99" i="4"/>
  <c r="AJ99" i="4"/>
  <c r="AD99" i="4"/>
  <c r="Y99" i="4"/>
  <c r="W99" i="4"/>
  <c r="S99" i="4"/>
  <c r="R99" i="4"/>
  <c r="G99" i="4"/>
  <c r="BC98" i="4"/>
  <c r="AV98" i="4"/>
  <c r="AQ98" i="4"/>
  <c r="AK98" i="4"/>
  <c r="AJ98" i="4"/>
  <c r="AD98" i="4"/>
  <c r="Y98" i="4"/>
  <c r="R98" i="4"/>
  <c r="M98" i="4"/>
  <c r="F98" i="4"/>
  <c r="BC97" i="4"/>
  <c r="AV97" i="4"/>
  <c r="AQ97" i="4"/>
  <c r="AJ97" i="4"/>
  <c r="AE97" i="4"/>
  <c r="AC97" i="4"/>
  <c r="Y97" i="4"/>
  <c r="X97" i="4"/>
  <c r="W97" i="4"/>
  <c r="R97" i="4"/>
  <c r="M97" i="4"/>
  <c r="BC96" i="4"/>
  <c r="BB96" i="4"/>
  <c r="AQ96" i="4"/>
  <c r="AP96" i="4"/>
  <c r="AE96" i="4"/>
  <c r="AD96" i="4"/>
  <c r="W96" i="4"/>
  <c r="S96" i="4"/>
  <c r="L96" i="4"/>
  <c r="G96" i="4"/>
  <c r="AW95" i="4"/>
  <c r="AV95" i="4"/>
  <c r="AU95" i="4"/>
  <c r="AP95" i="4"/>
  <c r="AO95" i="4"/>
  <c r="AI95" i="4"/>
  <c r="AE95" i="4"/>
  <c r="X95" i="4"/>
  <c r="S95" i="4"/>
  <c r="L95" i="4"/>
  <c r="G95" i="4"/>
  <c r="F95" i="4"/>
  <c r="BB94" i="4"/>
  <c r="BA94" i="4"/>
  <c r="AU94" i="4"/>
  <c r="AQ94" i="4"/>
  <c r="AO94" i="4"/>
  <c r="AK94" i="4"/>
  <c r="AJ94" i="4"/>
  <c r="AD94" i="4"/>
  <c r="AC94" i="4"/>
  <c r="W94" i="4"/>
  <c r="S94" i="4"/>
  <c r="L94" i="4"/>
  <c r="G94" i="4"/>
  <c r="BA93" i="4"/>
  <c r="AW93" i="4"/>
  <c r="AU93" i="4"/>
  <c r="AQ93" i="4"/>
  <c r="AP93" i="4"/>
  <c r="AE93" i="4"/>
  <c r="AD93" i="4"/>
  <c r="S93" i="4"/>
  <c r="R93" i="4"/>
  <c r="G93" i="4"/>
  <c r="F93" i="4"/>
  <c r="AW92" i="4"/>
  <c r="AV92" i="4"/>
  <c r="AU92" i="4"/>
  <c r="AP92" i="4"/>
  <c r="AK92" i="4"/>
  <c r="AD92" i="4"/>
  <c r="Y92" i="4"/>
  <c r="R92" i="4"/>
  <c r="M92" i="4"/>
  <c r="F92" i="4"/>
  <c r="BC91" i="4"/>
  <c r="AV91" i="4"/>
  <c r="AQ91" i="4"/>
  <c r="AO91" i="4"/>
  <c r="AK91" i="4"/>
  <c r="AJ91" i="4"/>
  <c r="AD91" i="4"/>
  <c r="Y91" i="4"/>
  <c r="W91" i="4"/>
  <c r="S91" i="4"/>
  <c r="R91" i="4"/>
  <c r="G91" i="4"/>
  <c r="BC90" i="4"/>
  <c r="AV90" i="4"/>
  <c r="AQ90" i="4"/>
  <c r="AO90" i="4"/>
  <c r="AK90" i="4"/>
  <c r="AJ90" i="4"/>
  <c r="AD90" i="4"/>
  <c r="Y90" i="4"/>
  <c r="R90" i="4"/>
  <c r="M90" i="4"/>
  <c r="F90" i="4"/>
  <c r="BC89" i="4"/>
  <c r="AV89" i="4"/>
  <c r="AQ89" i="4"/>
  <c r="AJ89" i="4"/>
  <c r="AE89" i="4"/>
  <c r="AC89" i="4"/>
  <c r="Y89" i="4"/>
  <c r="X89" i="4"/>
  <c r="W89" i="4"/>
  <c r="S89" i="4"/>
  <c r="R89" i="4"/>
  <c r="M89" i="4"/>
  <c r="G89" i="4"/>
  <c r="BC88" i="4"/>
  <c r="BB88" i="4"/>
  <c r="AV88" i="4"/>
  <c r="AQ88" i="4"/>
  <c r="AP88" i="4"/>
  <c r="AJ88" i="4"/>
  <c r="AE88" i="4"/>
  <c r="AD88" i="4"/>
  <c r="X88" i="4"/>
  <c r="W88" i="4"/>
  <c r="S88" i="4"/>
  <c r="M88" i="4"/>
  <c r="L88" i="4"/>
  <c r="G88" i="4"/>
  <c r="BB87" i="4"/>
  <c r="AW87" i="4"/>
  <c r="AV87" i="4"/>
  <c r="AU87" i="4"/>
  <c r="AQ87" i="4"/>
  <c r="AP87" i="4"/>
  <c r="AO87" i="4"/>
  <c r="AJ87" i="4"/>
  <c r="AI87" i="4"/>
  <c r="AE87" i="4"/>
  <c r="Y87" i="4"/>
  <c r="X87" i="4"/>
  <c r="S87" i="4"/>
  <c r="M87" i="4"/>
  <c r="L87" i="4"/>
  <c r="G87" i="4"/>
  <c r="F87" i="4"/>
  <c r="BC86" i="4"/>
  <c r="BB86" i="4"/>
  <c r="BA86" i="4"/>
  <c r="AV86" i="4"/>
  <c r="AU86" i="4"/>
  <c r="AQ86" i="4"/>
  <c r="AO86" i="4"/>
  <c r="AK86" i="4"/>
  <c r="AJ86" i="4"/>
  <c r="AE86" i="4"/>
  <c r="AD86" i="4"/>
  <c r="AC86" i="4"/>
  <c r="X86" i="4"/>
  <c r="W86" i="4"/>
  <c r="S86" i="4"/>
  <c r="M86" i="4"/>
  <c r="L86" i="4"/>
  <c r="G86" i="4"/>
  <c r="BB85" i="4"/>
  <c r="BA85" i="4"/>
  <c r="AW85" i="4"/>
  <c r="AU85" i="4"/>
  <c r="AQ85" i="4"/>
  <c r="AP85" i="4"/>
  <c r="AJ85" i="4"/>
  <c r="AE85" i="4"/>
  <c r="AD85" i="4"/>
  <c r="X85" i="4"/>
  <c r="S85" i="4"/>
  <c r="R85" i="4"/>
  <c r="L85" i="4"/>
  <c r="G85" i="4"/>
  <c r="F85" i="4"/>
  <c r="BB84" i="4"/>
  <c r="AW84" i="4"/>
  <c r="AV84" i="4"/>
  <c r="AU84" i="4"/>
  <c r="AQ84" i="4"/>
  <c r="AP84" i="4"/>
  <c r="AK84" i="4"/>
  <c r="AE84" i="4"/>
  <c r="AD84" i="4"/>
  <c r="Y84" i="4"/>
  <c r="S84" i="4"/>
  <c r="R84" i="4"/>
  <c r="M84" i="4"/>
  <c r="G84" i="4"/>
  <c r="F84" i="4"/>
  <c r="BC83" i="4"/>
  <c r="AW83" i="4"/>
  <c r="AV83" i="4"/>
  <c r="AQ83" i="4"/>
  <c r="AO83" i="4"/>
  <c r="AK83" i="4"/>
  <c r="AJ83" i="4"/>
  <c r="AE83" i="4"/>
  <c r="AD83" i="4"/>
  <c r="Y83" i="4"/>
  <c r="W83" i="4"/>
  <c r="S83" i="4"/>
  <c r="R83" i="4"/>
  <c r="L83" i="4"/>
  <c r="G83" i="4"/>
  <c r="BC82" i="4"/>
  <c r="AW82" i="4"/>
  <c r="AV82" i="4"/>
  <c r="AQ82" i="4"/>
  <c r="AO82" i="4"/>
  <c r="AK82" i="4"/>
  <c r="AJ82" i="4"/>
  <c r="AE82" i="4"/>
  <c r="AD82" i="4"/>
  <c r="Y82" i="4"/>
  <c r="S82" i="4"/>
  <c r="R82" i="4"/>
  <c r="M82" i="4"/>
  <c r="G82" i="4"/>
  <c r="F82" i="4"/>
  <c r="BC81" i="4"/>
  <c r="AW81" i="4"/>
  <c r="AV81" i="4"/>
  <c r="AQ81" i="4"/>
  <c r="AK81" i="4"/>
  <c r="AJ81" i="4"/>
  <c r="AE81" i="4"/>
  <c r="AC81" i="4"/>
  <c r="Y81" i="4"/>
  <c r="X81" i="4"/>
  <c r="W81" i="4"/>
  <c r="S81" i="4"/>
  <c r="R81" i="4"/>
  <c r="M81" i="4"/>
  <c r="G81" i="4"/>
  <c r="BC80" i="4"/>
  <c r="BB80" i="4"/>
  <c r="AV80" i="4"/>
  <c r="AQ80" i="4"/>
  <c r="AP80" i="4"/>
  <c r="AJ80" i="4"/>
  <c r="AE80" i="4"/>
  <c r="AD80" i="4"/>
  <c r="X80" i="4"/>
  <c r="W80" i="4"/>
  <c r="S80" i="4"/>
  <c r="M80" i="4"/>
  <c r="L80" i="4"/>
  <c r="G80" i="4"/>
  <c r="BB79" i="4"/>
  <c r="AW79" i="4"/>
  <c r="AV79" i="4"/>
  <c r="AU79" i="4"/>
  <c r="AQ79" i="4"/>
  <c r="AP79" i="4"/>
  <c r="AO79" i="4"/>
  <c r="AJ79" i="4"/>
  <c r="AI79" i="4"/>
  <c r="AE79" i="4"/>
  <c r="Y79" i="4"/>
  <c r="X79" i="4"/>
  <c r="S79" i="4"/>
  <c r="M79" i="4"/>
  <c r="L79" i="4"/>
  <c r="G79" i="4"/>
  <c r="F79" i="4"/>
  <c r="BC78" i="4"/>
  <c r="BB78" i="4"/>
  <c r="BA78" i="4"/>
  <c r="AV78" i="4"/>
  <c r="AU78" i="4"/>
  <c r="AQ78" i="4"/>
  <c r="AO78" i="4"/>
  <c r="AK78" i="4"/>
  <c r="AJ78" i="4"/>
  <c r="AE78" i="4"/>
  <c r="AD78" i="4"/>
  <c r="AC78" i="4"/>
  <c r="X78" i="4"/>
  <c r="W78" i="4"/>
  <c r="S78" i="4"/>
  <c r="M78" i="4"/>
  <c r="L78" i="4"/>
  <c r="G78" i="4"/>
  <c r="BB77" i="4"/>
  <c r="BA77" i="4"/>
  <c r="AW77" i="4"/>
  <c r="AU77" i="4"/>
  <c r="AQ77" i="4"/>
  <c r="AP77" i="4"/>
  <c r="AK77" i="4"/>
  <c r="AJ77" i="4"/>
  <c r="AE77" i="4"/>
  <c r="AD77" i="4"/>
  <c r="Y77" i="4"/>
  <c r="X77" i="4"/>
  <c r="S77" i="4"/>
  <c r="R77" i="4"/>
  <c r="M77" i="4"/>
  <c r="L77" i="4"/>
  <c r="G77" i="4"/>
  <c r="F77" i="4"/>
  <c r="BC76" i="4"/>
  <c r="BB76" i="4"/>
  <c r="AW76" i="4"/>
  <c r="AV76" i="4"/>
  <c r="AU76" i="4"/>
  <c r="AQ76" i="4"/>
  <c r="AP76" i="4"/>
  <c r="AK76" i="4"/>
  <c r="AJ76" i="4"/>
  <c r="AE76" i="4"/>
  <c r="AD76" i="4"/>
  <c r="Y76" i="4"/>
  <c r="X76" i="4"/>
  <c r="S76" i="4"/>
  <c r="R76" i="4"/>
  <c r="M76" i="4"/>
  <c r="L76" i="4"/>
  <c r="G76" i="4"/>
  <c r="F76" i="4"/>
  <c r="BC75" i="4"/>
  <c r="BB75" i="4"/>
  <c r="AW75" i="4"/>
  <c r="AV75" i="4"/>
  <c r="AQ75" i="4"/>
  <c r="AP75" i="4"/>
  <c r="AO75" i="4"/>
  <c r="AK75" i="4"/>
  <c r="AJ75" i="4"/>
  <c r="AE75" i="4"/>
  <c r="AD75" i="4"/>
  <c r="Y75" i="4"/>
  <c r="X75" i="4"/>
  <c r="W75" i="4"/>
  <c r="S75" i="4"/>
  <c r="R75" i="4"/>
  <c r="M75" i="4"/>
  <c r="L75" i="4"/>
  <c r="G75" i="4"/>
  <c r="BC74" i="4"/>
  <c r="BB74" i="4"/>
  <c r="AW74" i="4"/>
  <c r="AV74" i="4"/>
  <c r="AQ74" i="4"/>
  <c r="AP74" i="4"/>
  <c r="AO74" i="4"/>
  <c r="AK74" i="4"/>
  <c r="AJ74" i="4"/>
  <c r="AE74" i="4"/>
  <c r="AD74" i="4"/>
  <c r="Y74" i="4"/>
  <c r="X74" i="4"/>
  <c r="S74" i="4"/>
  <c r="R74" i="4"/>
  <c r="M74" i="4"/>
  <c r="L74" i="4"/>
  <c r="G74" i="4"/>
  <c r="F74" i="4"/>
  <c r="BC73" i="4"/>
  <c r="BB73" i="4"/>
  <c r="AW73" i="4"/>
  <c r="AV73" i="4"/>
  <c r="AQ73" i="4"/>
  <c r="AP73" i="4"/>
  <c r="AK73" i="4"/>
  <c r="AJ73" i="4"/>
  <c r="AE73" i="4"/>
  <c r="AD73" i="4"/>
  <c r="AC73" i="4"/>
  <c r="Y73" i="4"/>
  <c r="X73" i="4"/>
  <c r="W73" i="4"/>
  <c r="S73" i="4"/>
  <c r="R73" i="4"/>
  <c r="M73" i="4"/>
  <c r="L73" i="4"/>
  <c r="G73" i="4"/>
  <c r="BC72" i="4"/>
  <c r="BB72" i="4"/>
  <c r="AW72" i="4"/>
  <c r="AV72" i="4"/>
  <c r="AQ72" i="4"/>
  <c r="AP72" i="4"/>
  <c r="AK72" i="4"/>
  <c r="AJ72" i="4"/>
  <c r="AE72" i="4"/>
  <c r="AD72" i="4"/>
  <c r="Y72" i="4"/>
  <c r="X72" i="4"/>
  <c r="W72" i="4"/>
  <c r="S72" i="4"/>
  <c r="R72" i="4"/>
  <c r="M72" i="4"/>
  <c r="L72" i="4"/>
  <c r="G72" i="4"/>
  <c r="BC71" i="4"/>
  <c r="BB71" i="4"/>
  <c r="AW71" i="4"/>
  <c r="AV71" i="4"/>
  <c r="AU71" i="4"/>
  <c r="AQ71" i="4"/>
  <c r="AP71" i="4"/>
  <c r="AO71" i="4"/>
  <c r="AK71" i="4"/>
  <c r="AJ71" i="4"/>
  <c r="AI71" i="4"/>
  <c r="AE71" i="4"/>
  <c r="AD71" i="4"/>
  <c r="Y71" i="4"/>
  <c r="X71" i="4"/>
  <c r="S71" i="4"/>
  <c r="R71" i="4"/>
  <c r="M71" i="4"/>
  <c r="L71" i="4"/>
  <c r="G71" i="4"/>
  <c r="F71" i="4"/>
  <c r="BC70" i="4"/>
  <c r="BB70" i="4"/>
  <c r="BA70" i="4"/>
  <c r="AW70" i="4"/>
  <c r="AV70" i="4"/>
  <c r="AU70" i="4"/>
  <c r="AQ70" i="4"/>
  <c r="AP70" i="4"/>
  <c r="AO70" i="4"/>
  <c r="AK70" i="4"/>
  <c r="AJ70" i="4"/>
  <c r="AE70" i="4"/>
  <c r="AD70" i="4"/>
  <c r="AC70" i="4"/>
  <c r="Y70" i="4"/>
  <c r="X70" i="4"/>
  <c r="W70" i="4"/>
  <c r="S70" i="4"/>
  <c r="R70" i="4"/>
  <c r="M70" i="4"/>
  <c r="L70" i="4"/>
  <c r="G70" i="4"/>
  <c r="BC69" i="4"/>
  <c r="BB69" i="4"/>
  <c r="BA69" i="4"/>
  <c r="AW69" i="4"/>
  <c r="AV69" i="4"/>
  <c r="AU69" i="4"/>
  <c r="AQ69" i="4"/>
  <c r="AP69" i="4"/>
  <c r="AK69" i="4"/>
  <c r="AJ69" i="4"/>
  <c r="AE69" i="4"/>
  <c r="AD69" i="4"/>
  <c r="Y69" i="4"/>
  <c r="X69" i="4"/>
  <c r="S69" i="4"/>
  <c r="R69" i="4"/>
  <c r="M69" i="4"/>
  <c r="L69" i="4"/>
  <c r="G69" i="4"/>
  <c r="F69" i="4"/>
  <c r="BC68" i="4"/>
  <c r="BB68" i="4"/>
  <c r="AW68" i="4"/>
  <c r="AV68" i="4"/>
  <c r="AU68" i="4"/>
  <c r="AQ68" i="4"/>
  <c r="AP68" i="4"/>
  <c r="AK68" i="4"/>
  <c r="AJ68" i="4"/>
  <c r="AE68" i="4"/>
  <c r="AD68" i="4"/>
  <c r="Y68" i="4"/>
  <c r="X68" i="4"/>
  <c r="S68" i="4"/>
  <c r="R68" i="4"/>
  <c r="M68" i="4"/>
  <c r="L68" i="4"/>
  <c r="G68" i="4"/>
  <c r="F68" i="4"/>
  <c r="BC67" i="4"/>
  <c r="BB67" i="4"/>
  <c r="AW67" i="4"/>
  <c r="AV67" i="4"/>
  <c r="AQ67" i="4"/>
  <c r="AP67" i="4"/>
  <c r="AO67" i="4"/>
  <c r="AK67" i="4"/>
  <c r="AJ67" i="4"/>
  <c r="AE67" i="4"/>
  <c r="AD67" i="4"/>
  <c r="Y67" i="4"/>
  <c r="X67" i="4"/>
  <c r="W67" i="4"/>
  <c r="S67" i="4"/>
  <c r="R67" i="4"/>
  <c r="M67" i="4"/>
  <c r="L67" i="4"/>
  <c r="G67" i="4"/>
  <c r="BC66" i="4"/>
  <c r="BB66" i="4"/>
  <c r="AW66" i="4"/>
  <c r="AV66" i="4"/>
  <c r="AQ66" i="4"/>
  <c r="AP66" i="4"/>
  <c r="AO66" i="4"/>
  <c r="AK66" i="4"/>
  <c r="AJ66" i="4"/>
  <c r="AE66" i="4"/>
  <c r="AD66" i="4"/>
  <c r="Y66" i="4"/>
  <c r="X66" i="4"/>
  <c r="S66" i="4"/>
  <c r="R66" i="4"/>
  <c r="M66" i="4"/>
  <c r="L66" i="4"/>
  <c r="G66" i="4"/>
  <c r="F66" i="4"/>
  <c r="BC65" i="4"/>
  <c r="BB65" i="4"/>
  <c r="AW65" i="4"/>
  <c r="AV65" i="4"/>
  <c r="AQ65" i="4"/>
  <c r="AP65" i="4"/>
  <c r="AK65" i="4"/>
  <c r="AJ65" i="4"/>
  <c r="AE65" i="4"/>
  <c r="AD65" i="4"/>
  <c r="AC65" i="4"/>
  <c r="Y65" i="4"/>
  <c r="X65" i="4"/>
  <c r="W65" i="4"/>
  <c r="S65" i="4"/>
  <c r="R65" i="4"/>
  <c r="M65" i="4"/>
  <c r="L65" i="4"/>
  <c r="G65" i="4"/>
  <c r="BC64" i="4"/>
  <c r="BB64" i="4"/>
  <c r="AW64" i="4"/>
  <c r="AV64" i="4"/>
  <c r="AQ64" i="4"/>
  <c r="AP64" i="4"/>
  <c r="AK64" i="4"/>
  <c r="AJ64" i="4"/>
  <c r="AE64" i="4"/>
  <c r="AD64" i="4"/>
  <c r="Y64" i="4"/>
  <c r="X64" i="4"/>
  <c r="W64" i="4"/>
  <c r="S64" i="4"/>
  <c r="R64" i="4"/>
  <c r="M64" i="4"/>
  <c r="L64" i="4"/>
  <c r="G64" i="4"/>
  <c r="BC63" i="4"/>
  <c r="BB63" i="4"/>
  <c r="AW63" i="4"/>
  <c r="AV63" i="4"/>
  <c r="AU63" i="4"/>
  <c r="AQ63" i="4"/>
  <c r="AP63" i="4"/>
  <c r="AO63" i="4"/>
  <c r="AK63" i="4"/>
  <c r="AJ63" i="4"/>
  <c r="AI63" i="4"/>
  <c r="AE63" i="4"/>
  <c r="AD63" i="4"/>
  <c r="Y63" i="4"/>
  <c r="X63" i="4"/>
  <c r="S63" i="4"/>
  <c r="R63" i="4"/>
  <c r="M63" i="4"/>
  <c r="L63" i="4"/>
  <c r="G63" i="4"/>
  <c r="F63" i="4"/>
  <c r="BC62" i="4"/>
  <c r="BB62" i="4"/>
  <c r="BA62" i="4"/>
  <c r="AW62" i="4"/>
  <c r="AV62" i="4"/>
  <c r="AU62" i="4"/>
  <c r="AQ62" i="4"/>
  <c r="AP62" i="4"/>
  <c r="AO62" i="4"/>
  <c r="AK62" i="4"/>
  <c r="AJ62" i="4"/>
  <c r="AI62" i="4"/>
  <c r="AE62" i="4"/>
  <c r="AD62" i="4"/>
  <c r="AC62" i="4"/>
  <c r="Y62" i="4"/>
  <c r="X62" i="4"/>
  <c r="W62" i="4"/>
  <c r="S62" i="4"/>
  <c r="R62" i="4"/>
  <c r="M62" i="4"/>
  <c r="L62" i="4"/>
  <c r="G62" i="4"/>
  <c r="BC61" i="4"/>
  <c r="BB61" i="4"/>
  <c r="BA61" i="4"/>
  <c r="AW61" i="4"/>
  <c r="AV61" i="4"/>
  <c r="AU61" i="4"/>
  <c r="AQ61" i="4"/>
  <c r="AP61" i="4"/>
  <c r="AK61" i="4"/>
  <c r="AJ61" i="4"/>
  <c r="AE61" i="4"/>
  <c r="AD61" i="4"/>
  <c r="Y61" i="4"/>
  <c r="X61" i="4"/>
  <c r="S61" i="4"/>
  <c r="R61" i="4"/>
  <c r="M61" i="4"/>
  <c r="L61" i="4"/>
  <c r="G61" i="4"/>
  <c r="F61" i="4"/>
  <c r="BC60" i="4"/>
  <c r="BB60" i="4"/>
  <c r="AW60" i="4"/>
  <c r="AV60" i="4"/>
  <c r="AU60" i="4"/>
  <c r="AQ60" i="4"/>
  <c r="AP60" i="4"/>
  <c r="AK60" i="4"/>
  <c r="AJ60" i="4"/>
  <c r="AE60" i="4"/>
  <c r="AD60" i="4"/>
  <c r="Y60" i="4"/>
  <c r="X60" i="4"/>
  <c r="S60" i="4"/>
  <c r="R60" i="4"/>
  <c r="M60" i="4"/>
  <c r="L60" i="4"/>
  <c r="G60" i="4"/>
  <c r="F60" i="4"/>
  <c r="BC59" i="4"/>
  <c r="BB59" i="4"/>
  <c r="AW59" i="4"/>
  <c r="AV59" i="4"/>
  <c r="AQ59" i="4"/>
  <c r="AP59" i="4"/>
  <c r="AO59" i="4"/>
  <c r="AK59" i="4"/>
  <c r="AJ59" i="4"/>
  <c r="AI59" i="4"/>
  <c r="AE59" i="4"/>
  <c r="AD59" i="4"/>
  <c r="Y59" i="4"/>
  <c r="X59" i="4"/>
  <c r="W59" i="4"/>
  <c r="S59" i="4"/>
  <c r="R59" i="4"/>
  <c r="M59" i="4"/>
  <c r="L59" i="4"/>
  <c r="G59" i="4"/>
  <c r="BC58" i="4"/>
  <c r="BB58" i="4"/>
  <c r="AW58" i="4"/>
  <c r="AV58" i="4"/>
  <c r="AQ58" i="4"/>
  <c r="AP58" i="4"/>
  <c r="AO58" i="4"/>
  <c r="AK58" i="4"/>
  <c r="AJ58" i="4"/>
  <c r="AI58" i="4"/>
  <c r="AE58" i="4"/>
  <c r="AD58" i="4"/>
  <c r="Y58" i="4"/>
  <c r="X58" i="4"/>
  <c r="S58" i="4"/>
  <c r="R58" i="4"/>
  <c r="M58" i="4"/>
  <c r="L58" i="4"/>
  <c r="G58" i="4"/>
  <c r="F58" i="4"/>
  <c r="BC57" i="4"/>
  <c r="BB57" i="4"/>
  <c r="AW57" i="4"/>
  <c r="AV57" i="4"/>
  <c r="AQ57" i="4"/>
  <c r="AP57" i="4"/>
  <c r="AK57" i="4"/>
  <c r="AJ57" i="4"/>
  <c r="AE57" i="4"/>
  <c r="AD57" i="4"/>
  <c r="AC57" i="4"/>
  <c r="Y57" i="4"/>
  <c r="X57" i="4"/>
  <c r="W57" i="4"/>
  <c r="S57" i="4"/>
  <c r="R57" i="4"/>
  <c r="M57" i="4"/>
  <c r="L57" i="4"/>
  <c r="G57" i="4"/>
  <c r="BC56" i="4"/>
  <c r="BB56" i="4"/>
  <c r="AW56" i="4"/>
  <c r="AV56" i="4"/>
  <c r="AQ56" i="4"/>
  <c r="AP56" i="4"/>
  <c r="AK56" i="4"/>
  <c r="AJ56" i="4"/>
  <c r="AE56" i="4"/>
  <c r="AD56" i="4"/>
  <c r="Y56" i="4"/>
  <c r="X56" i="4"/>
  <c r="W56" i="4"/>
  <c r="S56" i="4"/>
  <c r="R56" i="4"/>
  <c r="M56" i="4"/>
  <c r="L56" i="4"/>
  <c r="G56" i="4"/>
  <c r="BC55" i="4"/>
  <c r="BB55" i="4"/>
  <c r="AW55" i="4"/>
  <c r="AV55" i="4"/>
  <c r="AU55" i="4"/>
  <c r="AQ55" i="4"/>
  <c r="AP55" i="4"/>
  <c r="AO55" i="4"/>
  <c r="AK55" i="4"/>
  <c r="AJ55" i="4"/>
  <c r="AI55" i="4"/>
  <c r="AE55" i="4"/>
  <c r="AD55" i="4"/>
  <c r="Y55" i="4"/>
  <c r="X55" i="4"/>
  <c r="S55" i="4"/>
  <c r="R55" i="4"/>
  <c r="M55" i="4"/>
  <c r="L55" i="4"/>
  <c r="G55" i="4"/>
  <c r="F55" i="4"/>
  <c r="BC54" i="4"/>
  <c r="BB54" i="4"/>
  <c r="BA54" i="4"/>
  <c r="AW54" i="4"/>
  <c r="AV54" i="4"/>
  <c r="AU54" i="4"/>
  <c r="AQ54" i="4"/>
  <c r="AP54" i="4"/>
  <c r="AO54" i="4"/>
  <c r="AK54" i="4"/>
  <c r="AJ54" i="4"/>
  <c r="AI54" i="4"/>
  <c r="AE54" i="4"/>
  <c r="AD54" i="4"/>
  <c r="AC54" i="4"/>
  <c r="Y54" i="4"/>
  <c r="X54" i="4"/>
  <c r="W54" i="4"/>
  <c r="S54" i="4"/>
  <c r="R54" i="4"/>
  <c r="M54" i="4"/>
  <c r="L54" i="4"/>
  <c r="G54" i="4"/>
  <c r="BC53" i="4"/>
  <c r="BB53" i="4"/>
  <c r="BA53" i="4"/>
  <c r="AW53" i="4"/>
  <c r="AV53" i="4"/>
  <c r="AU53" i="4"/>
  <c r="AQ53" i="4"/>
  <c r="AP53" i="4"/>
  <c r="AK53" i="4"/>
  <c r="AJ53" i="4"/>
  <c r="AE53" i="4"/>
  <c r="AD53" i="4"/>
  <c r="Y53" i="4"/>
  <c r="X53" i="4"/>
  <c r="S53" i="4"/>
  <c r="R53" i="4"/>
  <c r="M53" i="4"/>
  <c r="L53" i="4"/>
  <c r="G53" i="4"/>
  <c r="F53" i="4"/>
  <c r="BC52" i="4"/>
  <c r="BB52" i="4"/>
  <c r="AW52" i="4"/>
  <c r="AV52" i="4"/>
  <c r="AU52" i="4"/>
  <c r="AQ52" i="4"/>
  <c r="AP52" i="4"/>
  <c r="AK52" i="4"/>
  <c r="AJ52" i="4"/>
  <c r="AE52" i="4"/>
  <c r="AD52" i="4"/>
  <c r="Y52" i="4"/>
  <c r="X52" i="4"/>
  <c r="S52" i="4"/>
  <c r="R52" i="4"/>
  <c r="M52" i="4"/>
  <c r="L52" i="4"/>
  <c r="G52" i="4"/>
  <c r="F52" i="4"/>
  <c r="BC51" i="4"/>
  <c r="BB51" i="4"/>
  <c r="AW51" i="4"/>
  <c r="AV51" i="4"/>
  <c r="AQ51" i="4"/>
  <c r="AP51" i="4"/>
  <c r="AO51" i="4"/>
  <c r="AK51" i="4"/>
  <c r="AJ51" i="4"/>
  <c r="AI51" i="4"/>
  <c r="AE51" i="4"/>
  <c r="AD51" i="4"/>
  <c r="Y51" i="4"/>
  <c r="X51" i="4"/>
  <c r="W51" i="4"/>
  <c r="S51" i="4"/>
  <c r="R51" i="4"/>
  <c r="M51" i="4"/>
  <c r="K157" i="4" s="1"/>
  <c r="L51" i="4"/>
  <c r="G51" i="4"/>
  <c r="BC50" i="4"/>
  <c r="BB50" i="4"/>
  <c r="AW50" i="4"/>
  <c r="AV50" i="4"/>
  <c r="AQ50" i="4"/>
  <c r="AP50" i="4"/>
  <c r="AO50" i="4"/>
  <c r="AK50" i="4"/>
  <c r="AJ50" i="4"/>
  <c r="AI50" i="4"/>
  <c r="AE50" i="4"/>
  <c r="AD50" i="4"/>
  <c r="Y50" i="4"/>
  <c r="X50" i="4"/>
  <c r="S50" i="4"/>
  <c r="R50" i="4"/>
  <c r="M50" i="4"/>
  <c r="L50" i="4"/>
  <c r="G50" i="4"/>
  <c r="F50" i="4"/>
  <c r="BC49" i="4"/>
  <c r="BB49" i="4"/>
  <c r="AW49" i="4"/>
  <c r="AV49" i="4"/>
  <c r="AQ49" i="4"/>
  <c r="AP49" i="4"/>
  <c r="AK49" i="4"/>
  <c r="AJ49" i="4"/>
  <c r="AE49" i="4"/>
  <c r="AD49" i="4"/>
  <c r="AC49" i="4"/>
  <c r="Y49" i="4"/>
  <c r="X49" i="4"/>
  <c r="W49" i="4"/>
  <c r="S49" i="4"/>
  <c r="R49" i="4"/>
  <c r="M49" i="4"/>
  <c r="L49" i="4"/>
  <c r="G49" i="4"/>
  <c r="BC48" i="4"/>
  <c r="BB48" i="4"/>
  <c r="AW48" i="4"/>
  <c r="AV48" i="4"/>
  <c r="AQ48" i="4"/>
  <c r="AP48" i="4"/>
  <c r="AK48" i="4"/>
  <c r="AJ48" i="4"/>
  <c r="AE48" i="4"/>
  <c r="AD48" i="4"/>
  <c r="Y48" i="4"/>
  <c r="X48" i="4"/>
  <c r="W48" i="4"/>
  <c r="S48" i="4"/>
  <c r="R48" i="4"/>
  <c r="M48" i="4"/>
  <c r="L48" i="4"/>
  <c r="G48" i="4"/>
  <c r="BC47" i="4"/>
  <c r="BB47" i="4"/>
  <c r="AW47" i="4"/>
  <c r="AV47" i="4"/>
  <c r="AU47" i="4"/>
  <c r="AQ47" i="4"/>
  <c r="AP47" i="4"/>
  <c r="AO47" i="4"/>
  <c r="AK47" i="4"/>
  <c r="AJ47" i="4"/>
  <c r="AI47" i="4"/>
  <c r="AE47" i="4"/>
  <c r="AD47" i="4"/>
  <c r="Y47" i="4"/>
  <c r="X47" i="4"/>
  <c r="S47" i="4"/>
  <c r="R47" i="4"/>
  <c r="M47" i="4"/>
  <c r="L47" i="4"/>
  <c r="G47" i="4"/>
  <c r="F47" i="4"/>
  <c r="BC46" i="4"/>
  <c r="BB46" i="4"/>
  <c r="BA46" i="4"/>
  <c r="AW46" i="4"/>
  <c r="AV46" i="4"/>
  <c r="AU46" i="4"/>
  <c r="AQ46" i="4"/>
  <c r="AP46" i="4"/>
  <c r="AO46" i="4"/>
  <c r="AK46" i="4"/>
  <c r="AJ46" i="4"/>
  <c r="AI46" i="4"/>
  <c r="AE46" i="4"/>
  <c r="AD46" i="4"/>
  <c r="AC46" i="4"/>
  <c r="Y46" i="4"/>
  <c r="X46" i="4"/>
  <c r="W46" i="4"/>
  <c r="S46" i="4"/>
  <c r="R46" i="4"/>
  <c r="M46" i="4"/>
  <c r="L46" i="4"/>
  <c r="G46" i="4"/>
  <c r="BC45" i="4"/>
  <c r="BB45" i="4"/>
  <c r="BA45" i="4"/>
  <c r="AW45" i="4"/>
  <c r="AV45" i="4"/>
  <c r="AU45" i="4"/>
  <c r="AQ45" i="4"/>
  <c r="AP45" i="4"/>
  <c r="AK45" i="4"/>
  <c r="AJ45" i="4"/>
  <c r="AE45" i="4"/>
  <c r="AD45" i="4"/>
  <c r="Y45" i="4"/>
  <c r="X45" i="4"/>
  <c r="S45" i="4"/>
  <c r="R45" i="4"/>
  <c r="M45" i="4"/>
  <c r="L45" i="4"/>
  <c r="G45" i="4"/>
  <c r="F45" i="4"/>
  <c r="BC44" i="4"/>
  <c r="BB44" i="4"/>
  <c r="AW44" i="4"/>
  <c r="AV44" i="4"/>
  <c r="AU44" i="4"/>
  <c r="AQ44" i="4"/>
  <c r="AP44" i="4"/>
  <c r="AK44" i="4"/>
  <c r="AJ44" i="4"/>
  <c r="AE44" i="4"/>
  <c r="AD44" i="4"/>
  <c r="Y44" i="4"/>
  <c r="X44" i="4"/>
  <c r="S44" i="4"/>
  <c r="R44" i="4"/>
  <c r="M44" i="4"/>
  <c r="L44" i="4"/>
  <c r="G44" i="4"/>
  <c r="F44" i="4"/>
  <c r="BC43" i="4"/>
  <c r="BB43" i="4"/>
  <c r="AW43" i="4"/>
  <c r="AV43" i="4"/>
  <c r="AQ43" i="4"/>
  <c r="AP43" i="4"/>
  <c r="AO43" i="4"/>
  <c r="AK43" i="4"/>
  <c r="AJ43" i="4"/>
  <c r="AI43" i="4"/>
  <c r="AE43" i="4"/>
  <c r="AD43" i="4"/>
  <c r="Y43" i="4"/>
  <c r="X43" i="4"/>
  <c r="W43" i="4"/>
  <c r="S43" i="4"/>
  <c r="R43" i="4"/>
  <c r="M43" i="4"/>
  <c r="L43" i="4"/>
  <c r="G43" i="4"/>
  <c r="BC42" i="4"/>
  <c r="BB42" i="4"/>
  <c r="AW42" i="4"/>
  <c r="AV42" i="4"/>
  <c r="AQ42" i="4"/>
  <c r="AP42" i="4"/>
  <c r="AO42" i="4"/>
  <c r="AK42" i="4"/>
  <c r="AJ42" i="4"/>
  <c r="AI42" i="4"/>
  <c r="AE42" i="4"/>
  <c r="AD42" i="4"/>
  <c r="Y42" i="4"/>
  <c r="X42" i="4"/>
  <c r="S42" i="4"/>
  <c r="R42" i="4"/>
  <c r="M42" i="4"/>
  <c r="L42" i="4"/>
  <c r="G42" i="4"/>
  <c r="F42" i="4"/>
  <c r="BC41" i="4"/>
  <c r="BB41" i="4"/>
  <c r="AW41" i="4"/>
  <c r="AV41" i="4"/>
  <c r="AQ41" i="4"/>
  <c r="AP41" i="4"/>
  <c r="AK41" i="4"/>
  <c r="AJ41" i="4"/>
  <c r="AE41" i="4"/>
  <c r="AD41" i="4"/>
  <c r="AC41" i="4"/>
  <c r="Y41" i="4"/>
  <c r="X41" i="4"/>
  <c r="W41" i="4"/>
  <c r="S41" i="4"/>
  <c r="R41" i="4"/>
  <c r="M41" i="4"/>
  <c r="L41" i="4"/>
  <c r="G41" i="4"/>
  <c r="BC40" i="4"/>
  <c r="BB40" i="4"/>
  <c r="AW40" i="4"/>
  <c r="AV40" i="4"/>
  <c r="AQ40" i="4"/>
  <c r="AP40" i="4"/>
  <c r="AK40" i="4"/>
  <c r="AJ40" i="4"/>
  <c r="AE40" i="4"/>
  <c r="AD40" i="4"/>
  <c r="Y40" i="4"/>
  <c r="X40" i="4"/>
  <c r="W40" i="4"/>
  <c r="S40" i="4"/>
  <c r="R40" i="4"/>
  <c r="M40" i="4"/>
  <c r="L40" i="4"/>
  <c r="G40" i="4"/>
  <c r="BC39" i="4"/>
  <c r="BB39" i="4"/>
  <c r="AW39" i="4"/>
  <c r="AV39" i="4"/>
  <c r="AU39" i="4"/>
  <c r="AQ39" i="4"/>
  <c r="AP39" i="4"/>
  <c r="AO39" i="4"/>
  <c r="AK39" i="4"/>
  <c r="AJ39" i="4"/>
  <c r="AI39" i="4"/>
  <c r="AE39" i="4"/>
  <c r="AD39" i="4"/>
  <c r="Y39" i="4"/>
  <c r="X39" i="4"/>
  <c r="S39" i="4"/>
  <c r="R39" i="4"/>
  <c r="M39" i="4"/>
  <c r="L39" i="4"/>
  <c r="G39" i="4"/>
  <c r="F39" i="4"/>
  <c r="BC38" i="4"/>
  <c r="BB38" i="4"/>
  <c r="BA38" i="4"/>
  <c r="AW38" i="4"/>
  <c r="AV38" i="4"/>
  <c r="AU38" i="4"/>
  <c r="AQ38" i="4"/>
  <c r="AP38" i="4"/>
  <c r="AO38" i="4"/>
  <c r="AK38" i="4"/>
  <c r="AJ38" i="4"/>
  <c r="AI38" i="4"/>
  <c r="AE38" i="4"/>
  <c r="AD38" i="4"/>
  <c r="AC38" i="4"/>
  <c r="Y38" i="4"/>
  <c r="X38" i="4"/>
  <c r="W38" i="4"/>
  <c r="S38" i="4"/>
  <c r="R38" i="4"/>
  <c r="M38" i="4"/>
  <c r="L38" i="4"/>
  <c r="G38" i="4"/>
  <c r="BC37" i="4"/>
  <c r="BB37" i="4"/>
  <c r="BA37" i="4"/>
  <c r="AW37" i="4"/>
  <c r="AV37" i="4"/>
  <c r="AU37" i="4"/>
  <c r="AQ37" i="4"/>
  <c r="AP37" i="4"/>
  <c r="AK37" i="4"/>
  <c r="AJ37" i="4"/>
  <c r="AE37" i="4"/>
  <c r="AD37" i="4"/>
  <c r="Y37" i="4"/>
  <c r="X37" i="4"/>
  <c r="S37" i="4"/>
  <c r="R37" i="4"/>
  <c r="M37" i="4"/>
  <c r="L37" i="4"/>
  <c r="G37" i="4"/>
  <c r="F37" i="4"/>
  <c r="BC36" i="4"/>
  <c r="BB36" i="4"/>
  <c r="AW36" i="4"/>
  <c r="AV36" i="4"/>
  <c r="AU36" i="4"/>
  <c r="AQ36" i="4"/>
  <c r="AP36" i="4"/>
  <c r="AK36" i="4"/>
  <c r="AJ36" i="4"/>
  <c r="AE36" i="4"/>
  <c r="AD36" i="4"/>
  <c r="Y36" i="4"/>
  <c r="X36" i="4"/>
  <c r="S36" i="4"/>
  <c r="R36" i="4"/>
  <c r="M36" i="4"/>
  <c r="L36" i="4"/>
  <c r="G36" i="4"/>
  <c r="F36" i="4"/>
  <c r="BC35" i="4"/>
  <c r="BB35" i="4"/>
  <c r="AW35" i="4"/>
  <c r="AV35" i="4"/>
  <c r="AQ35" i="4"/>
  <c r="AP35" i="4"/>
  <c r="AO35" i="4"/>
  <c r="AK35" i="4"/>
  <c r="AJ35" i="4"/>
  <c r="AI35" i="4"/>
  <c r="AE35" i="4"/>
  <c r="AD35" i="4"/>
  <c r="Y35" i="4"/>
  <c r="X35" i="4"/>
  <c r="W35" i="4"/>
  <c r="S35" i="4"/>
  <c r="R35" i="4"/>
  <c r="M35" i="4"/>
  <c r="L35" i="4"/>
  <c r="G35" i="4"/>
  <c r="BC34" i="4"/>
  <c r="BB34" i="4"/>
  <c r="AW34" i="4"/>
  <c r="AV34" i="4"/>
  <c r="AQ34" i="4"/>
  <c r="AP34" i="4"/>
  <c r="AO34" i="4"/>
  <c r="AK34" i="4"/>
  <c r="AJ34" i="4"/>
  <c r="AI34" i="4"/>
  <c r="AE34" i="4"/>
  <c r="AD34" i="4"/>
  <c r="Y34" i="4"/>
  <c r="X34" i="4"/>
  <c r="S34" i="4"/>
  <c r="R34" i="4"/>
  <c r="M34" i="4"/>
  <c r="L34" i="4"/>
  <c r="G34" i="4"/>
  <c r="F34" i="4"/>
  <c r="BC33" i="4"/>
  <c r="BB33" i="4"/>
  <c r="AW33" i="4"/>
  <c r="AV33" i="4"/>
  <c r="AQ33" i="4"/>
  <c r="AP33" i="4"/>
  <c r="AK33" i="4"/>
  <c r="AJ33" i="4"/>
  <c r="AE33" i="4"/>
  <c r="AD33" i="4"/>
  <c r="AC33" i="4"/>
  <c r="Y33" i="4"/>
  <c r="X33" i="4"/>
  <c r="W33" i="4"/>
  <c r="S33" i="4"/>
  <c r="R33" i="4"/>
  <c r="M33" i="4"/>
  <c r="L33" i="4"/>
  <c r="G33" i="4"/>
  <c r="BC32" i="4"/>
  <c r="BB32" i="4"/>
  <c r="AW32" i="4"/>
  <c r="AV32" i="4"/>
  <c r="AQ32" i="4"/>
  <c r="AP32" i="4"/>
  <c r="AK32" i="4"/>
  <c r="AJ32" i="4"/>
  <c r="AE32" i="4"/>
  <c r="AD32" i="4"/>
  <c r="Y32" i="4"/>
  <c r="X32" i="4"/>
  <c r="W32" i="4"/>
  <c r="S32" i="4"/>
  <c r="R32" i="4"/>
  <c r="M32" i="4"/>
  <c r="L32" i="4"/>
  <c r="G32" i="4"/>
  <c r="BC31" i="4"/>
  <c r="BB31" i="4"/>
  <c r="AW31" i="4"/>
  <c r="AV31" i="4"/>
  <c r="AU31" i="4"/>
  <c r="AQ31" i="4"/>
  <c r="AP31" i="4"/>
  <c r="AO31" i="4"/>
  <c r="AK31" i="4"/>
  <c r="AJ31" i="4"/>
  <c r="AI31" i="4"/>
  <c r="AE31" i="4"/>
  <c r="AD31" i="4"/>
  <c r="Y31" i="4"/>
  <c r="X31" i="4"/>
  <c r="S31" i="4"/>
  <c r="R31" i="4"/>
  <c r="M31" i="4"/>
  <c r="L31" i="4"/>
  <c r="G31" i="4"/>
  <c r="F31" i="4"/>
  <c r="BC30" i="4"/>
  <c r="BB30" i="4"/>
  <c r="BA30" i="4"/>
  <c r="AW30" i="4"/>
  <c r="AV30" i="4"/>
  <c r="AU30" i="4"/>
  <c r="AQ30" i="4"/>
  <c r="AP30" i="4"/>
  <c r="AO30" i="4"/>
  <c r="AK30" i="4"/>
  <c r="AJ30" i="4"/>
  <c r="AI30" i="4"/>
  <c r="AE30" i="4"/>
  <c r="AD30" i="4"/>
  <c r="AC30" i="4"/>
  <c r="Y30" i="4"/>
  <c r="X30" i="4"/>
  <c r="W30" i="4"/>
  <c r="S30" i="4"/>
  <c r="R30" i="4"/>
  <c r="M30" i="4"/>
  <c r="L30" i="4"/>
  <c r="G30" i="4"/>
  <c r="BC29" i="4"/>
  <c r="BB29" i="4"/>
  <c r="BA29" i="4"/>
  <c r="AW29" i="4"/>
  <c r="AV29" i="4"/>
  <c r="AU29" i="4"/>
  <c r="AQ29" i="4"/>
  <c r="AP29" i="4"/>
  <c r="AK29" i="4"/>
  <c r="AJ29" i="4"/>
  <c r="AE29" i="4"/>
  <c r="AD29" i="4"/>
  <c r="Y29" i="4"/>
  <c r="X29" i="4"/>
  <c r="S29" i="4"/>
  <c r="R29" i="4"/>
  <c r="M29" i="4"/>
  <c r="L29" i="4"/>
  <c r="G29" i="4"/>
  <c r="F29" i="4"/>
  <c r="BC28" i="4"/>
  <c r="BB28" i="4"/>
  <c r="AW28" i="4"/>
  <c r="AV28" i="4"/>
  <c r="AU28" i="4"/>
  <c r="AQ28" i="4"/>
  <c r="AP28" i="4"/>
  <c r="AK28" i="4"/>
  <c r="AJ28" i="4"/>
  <c r="AE28" i="4"/>
  <c r="AD28" i="4"/>
  <c r="Y28" i="4"/>
  <c r="X28" i="4"/>
  <c r="S28" i="4"/>
  <c r="R28" i="4"/>
  <c r="M28" i="4"/>
  <c r="L28" i="4"/>
  <c r="G28" i="4"/>
  <c r="F28" i="4"/>
  <c r="BC27" i="4"/>
  <c r="BB27" i="4"/>
  <c r="AW27" i="4"/>
  <c r="AV27" i="4"/>
  <c r="AQ27" i="4"/>
  <c r="AP27" i="4"/>
  <c r="AO27" i="4"/>
  <c r="AK27" i="4"/>
  <c r="AJ27" i="4"/>
  <c r="AI27" i="4"/>
  <c r="AE27" i="4"/>
  <c r="AD27" i="4"/>
  <c r="Y27" i="4"/>
  <c r="X27" i="4"/>
  <c r="W27" i="4"/>
  <c r="S27" i="4"/>
  <c r="R27" i="4"/>
  <c r="M27" i="4"/>
  <c r="L27" i="4"/>
  <c r="G27" i="4"/>
  <c r="BC26" i="4"/>
  <c r="BB26" i="4"/>
  <c r="AW26" i="4"/>
  <c r="AV26" i="4"/>
  <c r="AQ26" i="4"/>
  <c r="AP26" i="4"/>
  <c r="AO26" i="4"/>
  <c r="AK26" i="4"/>
  <c r="AJ26" i="4"/>
  <c r="AI26" i="4"/>
  <c r="AE26" i="4"/>
  <c r="AD26" i="4"/>
  <c r="Y26" i="4"/>
  <c r="X26" i="4"/>
  <c r="S26" i="4"/>
  <c r="R26" i="4"/>
  <c r="M26" i="4"/>
  <c r="L26" i="4"/>
  <c r="G26" i="4"/>
  <c r="F26" i="4"/>
  <c r="BC25" i="4"/>
  <c r="BB25" i="4"/>
  <c r="AW25" i="4"/>
  <c r="AV25" i="4"/>
  <c r="AQ25" i="4"/>
  <c r="AP25" i="4"/>
  <c r="AK25" i="4"/>
  <c r="AJ25" i="4"/>
  <c r="AE25" i="4"/>
  <c r="AD25" i="4"/>
  <c r="AC25" i="4"/>
  <c r="Y25" i="4"/>
  <c r="X25" i="4"/>
  <c r="W25" i="4"/>
  <c r="S25" i="4"/>
  <c r="R25" i="4"/>
  <c r="M25" i="4"/>
  <c r="L25" i="4"/>
  <c r="G25" i="4"/>
  <c r="BC24" i="4"/>
  <c r="BB24" i="4"/>
  <c r="AW24" i="4"/>
  <c r="AV24" i="4"/>
  <c r="AQ24" i="4"/>
  <c r="AP24" i="4"/>
  <c r="AK24" i="4"/>
  <c r="AJ24" i="4"/>
  <c r="AE24" i="4"/>
  <c r="AD24" i="4"/>
  <c r="Y24" i="4"/>
  <c r="X24" i="4"/>
  <c r="W24" i="4"/>
  <c r="S24" i="4"/>
  <c r="R24" i="4"/>
  <c r="M24" i="4"/>
  <c r="L24" i="4"/>
  <c r="G24" i="4"/>
  <c r="BC23" i="4"/>
  <c r="BB23" i="4"/>
  <c r="AW23" i="4"/>
  <c r="AV23" i="4"/>
  <c r="AU23" i="4"/>
  <c r="AQ23" i="4"/>
  <c r="AP23" i="4"/>
  <c r="AO23" i="4"/>
  <c r="AK23" i="4"/>
  <c r="AJ23" i="4"/>
  <c r="AI23" i="4"/>
  <c r="AE23" i="4"/>
  <c r="AD23" i="4"/>
  <c r="Y23" i="4"/>
  <c r="X23" i="4"/>
  <c r="S23" i="4"/>
  <c r="R23" i="4"/>
  <c r="M23" i="4"/>
  <c r="L23" i="4"/>
  <c r="G23" i="4"/>
  <c r="F23" i="4"/>
  <c r="BC22" i="4"/>
  <c r="BB22" i="4"/>
  <c r="BA22" i="4"/>
  <c r="AW22" i="4"/>
  <c r="AV22" i="4"/>
  <c r="AU22" i="4"/>
  <c r="AQ22" i="4"/>
  <c r="AP22" i="4"/>
  <c r="AO22" i="4"/>
  <c r="AK22" i="4"/>
  <c r="AJ22" i="4"/>
  <c r="AI22" i="4"/>
  <c r="AE22" i="4"/>
  <c r="AD22" i="4"/>
  <c r="AC22" i="4"/>
  <c r="Y22" i="4"/>
  <c r="X22" i="4"/>
  <c r="W22" i="4"/>
  <c r="S22" i="4"/>
  <c r="R22" i="4"/>
  <c r="M22" i="4"/>
  <c r="L22" i="4"/>
  <c r="G22" i="4"/>
  <c r="BC21" i="4"/>
  <c r="BB21" i="4"/>
  <c r="BA21" i="4"/>
  <c r="AW21" i="4"/>
  <c r="AV21" i="4"/>
  <c r="AU21" i="4"/>
  <c r="AQ21" i="4"/>
  <c r="AP21" i="4"/>
  <c r="AK21" i="4"/>
  <c r="AJ21" i="4"/>
  <c r="AE21" i="4"/>
  <c r="AD21" i="4"/>
  <c r="Y21" i="4"/>
  <c r="X21" i="4"/>
  <c r="S21" i="4"/>
  <c r="R21" i="4"/>
  <c r="M21" i="4"/>
  <c r="L21" i="4"/>
  <c r="G21" i="4"/>
  <c r="F21" i="4"/>
  <c r="BC20" i="4"/>
  <c r="BB20" i="4"/>
  <c r="AW20" i="4"/>
  <c r="AV20" i="4"/>
  <c r="AU20" i="4"/>
  <c r="AQ20" i="4"/>
  <c r="AP20" i="4"/>
  <c r="AK20" i="4"/>
  <c r="AJ20" i="4"/>
  <c r="AE20" i="4"/>
  <c r="AD20" i="4"/>
  <c r="Y20" i="4"/>
  <c r="X20" i="4"/>
  <c r="S20" i="4"/>
  <c r="R20" i="4"/>
  <c r="M20" i="4"/>
  <c r="L20" i="4"/>
  <c r="G20" i="4"/>
  <c r="F20" i="4"/>
  <c r="BC19" i="4"/>
  <c r="BB19" i="4"/>
  <c r="AW19" i="4"/>
  <c r="AV19" i="4"/>
  <c r="AQ19" i="4"/>
  <c r="AP19" i="4"/>
  <c r="AO19" i="4"/>
  <c r="AK19" i="4"/>
  <c r="AJ19" i="4"/>
  <c r="AI19" i="4"/>
  <c r="AE19" i="4"/>
  <c r="AD19" i="4"/>
  <c r="Y19" i="4"/>
  <c r="X19" i="4"/>
  <c r="W19" i="4"/>
  <c r="S19" i="4"/>
  <c r="R19" i="4"/>
  <c r="M19" i="4"/>
  <c r="L19" i="4"/>
  <c r="G19" i="4"/>
  <c r="BC18" i="4"/>
  <c r="BB18" i="4"/>
  <c r="AW18" i="4"/>
  <c r="AV18" i="4"/>
  <c r="AQ18" i="4"/>
  <c r="AP18" i="4"/>
  <c r="AO18" i="4"/>
  <c r="AK18" i="4"/>
  <c r="AJ18" i="4"/>
  <c r="AI18" i="4"/>
  <c r="AE18" i="4"/>
  <c r="AD18" i="4"/>
  <c r="Y18" i="4"/>
  <c r="X18" i="4"/>
  <c r="S18" i="4"/>
  <c r="R18" i="4"/>
  <c r="M18" i="4"/>
  <c r="L18" i="4"/>
  <c r="G18" i="4"/>
  <c r="F18" i="4"/>
  <c r="BC17" i="4"/>
  <c r="BB17" i="4"/>
  <c r="AW17" i="4"/>
  <c r="AV17" i="4"/>
  <c r="AQ17" i="4"/>
  <c r="AP17" i="4"/>
  <c r="AK17" i="4"/>
  <c r="AJ17" i="4"/>
  <c r="AE17" i="4"/>
  <c r="AD17" i="4"/>
  <c r="AC17" i="4"/>
  <c r="Y17" i="4"/>
  <c r="X17" i="4"/>
  <c r="W17" i="4"/>
  <c r="S17" i="4"/>
  <c r="R17" i="4"/>
  <c r="M17" i="4"/>
  <c r="L17" i="4"/>
  <c r="G17" i="4"/>
  <c r="BC16" i="4"/>
  <c r="BB16" i="4"/>
  <c r="AW16" i="4"/>
  <c r="AV16" i="4"/>
  <c r="AQ16" i="4"/>
  <c r="AP16" i="4"/>
  <c r="AK16" i="4"/>
  <c r="AJ16" i="4"/>
  <c r="AE16" i="4"/>
  <c r="AD16" i="4"/>
  <c r="Y16" i="4"/>
  <c r="X16" i="4"/>
  <c r="W16" i="4"/>
  <c r="S16" i="4"/>
  <c r="R16" i="4"/>
  <c r="M16" i="4"/>
  <c r="L16" i="4"/>
  <c r="G16" i="4"/>
  <c r="BC15" i="4"/>
  <c r="BB15" i="4"/>
  <c r="AW15" i="4"/>
  <c r="AV15" i="4"/>
  <c r="AU15" i="4"/>
  <c r="AQ15" i="4"/>
  <c r="AP15" i="4"/>
  <c r="AO15" i="4"/>
  <c r="AK15" i="4"/>
  <c r="AJ15" i="4"/>
  <c r="AI15" i="4"/>
  <c r="AE15" i="4"/>
  <c r="AD15" i="4"/>
  <c r="Y15" i="4"/>
  <c r="X15" i="4"/>
  <c r="S15" i="4"/>
  <c r="R15" i="4"/>
  <c r="M15" i="4"/>
  <c r="L15" i="4"/>
  <c r="G15" i="4"/>
  <c r="F15" i="4"/>
  <c r="BC14" i="4"/>
  <c r="BB14" i="4"/>
  <c r="BA14" i="4"/>
  <c r="AW14" i="4"/>
  <c r="AV14" i="4"/>
  <c r="AU14" i="4"/>
  <c r="AQ14" i="4"/>
  <c r="AP14" i="4"/>
  <c r="AO14" i="4"/>
  <c r="AK14" i="4"/>
  <c r="AJ14" i="4"/>
  <c r="AI14" i="4"/>
  <c r="AE14" i="4"/>
  <c r="AD14" i="4"/>
  <c r="AC14" i="4"/>
  <c r="Y14" i="4"/>
  <c r="X14" i="4"/>
  <c r="W14" i="4"/>
  <c r="S14" i="4"/>
  <c r="R14" i="4"/>
  <c r="M14" i="4"/>
  <c r="L14" i="4"/>
  <c r="G14" i="4"/>
  <c r="BC13" i="4"/>
  <c r="BB13" i="4"/>
  <c r="BA13" i="4"/>
  <c r="AW13" i="4"/>
  <c r="AV13" i="4"/>
  <c r="AU13" i="4"/>
  <c r="AQ13" i="4"/>
  <c r="AP13" i="4"/>
  <c r="AK13" i="4"/>
  <c r="AJ13" i="4"/>
  <c r="AE13" i="4"/>
  <c r="AD13" i="4"/>
  <c r="Y13" i="4"/>
  <c r="X13" i="4"/>
  <c r="S13" i="4"/>
  <c r="R13" i="4"/>
  <c r="M13" i="4"/>
  <c r="L13" i="4"/>
  <c r="G13" i="4"/>
  <c r="F13" i="4"/>
  <c r="BC12" i="4"/>
  <c r="BB12" i="4"/>
  <c r="AW12" i="4"/>
  <c r="AV12" i="4"/>
  <c r="AU12" i="4"/>
  <c r="AQ12" i="4"/>
  <c r="AP12" i="4"/>
  <c r="AK12" i="4"/>
  <c r="AJ12" i="4"/>
  <c r="AE12" i="4"/>
  <c r="AD12" i="4"/>
  <c r="Y12" i="4"/>
  <c r="X12" i="4"/>
  <c r="S12" i="4"/>
  <c r="R12" i="4"/>
  <c r="M12" i="4"/>
  <c r="L12" i="4"/>
  <c r="G12" i="4"/>
  <c r="F12" i="4"/>
  <c r="BC11" i="4"/>
  <c r="BB11" i="4"/>
  <c r="AW11" i="4"/>
  <c r="AV11" i="4"/>
  <c r="AQ11" i="4"/>
  <c r="AP11" i="4"/>
  <c r="AO11" i="4"/>
  <c r="AK11" i="4"/>
  <c r="AJ11" i="4"/>
  <c r="AI11" i="4"/>
  <c r="AE11" i="4"/>
  <c r="AD11" i="4"/>
  <c r="Y11" i="4"/>
  <c r="X11" i="4"/>
  <c r="W11" i="4"/>
  <c r="S11" i="4"/>
  <c r="R11" i="4"/>
  <c r="M11" i="4"/>
  <c r="L11" i="4"/>
  <c r="G11" i="4"/>
  <c r="BC10" i="4"/>
  <c r="BB10" i="4"/>
  <c r="AW10" i="4"/>
  <c r="AV10" i="4"/>
  <c r="AQ10" i="4"/>
  <c r="AP10" i="4"/>
  <c r="AO10" i="4"/>
  <c r="AK10" i="4"/>
  <c r="AJ10" i="4"/>
  <c r="AI10" i="4"/>
  <c r="AE10" i="4"/>
  <c r="AD10" i="4"/>
  <c r="Y10" i="4"/>
  <c r="X10" i="4"/>
  <c r="S10" i="4"/>
  <c r="R10" i="4"/>
  <c r="M10" i="4"/>
  <c r="L10" i="4"/>
  <c r="G10" i="4"/>
  <c r="F10" i="4"/>
  <c r="BC9" i="4"/>
  <c r="BB9" i="4"/>
  <c r="AW9" i="4"/>
  <c r="AV9" i="4"/>
  <c r="AQ9" i="4"/>
  <c r="AP9" i="4"/>
  <c r="AK9" i="4"/>
  <c r="AJ9" i="4"/>
  <c r="AE9" i="4"/>
  <c r="AD9" i="4"/>
  <c r="AC9" i="4"/>
  <c r="Y9" i="4"/>
  <c r="X9" i="4"/>
  <c r="W9" i="4"/>
  <c r="S9" i="4"/>
  <c r="R9" i="4"/>
  <c r="M9" i="4"/>
  <c r="L9" i="4"/>
  <c r="G9" i="4"/>
  <c r="BC8" i="4"/>
  <c r="BB8" i="4"/>
  <c r="AW8" i="4"/>
  <c r="AV8" i="4"/>
  <c r="AQ8" i="4"/>
  <c r="AP8" i="4"/>
  <c r="AK8" i="4"/>
  <c r="AJ8" i="4"/>
  <c r="AE8" i="4"/>
  <c r="AD8" i="4"/>
  <c r="Y8" i="4"/>
  <c r="X8" i="4"/>
  <c r="W8" i="4"/>
  <c r="S8" i="4"/>
  <c r="R8" i="4"/>
  <c r="M8" i="4"/>
  <c r="L8" i="4"/>
  <c r="G8" i="4"/>
  <c r="BC7" i="4"/>
  <c r="BB7" i="4"/>
  <c r="AW7" i="4"/>
  <c r="AV7" i="4"/>
  <c r="AU7" i="4"/>
  <c r="AQ7" i="4"/>
  <c r="AP7" i="4"/>
  <c r="AO7" i="4"/>
  <c r="AK7" i="4"/>
  <c r="AJ7" i="4"/>
  <c r="AI7" i="4"/>
  <c r="AE7" i="4"/>
  <c r="AD7" i="4"/>
  <c r="Y7" i="4"/>
  <c r="X7" i="4"/>
  <c r="S7" i="4"/>
  <c r="R7" i="4"/>
  <c r="M7" i="4"/>
  <c r="L7" i="4"/>
  <c r="G7" i="4"/>
  <c r="F7" i="4"/>
  <c r="Y145" i="4" l="1"/>
  <c r="AV144" i="4"/>
  <c r="M144" i="4"/>
  <c r="AQ143" i="4"/>
  <c r="X143" i="4"/>
  <c r="G143" i="4"/>
  <c r="S142" i="4"/>
  <c r="AP141" i="4"/>
  <c r="AK140" i="4"/>
  <c r="M140" i="4"/>
  <c r="AQ139" i="4"/>
  <c r="Y139" i="4"/>
  <c r="BC138" i="4"/>
  <c r="AP137" i="4"/>
  <c r="M137" i="4"/>
  <c r="AQ136" i="4"/>
  <c r="L136" i="4"/>
  <c r="G135" i="4"/>
  <c r="AK134" i="4"/>
  <c r="M134" i="4"/>
  <c r="BB133" i="4"/>
  <c r="AJ133" i="4"/>
  <c r="M133" i="4"/>
  <c r="AP132" i="4"/>
  <c r="M132" i="4"/>
  <c r="AP131" i="4"/>
  <c r="S131" i="4"/>
  <c r="AQ130" i="4"/>
  <c r="X130" i="4"/>
  <c r="BB129" i="4"/>
  <c r="C162" i="4"/>
  <c r="AO146" i="4"/>
  <c r="AO142" i="4"/>
  <c r="AO138" i="4"/>
  <c r="AO135" i="4"/>
  <c r="F78" i="5"/>
  <c r="F84" i="5"/>
  <c r="F106" i="5"/>
  <c r="F124" i="5"/>
  <c r="F129" i="5"/>
  <c r="E141" i="5"/>
  <c r="E140" i="5"/>
  <c r="E137" i="5"/>
  <c r="E126" i="5"/>
  <c r="E125" i="5"/>
  <c r="E121" i="5"/>
  <c r="E117" i="5"/>
  <c r="E116" i="5"/>
  <c r="E112" i="5"/>
  <c r="E88" i="5"/>
  <c r="E86" i="5"/>
  <c r="E84" i="5"/>
  <c r="E74" i="5"/>
  <c r="E70" i="5"/>
  <c r="E67" i="5"/>
  <c r="E66" i="5"/>
  <c r="E65" i="5"/>
  <c r="E53" i="5"/>
  <c r="E52" i="5"/>
  <c r="E49" i="5"/>
  <c r="E47" i="5"/>
  <c r="E44" i="5"/>
  <c r="E39" i="5"/>
  <c r="E34" i="5"/>
  <c r="E33" i="5"/>
  <c r="E20" i="5"/>
  <c r="E12" i="5"/>
  <c r="E8" i="5"/>
  <c r="AC146" i="5"/>
  <c r="AC139" i="5"/>
  <c r="AC133" i="5"/>
  <c r="AC131" i="5"/>
  <c r="AC130" i="5"/>
  <c r="AC127" i="5"/>
  <c r="AC118" i="5"/>
  <c r="AC110" i="5"/>
  <c r="AC103" i="5"/>
  <c r="AC96" i="5"/>
  <c r="AC93" i="5"/>
  <c r="AC85" i="5"/>
  <c r="AC82" i="5"/>
  <c r="AC79" i="5"/>
  <c r="AC68" i="5"/>
  <c r="AC67" i="5"/>
  <c r="AC66" i="5"/>
  <c r="AC64" i="5"/>
  <c r="AC62" i="5"/>
  <c r="AC58" i="5"/>
  <c r="AC44" i="5"/>
  <c r="AC40" i="5"/>
  <c r="AC33" i="5"/>
  <c r="AC30" i="5"/>
  <c r="AC28" i="5"/>
  <c r="AC24" i="5"/>
  <c r="AC19" i="5"/>
  <c r="BA142" i="5"/>
  <c r="BA128" i="5"/>
  <c r="BA123" i="5"/>
  <c r="BA122" i="5"/>
  <c r="BA119" i="5"/>
  <c r="BA113" i="5"/>
  <c r="BA106" i="5"/>
  <c r="BA100" i="5"/>
  <c r="BA91" i="5"/>
  <c r="BA90" i="5"/>
  <c r="BA75" i="5"/>
  <c r="BA71" i="5"/>
  <c r="BA54" i="5"/>
  <c r="BA45" i="5"/>
  <c r="BA44" i="5"/>
  <c r="BA40" i="5"/>
  <c r="BA39" i="5"/>
  <c r="BA37" i="5"/>
  <c r="BA35" i="5"/>
  <c r="BA29" i="5"/>
  <c r="BA22" i="5"/>
  <c r="BA18" i="5"/>
  <c r="C157" i="10"/>
  <c r="K122" i="10"/>
  <c r="K94" i="10"/>
  <c r="K92" i="10"/>
  <c r="K90" i="10"/>
  <c r="K106" i="10"/>
  <c r="K64" i="10"/>
  <c r="K112" i="10"/>
  <c r="K84" i="10"/>
  <c r="K82" i="10"/>
  <c r="K76" i="10"/>
  <c r="K52" i="10"/>
  <c r="K50" i="10"/>
  <c r="K44" i="10"/>
  <c r="K34" i="10"/>
  <c r="K26" i="10"/>
  <c r="K18" i="10"/>
  <c r="K96" i="10"/>
  <c r="K74" i="10"/>
  <c r="K68" i="10"/>
  <c r="K104" i="10"/>
  <c r="K62" i="10"/>
  <c r="K60" i="10"/>
  <c r="K24" i="10"/>
  <c r="K12" i="10"/>
  <c r="K100" i="10"/>
  <c r="K80" i="10"/>
  <c r="K78" i="10"/>
  <c r="K32" i="10"/>
  <c r="K20" i="10"/>
  <c r="K14" i="10"/>
  <c r="K8" i="10"/>
  <c r="K98" i="10"/>
  <c r="K58" i="10"/>
  <c r="K48" i="10"/>
  <c r="K46" i="10"/>
  <c r="K42" i="10"/>
  <c r="K28" i="10"/>
  <c r="K22" i="10"/>
  <c r="K10" i="10"/>
  <c r="K66" i="10"/>
  <c r="K36" i="10"/>
  <c r="C161" i="10"/>
  <c r="AI143" i="10"/>
  <c r="AI131" i="10"/>
  <c r="AI128" i="10"/>
  <c r="AI144" i="10"/>
  <c r="AI114" i="10"/>
  <c r="AI113" i="10"/>
  <c r="AI96" i="10"/>
  <c r="AI92" i="10"/>
  <c r="AI87" i="10"/>
  <c r="AI110" i="10"/>
  <c r="AI100" i="10"/>
  <c r="AI90" i="10"/>
  <c r="AI85" i="10"/>
  <c r="AI69" i="10"/>
  <c r="AI68" i="10"/>
  <c r="AI67" i="10"/>
  <c r="AI66" i="10"/>
  <c r="AI62" i="10"/>
  <c r="AI59" i="10"/>
  <c r="AI58" i="10"/>
  <c r="AI127" i="10"/>
  <c r="AI122" i="10"/>
  <c r="AI107" i="10"/>
  <c r="AI102" i="10"/>
  <c r="AI98" i="10"/>
  <c r="AI91" i="10"/>
  <c r="AI83" i="10"/>
  <c r="AI82" i="10"/>
  <c r="AI81" i="10"/>
  <c r="AI80" i="10"/>
  <c r="AI75" i="10"/>
  <c r="AI64" i="10"/>
  <c r="AI56" i="10"/>
  <c r="AI51" i="10"/>
  <c r="AI50" i="10"/>
  <c r="AI49" i="10"/>
  <c r="AI48" i="10"/>
  <c r="AI43" i="10"/>
  <c r="AI34" i="10"/>
  <c r="AI32" i="10"/>
  <c r="AI31" i="10"/>
  <c r="AI30" i="10"/>
  <c r="AI26" i="10"/>
  <c r="AI24" i="10"/>
  <c r="AI23" i="10"/>
  <c r="AI22" i="10"/>
  <c r="AI18" i="10"/>
  <c r="AI16" i="10"/>
  <c r="AI15" i="10"/>
  <c r="AI14" i="10"/>
  <c r="AI134" i="10"/>
  <c r="AI112" i="10"/>
  <c r="AI99" i="10"/>
  <c r="AI94" i="10"/>
  <c r="AI88" i="10"/>
  <c r="AI84" i="10"/>
  <c r="AI74" i="10"/>
  <c r="AI71" i="10"/>
  <c r="AI52" i="10"/>
  <c r="AI42" i="10"/>
  <c r="AI61" i="10"/>
  <c r="AI37" i="10"/>
  <c r="AI36" i="10"/>
  <c r="AI35" i="10"/>
  <c r="AI33" i="10"/>
  <c r="AI138" i="10"/>
  <c r="AI105" i="10"/>
  <c r="AI78" i="10"/>
  <c r="AI77" i="10"/>
  <c r="AI72" i="10"/>
  <c r="AI55" i="10"/>
  <c r="AI13" i="10"/>
  <c r="AI12" i="10"/>
  <c r="AI11" i="10"/>
  <c r="AI108" i="10"/>
  <c r="AI53" i="10"/>
  <c r="AI46" i="10"/>
  <c r="AI45" i="10"/>
  <c r="AI39" i="10"/>
  <c r="AI21" i="10"/>
  <c r="AI20" i="10"/>
  <c r="AI19" i="10"/>
  <c r="AI17" i="10"/>
  <c r="AI10" i="10"/>
  <c r="AI8" i="10"/>
  <c r="AI7" i="10"/>
  <c r="AI65" i="10"/>
  <c r="AI9" i="10"/>
  <c r="AI93" i="10"/>
  <c r="AI40" i="10"/>
  <c r="AI27" i="10"/>
  <c r="AI25" i="10"/>
  <c r="F127" i="5"/>
  <c r="F102" i="5"/>
  <c r="F99" i="5"/>
  <c r="F63" i="5"/>
  <c r="F59" i="5"/>
  <c r="F17" i="5"/>
  <c r="AI28" i="10"/>
  <c r="AI29" i="10"/>
  <c r="K30" i="10"/>
  <c r="AK89" i="4"/>
  <c r="AW89" i="4"/>
  <c r="G90" i="4"/>
  <c r="S90" i="4"/>
  <c r="S182" i="4" s="1"/>
  <c r="AE90" i="4"/>
  <c r="AE182" i="4" s="1"/>
  <c r="AW90" i="4"/>
  <c r="L91" i="4"/>
  <c r="AE91" i="4"/>
  <c r="AW91" i="4"/>
  <c r="G92" i="4"/>
  <c r="S92" i="4"/>
  <c r="AE92" i="4"/>
  <c r="AQ92" i="4"/>
  <c r="BB92" i="4"/>
  <c r="L93" i="4"/>
  <c r="X93" i="4"/>
  <c r="AJ93" i="4"/>
  <c r="BB93" i="4"/>
  <c r="M94" i="4"/>
  <c r="X94" i="4"/>
  <c r="AE94" i="4"/>
  <c r="AV94" i="4"/>
  <c r="BC94" i="4"/>
  <c r="M95" i="4"/>
  <c r="Y95" i="4"/>
  <c r="AJ95" i="4"/>
  <c r="AQ95" i="4"/>
  <c r="AQ182" i="4" s="1"/>
  <c r="BB95" i="4"/>
  <c r="M96" i="4"/>
  <c r="X96" i="4"/>
  <c r="AJ96" i="4"/>
  <c r="AV96" i="4"/>
  <c r="G97" i="4"/>
  <c r="S97" i="4"/>
  <c r="AK97" i="4"/>
  <c r="AW97" i="4"/>
  <c r="G98" i="4"/>
  <c r="S98" i="4"/>
  <c r="AE98" i="4"/>
  <c r="AO98" i="4"/>
  <c r="AW98" i="4"/>
  <c r="L99" i="4"/>
  <c r="AE99" i="4"/>
  <c r="AO99" i="4"/>
  <c r="AW99" i="4"/>
  <c r="G100" i="4"/>
  <c r="S100" i="4"/>
  <c r="AE100" i="4"/>
  <c r="AQ100" i="4"/>
  <c r="BB100" i="4"/>
  <c r="L101" i="4"/>
  <c r="X101" i="4"/>
  <c r="AJ101" i="4"/>
  <c r="BB101" i="4"/>
  <c r="M102" i="4"/>
  <c r="X102" i="4"/>
  <c r="AE102" i="4"/>
  <c r="AO102" i="4"/>
  <c r="AV102" i="4"/>
  <c r="BC102" i="4"/>
  <c r="M103" i="4"/>
  <c r="Y103" i="4"/>
  <c r="AJ103" i="4"/>
  <c r="AQ103" i="4"/>
  <c r="BB103" i="4"/>
  <c r="M104" i="4"/>
  <c r="X104" i="4"/>
  <c r="AJ104" i="4"/>
  <c r="AV104" i="4"/>
  <c r="G105" i="4"/>
  <c r="S105" i="4"/>
  <c r="AK105" i="4"/>
  <c r="AW105" i="4"/>
  <c r="R106" i="4"/>
  <c r="AE106" i="4"/>
  <c r="AQ106" i="4"/>
  <c r="R107" i="4"/>
  <c r="AE107" i="4"/>
  <c r="AQ107" i="4"/>
  <c r="S108" i="4"/>
  <c r="AJ108" i="4"/>
  <c r="AV108" i="4"/>
  <c r="L109" i="4"/>
  <c r="X109" i="4"/>
  <c r="AI109" i="4"/>
  <c r="AV109" i="4"/>
  <c r="G110" i="4"/>
  <c r="X110" i="4"/>
  <c r="AO110" i="4"/>
  <c r="S111" i="4"/>
  <c r="AO111" i="4"/>
  <c r="AW111" i="4"/>
  <c r="L112" i="4"/>
  <c r="Y112" i="4"/>
  <c r="AQ112" i="4"/>
  <c r="S113" i="4"/>
  <c r="AV113" i="4"/>
  <c r="M114" i="4"/>
  <c r="AK114" i="4"/>
  <c r="G115" i="4"/>
  <c r="AJ115" i="4"/>
  <c r="AW115" i="4"/>
  <c r="X116" i="4"/>
  <c r="AV116" i="4"/>
  <c r="S117" i="4"/>
  <c r="AP117" i="4"/>
  <c r="L118" i="4"/>
  <c r="AQ118" i="4"/>
  <c r="R119" i="4"/>
  <c r="AO119" i="4"/>
  <c r="AI120" i="4"/>
  <c r="M121" i="4"/>
  <c r="AP121" i="4"/>
  <c r="S122" i="4"/>
  <c r="AQ122" i="4"/>
  <c r="G123" i="4"/>
  <c r="AE123" i="4"/>
  <c r="BC123" i="4"/>
  <c r="Y124" i="4"/>
  <c r="AV124" i="4"/>
  <c r="L125" i="4"/>
  <c r="AE125" i="4"/>
  <c r="BC125" i="4"/>
  <c r="X126" i="4"/>
  <c r="AQ126" i="4"/>
  <c r="S127" i="4"/>
  <c r="AQ127" i="4"/>
  <c r="AI128" i="4"/>
  <c r="M129" i="4"/>
  <c r="AJ129" i="4"/>
  <c r="M130" i="4"/>
  <c r="AV130" i="4"/>
  <c r="X131" i="4"/>
  <c r="L132" i="4"/>
  <c r="AV132" i="4"/>
  <c r="AV133" i="4"/>
  <c r="BC134" i="4"/>
  <c r="Y135" i="4"/>
  <c r="M136" i="4"/>
  <c r="AK137" i="4"/>
  <c r="G138" i="4"/>
  <c r="AD138" i="4"/>
  <c r="BB138" i="4"/>
  <c r="AE139" i="4"/>
  <c r="AW139" i="4"/>
  <c r="AD140" i="4"/>
  <c r="X141" i="4"/>
  <c r="BC141" i="4"/>
  <c r="AK142" i="4"/>
  <c r="M143" i="4"/>
  <c r="AO143" i="4"/>
  <c r="L144" i="4"/>
  <c r="BC144" i="4"/>
  <c r="AP145" i="4"/>
  <c r="L146" i="4"/>
  <c r="AK146" i="4"/>
  <c r="F32" i="5"/>
  <c r="F45" i="5"/>
  <c r="F58" i="5"/>
  <c r="F73" i="5"/>
  <c r="F76" i="5"/>
  <c r="E80" i="5"/>
  <c r="F86" i="5"/>
  <c r="AC88" i="5"/>
  <c r="AC91" i="5"/>
  <c r="E93" i="5"/>
  <c r="E94" i="5"/>
  <c r="AC95" i="5"/>
  <c r="E100" i="5"/>
  <c r="AC101" i="5"/>
  <c r="F107" i="5"/>
  <c r="BA107" i="5"/>
  <c r="AC112" i="5"/>
  <c r="BA114" i="5"/>
  <c r="BA115" i="5"/>
  <c r="AC117" i="5"/>
  <c r="E119" i="5"/>
  <c r="AC126" i="5"/>
  <c r="E128" i="5"/>
  <c r="BA129" i="5"/>
  <c r="AC132" i="5"/>
  <c r="E134" i="5"/>
  <c r="AC135" i="5"/>
  <c r="E138" i="5"/>
  <c r="E139" i="5"/>
  <c r="E144" i="5"/>
  <c r="E146" i="5"/>
  <c r="AI66" i="4"/>
  <c r="AI67" i="4"/>
  <c r="AI70" i="4"/>
  <c r="AI74" i="4"/>
  <c r="AI75" i="4"/>
  <c r="AV77" i="4"/>
  <c r="AV182" i="4" s="1"/>
  <c r="BC77" i="4"/>
  <c r="R78" i="4"/>
  <c r="R182" i="4" s="1"/>
  <c r="Y78" i="4"/>
  <c r="Y182" i="4" s="1"/>
  <c r="AI78" i="4"/>
  <c r="AP78" i="4"/>
  <c r="AP182" i="4" s="1"/>
  <c r="AW78" i="4"/>
  <c r="AW182" i="4" s="1"/>
  <c r="R79" i="4"/>
  <c r="AD79" i="4"/>
  <c r="AD182" i="4" s="1"/>
  <c r="AK79" i="4"/>
  <c r="BC79" i="4"/>
  <c r="BC182" i="4" s="1"/>
  <c r="R80" i="4"/>
  <c r="Y80" i="4"/>
  <c r="AK80" i="4"/>
  <c r="AW80" i="4"/>
  <c r="L81" i="4"/>
  <c r="L182" i="4" s="1"/>
  <c r="AD81" i="4"/>
  <c r="AP81" i="4"/>
  <c r="BB81" i="4"/>
  <c r="BB182" i="4" s="1"/>
  <c r="L82" i="4"/>
  <c r="X82" i="4"/>
  <c r="X182" i="4" s="1"/>
  <c r="AI82" i="4"/>
  <c r="AP82" i="4"/>
  <c r="BB82" i="4"/>
  <c r="M83" i="4"/>
  <c r="M182" i="4" s="1"/>
  <c r="X83" i="4"/>
  <c r="AI83" i="4"/>
  <c r="AP83" i="4"/>
  <c r="BB83" i="4"/>
  <c r="L84" i="4"/>
  <c r="X84" i="4"/>
  <c r="AJ84" i="4"/>
  <c r="AJ182" i="4" s="1"/>
  <c r="BC84" i="4"/>
  <c r="M85" i="4"/>
  <c r="Y85" i="4"/>
  <c r="AK85" i="4"/>
  <c r="AK182" i="4" s="1"/>
  <c r="AV85" i="4"/>
  <c r="BC85" i="4"/>
  <c r="R86" i="4"/>
  <c r="Y86" i="4"/>
  <c r="AI86" i="4"/>
  <c r="AP86" i="4"/>
  <c r="AW86" i="4"/>
  <c r="R87" i="4"/>
  <c r="AD87" i="4"/>
  <c r="AK87" i="4"/>
  <c r="BC87" i="4"/>
  <c r="R88" i="4"/>
  <c r="Y88" i="4"/>
  <c r="AK88" i="4"/>
  <c r="AW88" i="4"/>
  <c r="L89" i="4"/>
  <c r="AD89" i="4"/>
  <c r="AP89" i="4"/>
  <c r="BB89" i="4"/>
  <c r="L90" i="4"/>
  <c r="X90" i="4"/>
  <c r="AI90" i="4"/>
  <c r="AP90" i="4"/>
  <c r="BB90" i="4"/>
  <c r="M91" i="4"/>
  <c r="X91" i="4"/>
  <c r="AI91" i="4"/>
  <c r="AP91" i="4"/>
  <c r="BB91" i="4"/>
  <c r="L92" i="4"/>
  <c r="X92" i="4"/>
  <c r="AJ92" i="4"/>
  <c r="BC92" i="4"/>
  <c r="M93" i="4"/>
  <c r="Y93" i="4"/>
  <c r="AK93" i="4"/>
  <c r="AV93" i="4"/>
  <c r="BC93" i="4"/>
  <c r="R94" i="4"/>
  <c r="Y94" i="4"/>
  <c r="AI94" i="4"/>
  <c r="AP94" i="4"/>
  <c r="AW94" i="4"/>
  <c r="R95" i="4"/>
  <c r="AD95" i="4"/>
  <c r="AK95" i="4"/>
  <c r="BC95" i="4"/>
  <c r="R96" i="4"/>
  <c r="Y96" i="4"/>
  <c r="AK96" i="4"/>
  <c r="AW96" i="4"/>
  <c r="L97" i="4"/>
  <c r="AD97" i="4"/>
  <c r="AP97" i="4"/>
  <c r="BB97" i="4"/>
  <c r="L98" i="4"/>
  <c r="X98" i="4"/>
  <c r="AI98" i="4"/>
  <c r="AP98" i="4"/>
  <c r="BB98" i="4"/>
  <c r="M99" i="4"/>
  <c r="X99" i="4"/>
  <c r="AI99" i="4"/>
  <c r="AP99" i="4"/>
  <c r="BB99" i="4"/>
  <c r="L100" i="4"/>
  <c r="X100" i="4"/>
  <c r="AJ100" i="4"/>
  <c r="BC100" i="4"/>
  <c r="M101" i="4"/>
  <c r="Y101" i="4"/>
  <c r="AK101" i="4"/>
  <c r="AV101" i="4"/>
  <c r="BC101" i="4"/>
  <c r="R102" i="4"/>
  <c r="Y102" i="4"/>
  <c r="AP102" i="4"/>
  <c r="AW102" i="4"/>
  <c r="R103" i="4"/>
  <c r="AD103" i="4"/>
  <c r="AK103" i="4"/>
  <c r="BC103" i="4"/>
  <c r="R104" i="4"/>
  <c r="Y104" i="4"/>
  <c r="AK104" i="4"/>
  <c r="AW104" i="4"/>
  <c r="L105" i="4"/>
  <c r="AD105" i="4"/>
  <c r="AP105" i="4"/>
  <c r="BC105" i="4"/>
  <c r="S106" i="4"/>
  <c r="AJ106" i="4"/>
  <c r="AV106" i="4"/>
  <c r="AJ107" i="4"/>
  <c r="AV107" i="4"/>
  <c r="G108" i="4"/>
  <c r="AK108" i="4"/>
  <c r="BB108" i="4"/>
  <c r="M109" i="4"/>
  <c r="Y109" i="4"/>
  <c r="AK109" i="4"/>
  <c r="AW109" i="4"/>
  <c r="M110" i="4"/>
  <c r="Y110" i="4"/>
  <c r="AP110" i="4"/>
  <c r="BB110" i="4"/>
  <c r="X111" i="4"/>
  <c r="AP111" i="4"/>
  <c r="BC111" i="4"/>
  <c r="M112" i="4"/>
  <c r="AE112" i="4"/>
  <c r="AV112" i="4"/>
  <c r="AE113" i="4"/>
  <c r="BB113" i="4"/>
  <c r="S114" i="4"/>
  <c r="AQ114" i="4"/>
  <c r="M115" i="4"/>
  <c r="AP115" i="4"/>
  <c r="BC115" i="4"/>
  <c r="AD116" i="4"/>
  <c r="AW116" i="4"/>
  <c r="M118" i="4"/>
  <c r="AV118" i="4"/>
  <c r="AP119" i="4"/>
  <c r="M120" i="4"/>
  <c r="AK120" i="4"/>
  <c r="S121" i="4"/>
  <c r="AW121" i="4"/>
  <c r="AD122" i="4"/>
  <c r="R123" i="4"/>
  <c r="AP123" i="4"/>
  <c r="L124" i="4"/>
  <c r="AK124" i="4"/>
  <c r="AW124" i="4"/>
  <c r="S125" i="4"/>
  <c r="AP125" i="4"/>
  <c r="AD126" i="4"/>
  <c r="AV127" i="4"/>
  <c r="M128" i="4"/>
  <c r="AK128" i="4"/>
  <c r="S129" i="4"/>
  <c r="AV129" i="4"/>
  <c r="AD130" i="4"/>
  <c r="BC130" i="4"/>
  <c r="AJ131" i="4"/>
  <c r="R132" i="4"/>
  <c r="AE133" i="4"/>
  <c r="BC133" i="4"/>
  <c r="X134" i="4"/>
  <c r="AP135" i="4"/>
  <c r="Y136" i="4"/>
  <c r="L138" i="4"/>
  <c r="AJ138" i="4"/>
  <c r="M139" i="4"/>
  <c r="AJ139" i="4"/>
  <c r="BC139" i="4"/>
  <c r="AD141" i="4"/>
  <c r="M142" i="4"/>
  <c r="AV142" i="4"/>
  <c r="S143" i="4"/>
  <c r="AP143" i="4"/>
  <c r="Y144" i="4"/>
  <c r="G145" i="4"/>
  <c r="AQ145" i="4"/>
  <c r="Q146" i="4"/>
  <c r="F144" i="4"/>
  <c r="F138" i="4"/>
  <c r="W146" i="4"/>
  <c r="W141" i="4"/>
  <c r="W138" i="4"/>
  <c r="F27" i="5"/>
  <c r="E30" i="5"/>
  <c r="F31" i="5"/>
  <c r="F33" i="5"/>
  <c r="AC35" i="5"/>
  <c r="F36" i="5"/>
  <c r="AC36" i="5"/>
  <c r="E37" i="5"/>
  <c r="F47" i="5"/>
  <c r="AC48" i="5"/>
  <c r="AC49" i="5"/>
  <c r="E50" i="5"/>
  <c r="F51" i="5"/>
  <c r="BA51" i="5"/>
  <c r="AC55" i="5"/>
  <c r="BA56" i="5"/>
  <c r="BA59" i="5"/>
  <c r="BA60" i="5"/>
  <c r="BA61" i="5"/>
  <c r="BA66" i="5"/>
  <c r="AC70" i="5"/>
  <c r="F74" i="5"/>
  <c r="BA74" i="5"/>
  <c r="AC75" i="5"/>
  <c r="E77" i="5"/>
  <c r="AC77" i="5"/>
  <c r="E78" i="5"/>
  <c r="AC78" i="5"/>
  <c r="BA86" i="5"/>
  <c r="BA88" i="5"/>
  <c r="E90" i="5"/>
  <c r="F92" i="5"/>
  <c r="AC94" i="5"/>
  <c r="E96" i="5"/>
  <c r="AC98" i="5"/>
  <c r="AC99" i="5"/>
  <c r="AC100" i="5"/>
  <c r="E102" i="5"/>
  <c r="E103" i="5"/>
  <c r="BA104" i="5"/>
  <c r="BA105" i="5"/>
  <c r="AC109" i="5"/>
  <c r="E111" i="5"/>
  <c r="AC123" i="5"/>
  <c r="AC128" i="5"/>
  <c r="BA130" i="5"/>
  <c r="BA131" i="5"/>
  <c r="BA132" i="5"/>
  <c r="AC134" i="5"/>
  <c r="BA135" i="5"/>
  <c r="BA136" i="5"/>
  <c r="AC140" i="5"/>
  <c r="AC142" i="5"/>
  <c r="K146" i="5"/>
  <c r="K98" i="5"/>
  <c r="K83" i="5"/>
  <c r="K56" i="5"/>
  <c r="K24" i="5"/>
  <c r="K14" i="5"/>
  <c r="K7" i="5"/>
  <c r="AI83" i="5"/>
  <c r="AI23" i="5"/>
  <c r="K16" i="10"/>
  <c r="AU134" i="6"/>
  <c r="AU113" i="6"/>
  <c r="AU103" i="6"/>
  <c r="AU95" i="6"/>
  <c r="AI138" i="9"/>
  <c r="AI102" i="9"/>
  <c r="AI72" i="9"/>
  <c r="W9" i="5"/>
  <c r="W25" i="5"/>
  <c r="W29" i="5"/>
  <c r="AU31" i="5"/>
  <c r="W34" i="5"/>
  <c r="AU34" i="5"/>
  <c r="W38" i="5"/>
  <c r="W50" i="5"/>
  <c r="AU78" i="5"/>
  <c r="AU92" i="5"/>
  <c r="AU102" i="5"/>
  <c r="W107" i="5"/>
  <c r="W108" i="5"/>
  <c r="W119" i="5"/>
  <c r="W29" i="6"/>
  <c r="F30" i="6"/>
  <c r="W32" i="6"/>
  <c r="AU33" i="6"/>
  <c r="W34" i="6"/>
  <c r="AU35" i="6"/>
  <c r="F40" i="6"/>
  <c r="AU52" i="6"/>
  <c r="W53" i="6"/>
  <c r="W55" i="6"/>
  <c r="AU59" i="6"/>
  <c r="F80" i="6"/>
  <c r="AU93" i="6"/>
  <c r="W97" i="6"/>
  <c r="AU105" i="6"/>
  <c r="AU135" i="6"/>
  <c r="AJ144" i="6"/>
  <c r="BB141" i="6"/>
  <c r="Y139" i="6"/>
  <c r="BB137" i="6"/>
  <c r="L135" i="6"/>
  <c r="S133" i="6"/>
  <c r="BC130" i="6"/>
  <c r="AW129" i="6"/>
  <c r="G129" i="6"/>
  <c r="AP127" i="6"/>
  <c r="R126" i="6"/>
  <c r="AK124" i="6"/>
  <c r="L146" i="6"/>
  <c r="M141" i="6"/>
  <c r="R139" i="6"/>
  <c r="X136" i="6"/>
  <c r="R133" i="6"/>
  <c r="BC131" i="6"/>
  <c r="AJ128" i="6"/>
  <c r="G127" i="6"/>
  <c r="G124" i="6"/>
  <c r="AE122" i="6"/>
  <c r="R121" i="6"/>
  <c r="BB119" i="6"/>
  <c r="G117" i="6"/>
  <c r="AE114" i="6"/>
  <c r="AQ111" i="6"/>
  <c r="AP108" i="6"/>
  <c r="S105" i="6"/>
  <c r="M103" i="6"/>
  <c r="AJ99" i="6"/>
  <c r="AQ98" i="6"/>
  <c r="M98" i="6"/>
  <c r="Y97" i="6"/>
  <c r="X95" i="6"/>
  <c r="AP94" i="6"/>
  <c r="AV93" i="6"/>
  <c r="R92" i="6"/>
  <c r="AJ91" i="6"/>
  <c r="M90" i="6"/>
  <c r="BC87" i="6"/>
  <c r="X86" i="6"/>
  <c r="BC85" i="6"/>
  <c r="Q93" i="6"/>
  <c r="Q87" i="6"/>
  <c r="AO129" i="6"/>
  <c r="AO125" i="6"/>
  <c r="AO115" i="6"/>
  <c r="AI145" i="9"/>
  <c r="AI9" i="8"/>
  <c r="K10" i="8"/>
  <c r="AI14" i="8"/>
  <c r="AI15" i="8"/>
  <c r="AI18" i="8"/>
  <c r="K25" i="8"/>
  <c r="K28" i="8"/>
  <c r="AI28" i="8"/>
  <c r="AI29" i="8"/>
  <c r="AI35" i="8"/>
  <c r="AI36" i="8"/>
  <c r="AI37" i="8"/>
  <c r="AI40" i="8"/>
  <c r="AI42" i="8"/>
  <c r="AI50" i="8"/>
  <c r="AI51" i="8"/>
  <c r="K58" i="8"/>
  <c r="K59" i="8"/>
  <c r="AI59" i="8"/>
  <c r="K60" i="8"/>
  <c r="AI60" i="8"/>
  <c r="AI61" i="8"/>
  <c r="K62" i="8"/>
  <c r="K70" i="8"/>
  <c r="K71" i="8"/>
  <c r="AI71" i="8"/>
  <c r="K85" i="8"/>
  <c r="K88" i="8"/>
  <c r="K92" i="8"/>
  <c r="AI103" i="8"/>
  <c r="AI106" i="8"/>
  <c r="AI109" i="8"/>
  <c r="AI110" i="8"/>
  <c r="AI123" i="8"/>
  <c r="AI125" i="8"/>
  <c r="AI127" i="8"/>
  <c r="K130" i="8"/>
  <c r="K139" i="8"/>
  <c r="S94" i="9"/>
  <c r="R95" i="9"/>
  <c r="AV95" i="9"/>
  <c r="M96" i="9"/>
  <c r="Y97" i="9"/>
  <c r="AJ98" i="9"/>
  <c r="L99" i="9"/>
  <c r="AQ99" i="9"/>
  <c r="S101" i="9"/>
  <c r="AV101" i="9"/>
  <c r="AW102" i="9"/>
  <c r="AJ103" i="9"/>
  <c r="X104" i="9"/>
  <c r="AK105" i="9"/>
  <c r="L107" i="9"/>
  <c r="AQ107" i="9"/>
  <c r="X108" i="9"/>
  <c r="L109" i="9"/>
  <c r="R110" i="9"/>
  <c r="AW110" i="9"/>
  <c r="AJ111" i="9"/>
  <c r="X112" i="9"/>
  <c r="S113" i="9"/>
  <c r="BB113" i="9"/>
  <c r="AQ115" i="9"/>
  <c r="X116" i="9"/>
  <c r="AQ116" i="9"/>
  <c r="AO118" i="9"/>
  <c r="S119" i="9"/>
  <c r="AV120" i="9"/>
  <c r="M121" i="9"/>
  <c r="AO122" i="9"/>
  <c r="L123" i="9"/>
  <c r="Y124" i="9"/>
  <c r="AJ125" i="9"/>
  <c r="R126" i="9"/>
  <c r="AW126" i="9"/>
  <c r="X127" i="9"/>
  <c r="AD128" i="9"/>
  <c r="X129" i="9"/>
  <c r="BB129" i="9"/>
  <c r="AP130" i="9"/>
  <c r="X131" i="9"/>
  <c r="BB131" i="9"/>
  <c r="AK132" i="9"/>
  <c r="M133" i="9"/>
  <c r="AJ133" i="9"/>
  <c r="G134" i="9"/>
  <c r="BB135" i="9"/>
  <c r="AD136" i="9"/>
  <c r="X137" i="9"/>
  <c r="Y138" i="9"/>
  <c r="AJ139" i="9"/>
  <c r="AD140" i="9"/>
  <c r="X141" i="9"/>
  <c r="AW141" i="9"/>
  <c r="AW142" i="9"/>
  <c r="AQ143" i="9"/>
  <c r="AD144" i="9"/>
  <c r="BB145" i="9"/>
  <c r="K24" i="8"/>
  <c r="K34" i="8"/>
  <c r="K35" i="8"/>
  <c r="K36" i="8"/>
  <c r="K39" i="8"/>
  <c r="K40" i="8"/>
  <c r="AI45" i="8"/>
  <c r="K46" i="8"/>
  <c r="AI57" i="8"/>
  <c r="K64" i="8"/>
  <c r="K65" i="8"/>
  <c r="AI67" i="8"/>
  <c r="AI70" i="8"/>
  <c r="K72" i="8"/>
  <c r="AI72" i="8"/>
  <c r="K77" i="8"/>
  <c r="AI80" i="8"/>
  <c r="K81" i="8"/>
  <c r="K89" i="8"/>
  <c r="K94" i="8"/>
  <c r="AI95" i="8"/>
  <c r="K102" i="8"/>
  <c r="AI102" i="8"/>
  <c r="K118" i="8"/>
  <c r="AI131" i="8"/>
  <c r="AI133" i="8"/>
  <c r="K138" i="8"/>
  <c r="AI140" i="8"/>
  <c r="AI141" i="8"/>
  <c r="AV92" i="9"/>
  <c r="AE93" i="9"/>
  <c r="AD94" i="9"/>
  <c r="BC94" i="9"/>
  <c r="Y95" i="9"/>
  <c r="BC95" i="9"/>
  <c r="AD96" i="9"/>
  <c r="AV96" i="9"/>
  <c r="AE97" i="9"/>
  <c r="AV98" i="9"/>
  <c r="M99" i="9"/>
  <c r="BB99" i="9"/>
  <c r="BC100" i="9"/>
  <c r="R102" i="9"/>
  <c r="AV103" i="9"/>
  <c r="AQ104" i="9"/>
  <c r="M105" i="9"/>
  <c r="AV106" i="9"/>
  <c r="M107" i="9"/>
  <c r="AV107" i="9"/>
  <c r="AJ108" i="9"/>
  <c r="AJ109" i="9"/>
  <c r="Y110" i="9"/>
  <c r="BC112" i="9"/>
  <c r="AD113" i="9"/>
  <c r="M114" i="9"/>
  <c r="M115" i="9"/>
  <c r="AV115" i="9"/>
  <c r="Y116" i="9"/>
  <c r="L117" i="9"/>
  <c r="AV117" i="9"/>
  <c r="AW118" i="9"/>
  <c r="X119" i="9"/>
  <c r="BB119" i="9"/>
  <c r="AW120" i="9"/>
  <c r="AD121" i="9"/>
  <c r="AV122" i="9"/>
  <c r="AD123" i="9"/>
  <c r="BB123" i="9"/>
  <c r="AV125" i="9"/>
  <c r="Y126" i="9"/>
  <c r="R128" i="9"/>
  <c r="AJ128" i="9"/>
  <c r="R130" i="9"/>
  <c r="AE131" i="9"/>
  <c r="L132" i="9"/>
  <c r="R133" i="9"/>
  <c r="AP133" i="9"/>
  <c r="Y134" i="9"/>
  <c r="X135" i="9"/>
  <c r="G136" i="9"/>
  <c r="AJ136" i="9"/>
  <c r="AK138" i="9"/>
  <c r="AW139" i="9"/>
  <c r="AP140" i="9"/>
  <c r="Y141" i="9"/>
  <c r="AV143" i="9"/>
  <c r="AJ144" i="9"/>
  <c r="X145" i="9"/>
  <c r="AE97" i="10"/>
  <c r="AW97" i="10"/>
  <c r="L98" i="10"/>
  <c r="AD98" i="10"/>
  <c r="AQ98" i="10"/>
  <c r="AV99" i="10"/>
  <c r="L100" i="10"/>
  <c r="AQ100" i="10"/>
  <c r="BC100" i="10"/>
  <c r="Y101" i="10"/>
  <c r="AV101" i="10"/>
  <c r="M102" i="10"/>
  <c r="AE102" i="10"/>
  <c r="BC102" i="10"/>
  <c r="AK103" i="10"/>
  <c r="AV103" i="10"/>
  <c r="M104" i="10"/>
  <c r="Y104" i="10"/>
  <c r="AV104" i="10"/>
  <c r="Q105" i="10"/>
  <c r="Y105" i="10"/>
  <c r="AK105" i="10"/>
  <c r="R106" i="10"/>
  <c r="AJ106" i="10"/>
  <c r="AW106" i="10"/>
  <c r="R107" i="10"/>
  <c r="AE107" i="10"/>
  <c r="AQ107" i="10"/>
  <c r="AJ108" i="10"/>
  <c r="R109" i="10"/>
  <c r="AJ109" i="10"/>
  <c r="Q110" i="10"/>
  <c r="AO110" i="10"/>
  <c r="BC110" i="10"/>
  <c r="S111" i="10"/>
  <c r="AJ111" i="10"/>
  <c r="BB111" i="10"/>
  <c r="G112" i="10"/>
  <c r="BC112" i="10"/>
  <c r="R113" i="10"/>
  <c r="AE113" i="10"/>
  <c r="AW113" i="10"/>
  <c r="L114" i="10"/>
  <c r="Y114" i="10"/>
  <c r="AP114" i="10"/>
  <c r="S115" i="10"/>
  <c r="AO115" i="10"/>
  <c r="AE116" i="10"/>
  <c r="AV116" i="10"/>
  <c r="AV117" i="10"/>
  <c r="Q118" i="10"/>
  <c r="AJ118" i="10"/>
  <c r="R119" i="10"/>
  <c r="AQ119" i="10"/>
  <c r="Y120" i="10"/>
  <c r="BB120" i="10"/>
  <c r="X121" i="10"/>
  <c r="X122" i="10"/>
  <c r="AW123" i="10"/>
  <c r="AP124" i="10"/>
  <c r="Y125" i="10"/>
  <c r="AE127" i="10"/>
  <c r="AV127" i="10"/>
  <c r="R129" i="10"/>
  <c r="BC130" i="10"/>
  <c r="AQ131" i="10"/>
  <c r="Y132" i="10"/>
  <c r="AW133" i="10"/>
  <c r="AJ136" i="10"/>
  <c r="L137" i="10"/>
  <c r="AP138" i="10"/>
  <c r="AQ139" i="10"/>
  <c r="BB80" i="10"/>
  <c r="BB182" i="10" s="1"/>
  <c r="G81" i="10"/>
  <c r="G182" i="10" s="1"/>
  <c r="R81" i="10"/>
  <c r="R182" i="10" s="1"/>
  <c r="Y81" i="10"/>
  <c r="Y182" i="10" s="1"/>
  <c r="AQ81" i="10"/>
  <c r="AQ182" i="10" s="1"/>
  <c r="BC81" i="10"/>
  <c r="BC182" i="10" s="1"/>
  <c r="R82" i="10"/>
  <c r="Y82" i="10"/>
  <c r="AP82" i="10"/>
  <c r="AP182" i="10" s="1"/>
  <c r="AW82" i="10"/>
  <c r="AW182" i="10" s="1"/>
  <c r="Q83" i="10"/>
  <c r="Q182" i="10" s="1"/>
  <c r="X83" i="10"/>
  <c r="X182" i="10" s="1"/>
  <c r="AP83" i="10"/>
  <c r="AW83" i="10"/>
  <c r="R84" i="10"/>
  <c r="AJ84" i="10"/>
  <c r="AJ182" i="10" s="1"/>
  <c r="BC84" i="10"/>
  <c r="M85" i="10"/>
  <c r="M182" i="10" s="1"/>
  <c r="AE85" i="10"/>
  <c r="AE182" i="10" s="1"/>
  <c r="AP85" i="10"/>
  <c r="BB85" i="10"/>
  <c r="L86" i="10"/>
  <c r="L182" i="10" s="1"/>
  <c r="AJ86" i="10"/>
  <c r="BC86" i="10"/>
  <c r="M87" i="10"/>
  <c r="Y87" i="10"/>
  <c r="AK87" i="10"/>
  <c r="AK182" i="10" s="1"/>
  <c r="AV87" i="10"/>
  <c r="AV182" i="10" s="1"/>
  <c r="L88" i="10"/>
  <c r="X88" i="10"/>
  <c r="AJ88" i="10"/>
  <c r="AW88" i="10"/>
  <c r="R89" i="10"/>
  <c r="AE89" i="10"/>
  <c r="AV89" i="10"/>
  <c r="G90" i="10"/>
  <c r="S90" i="10"/>
  <c r="AE90" i="10"/>
  <c r="AP90" i="10"/>
  <c r="BC90" i="10"/>
  <c r="Q91" i="10"/>
  <c r="Y91" i="10"/>
  <c r="AW91" i="10"/>
  <c r="M92" i="10"/>
  <c r="AD92" i="10"/>
  <c r="L93" i="10"/>
  <c r="Y93" i="10"/>
  <c r="AK93" i="10"/>
  <c r="BC93" i="10"/>
  <c r="Q94" i="10"/>
  <c r="Y94" i="10"/>
  <c r="AK94" i="10"/>
  <c r="BB94" i="10"/>
  <c r="Q95" i="10"/>
  <c r="AD95" i="10"/>
  <c r="AQ95" i="10"/>
  <c r="BC95" i="10"/>
  <c r="Q96" i="10"/>
  <c r="AD96" i="10"/>
  <c r="AQ96" i="10"/>
  <c r="AK97" i="10"/>
  <c r="BC97" i="10"/>
  <c r="R98" i="10"/>
  <c r="AW98" i="10"/>
  <c r="S99" i="10"/>
  <c r="AJ99" i="10"/>
  <c r="AW99" i="10"/>
  <c r="R100" i="10"/>
  <c r="AD100" i="10"/>
  <c r="L101" i="10"/>
  <c r="AD101" i="10"/>
  <c r="BB101" i="10"/>
  <c r="R102" i="10"/>
  <c r="AV102" i="10"/>
  <c r="M103" i="10"/>
  <c r="X103" i="10"/>
  <c r="AO103" i="10"/>
  <c r="BB103" i="10"/>
  <c r="Q104" i="10"/>
  <c r="AE104" i="10"/>
  <c r="AW104" i="10"/>
  <c r="R105" i="10"/>
  <c r="AQ105" i="10"/>
  <c r="BC105" i="10"/>
  <c r="S106" i="10"/>
  <c r="AK106" i="10"/>
  <c r="S107" i="10"/>
  <c r="AW107" i="10"/>
  <c r="L108" i="10"/>
  <c r="Y108" i="10"/>
  <c r="AK108" i="10"/>
  <c r="BC108" i="10"/>
  <c r="S109" i="10"/>
  <c r="AK109" i="10"/>
  <c r="BC109" i="10"/>
  <c r="R110" i="10"/>
  <c r="AD110" i="10"/>
  <c r="X111" i="10"/>
  <c r="BC111" i="10"/>
  <c r="X112" i="10"/>
  <c r="AP112" i="10"/>
  <c r="X113" i="10"/>
  <c r="AK113" i="10"/>
  <c r="M114" i="10"/>
  <c r="AD114" i="10"/>
  <c r="G115" i="10"/>
  <c r="X115" i="10"/>
  <c r="AV115" i="10"/>
  <c r="M116" i="10"/>
  <c r="AJ116" i="10"/>
  <c r="BC116" i="10"/>
  <c r="AD117" i="10"/>
  <c r="AK118" i="10"/>
  <c r="Y119" i="10"/>
  <c r="L120" i="10"/>
  <c r="AJ120" i="10"/>
  <c r="AE121" i="10"/>
  <c r="G122" i="10"/>
  <c r="AV122" i="10"/>
  <c r="Y123" i="10"/>
  <c r="AV124" i="10"/>
  <c r="BB125" i="10"/>
  <c r="M127" i="10"/>
  <c r="BC127" i="10"/>
  <c r="AK128" i="10"/>
  <c r="Y129" i="10"/>
  <c r="R130" i="10"/>
  <c r="R131" i="10"/>
  <c r="AQ132" i="10"/>
  <c r="Q133" i="10"/>
  <c r="G134" i="10"/>
  <c r="AP134" i="10"/>
  <c r="S135" i="10"/>
  <c r="L136" i="10"/>
  <c r="X137" i="10"/>
  <c r="L138" i="10"/>
  <c r="AE141" i="10"/>
  <c r="Q142" i="10"/>
  <c r="X146" i="10"/>
  <c r="AE145" i="10"/>
  <c r="AW144" i="10"/>
  <c r="AE144" i="10"/>
  <c r="L143" i="10"/>
  <c r="AD142" i="10"/>
  <c r="AV141" i="10"/>
  <c r="AE140" i="10"/>
  <c r="BB139" i="10"/>
  <c r="S139" i="10"/>
  <c r="AV138" i="10"/>
  <c r="AD138" i="10"/>
  <c r="AD137" i="10"/>
  <c r="AQ136" i="10"/>
  <c r="AV135" i="10"/>
  <c r="M135" i="10"/>
  <c r="AE134" i="10"/>
  <c r="M134" i="10"/>
  <c r="AJ133" i="10"/>
  <c r="L133" i="10"/>
  <c r="R132" i="10"/>
  <c r="AW131" i="10"/>
  <c r="L131" i="10"/>
  <c r="AJ130" i="10"/>
  <c r="AE129" i="10"/>
  <c r="BC128" i="10"/>
  <c r="L128" i="10"/>
  <c r="AP127" i="10"/>
  <c r="X127" i="10"/>
  <c r="AJ126" i="10"/>
  <c r="L126" i="10"/>
  <c r="AJ125" i="10"/>
  <c r="G125" i="10"/>
  <c r="AE124" i="10"/>
  <c r="AE123" i="10"/>
  <c r="M123" i="10"/>
  <c r="AE122" i="10"/>
  <c r="R122" i="10"/>
  <c r="AP121" i="10"/>
  <c r="S121" i="10"/>
  <c r="M146" i="10"/>
  <c r="M145" i="10"/>
  <c r="X143" i="10"/>
  <c r="R140" i="10"/>
  <c r="AW137" i="10"/>
  <c r="R137" i="10"/>
  <c r="AW136" i="10"/>
  <c r="BC134" i="10"/>
  <c r="AK134" i="10"/>
  <c r="S134" i="10"/>
  <c r="AD133" i="10"/>
  <c r="BC132" i="10"/>
  <c r="AJ132" i="10"/>
  <c r="BB131" i="10"/>
  <c r="AW130" i="10"/>
  <c r="M130" i="10"/>
  <c r="AK129" i="10"/>
  <c r="BB126" i="10"/>
  <c r="AQ125" i="10"/>
  <c r="S123" i="10"/>
  <c r="BB121" i="10"/>
  <c r="AW120" i="10"/>
  <c r="AD120" i="10"/>
  <c r="M120" i="10"/>
  <c r="BB119" i="10"/>
  <c r="X119" i="10"/>
  <c r="AQ118" i="10"/>
  <c r="M118" i="10"/>
  <c r="BB117" i="10"/>
  <c r="AE117" i="10"/>
  <c r="AD116" i="10"/>
  <c r="AQ115" i="10"/>
  <c r="Y115" i="10"/>
  <c r="BB114" i="10"/>
  <c r="AQ114" i="10"/>
  <c r="S114" i="10"/>
  <c r="AV113" i="10"/>
  <c r="Y113" i="10"/>
  <c r="M113" i="10"/>
  <c r="AW112" i="10"/>
  <c r="AK112" i="10"/>
  <c r="Y112" i="10"/>
  <c r="AV111" i="10"/>
  <c r="AK111" i="10"/>
  <c r="M111" i="10"/>
  <c r="BB110" i="10"/>
  <c r="AP110" i="10"/>
  <c r="AE110" i="10"/>
  <c r="X110" i="10"/>
  <c r="M110" i="10"/>
  <c r="BB109" i="10"/>
  <c r="AQ109" i="10"/>
  <c r="Y109" i="10"/>
  <c r="M109" i="10"/>
  <c r="BB108" i="10"/>
  <c r="AQ108" i="10"/>
  <c r="AD108" i="10"/>
  <c r="S108" i="10"/>
  <c r="AV107" i="10"/>
  <c r="AJ107" i="10"/>
  <c r="Y107" i="10"/>
  <c r="BB106" i="10"/>
  <c r="AP106" i="10"/>
  <c r="Y106" i="10"/>
  <c r="M106" i="10"/>
  <c r="AP105" i="10"/>
  <c r="AD105" i="10"/>
  <c r="G105" i="10"/>
  <c r="AQ104" i="10"/>
  <c r="AD104" i="10"/>
  <c r="R104" i="10"/>
  <c r="G104" i="10"/>
  <c r="AJ103" i="10"/>
  <c r="L103" i="10"/>
  <c r="AW102" i="10"/>
  <c r="AD102" i="10"/>
  <c r="BC101" i="10"/>
  <c r="AK101" i="10"/>
  <c r="S101" i="10"/>
  <c r="G101" i="10"/>
  <c r="AV100" i="10"/>
  <c r="AJ100" i="10"/>
  <c r="Y100" i="10"/>
  <c r="M100" i="10"/>
  <c r="BC99" i="10"/>
  <c r="AP99" i="10"/>
  <c r="AE99" i="10"/>
  <c r="R99" i="10"/>
  <c r="BB98" i="10"/>
  <c r="AK98" i="10"/>
  <c r="Y98" i="10"/>
  <c r="M98" i="10"/>
  <c r="AQ97" i="10"/>
  <c r="AD97" i="10"/>
  <c r="R97" i="10"/>
  <c r="AV96" i="10"/>
  <c r="X96" i="10"/>
  <c r="M96" i="10"/>
  <c r="AJ95" i="10"/>
  <c r="L95" i="10"/>
  <c r="AW94" i="10"/>
  <c r="AD94" i="10"/>
  <c r="BB93" i="10"/>
  <c r="AQ93" i="10"/>
  <c r="AD93" i="10"/>
  <c r="S93" i="10"/>
  <c r="G93" i="10"/>
  <c r="S92" i="10"/>
  <c r="AV91" i="10"/>
  <c r="AJ91" i="10"/>
  <c r="S91" i="10"/>
  <c r="L91" i="10"/>
  <c r="BB90" i="10"/>
  <c r="AQ90" i="10"/>
  <c r="AJ90" i="10"/>
  <c r="Y90" i="10"/>
  <c r="R90" i="10"/>
  <c r="BB89" i="10"/>
  <c r="AP89" i="10"/>
  <c r="AD89" i="10"/>
  <c r="S89" i="10"/>
  <c r="S182" i="10" s="1"/>
  <c r="L89" i="10"/>
  <c r="BC88" i="10"/>
  <c r="AV88" i="10"/>
  <c r="AK88" i="10"/>
  <c r="AD88" i="10"/>
  <c r="AD182" i="10" s="1"/>
  <c r="R88" i="10"/>
  <c r="G88" i="10"/>
  <c r="AW87" i="10"/>
  <c r="AP87" i="10"/>
  <c r="X87" i="10"/>
  <c r="AW86" i="10"/>
  <c r="AP86" i="10"/>
  <c r="AE86" i="10"/>
  <c r="X86" i="10"/>
  <c r="BB145" i="10"/>
  <c r="AV143" i="10"/>
  <c r="M140" i="10"/>
  <c r="AD139" i="10"/>
  <c r="Q136" i="10"/>
  <c r="Q124" i="10"/>
  <c r="Q117" i="10"/>
  <c r="Q115" i="10"/>
  <c r="Q112" i="10"/>
  <c r="Q107" i="10"/>
  <c r="Q102" i="10"/>
  <c r="Q87" i="10"/>
  <c r="Q86" i="10"/>
  <c r="Q141" i="10"/>
  <c r="Q138" i="10"/>
  <c r="AO139" i="10"/>
  <c r="AO135" i="10"/>
  <c r="AO119" i="10"/>
  <c r="AO102" i="10"/>
  <c r="AO94" i="10"/>
  <c r="AO142" i="10"/>
  <c r="K115" i="11"/>
  <c r="K85" i="11"/>
  <c r="K14" i="11"/>
  <c r="K110" i="11"/>
  <c r="K109" i="11"/>
  <c r="K84" i="11"/>
  <c r="K67" i="11"/>
  <c r="K26" i="11"/>
  <c r="K35" i="11"/>
  <c r="AI88" i="11"/>
  <c r="AI65" i="11"/>
  <c r="AI31" i="11"/>
  <c r="AI82" i="11"/>
  <c r="AI32" i="11"/>
  <c r="AI21" i="11"/>
  <c r="AI14" i="11"/>
  <c r="E96" i="10"/>
  <c r="E98" i="10"/>
  <c r="AC111" i="10"/>
  <c r="AC118" i="10"/>
  <c r="AC122" i="10"/>
  <c r="BA124" i="10"/>
  <c r="BA47" i="11"/>
  <c r="E54" i="11"/>
  <c r="AC54" i="11"/>
  <c r="AC58" i="11"/>
  <c r="E62" i="11"/>
  <c r="AC66" i="11"/>
  <c r="E70" i="11"/>
  <c r="BA70" i="11"/>
  <c r="AC74" i="11"/>
  <c r="BA74" i="11"/>
  <c r="BA78" i="11"/>
  <c r="E83" i="11"/>
  <c r="BA86" i="11"/>
  <c r="E94" i="11"/>
  <c r="BA94" i="11"/>
  <c r="BA102" i="11"/>
  <c r="E106" i="11"/>
  <c r="AC110" i="11"/>
  <c r="AC118" i="11"/>
  <c r="AI123" i="12"/>
  <c r="K143" i="12"/>
  <c r="AI143" i="12"/>
  <c r="BB144" i="13"/>
  <c r="S145" i="13"/>
  <c r="M146" i="13"/>
  <c r="AK146" i="13"/>
  <c r="K127" i="12"/>
  <c r="K128" i="12"/>
  <c r="AI128" i="12"/>
  <c r="AI129" i="12"/>
  <c r="AI130" i="12"/>
  <c r="K132" i="12"/>
  <c r="AI133" i="12"/>
  <c r="K137" i="12"/>
  <c r="AI137" i="12"/>
  <c r="K139" i="12"/>
  <c r="AI140" i="12"/>
  <c r="K141" i="12"/>
  <c r="AI144" i="12"/>
  <c r="K145" i="12"/>
  <c r="E19" i="11"/>
  <c r="AC22" i="11"/>
  <c r="E27" i="11"/>
  <c r="BA27" i="11"/>
  <c r="BA30" i="11"/>
  <c r="E38" i="11"/>
  <c r="E46" i="11"/>
  <c r="E59" i="11"/>
  <c r="E67" i="11"/>
  <c r="L126" i="11"/>
  <c r="AV133" i="11"/>
  <c r="K121" i="12"/>
  <c r="AI121" i="12"/>
  <c r="K129" i="12"/>
  <c r="AI131" i="12"/>
  <c r="K133" i="12"/>
  <c r="AI138" i="5"/>
  <c r="AI133" i="5"/>
  <c r="AI131" i="5"/>
  <c r="AI125" i="5"/>
  <c r="AI123" i="5"/>
  <c r="AI119" i="5"/>
  <c r="AI117" i="5"/>
  <c r="AI115" i="5"/>
  <c r="AI109" i="5"/>
  <c r="AI143" i="5"/>
  <c r="AI111" i="5"/>
  <c r="AI103" i="5"/>
  <c r="AI79" i="5"/>
  <c r="AI77" i="5"/>
  <c r="AI65" i="5"/>
  <c r="AI60" i="5"/>
  <c r="AI49" i="5"/>
  <c r="AI40" i="5"/>
  <c r="AI37" i="5"/>
  <c r="AI34" i="5"/>
  <c r="AI33" i="5"/>
  <c r="AI32" i="5"/>
  <c r="AI27" i="5"/>
  <c r="AI16" i="5"/>
  <c r="AI15" i="5"/>
  <c r="AI13" i="5"/>
  <c r="K143" i="9"/>
  <c r="K93" i="9"/>
  <c r="K87" i="9"/>
  <c r="K66" i="9"/>
  <c r="K60" i="9"/>
  <c r="K120" i="9"/>
  <c r="K119" i="9"/>
  <c r="K90" i="9"/>
  <c r="K85" i="9"/>
  <c r="K70" i="9"/>
  <c r="K36" i="9"/>
  <c r="K26" i="9"/>
  <c r="K20" i="9"/>
  <c r="K13" i="9"/>
  <c r="K139" i="9"/>
  <c r="K114" i="9"/>
  <c r="K102" i="9"/>
  <c r="K35" i="9"/>
  <c r="K22" i="9"/>
  <c r="K8" i="9"/>
  <c r="K67" i="9"/>
  <c r="K14" i="9"/>
  <c r="K142" i="9"/>
  <c r="K51" i="9"/>
  <c r="K50" i="9"/>
  <c r="K46" i="9"/>
  <c r="K27" i="9"/>
  <c r="K24" i="9"/>
  <c r="AC12" i="4"/>
  <c r="AC20" i="4"/>
  <c r="E35" i="4"/>
  <c r="AC36" i="4"/>
  <c r="E51" i="4"/>
  <c r="AC76" i="4"/>
  <c r="E91" i="4"/>
  <c r="E99" i="4"/>
  <c r="BA105" i="4"/>
  <c r="AC110" i="4"/>
  <c r="C159" i="4"/>
  <c r="W145" i="4"/>
  <c r="C163" i="4"/>
  <c r="AU141" i="4"/>
  <c r="AI24" i="5"/>
  <c r="K25" i="5"/>
  <c r="AI25" i="5"/>
  <c r="K28" i="5"/>
  <c r="AI29" i="5"/>
  <c r="AI30" i="5"/>
  <c r="K34" i="5"/>
  <c r="K37" i="5"/>
  <c r="K38" i="5"/>
  <c r="AI38" i="5"/>
  <c r="K39" i="5"/>
  <c r="K46" i="5"/>
  <c r="K50" i="5"/>
  <c r="AI52" i="5"/>
  <c r="K53" i="5"/>
  <c r="K57" i="5"/>
  <c r="K58" i="5"/>
  <c r="AI58" i="5"/>
  <c r="K61" i="5"/>
  <c r="K62" i="5"/>
  <c r="AI62" i="5"/>
  <c r="AI66" i="5"/>
  <c r="K70" i="5"/>
  <c r="K71" i="5"/>
  <c r="K82" i="5"/>
  <c r="AI91" i="5"/>
  <c r="AI101" i="5"/>
  <c r="K109" i="5"/>
  <c r="K111" i="5"/>
  <c r="K117" i="5"/>
  <c r="K133" i="5"/>
  <c r="AI135" i="5"/>
  <c r="AI30" i="9"/>
  <c r="K73" i="9"/>
  <c r="AI74" i="9"/>
  <c r="E115" i="13"/>
  <c r="E111" i="13"/>
  <c r="E51" i="13"/>
  <c r="E43" i="13"/>
  <c r="E30" i="13"/>
  <c r="E71" i="13"/>
  <c r="E64" i="13"/>
  <c r="AC140" i="13"/>
  <c r="AC119" i="13"/>
  <c r="AC117" i="13"/>
  <c r="AC108" i="13"/>
  <c r="AC9" i="13"/>
  <c r="AC74" i="13"/>
  <c r="AC32" i="13"/>
  <c r="AC26" i="13"/>
  <c r="AC13" i="13"/>
  <c r="AC82" i="13"/>
  <c r="AC52" i="13"/>
  <c r="BA139" i="13"/>
  <c r="BA138" i="13"/>
  <c r="BA137" i="13"/>
  <c r="BA107" i="13"/>
  <c r="BA106" i="13"/>
  <c r="BA105" i="13"/>
  <c r="BA48" i="13"/>
  <c r="BA23" i="13"/>
  <c r="BA43" i="13"/>
  <c r="BA69" i="13"/>
  <c r="BA51" i="13"/>
  <c r="BA109" i="13"/>
  <c r="BA108" i="13"/>
  <c r="BA83" i="13"/>
  <c r="C164" i="4"/>
  <c r="BA144" i="4"/>
  <c r="K138" i="5"/>
  <c r="K130" i="5"/>
  <c r="K127" i="5"/>
  <c r="K123" i="5"/>
  <c r="K122" i="5"/>
  <c r="K119" i="5"/>
  <c r="K110" i="5"/>
  <c r="K142" i="5"/>
  <c r="K135" i="5"/>
  <c r="K134" i="5"/>
  <c r="K126" i="5"/>
  <c r="K118" i="5"/>
  <c r="K107" i="5"/>
  <c r="K106" i="5"/>
  <c r="K103" i="5"/>
  <c r="K99" i="5"/>
  <c r="K96" i="5"/>
  <c r="K95" i="5"/>
  <c r="K94" i="5"/>
  <c r="K88" i="5"/>
  <c r="K80" i="5"/>
  <c r="K79" i="5"/>
  <c r="K77" i="5"/>
  <c r="K75" i="5"/>
  <c r="K74" i="5"/>
  <c r="K72" i="5"/>
  <c r="K45" i="5"/>
  <c r="K42" i="5"/>
  <c r="K36" i="5"/>
  <c r="K33" i="5"/>
  <c r="K31" i="5"/>
  <c r="K29" i="5"/>
  <c r="K27" i="5"/>
  <c r="K23" i="5"/>
  <c r="K17" i="5"/>
  <c r="K15" i="5"/>
  <c r="AI143" i="9"/>
  <c r="AI105" i="9"/>
  <c r="AI99" i="9"/>
  <c r="AI90" i="9"/>
  <c r="AI80" i="9"/>
  <c r="AI79" i="9"/>
  <c r="AI41" i="9"/>
  <c r="AI131" i="9"/>
  <c r="AI84" i="9"/>
  <c r="AI49" i="9"/>
  <c r="AI37" i="9"/>
  <c r="AI14" i="9"/>
  <c r="AI136" i="9"/>
  <c r="AI121" i="9"/>
  <c r="AI113" i="9"/>
  <c r="AI103" i="9"/>
  <c r="AI96" i="9"/>
  <c r="AI87" i="9"/>
  <c r="AI54" i="9"/>
  <c r="AI40" i="9"/>
  <c r="AI33" i="9"/>
  <c r="AI27" i="9"/>
  <c r="AI111" i="9"/>
  <c r="AI17" i="9"/>
  <c r="AI11" i="9"/>
  <c r="AI114" i="9"/>
  <c r="AI88" i="9"/>
  <c r="AI47" i="9"/>
  <c r="AI21" i="9"/>
  <c r="AI15" i="9"/>
  <c r="E11" i="4"/>
  <c r="E19" i="4"/>
  <c r="AC28" i="4"/>
  <c r="E59" i="4"/>
  <c r="E67" i="4"/>
  <c r="AC68" i="4"/>
  <c r="E75" i="4"/>
  <c r="BA122" i="4"/>
  <c r="E134" i="4"/>
  <c r="K10" i="5"/>
  <c r="AI10" i="5"/>
  <c r="K32" i="5"/>
  <c r="W7" i="4"/>
  <c r="BA10" i="4"/>
  <c r="F11" i="4"/>
  <c r="W15" i="4"/>
  <c r="F16" i="4"/>
  <c r="AU16" i="4"/>
  <c r="BA18" i="4"/>
  <c r="W20" i="4"/>
  <c r="F24" i="4"/>
  <c r="AU24" i="4"/>
  <c r="F27" i="4"/>
  <c r="W31" i="4"/>
  <c r="F32" i="4"/>
  <c r="AU32" i="4"/>
  <c r="F35" i="4"/>
  <c r="W36" i="4"/>
  <c r="F40" i="4"/>
  <c r="AU40" i="4"/>
  <c r="BA41" i="4"/>
  <c r="F43" i="4"/>
  <c r="F48" i="4"/>
  <c r="AU48" i="4"/>
  <c r="BA49" i="4"/>
  <c r="W52" i="4"/>
  <c r="AC53" i="4"/>
  <c r="W55" i="4"/>
  <c r="F56" i="4"/>
  <c r="AU56" i="4"/>
  <c r="BA57" i="4"/>
  <c r="AC58" i="4"/>
  <c r="W63" i="4"/>
  <c r="F64" i="4"/>
  <c r="AU64" i="4"/>
  <c r="F67" i="4"/>
  <c r="W68" i="4"/>
  <c r="AC69" i="4"/>
  <c r="W71" i="4"/>
  <c r="F72" i="4"/>
  <c r="AU72" i="4"/>
  <c r="BA73" i="4"/>
  <c r="W76" i="4"/>
  <c r="AC77" i="4"/>
  <c r="W79" i="4"/>
  <c r="F80" i="4"/>
  <c r="BA81" i="4"/>
  <c r="BA82" i="4"/>
  <c r="AC85" i="4"/>
  <c r="W87" i="4"/>
  <c r="BA89" i="4"/>
  <c r="AC90" i="4"/>
  <c r="BA90" i="4"/>
  <c r="W92" i="4"/>
  <c r="AC93" i="4"/>
  <c r="W95" i="4"/>
  <c r="F96" i="4"/>
  <c r="AU96" i="4"/>
  <c r="BA97" i="4"/>
  <c r="AC98" i="4"/>
  <c r="BA98" i="4"/>
  <c r="F99" i="4"/>
  <c r="W100" i="4"/>
  <c r="AC101" i="4"/>
  <c r="W103" i="4"/>
  <c r="F104" i="4"/>
  <c r="AU104" i="4"/>
  <c r="AC106" i="4"/>
  <c r="BA106" i="4"/>
  <c r="F110" i="4"/>
  <c r="F111" i="4"/>
  <c r="W111" i="4"/>
  <c r="W113" i="4"/>
  <c r="AU113" i="4"/>
  <c r="F114" i="4"/>
  <c r="W115" i="4"/>
  <c r="BA115" i="4"/>
  <c r="F117" i="4"/>
  <c r="W118" i="4"/>
  <c r="W120" i="4"/>
  <c r="E121" i="4"/>
  <c r="W121" i="4"/>
  <c r="E122" i="4"/>
  <c r="W122" i="4"/>
  <c r="W123" i="4"/>
  <c r="E124" i="4"/>
  <c r="F127" i="4"/>
  <c r="AC127" i="4"/>
  <c r="BA128" i="4"/>
  <c r="W129" i="4"/>
  <c r="AU129" i="4"/>
  <c r="AU132" i="4"/>
  <c r="F133" i="4"/>
  <c r="BA135" i="4"/>
  <c r="W136" i="4"/>
  <c r="AU136" i="4"/>
  <c r="E144" i="4"/>
  <c r="W144" i="4"/>
  <c r="AU144" i="4"/>
  <c r="AI7" i="5"/>
  <c r="K8" i="5"/>
  <c r="AI8" i="5"/>
  <c r="K11" i="5"/>
  <c r="AI21" i="5"/>
  <c r="K22" i="5"/>
  <c r="AI22" i="5"/>
  <c r="K30" i="5"/>
  <c r="AI35" i="5"/>
  <c r="AI41" i="5"/>
  <c r="AI42" i="5"/>
  <c r="AI43" i="5"/>
  <c r="AI48" i="5"/>
  <c r="K49" i="5"/>
  <c r="AI53" i="5"/>
  <c r="K54" i="5"/>
  <c r="AI54" i="5"/>
  <c r="K60" i="5"/>
  <c r="AI61" i="5"/>
  <c r="AI68" i="5"/>
  <c r="AI69" i="5"/>
  <c r="K78" i="5"/>
  <c r="AI85" i="5"/>
  <c r="K91" i="5"/>
  <c r="AI95" i="5"/>
  <c r="AI107" i="5"/>
  <c r="K120" i="5"/>
  <c r="K128" i="5"/>
  <c r="F127" i="6"/>
  <c r="F124" i="6"/>
  <c r="F136" i="6"/>
  <c r="F116" i="6"/>
  <c r="F108" i="6"/>
  <c r="F143" i="6"/>
  <c r="F140" i="6"/>
  <c r="F112" i="6"/>
  <c r="F96" i="6"/>
  <c r="F76" i="6"/>
  <c r="F64" i="6"/>
  <c r="F56" i="6"/>
  <c r="F52" i="6"/>
  <c r="F50" i="6"/>
  <c r="F38" i="6"/>
  <c r="F22" i="6"/>
  <c r="F20" i="6"/>
  <c r="F18" i="6"/>
  <c r="F120" i="6"/>
  <c r="F104" i="6"/>
  <c r="F92" i="6"/>
  <c r="F84" i="6"/>
  <c r="F72" i="6"/>
  <c r="F68" i="6"/>
  <c r="F58" i="6"/>
  <c r="F44" i="6"/>
  <c r="F42" i="6"/>
  <c r="F28" i="6"/>
  <c r="F10" i="6"/>
  <c r="W144" i="6"/>
  <c r="W131" i="6"/>
  <c r="W125" i="6"/>
  <c r="W121" i="6"/>
  <c r="W103" i="6"/>
  <c r="W140" i="6"/>
  <c r="W134" i="6"/>
  <c r="W124" i="6"/>
  <c r="W111" i="6"/>
  <c r="W128" i="6"/>
  <c r="W122" i="6"/>
  <c r="W107" i="6"/>
  <c r="W99" i="6"/>
  <c r="W95" i="6"/>
  <c r="W93" i="6"/>
  <c r="W79" i="6"/>
  <c r="W75" i="6"/>
  <c r="W65" i="6"/>
  <c r="W63" i="6"/>
  <c r="W60" i="6"/>
  <c r="W59" i="6"/>
  <c r="W52" i="6"/>
  <c r="W50" i="6"/>
  <c r="W37" i="6"/>
  <c r="W27" i="6"/>
  <c r="W20" i="6"/>
  <c r="W18" i="6"/>
  <c r="W14" i="6"/>
  <c r="W10" i="6"/>
  <c r="W9" i="6"/>
  <c r="W145" i="6"/>
  <c r="W127" i="6"/>
  <c r="W115" i="6"/>
  <c r="W105" i="6"/>
  <c r="W87" i="6"/>
  <c r="W85" i="6"/>
  <c r="W71" i="6"/>
  <c r="W69" i="6"/>
  <c r="W57" i="6"/>
  <c r="W56" i="6"/>
  <c r="W51" i="6"/>
  <c r="W47" i="6"/>
  <c r="W46" i="6"/>
  <c r="W41" i="6"/>
  <c r="W38" i="6"/>
  <c r="W30" i="6"/>
  <c r="W17" i="6"/>
  <c r="W13" i="6"/>
  <c r="AU131" i="6"/>
  <c r="AU129" i="6"/>
  <c r="AU124" i="6"/>
  <c r="AU119" i="6"/>
  <c r="AU115" i="6"/>
  <c r="AU107" i="6"/>
  <c r="AU99" i="6"/>
  <c r="AU146" i="6"/>
  <c r="AU141" i="6"/>
  <c r="AU137" i="6"/>
  <c r="AU128" i="6"/>
  <c r="AU111" i="6"/>
  <c r="AU140" i="6"/>
  <c r="AU101" i="6"/>
  <c r="AU91" i="6"/>
  <c r="AU83" i="6"/>
  <c r="AU75" i="6"/>
  <c r="AU71" i="6"/>
  <c r="AU67" i="6"/>
  <c r="AU61" i="6"/>
  <c r="AU51" i="6"/>
  <c r="AU48" i="6"/>
  <c r="AU47" i="6"/>
  <c r="AU43" i="6"/>
  <c r="AU32" i="6"/>
  <c r="AU30" i="6"/>
  <c r="AU28" i="6"/>
  <c r="AU24" i="6"/>
  <c r="AU21" i="6"/>
  <c r="AU19" i="6"/>
  <c r="AU12" i="6"/>
  <c r="AU142" i="6"/>
  <c r="AU125" i="6"/>
  <c r="AU122" i="6"/>
  <c r="AU109" i="6"/>
  <c r="AU87" i="6"/>
  <c r="AU85" i="6"/>
  <c r="AU79" i="6"/>
  <c r="AU77" i="6"/>
  <c r="AU73" i="6"/>
  <c r="AU69" i="6"/>
  <c r="AU54" i="6"/>
  <c r="AU53" i="6"/>
  <c r="AU45" i="6"/>
  <c r="AU44" i="6"/>
  <c r="AU42" i="6"/>
  <c r="AU39" i="6"/>
  <c r="AU38" i="6"/>
  <c r="AU36" i="6"/>
  <c r="AU34" i="6"/>
  <c r="AU31" i="6"/>
  <c r="AU29" i="6"/>
  <c r="AU27" i="6"/>
  <c r="AU22" i="6"/>
  <c r="AU14" i="6"/>
  <c r="AU9" i="6"/>
  <c r="K25" i="9"/>
  <c r="AI29" i="9"/>
  <c r="AI120" i="9"/>
  <c r="K138" i="9"/>
  <c r="AC146" i="4"/>
  <c r="C160" i="4"/>
  <c r="AC141" i="4"/>
  <c r="K144" i="5"/>
  <c r="AC37" i="8"/>
  <c r="AC110" i="8"/>
  <c r="AC99" i="8"/>
  <c r="E27" i="4"/>
  <c r="E43" i="4"/>
  <c r="AC44" i="4"/>
  <c r="AC52" i="4"/>
  <c r="AC60" i="4"/>
  <c r="E83" i="4"/>
  <c r="AC84" i="4"/>
  <c r="AC92" i="4"/>
  <c r="AC100" i="4"/>
  <c r="AC125" i="4"/>
  <c r="AI11" i="5"/>
  <c r="F8" i="4"/>
  <c r="F182" i="4" s="1"/>
  <c r="AU8" i="4"/>
  <c r="AU182" i="4" s="1"/>
  <c r="BA9" i="4"/>
  <c r="AC10" i="4"/>
  <c r="W12" i="4"/>
  <c r="AC13" i="4"/>
  <c r="BA17" i="4"/>
  <c r="AC18" i="4"/>
  <c r="F19" i="4"/>
  <c r="AC21" i="4"/>
  <c r="W23" i="4"/>
  <c r="BA25" i="4"/>
  <c r="AC26" i="4"/>
  <c r="BA26" i="4"/>
  <c r="W28" i="4"/>
  <c r="AC29" i="4"/>
  <c r="BA33" i="4"/>
  <c r="AC34" i="4"/>
  <c r="BA34" i="4"/>
  <c r="AC37" i="4"/>
  <c r="W39" i="4"/>
  <c r="AC42" i="4"/>
  <c r="BA42" i="4"/>
  <c r="W44" i="4"/>
  <c r="AC45" i="4"/>
  <c r="W47" i="4"/>
  <c r="AC50" i="4"/>
  <c r="BA50" i="4"/>
  <c r="F51" i="4"/>
  <c r="BA58" i="4"/>
  <c r="F59" i="4"/>
  <c r="W60" i="4"/>
  <c r="AC61" i="4"/>
  <c r="BA65" i="4"/>
  <c r="AC66" i="4"/>
  <c r="BA66" i="4"/>
  <c r="AC74" i="4"/>
  <c r="BA74" i="4"/>
  <c r="F75" i="4"/>
  <c r="AU80" i="4"/>
  <c r="AC82" i="4"/>
  <c r="F83" i="4"/>
  <c r="W84" i="4"/>
  <c r="F88" i="4"/>
  <c r="AU88" i="4"/>
  <c r="F91" i="4"/>
  <c r="E7" i="4"/>
  <c r="AC8" i="4"/>
  <c r="F9" i="4"/>
  <c r="AU9" i="4"/>
  <c r="W10" i="4"/>
  <c r="AU10" i="4"/>
  <c r="AU11" i="4"/>
  <c r="W13" i="4"/>
  <c r="F14" i="4"/>
  <c r="E15" i="4"/>
  <c r="AC16" i="4"/>
  <c r="F17" i="4"/>
  <c r="AU17" i="4"/>
  <c r="W18" i="4"/>
  <c r="AU18" i="4"/>
  <c r="AU19" i="4"/>
  <c r="W21" i="4"/>
  <c r="F22" i="4"/>
  <c r="E23" i="4"/>
  <c r="AC24" i="4"/>
  <c r="F25" i="4"/>
  <c r="AU25" i="4"/>
  <c r="W26" i="4"/>
  <c r="AU26" i="4"/>
  <c r="AU27" i="4"/>
  <c r="W29" i="4"/>
  <c r="F30" i="4"/>
  <c r="E31" i="4"/>
  <c r="AC32" i="4"/>
  <c r="F33" i="4"/>
  <c r="AU33" i="4"/>
  <c r="W34" i="4"/>
  <c r="AU34" i="4"/>
  <c r="AU35" i="4"/>
  <c r="W37" i="4"/>
  <c r="F38" i="4"/>
  <c r="E39" i="4"/>
  <c r="AC40" i="4"/>
  <c r="F41" i="4"/>
  <c r="AU41" i="4"/>
  <c r="W42" i="4"/>
  <c r="AU42" i="4"/>
  <c r="AU43" i="4"/>
  <c r="W45" i="4"/>
  <c r="F46" i="4"/>
  <c r="E47" i="4"/>
  <c r="AC48" i="4"/>
  <c r="F49" i="4"/>
  <c r="AU49" i="4"/>
  <c r="W50" i="4"/>
  <c r="AU50" i="4"/>
  <c r="AU51" i="4"/>
  <c r="W53" i="4"/>
  <c r="F54" i="4"/>
  <c r="E55" i="4"/>
  <c r="AC56" i="4"/>
  <c r="F57" i="4"/>
  <c r="AU57" i="4"/>
  <c r="W58" i="4"/>
  <c r="AU58" i="4"/>
  <c r="AU59" i="4"/>
  <c r="W61" i="4"/>
  <c r="F62" i="4"/>
  <c r="E63" i="4"/>
  <c r="AC64" i="4"/>
  <c r="F65" i="4"/>
  <c r="AU65" i="4"/>
  <c r="W66" i="4"/>
  <c r="AU66" i="4"/>
  <c r="AU67" i="4"/>
  <c r="W69" i="4"/>
  <c r="F70" i="4"/>
  <c r="E71" i="4"/>
  <c r="AC72" i="4"/>
  <c r="F73" i="4"/>
  <c r="AU73" i="4"/>
  <c r="W74" i="4"/>
  <c r="AU74" i="4"/>
  <c r="AU75" i="4"/>
  <c r="W77" i="4"/>
  <c r="F78" i="4"/>
  <c r="E79" i="4"/>
  <c r="AC80" i="4"/>
  <c r="F81" i="4"/>
  <c r="AU81" i="4"/>
  <c r="W82" i="4"/>
  <c r="AU82" i="4"/>
  <c r="AU83" i="4"/>
  <c r="W85" i="4"/>
  <c r="F86" i="4"/>
  <c r="E87" i="4"/>
  <c r="AC88" i="4"/>
  <c r="F89" i="4"/>
  <c r="AU89" i="4"/>
  <c r="W90" i="4"/>
  <c r="AU90" i="4"/>
  <c r="AU91" i="4"/>
  <c r="W93" i="4"/>
  <c r="F94" i="4"/>
  <c r="E95" i="4"/>
  <c r="AC96" i="4"/>
  <c r="F97" i="4"/>
  <c r="AU97" i="4"/>
  <c r="W98" i="4"/>
  <c r="AU98" i="4"/>
  <c r="AU99" i="4"/>
  <c r="W101" i="4"/>
  <c r="F102" i="4"/>
  <c r="E103" i="4"/>
  <c r="AC104" i="4"/>
  <c r="F105" i="4"/>
  <c r="F106" i="4"/>
  <c r="AC108" i="4"/>
  <c r="AC109" i="4"/>
  <c r="AU112" i="4"/>
  <c r="F113" i="4"/>
  <c r="E118" i="4"/>
  <c r="AC118" i="4"/>
  <c r="AU118" i="4"/>
  <c r="BA119" i="4"/>
  <c r="AU120" i="4"/>
  <c r="F121" i="4"/>
  <c r="AC121" i="4"/>
  <c r="AU121" i="4"/>
  <c r="F122" i="4"/>
  <c r="AC122" i="4"/>
  <c r="W128" i="4"/>
  <c r="F129" i="4"/>
  <c r="BA131" i="4"/>
  <c r="AC134" i="4"/>
  <c r="AU134" i="4"/>
  <c r="F136" i="4"/>
  <c r="W137" i="4"/>
  <c r="E138" i="4"/>
  <c r="AU138" i="4"/>
  <c r="AC139" i="4"/>
  <c r="E140" i="4"/>
  <c r="F142" i="4"/>
  <c r="BA142" i="4"/>
  <c r="AC143" i="4"/>
  <c r="AU145" i="4"/>
  <c r="K133" i="4"/>
  <c r="C157" i="4"/>
  <c r="AI111" i="4"/>
  <c r="C161" i="4"/>
  <c r="K9" i="5"/>
  <c r="AI9" i="5"/>
  <c r="K12" i="5"/>
  <c r="AI12" i="5"/>
  <c r="K13" i="5"/>
  <c r="AI14" i="5"/>
  <c r="AI18" i="5"/>
  <c r="AI19" i="5"/>
  <c r="AI20" i="5"/>
  <c r="K21" i="5"/>
  <c r="K26" i="5"/>
  <c r="AI26" i="5"/>
  <c r="K35" i="5"/>
  <c r="K40" i="5"/>
  <c r="K43" i="5"/>
  <c r="K48" i="5"/>
  <c r="AI56" i="5"/>
  <c r="K64" i="5"/>
  <c r="K65" i="5"/>
  <c r="K68" i="5"/>
  <c r="K69" i="5"/>
  <c r="K85" i="5"/>
  <c r="K87" i="5"/>
  <c r="K90" i="5"/>
  <c r="AI93" i="5"/>
  <c r="AI99" i="5"/>
  <c r="K101" i="5"/>
  <c r="K104" i="5"/>
  <c r="K115" i="5"/>
  <c r="K125" i="5"/>
  <c r="K131" i="5"/>
  <c r="AI142" i="5"/>
  <c r="AI146" i="5"/>
  <c r="AD146" i="5"/>
  <c r="L142" i="5"/>
  <c r="AK140" i="5"/>
  <c r="BB139" i="5"/>
  <c r="Y137" i="5"/>
  <c r="X136" i="5"/>
  <c r="M135" i="5"/>
  <c r="AK129" i="5"/>
  <c r="AW128" i="5"/>
  <c r="AD124" i="5"/>
  <c r="S121" i="5"/>
  <c r="BC119" i="5"/>
  <c r="BC114" i="5"/>
  <c r="G114" i="5"/>
  <c r="Y146" i="5"/>
  <c r="AQ142" i="5"/>
  <c r="Y139" i="5"/>
  <c r="AD138" i="5"/>
  <c r="L136" i="5"/>
  <c r="AP135" i="5"/>
  <c r="AW132" i="5"/>
  <c r="BB131" i="5"/>
  <c r="BC130" i="5"/>
  <c r="G130" i="5"/>
  <c r="AE128" i="5"/>
  <c r="BC124" i="5"/>
  <c r="S124" i="5"/>
  <c r="AD123" i="5"/>
  <c r="G121" i="5"/>
  <c r="X120" i="5"/>
  <c r="AW116" i="5"/>
  <c r="BB115" i="5"/>
  <c r="AE112" i="5"/>
  <c r="BC108" i="5"/>
  <c r="S108" i="5"/>
  <c r="AD107" i="5"/>
  <c r="S105" i="5"/>
  <c r="BC103" i="5"/>
  <c r="AP101" i="5"/>
  <c r="AQ99" i="5"/>
  <c r="AW96" i="5"/>
  <c r="BC92" i="5"/>
  <c r="S92" i="5"/>
  <c r="AD91" i="5"/>
  <c r="AK87" i="5"/>
  <c r="M84" i="5"/>
  <c r="AK81" i="5"/>
  <c r="AJ78" i="5"/>
  <c r="L78" i="5"/>
  <c r="BC77" i="5"/>
  <c r="AV76" i="5"/>
  <c r="M76" i="5"/>
  <c r="AJ75" i="5"/>
  <c r="AV74" i="5"/>
  <c r="AP71" i="5"/>
  <c r="X71" i="5"/>
  <c r="Y70" i="5"/>
  <c r="S69" i="5"/>
  <c r="AW64" i="5"/>
  <c r="AJ63" i="5"/>
  <c r="AW56" i="5"/>
  <c r="S55" i="5"/>
  <c r="AJ54" i="5"/>
  <c r="Y52" i="5"/>
  <c r="G51" i="5"/>
  <c r="AD50" i="5"/>
  <c r="AD48" i="5"/>
  <c r="AJ47" i="5"/>
  <c r="S47" i="5"/>
  <c r="AP46" i="5"/>
  <c r="AE45" i="5"/>
  <c r="AK43" i="5"/>
  <c r="M43" i="5"/>
  <c r="AE42" i="5"/>
  <c r="AW41" i="5"/>
  <c r="Y41" i="5"/>
  <c r="AV40" i="5"/>
  <c r="L40" i="5"/>
  <c r="AW39" i="5"/>
  <c r="R39" i="5"/>
  <c r="AV38" i="5"/>
  <c r="X38" i="5"/>
  <c r="M37" i="5"/>
  <c r="BC36" i="5"/>
  <c r="AE36" i="5"/>
  <c r="BB35" i="5"/>
  <c r="AK35" i="5"/>
  <c r="M35" i="5"/>
  <c r="AV32" i="5"/>
  <c r="AD31" i="5"/>
  <c r="AJ30" i="5"/>
  <c r="L30" i="5"/>
  <c r="AQ28" i="5"/>
  <c r="S28" i="5"/>
  <c r="BB27" i="5"/>
  <c r="AE26" i="5"/>
  <c r="AJ24" i="5"/>
  <c r="AJ22" i="5"/>
  <c r="BB21" i="5"/>
  <c r="AD21" i="5"/>
  <c r="AE20" i="5"/>
  <c r="G20" i="5"/>
  <c r="AP19" i="5"/>
  <c r="Y19" i="5"/>
  <c r="AE18" i="5"/>
  <c r="G18" i="5"/>
  <c r="AK17" i="5"/>
  <c r="AV16" i="5"/>
  <c r="L16" i="5"/>
  <c r="AJ14" i="5"/>
  <c r="L14" i="5"/>
  <c r="BB13" i="5"/>
  <c r="M13" i="5"/>
  <c r="AK11" i="5"/>
  <c r="M11" i="5"/>
  <c r="AE10" i="5"/>
  <c r="X8" i="5"/>
  <c r="AD7" i="5"/>
  <c r="Q129" i="5"/>
  <c r="Q113" i="5"/>
  <c r="Q100" i="5"/>
  <c r="Q56" i="5"/>
  <c r="Q34" i="5"/>
  <c r="Q32" i="5"/>
  <c r="Q26" i="5"/>
  <c r="Q10" i="5"/>
  <c r="AO130" i="5"/>
  <c r="AO141" i="5"/>
  <c r="AO51" i="5"/>
  <c r="AO8" i="5"/>
  <c r="AU7" i="6"/>
  <c r="W8" i="6"/>
  <c r="W182" i="6" s="1"/>
  <c r="F12" i="6"/>
  <c r="F16" i="6"/>
  <c r="AU17" i="6"/>
  <c r="AU18" i="6"/>
  <c r="W19" i="6"/>
  <c r="AU20" i="6"/>
  <c r="W24" i="6"/>
  <c r="F32" i="6"/>
  <c r="F36" i="6"/>
  <c r="W40" i="6"/>
  <c r="W49" i="6"/>
  <c r="AU50" i="6"/>
  <c r="W81" i="6"/>
  <c r="W91" i="6"/>
  <c r="W101" i="6"/>
  <c r="W109" i="6"/>
  <c r="W113" i="6"/>
  <c r="W119" i="6"/>
  <c r="F123" i="6"/>
  <c r="W141" i="6"/>
  <c r="AU145" i="6"/>
  <c r="G146" i="6"/>
  <c r="AK143" i="6"/>
  <c r="BC142" i="6"/>
  <c r="S142" i="6"/>
  <c r="AK141" i="6"/>
  <c r="AE140" i="6"/>
  <c r="L140" i="6"/>
  <c r="AQ138" i="6"/>
  <c r="G138" i="6"/>
  <c r="M137" i="6"/>
  <c r="S136" i="6"/>
  <c r="AW135" i="6"/>
  <c r="AD135" i="6"/>
  <c r="G135" i="6"/>
  <c r="AK134" i="6"/>
  <c r="L134" i="6"/>
  <c r="AK133" i="6"/>
  <c r="S132" i="6"/>
  <c r="BB130" i="6"/>
  <c r="AD130" i="6"/>
  <c r="BB128" i="6"/>
  <c r="AP128" i="6"/>
  <c r="X128" i="6"/>
  <c r="BC127" i="6"/>
  <c r="Y127" i="6"/>
  <c r="AJ126" i="6"/>
  <c r="AQ125" i="6"/>
  <c r="X124" i="6"/>
  <c r="AE123" i="6"/>
  <c r="G123" i="6"/>
  <c r="AP122" i="6"/>
  <c r="X122" i="6"/>
  <c r="AP121" i="6"/>
  <c r="BB120" i="6"/>
  <c r="M120" i="6"/>
  <c r="AV118" i="6"/>
  <c r="X118" i="6"/>
  <c r="AW117" i="6"/>
  <c r="Y117" i="6"/>
  <c r="M117" i="6"/>
  <c r="AK116" i="6"/>
  <c r="M116" i="6"/>
  <c r="X115" i="6"/>
  <c r="L115" i="6"/>
  <c r="AK114" i="6"/>
  <c r="BB113" i="6"/>
  <c r="AP113" i="6"/>
  <c r="S113" i="6"/>
  <c r="AP112" i="6"/>
  <c r="S112" i="6"/>
  <c r="BB111" i="6"/>
  <c r="AJ111" i="6"/>
  <c r="L111" i="6"/>
  <c r="AQ110" i="6"/>
  <c r="X110" i="6"/>
  <c r="AV109" i="6"/>
  <c r="Y109" i="6"/>
  <c r="G109" i="6"/>
  <c r="L108" i="6"/>
  <c r="AD107" i="6"/>
  <c r="AQ106" i="6"/>
  <c r="X106" i="6"/>
  <c r="AV105" i="6"/>
  <c r="AD105" i="6"/>
  <c r="AQ104" i="6"/>
  <c r="R104" i="6"/>
  <c r="AW103" i="6"/>
  <c r="AJ103" i="6"/>
  <c r="BC102" i="6"/>
  <c r="AE102" i="6"/>
  <c r="L102" i="6"/>
  <c r="AW101" i="6"/>
  <c r="AJ101" i="6"/>
  <c r="L101" i="6"/>
  <c r="AD99" i="6"/>
  <c r="AE144" i="6"/>
  <c r="AD143" i="6"/>
  <c r="AV140" i="6"/>
  <c r="AK139" i="6"/>
  <c r="AJ138" i="6"/>
  <c r="S137" i="6"/>
  <c r="AJ136" i="6"/>
  <c r="AW134" i="6"/>
  <c r="AP133" i="6"/>
  <c r="AE132" i="6"/>
  <c r="BB131" i="6"/>
  <c r="R131" i="6"/>
  <c r="AK130" i="6"/>
  <c r="M130" i="6"/>
  <c r="AP129" i="6"/>
  <c r="S129" i="6"/>
  <c r="AE128" i="6"/>
  <c r="AQ127" i="6"/>
  <c r="R127" i="6"/>
  <c r="G126" i="6"/>
  <c r="AE125" i="6"/>
  <c r="BC124" i="6"/>
  <c r="AV123" i="6"/>
  <c r="L123" i="6"/>
  <c r="AJ122" i="6"/>
  <c r="R122" i="6"/>
  <c r="AV121" i="6"/>
  <c r="S121" i="6"/>
  <c r="AP120" i="6"/>
  <c r="R120" i="6"/>
  <c r="AQ119" i="6"/>
  <c r="X119" i="6"/>
  <c r="AW118" i="6"/>
  <c r="M118" i="6"/>
  <c r="AP117" i="6"/>
  <c r="AD115" i="6"/>
  <c r="BC114" i="6"/>
  <c r="AD114" i="6"/>
  <c r="G114" i="6"/>
  <c r="AJ113" i="6"/>
  <c r="BC112" i="6"/>
  <c r="Y112" i="6"/>
  <c r="AV110" i="6"/>
  <c r="M110" i="6"/>
  <c r="L109" i="6"/>
  <c r="AE108" i="6"/>
  <c r="G106" i="6"/>
  <c r="X105" i="6"/>
  <c r="AW104" i="6"/>
  <c r="Y104" i="6"/>
  <c r="AV103" i="6"/>
  <c r="Y103" i="6"/>
  <c r="AD102" i="6"/>
  <c r="G102" i="6"/>
  <c r="AP101" i="6"/>
  <c r="BC100" i="6"/>
  <c r="AW141" i="6"/>
  <c r="AP137" i="6"/>
  <c r="BB136" i="6"/>
  <c r="M136" i="6"/>
  <c r="Y135" i="6"/>
  <c r="AW133" i="6"/>
  <c r="X132" i="6"/>
  <c r="AJ131" i="6"/>
  <c r="AQ130" i="6"/>
  <c r="G130" i="6"/>
  <c r="AE129" i="6"/>
  <c r="AW128" i="6"/>
  <c r="AJ127" i="6"/>
  <c r="AQ126" i="6"/>
  <c r="BB125" i="6"/>
  <c r="M125" i="6"/>
  <c r="AE124" i="6"/>
  <c r="AV122" i="6"/>
  <c r="AE121" i="6"/>
  <c r="M121" i="6"/>
  <c r="X120" i="6"/>
  <c r="AP119" i="6"/>
  <c r="L119" i="6"/>
  <c r="AD118" i="6"/>
  <c r="AJ117" i="6"/>
  <c r="AV116" i="6"/>
  <c r="X116" i="6"/>
  <c r="AW114" i="6"/>
  <c r="L114" i="6"/>
  <c r="AQ113" i="6"/>
  <c r="BB112" i="6"/>
  <c r="AD111" i="6"/>
  <c r="AK110" i="6"/>
  <c r="G110" i="6"/>
  <c r="M109" i="6"/>
  <c r="X108" i="6"/>
  <c r="AP107" i="6"/>
  <c r="AW106" i="6"/>
  <c r="AJ105" i="6"/>
  <c r="AV104" i="6"/>
  <c r="G104" i="6"/>
  <c r="R102" i="6"/>
  <c r="S101" i="6"/>
  <c r="Y100" i="6"/>
  <c r="BB99" i="6"/>
  <c r="M97" i="6"/>
  <c r="AP96" i="6"/>
  <c r="X96" i="6"/>
  <c r="AJ95" i="6"/>
  <c r="G95" i="6"/>
  <c r="L94" i="6"/>
  <c r="AQ93" i="6"/>
  <c r="AW92" i="6"/>
  <c r="AE92" i="6"/>
  <c r="G92" i="6"/>
  <c r="Y91" i="6"/>
  <c r="M91" i="6"/>
  <c r="AV90" i="6"/>
  <c r="S90" i="6"/>
  <c r="BC89" i="6"/>
  <c r="AJ89" i="6"/>
  <c r="AK88" i="6"/>
  <c r="AW87" i="6"/>
  <c r="AE87" i="6"/>
  <c r="G87" i="6"/>
  <c r="AJ86" i="6"/>
  <c r="AV85" i="6"/>
  <c r="AE85" i="6"/>
  <c r="G85" i="6"/>
  <c r="M84" i="6"/>
  <c r="BB82" i="6"/>
  <c r="AE82" i="6"/>
  <c r="BC81" i="6"/>
  <c r="AJ81" i="6"/>
  <c r="R81" i="6"/>
  <c r="R80" i="6"/>
  <c r="AV79" i="6"/>
  <c r="AJ79" i="6"/>
  <c r="AW78" i="6"/>
  <c r="AE78" i="6"/>
  <c r="L78" i="6"/>
  <c r="AW77" i="6"/>
  <c r="AK77" i="6"/>
  <c r="AP76" i="6"/>
  <c r="Y76" i="6"/>
  <c r="AJ74" i="6"/>
  <c r="AV73" i="6"/>
  <c r="AJ73" i="6"/>
  <c r="L73" i="6"/>
  <c r="AJ72" i="6"/>
  <c r="Y71" i="6"/>
  <c r="AK70" i="6"/>
  <c r="AV69" i="6"/>
  <c r="AD69" i="6"/>
  <c r="BB68" i="6"/>
  <c r="L68" i="6"/>
  <c r="AD67" i="6"/>
  <c r="R67" i="6"/>
  <c r="BB66" i="6"/>
  <c r="G66" i="6"/>
  <c r="AW64" i="6"/>
  <c r="Y64" i="6"/>
  <c r="AQ63" i="6"/>
  <c r="G63" i="6"/>
  <c r="AK62" i="6"/>
  <c r="R62" i="6"/>
  <c r="Y61" i="6"/>
  <c r="L61" i="6"/>
  <c r="AQ60" i="6"/>
  <c r="BB59" i="6"/>
  <c r="AP59" i="6"/>
  <c r="AP58" i="6"/>
  <c r="AE58" i="6"/>
  <c r="R58" i="6"/>
  <c r="G58" i="6"/>
  <c r="AQ57" i="6"/>
  <c r="X57" i="6"/>
  <c r="G57" i="6"/>
  <c r="X56" i="6"/>
  <c r="AK55" i="6"/>
  <c r="S55" i="6"/>
  <c r="AW54" i="6"/>
  <c r="S54" i="6"/>
  <c r="BC53" i="6"/>
  <c r="AD53" i="6"/>
  <c r="L53" i="6"/>
  <c r="Y51" i="6"/>
  <c r="AQ50" i="6"/>
  <c r="AK49" i="6"/>
  <c r="M49" i="6"/>
  <c r="AD48" i="6"/>
  <c r="Y47" i="6"/>
  <c r="AQ46" i="6"/>
  <c r="X46" i="6"/>
  <c r="L46" i="6"/>
  <c r="BB45" i="6"/>
  <c r="AJ45" i="6"/>
  <c r="AV44" i="6"/>
  <c r="G44" i="6"/>
  <c r="AE43" i="6"/>
  <c r="M43" i="6"/>
  <c r="AV42" i="6"/>
  <c r="AQ41" i="6"/>
  <c r="X41" i="6"/>
  <c r="G41" i="6"/>
  <c r="AK40" i="6"/>
  <c r="BC39" i="6"/>
  <c r="AV38" i="6"/>
  <c r="AD38" i="6"/>
  <c r="AP37" i="6"/>
  <c r="BC36" i="6"/>
  <c r="AE36" i="6"/>
  <c r="L36" i="6"/>
  <c r="BC35" i="6"/>
  <c r="S35" i="6"/>
  <c r="AV34" i="6"/>
  <c r="AD34" i="6"/>
  <c r="M34" i="6"/>
  <c r="BC33" i="6"/>
  <c r="S33" i="6"/>
  <c r="Y32" i="6"/>
  <c r="BB31" i="6"/>
  <c r="L31" i="6"/>
  <c r="AD30" i="6"/>
  <c r="AW29" i="6"/>
  <c r="AE29" i="6"/>
  <c r="L29" i="6"/>
  <c r="AE28" i="6"/>
  <c r="M28" i="6"/>
  <c r="AV27" i="6"/>
  <c r="AJ27" i="6"/>
  <c r="AQ26" i="6"/>
  <c r="AE26" i="6"/>
  <c r="M26" i="6"/>
  <c r="BB25" i="6"/>
  <c r="AQ25" i="6"/>
  <c r="AE25" i="6"/>
  <c r="AE24" i="6"/>
  <c r="R24" i="6"/>
  <c r="BB23" i="6"/>
  <c r="AQ23" i="6"/>
  <c r="AD23" i="6"/>
  <c r="AV22" i="6"/>
  <c r="AJ22" i="6"/>
  <c r="S22" i="6"/>
  <c r="AE21" i="6"/>
  <c r="R21" i="6"/>
  <c r="AW20" i="6"/>
  <c r="AK20" i="6"/>
  <c r="AE19" i="6"/>
  <c r="AW18" i="6"/>
  <c r="AK18" i="6"/>
  <c r="AP17" i="6"/>
  <c r="AD17" i="6"/>
  <c r="L17" i="6"/>
  <c r="AQ16" i="6"/>
  <c r="AD16" i="6"/>
  <c r="BB15" i="6"/>
  <c r="AQ15" i="6"/>
  <c r="AD15" i="6"/>
  <c r="R15" i="6"/>
  <c r="AW14" i="6"/>
  <c r="AJ14" i="6"/>
  <c r="AK13" i="6"/>
  <c r="X13" i="6"/>
  <c r="M13" i="6"/>
  <c r="AE12" i="6"/>
  <c r="R12" i="6"/>
  <c r="BC11" i="6"/>
  <c r="AQ11" i="6"/>
  <c r="AD11" i="6"/>
  <c r="R11" i="6"/>
  <c r="BC10" i="6"/>
  <c r="AK10" i="6"/>
  <c r="AV9" i="6"/>
  <c r="AK9" i="6"/>
  <c r="G9" i="6"/>
  <c r="AQ8" i="6"/>
  <c r="AQ182" i="6" s="1"/>
  <c r="AE8" i="6"/>
  <c r="AE182" i="6" s="1"/>
  <c r="M8" i="6"/>
  <c r="AW7" i="6"/>
  <c r="AP7" i="6"/>
  <c r="AJ146" i="6"/>
  <c r="BB143" i="6"/>
  <c r="AD141" i="6"/>
  <c r="AQ140" i="6"/>
  <c r="X138" i="6"/>
  <c r="AW136" i="6"/>
  <c r="BB135" i="6"/>
  <c r="S135" i="6"/>
  <c r="Y134" i="6"/>
  <c r="AE133" i="6"/>
  <c r="BB132" i="6"/>
  <c r="AE131" i="6"/>
  <c r="BC129" i="6"/>
  <c r="AQ128" i="6"/>
  <c r="M128" i="6"/>
  <c r="AD126" i="6"/>
  <c r="L125" i="6"/>
  <c r="M124" i="6"/>
  <c r="Y123" i="6"/>
  <c r="M122" i="6"/>
  <c r="AD121" i="6"/>
  <c r="AW120" i="6"/>
  <c r="AJ119" i="6"/>
  <c r="L118" i="6"/>
  <c r="X117" i="6"/>
  <c r="AQ116" i="6"/>
  <c r="G116" i="6"/>
  <c r="AQ114" i="6"/>
  <c r="AD113" i="6"/>
  <c r="BC111" i="6"/>
  <c r="S111" i="6"/>
  <c r="AV108" i="6"/>
  <c r="S108" i="6"/>
  <c r="AJ107" i="6"/>
  <c r="S107" i="6"/>
  <c r="AP106" i="6"/>
  <c r="L106" i="6"/>
  <c r="AJ104" i="6"/>
  <c r="X103" i="6"/>
  <c r="AW102" i="6"/>
  <c r="AQ101" i="6"/>
  <c r="BB100" i="6"/>
  <c r="S100" i="6"/>
  <c r="AQ99" i="6"/>
  <c r="S99" i="6"/>
  <c r="AV98" i="6"/>
  <c r="Y98" i="6"/>
  <c r="G98" i="6"/>
  <c r="AE97" i="6"/>
  <c r="L97" i="6"/>
  <c r="AK96" i="6"/>
  <c r="S96" i="6"/>
  <c r="AW95" i="6"/>
  <c r="S95" i="6"/>
  <c r="AW94" i="6"/>
  <c r="AE94" i="6"/>
  <c r="G94" i="6"/>
  <c r="AJ93" i="6"/>
  <c r="S93" i="6"/>
  <c r="AV92" i="6"/>
  <c r="Y92" i="6"/>
  <c r="X91" i="6"/>
  <c r="R90" i="6"/>
  <c r="BB89" i="6"/>
  <c r="AE89" i="6"/>
  <c r="BC88" i="6"/>
  <c r="M88" i="6"/>
  <c r="BC86" i="6"/>
  <c r="BB84" i="6"/>
  <c r="AE84" i="6"/>
  <c r="AQ83" i="6"/>
  <c r="Y83" i="6"/>
  <c r="L83" i="6"/>
  <c r="AQ82" i="6"/>
  <c r="S82" i="6"/>
  <c r="BB81" i="6"/>
  <c r="AD81" i="6"/>
  <c r="G81" i="6"/>
  <c r="AJ80" i="6"/>
  <c r="M79" i="6"/>
  <c r="AP78" i="6"/>
  <c r="AD78" i="6"/>
  <c r="Y77" i="6"/>
  <c r="M77" i="6"/>
  <c r="AK76" i="6"/>
  <c r="BC75" i="6"/>
  <c r="AP75" i="6"/>
  <c r="AE75" i="6"/>
  <c r="S75" i="6"/>
  <c r="BC74" i="6"/>
  <c r="AE74" i="6"/>
  <c r="X73" i="6"/>
  <c r="BC72" i="6"/>
  <c r="AQ71" i="6"/>
  <c r="BC70" i="6"/>
  <c r="M70" i="6"/>
  <c r="AW68" i="6"/>
  <c r="AD68" i="6"/>
  <c r="AQ67" i="6"/>
  <c r="Y67" i="6"/>
  <c r="L67" i="6"/>
  <c r="AW66" i="6"/>
  <c r="X66" i="6"/>
  <c r="BB65" i="6"/>
  <c r="AK65" i="6"/>
  <c r="R65" i="6"/>
  <c r="S64" i="6"/>
  <c r="BB63" i="6"/>
  <c r="R63" i="6"/>
  <c r="AQ61" i="6"/>
  <c r="X61" i="6"/>
  <c r="AJ60" i="6"/>
  <c r="R60" i="6"/>
  <c r="AW59" i="6"/>
  <c r="R59" i="6"/>
  <c r="AW58" i="6"/>
  <c r="Y58" i="6"/>
  <c r="AW56" i="6"/>
  <c r="AK56" i="6"/>
  <c r="BC55" i="6"/>
  <c r="M55" i="6"/>
  <c r="AE54" i="6"/>
  <c r="X53" i="6"/>
  <c r="AJ52" i="6"/>
  <c r="R52" i="6"/>
  <c r="AQ51" i="6"/>
  <c r="BC50" i="6"/>
  <c r="AK50" i="6"/>
  <c r="S50" i="6"/>
  <c r="BC49" i="6"/>
  <c r="AD49" i="6"/>
  <c r="L49" i="6"/>
  <c r="AP48" i="6"/>
  <c r="X48" i="6"/>
  <c r="G48" i="6"/>
  <c r="AQ47" i="6"/>
  <c r="G47" i="6"/>
  <c r="AP46" i="6"/>
  <c r="L45" i="6"/>
  <c r="Y44" i="6"/>
  <c r="AP43" i="6"/>
  <c r="X43" i="6"/>
  <c r="X42" i="6"/>
  <c r="AP41" i="6"/>
  <c r="AW40" i="6"/>
  <c r="M40" i="6"/>
  <c r="AE39" i="6"/>
  <c r="L39" i="6"/>
  <c r="BC37" i="6"/>
  <c r="S37" i="6"/>
  <c r="Y36" i="6"/>
  <c r="G36" i="6"/>
  <c r="BB35" i="6"/>
  <c r="AJ35" i="6"/>
  <c r="L35" i="6"/>
  <c r="Y34" i="6"/>
  <c r="L34" i="6"/>
  <c r="BB33" i="6"/>
  <c r="AJ33" i="6"/>
  <c r="L33" i="6"/>
  <c r="AQ32" i="6"/>
  <c r="X32" i="6"/>
  <c r="L32" i="6"/>
  <c r="X31" i="6"/>
  <c r="AQ30" i="6"/>
  <c r="G30" i="6"/>
  <c r="Y29" i="6"/>
  <c r="G29" i="6"/>
  <c r="AP28" i="6"/>
  <c r="X28" i="6"/>
  <c r="BB26" i="6"/>
  <c r="AP26" i="6"/>
  <c r="X26" i="6"/>
  <c r="AW25" i="6"/>
  <c r="AP25" i="6"/>
  <c r="Y25" i="6"/>
  <c r="G25" i="6"/>
  <c r="AQ24" i="6"/>
  <c r="AD24" i="6"/>
  <c r="L24" i="6"/>
  <c r="L23" i="6"/>
  <c r="AE22" i="6"/>
  <c r="M22" i="6"/>
  <c r="BC21" i="6"/>
  <c r="AP21" i="6"/>
  <c r="AD21" i="6"/>
  <c r="M21" i="6"/>
  <c r="AV20" i="6"/>
  <c r="AP19" i="6"/>
  <c r="AD19" i="6"/>
  <c r="L19" i="6"/>
  <c r="AV18" i="6"/>
  <c r="BC17" i="6"/>
  <c r="BC16" i="6"/>
  <c r="AP16" i="6"/>
  <c r="X16" i="6"/>
  <c r="L16" i="6"/>
  <c r="AP15" i="6"/>
  <c r="L15" i="6"/>
  <c r="R14" i="6"/>
  <c r="G14" i="6"/>
  <c r="AV13" i="6"/>
  <c r="AJ13" i="6"/>
  <c r="AQ12" i="6"/>
  <c r="AD12" i="6"/>
  <c r="L12" i="6"/>
  <c r="BB11" i="6"/>
  <c r="Y11" i="6"/>
  <c r="M11" i="6"/>
  <c r="AV10" i="6"/>
  <c r="AJ10" i="6"/>
  <c r="S10" i="6"/>
  <c r="AE9" i="6"/>
  <c r="S9" i="6"/>
  <c r="BB8" i="6"/>
  <c r="AP8" i="6"/>
  <c r="X8" i="6"/>
  <c r="G8" i="6"/>
  <c r="AV7" i="6"/>
  <c r="X7" i="6"/>
  <c r="L7" i="6"/>
  <c r="Q145" i="6"/>
  <c r="Q133" i="6"/>
  <c r="Q119" i="6"/>
  <c r="Q114" i="6"/>
  <c r="Q107" i="6"/>
  <c r="Q105" i="6"/>
  <c r="Q100" i="6"/>
  <c r="Q117" i="6"/>
  <c r="Q144" i="6"/>
  <c r="Q106" i="6"/>
  <c r="Q89" i="6"/>
  <c r="Q88" i="6"/>
  <c r="Q86" i="6"/>
  <c r="Q83" i="6"/>
  <c r="Q77" i="6"/>
  <c r="Q74" i="6"/>
  <c r="Q72" i="6"/>
  <c r="Q70" i="6"/>
  <c r="Q48" i="6"/>
  <c r="Q45" i="6"/>
  <c r="Q40" i="6"/>
  <c r="Q39" i="6"/>
  <c r="Q32" i="6"/>
  <c r="Q25" i="6"/>
  <c r="Q23" i="6"/>
  <c r="Q19" i="6"/>
  <c r="Q16" i="6"/>
  <c r="Q7" i="6"/>
  <c r="Q132" i="6"/>
  <c r="Q102" i="6"/>
  <c r="Q80" i="6"/>
  <c r="Q76" i="6"/>
  <c r="Q58" i="6"/>
  <c r="Q54" i="6"/>
  <c r="Q27" i="6"/>
  <c r="Q20" i="6"/>
  <c r="Q18" i="6"/>
  <c r="AO137" i="6"/>
  <c r="AO136" i="6"/>
  <c r="AO132" i="6"/>
  <c r="AO100" i="6"/>
  <c r="AO142" i="6"/>
  <c r="AO135" i="6"/>
  <c r="AO126" i="6"/>
  <c r="AO109" i="6"/>
  <c r="AO134" i="6"/>
  <c r="AO123" i="6"/>
  <c r="AO97" i="6"/>
  <c r="AO80" i="6"/>
  <c r="AO65" i="6"/>
  <c r="AO56" i="6"/>
  <c r="AO52" i="6"/>
  <c r="AO35" i="6"/>
  <c r="AO33" i="6"/>
  <c r="AO139" i="6"/>
  <c r="AO112" i="6"/>
  <c r="AO91" i="6"/>
  <c r="AO90" i="6"/>
  <c r="AO64" i="6"/>
  <c r="AO63" i="6"/>
  <c r="AO58" i="6"/>
  <c r="AO57" i="6"/>
  <c r="AO37" i="6"/>
  <c r="AO23" i="6"/>
  <c r="AO17" i="6"/>
  <c r="AO11" i="6"/>
  <c r="AO7" i="6"/>
  <c r="AC35" i="8"/>
  <c r="F9" i="5"/>
  <c r="AU10" i="5"/>
  <c r="AU12" i="5"/>
  <c r="W22" i="5"/>
  <c r="AU23" i="5"/>
  <c r="F24" i="5"/>
  <c r="W24" i="5"/>
  <c r="F25" i="5"/>
  <c r="AU26" i="5"/>
  <c r="AU42" i="5"/>
  <c r="AU44" i="5"/>
  <c r="W46" i="5"/>
  <c r="F48" i="5"/>
  <c r="W54" i="5"/>
  <c r="W59" i="5"/>
  <c r="F60" i="5"/>
  <c r="F64" i="5"/>
  <c r="F66" i="5"/>
  <c r="W67" i="5"/>
  <c r="AU67" i="5"/>
  <c r="F82" i="5"/>
  <c r="F83" i="5"/>
  <c r="AU83" i="5"/>
  <c r="F89" i="5"/>
  <c r="AU89" i="5"/>
  <c r="AU97" i="5"/>
  <c r="AU104" i="5"/>
  <c r="F110" i="5"/>
  <c r="AU110" i="5"/>
  <c r="F114" i="5"/>
  <c r="F119" i="5"/>
  <c r="F123" i="5"/>
  <c r="K57" i="8"/>
  <c r="AI75" i="8"/>
  <c r="AI76" i="8"/>
  <c r="K79" i="8"/>
  <c r="AI79" i="8"/>
  <c r="AI81" i="8"/>
  <c r="AI88" i="8"/>
  <c r="K90" i="8"/>
  <c r="AI90" i="8"/>
  <c r="AI96" i="8"/>
  <c r="K99" i="8"/>
  <c r="K100" i="8"/>
  <c r="AI104" i="8"/>
  <c r="AI114" i="8"/>
  <c r="AI119" i="8"/>
  <c r="AI121" i="8"/>
  <c r="K128" i="8"/>
  <c r="K131" i="8"/>
  <c r="AI137" i="8"/>
  <c r="C157" i="8"/>
  <c r="K134" i="8"/>
  <c r="K132" i="8"/>
  <c r="K129" i="8"/>
  <c r="K125" i="8"/>
  <c r="K124" i="8"/>
  <c r="K123" i="8"/>
  <c r="K121" i="8"/>
  <c r="K120" i="8"/>
  <c r="K117" i="8"/>
  <c r="K116" i="8"/>
  <c r="K114" i="8"/>
  <c r="K112" i="8"/>
  <c r="K109" i="8"/>
  <c r="K107" i="8"/>
  <c r="K104" i="8"/>
  <c r="K103" i="8"/>
  <c r="K97" i="8"/>
  <c r="K95" i="8"/>
  <c r="K86" i="8"/>
  <c r="K82" i="8"/>
  <c r="K80" i="8"/>
  <c r="K76" i="8"/>
  <c r="K75" i="8"/>
  <c r="K73" i="8"/>
  <c r="K68" i="8"/>
  <c r="K67" i="8"/>
  <c r="K55" i="8"/>
  <c r="K52" i="8"/>
  <c r="K51" i="8"/>
  <c r="K44" i="8"/>
  <c r="K43" i="8"/>
  <c r="K42" i="8"/>
  <c r="K38" i="8"/>
  <c r="K37" i="8"/>
  <c r="K31" i="8"/>
  <c r="K29" i="8"/>
  <c r="K27" i="8"/>
  <c r="K26" i="8"/>
  <c r="K16" i="8"/>
  <c r="K15" i="8"/>
  <c r="K13" i="8"/>
  <c r="K12" i="8"/>
  <c r="K9" i="8"/>
  <c r="K8" i="8"/>
  <c r="K143" i="8"/>
  <c r="K126" i="8"/>
  <c r="K119" i="8"/>
  <c r="K110" i="8"/>
  <c r="K105" i="8"/>
  <c r="K101" i="8"/>
  <c r="K96" i="8"/>
  <c r="K91" i="8"/>
  <c r="K87" i="8"/>
  <c r="K78" i="8"/>
  <c r="K74" i="8"/>
  <c r="K63" i="8"/>
  <c r="K61" i="8"/>
  <c r="K47" i="8"/>
  <c r="K41" i="8"/>
  <c r="K22" i="8"/>
  <c r="K20" i="8"/>
  <c r="K14" i="8"/>
  <c r="K7" i="8"/>
  <c r="C161" i="8"/>
  <c r="AI144" i="8"/>
  <c r="AI142" i="8"/>
  <c r="AI139" i="8"/>
  <c r="AI136" i="8"/>
  <c r="AI130" i="8"/>
  <c r="AI126" i="8"/>
  <c r="AI117" i="8"/>
  <c r="AI112" i="8"/>
  <c r="AI107" i="8"/>
  <c r="AI105" i="8"/>
  <c r="AI101" i="8"/>
  <c r="AI99" i="8"/>
  <c r="AI98" i="8"/>
  <c r="AI94" i="8"/>
  <c r="AI93" i="8"/>
  <c r="AI92" i="8"/>
  <c r="AI89" i="8"/>
  <c r="AI87" i="8"/>
  <c r="AI84" i="8"/>
  <c r="AI78" i="8"/>
  <c r="AI77" i="8"/>
  <c r="AI73" i="8"/>
  <c r="AI69" i="8"/>
  <c r="AI65" i="8"/>
  <c r="AI63" i="8"/>
  <c r="AI56" i="8"/>
  <c r="AI48" i="8"/>
  <c r="AI46" i="8"/>
  <c r="AI43" i="8"/>
  <c r="AI41" i="8"/>
  <c r="AI39" i="8"/>
  <c r="AI32" i="8"/>
  <c r="AI30" i="8"/>
  <c r="AI27" i="8"/>
  <c r="AI24" i="8"/>
  <c r="AI23" i="8"/>
  <c r="AI21" i="8"/>
  <c r="AI20" i="8"/>
  <c r="AI12" i="8"/>
  <c r="AI11" i="8"/>
  <c r="AI145" i="8"/>
  <c r="AI134" i="8"/>
  <c r="AI129" i="8"/>
  <c r="AI124" i="8"/>
  <c r="AI122" i="8"/>
  <c r="AI120" i="8"/>
  <c r="AI115" i="8"/>
  <c r="AI111" i="8"/>
  <c r="AI100" i="8"/>
  <c r="AI91" i="8"/>
  <c r="AI85" i="8"/>
  <c r="AI82" i="8"/>
  <c r="AI74" i="8"/>
  <c r="AI68" i="8"/>
  <c r="AI66" i="8"/>
  <c r="AI62" i="8"/>
  <c r="AI54" i="8"/>
  <c r="AI31" i="8"/>
  <c r="AI26" i="8"/>
  <c r="AI25" i="8"/>
  <c r="AI10" i="8"/>
  <c r="AI182" i="8" s="1"/>
  <c r="E144" i="10"/>
  <c r="C156" i="10"/>
  <c r="E141" i="10"/>
  <c r="E137" i="10"/>
  <c r="E128" i="10"/>
  <c r="E135" i="10"/>
  <c r="E132" i="10"/>
  <c r="E123" i="10"/>
  <c r="E114" i="10"/>
  <c r="E106" i="10"/>
  <c r="E102" i="10"/>
  <c r="E94" i="10"/>
  <c r="E90" i="10"/>
  <c r="E87" i="10"/>
  <c r="E72" i="10"/>
  <c r="E66" i="10"/>
  <c r="E65" i="10"/>
  <c r="E64" i="10"/>
  <c r="E62" i="10"/>
  <c r="E61" i="10"/>
  <c r="E58" i="10"/>
  <c r="E55" i="10"/>
  <c r="E40" i="10"/>
  <c r="E104" i="10"/>
  <c r="E91" i="10"/>
  <c r="E86" i="10"/>
  <c r="E85" i="10"/>
  <c r="E84" i="10"/>
  <c r="E76" i="10"/>
  <c r="E73" i="10"/>
  <c r="E67" i="10"/>
  <c r="E63" i="10"/>
  <c r="E59" i="10"/>
  <c r="E54" i="10"/>
  <c r="E53" i="10"/>
  <c r="E52" i="10"/>
  <c r="E44" i="10"/>
  <c r="E41" i="10"/>
  <c r="E36" i="10"/>
  <c r="E32" i="10"/>
  <c r="E28" i="10"/>
  <c r="E24" i="10"/>
  <c r="E20" i="10"/>
  <c r="E16" i="10"/>
  <c r="E12" i="10"/>
  <c r="E8" i="10"/>
  <c r="E182" i="10" s="1"/>
  <c r="AC144" i="10"/>
  <c r="C160" i="10"/>
  <c r="AC133" i="10"/>
  <c r="AC142" i="10"/>
  <c r="AC115" i="10"/>
  <c r="AC114" i="10"/>
  <c r="AC106" i="10"/>
  <c r="AC104" i="10"/>
  <c r="AC102" i="10"/>
  <c r="AC96" i="10"/>
  <c r="AC90" i="10"/>
  <c r="AC89" i="10"/>
  <c r="AC83" i="10"/>
  <c r="AC80" i="10"/>
  <c r="AC79" i="10"/>
  <c r="AC75" i="10"/>
  <c r="AC70" i="10"/>
  <c r="AC69" i="10"/>
  <c r="AC66" i="10"/>
  <c r="AC62" i="10"/>
  <c r="AC58" i="10"/>
  <c r="AC57" i="10"/>
  <c r="AC51" i="10"/>
  <c r="AC48" i="10"/>
  <c r="AC47" i="10"/>
  <c r="AC43" i="10"/>
  <c r="AC38" i="10"/>
  <c r="AC37" i="10"/>
  <c r="AC35" i="10"/>
  <c r="AC33" i="10"/>
  <c r="AC31" i="10"/>
  <c r="AC29" i="10"/>
  <c r="AC27" i="10"/>
  <c r="AC25" i="10"/>
  <c r="AC23" i="10"/>
  <c r="AC21" i="10"/>
  <c r="AC19" i="10"/>
  <c r="AC17" i="10"/>
  <c r="AC15" i="10"/>
  <c r="AC13" i="10"/>
  <c r="AC11" i="10"/>
  <c r="AC9" i="10"/>
  <c r="AC7" i="10"/>
  <c r="AC117" i="10"/>
  <c r="AC112" i="10"/>
  <c r="AC109" i="10"/>
  <c r="AC103" i="10"/>
  <c r="AC101" i="10"/>
  <c r="AC99" i="10"/>
  <c r="AC97" i="10"/>
  <c r="AC92" i="10"/>
  <c r="AC88" i="10"/>
  <c r="AC87" i="10"/>
  <c r="AC68" i="10"/>
  <c r="AC65" i="10"/>
  <c r="AC61" i="10"/>
  <c r="AC60" i="10"/>
  <c r="AC56" i="10"/>
  <c r="AC55" i="10"/>
  <c r="AC36" i="10"/>
  <c r="AC32" i="10"/>
  <c r="AC28" i="10"/>
  <c r="AC24" i="10"/>
  <c r="AC20" i="10"/>
  <c r="AC16" i="10"/>
  <c r="AC12" i="10"/>
  <c r="AC8" i="10"/>
  <c r="BA144" i="10"/>
  <c r="C164" i="10"/>
  <c r="BA131" i="10"/>
  <c r="BA120" i="10"/>
  <c r="BA115" i="10"/>
  <c r="BA122" i="10"/>
  <c r="BA112" i="10"/>
  <c r="BA110" i="10"/>
  <c r="BA106" i="10"/>
  <c r="BA104" i="10"/>
  <c r="BA103" i="10"/>
  <c r="BA99" i="10"/>
  <c r="BA94" i="10"/>
  <c r="BA91" i="10"/>
  <c r="BA90" i="10"/>
  <c r="BA85" i="10"/>
  <c r="BA84" i="10"/>
  <c r="BA83" i="10"/>
  <c r="BA75" i="10"/>
  <c r="BA72" i="10"/>
  <c r="BA66" i="10"/>
  <c r="BA62" i="10"/>
  <c r="BA58" i="10"/>
  <c r="BA53" i="10"/>
  <c r="BA52" i="10"/>
  <c r="BA51" i="10"/>
  <c r="BA43" i="10"/>
  <c r="BA40" i="10"/>
  <c r="BA35" i="10"/>
  <c r="BA31" i="10"/>
  <c r="BA27" i="10"/>
  <c r="BA23" i="10"/>
  <c r="BA19" i="10"/>
  <c r="BA15" i="10"/>
  <c r="BA11" i="10"/>
  <c r="BA7" i="10"/>
  <c r="BA140" i="10"/>
  <c r="BA118" i="10"/>
  <c r="BA107" i="10"/>
  <c r="BA97" i="10"/>
  <c r="BA95" i="10"/>
  <c r="BA92" i="10"/>
  <c r="BA87" i="10"/>
  <c r="BA81" i="10"/>
  <c r="BA80" i="10"/>
  <c r="BA79" i="10"/>
  <c r="BA77" i="10"/>
  <c r="BA76" i="10"/>
  <c r="BA73" i="10"/>
  <c r="BA70" i="10"/>
  <c r="BA55" i="10"/>
  <c r="BA49" i="10"/>
  <c r="BA48" i="10"/>
  <c r="BA47" i="10"/>
  <c r="BA45" i="10"/>
  <c r="BA44" i="10"/>
  <c r="BA41" i="10"/>
  <c r="BA38" i="10"/>
  <c r="BA33" i="10"/>
  <c r="BA29" i="10"/>
  <c r="BA25" i="10"/>
  <c r="BA21" i="10"/>
  <c r="BA17" i="10"/>
  <c r="BA13" i="10"/>
  <c r="BA9" i="10"/>
  <c r="K141" i="6"/>
  <c r="K130" i="6"/>
  <c r="K126" i="6"/>
  <c r="K122" i="6"/>
  <c r="AI139" i="6"/>
  <c r="AI120" i="6"/>
  <c r="AI119" i="6"/>
  <c r="AI108" i="6"/>
  <c r="F78" i="8"/>
  <c r="F60" i="8"/>
  <c r="F54" i="8"/>
  <c r="F30" i="8"/>
  <c r="F14" i="8"/>
  <c r="W113" i="8"/>
  <c r="W73" i="8"/>
  <c r="W46" i="8"/>
  <c r="W44" i="8"/>
  <c r="W43" i="8"/>
  <c r="W38" i="8"/>
  <c r="W27" i="8"/>
  <c r="W12" i="8"/>
  <c r="W9" i="8"/>
  <c r="AU144" i="8"/>
  <c r="AU140" i="8"/>
  <c r="AU129" i="8"/>
  <c r="AU123" i="8"/>
  <c r="AU100" i="8"/>
  <c r="AU97" i="8"/>
  <c r="AU94" i="8"/>
  <c r="AU68" i="8"/>
  <c r="AU54" i="8"/>
  <c r="AU46" i="8"/>
  <c r="AU43" i="8"/>
  <c r="AU41" i="8"/>
  <c r="AU30" i="8"/>
  <c r="AU27" i="8"/>
  <c r="AU19" i="8"/>
  <c r="AU12" i="8"/>
  <c r="AU11" i="8"/>
  <c r="E144" i="9"/>
  <c r="E139" i="9"/>
  <c r="E121" i="9"/>
  <c r="E117" i="9"/>
  <c r="E97" i="9"/>
  <c r="E91" i="9"/>
  <c r="E89" i="9"/>
  <c r="E68" i="9"/>
  <c r="E61" i="9"/>
  <c r="E57" i="9"/>
  <c r="E56" i="9"/>
  <c r="E55" i="9"/>
  <c r="E52" i="9"/>
  <c r="E51" i="9"/>
  <c r="E48" i="9"/>
  <c r="E47" i="9"/>
  <c r="E45" i="9"/>
  <c r="E44" i="9"/>
  <c r="E143" i="9"/>
  <c r="E142" i="9"/>
  <c r="E136" i="9"/>
  <c r="E132" i="9"/>
  <c r="E131" i="9"/>
  <c r="E130" i="9"/>
  <c r="E113" i="9"/>
  <c r="E111" i="9"/>
  <c r="E107" i="9"/>
  <c r="E99" i="9"/>
  <c r="E96" i="9"/>
  <c r="E88" i="9"/>
  <c r="E79" i="9"/>
  <c r="E77" i="9"/>
  <c r="E74" i="9"/>
  <c r="E69" i="9"/>
  <c r="E63" i="9"/>
  <c r="E42" i="9"/>
  <c r="E37" i="9"/>
  <c r="E33" i="9"/>
  <c r="E29" i="9"/>
  <c r="E16" i="9"/>
  <c r="E15" i="9"/>
  <c r="E14" i="9"/>
  <c r="E11" i="9"/>
  <c r="AC144" i="9"/>
  <c r="AC139" i="9"/>
  <c r="AC123" i="9"/>
  <c r="AC122" i="9"/>
  <c r="AC121" i="9"/>
  <c r="AC114" i="9"/>
  <c r="AC111" i="9"/>
  <c r="AC109" i="9"/>
  <c r="AC108" i="9"/>
  <c r="AC102" i="9"/>
  <c r="AC100" i="9"/>
  <c r="AC93" i="9"/>
  <c r="AC87" i="9"/>
  <c r="AC78" i="9"/>
  <c r="AC77" i="9"/>
  <c r="AC56" i="9"/>
  <c r="AC141" i="9"/>
  <c r="AC135" i="9"/>
  <c r="AC133" i="9"/>
  <c r="AC128" i="9"/>
  <c r="AC125" i="9"/>
  <c r="AC117" i="9"/>
  <c r="AC116" i="9"/>
  <c r="AC113" i="9"/>
  <c r="AC110" i="9"/>
  <c r="AC85" i="9"/>
  <c r="AC76" i="9"/>
  <c r="AC74" i="9"/>
  <c r="AC71" i="9"/>
  <c r="AC69" i="9"/>
  <c r="AC66" i="9"/>
  <c r="AC60" i="9"/>
  <c r="AC53" i="9"/>
  <c r="AC47" i="9"/>
  <c r="AC41" i="9"/>
  <c r="AC40" i="9"/>
  <c r="AC31" i="9"/>
  <c r="AC28" i="9"/>
  <c r="AC27" i="9"/>
  <c r="AC25" i="9"/>
  <c r="AC22" i="9"/>
  <c r="AC20" i="9"/>
  <c r="AC18" i="9"/>
  <c r="AC13" i="9"/>
  <c r="BA145" i="9"/>
  <c r="BA137" i="9"/>
  <c r="BA136" i="9"/>
  <c r="BA134" i="9"/>
  <c r="BA121" i="9"/>
  <c r="BA114" i="9"/>
  <c r="BA108" i="9"/>
  <c r="BA104" i="9"/>
  <c r="BA99" i="9"/>
  <c r="BA74" i="9"/>
  <c r="BA57" i="9"/>
  <c r="BA133" i="9"/>
  <c r="BA128" i="9"/>
  <c r="BA122" i="9"/>
  <c r="BA109" i="9"/>
  <c r="BA107" i="9"/>
  <c r="BA94" i="9"/>
  <c r="BA91" i="9"/>
  <c r="BA84" i="9"/>
  <c r="BA67" i="9"/>
  <c r="BA66" i="9"/>
  <c r="BA65" i="9"/>
  <c r="BA64" i="9"/>
  <c r="BA63" i="9"/>
  <c r="BA49" i="9"/>
  <c r="BA48" i="9"/>
  <c r="BA47" i="9"/>
  <c r="BA45" i="9"/>
  <c r="BA42" i="9"/>
  <c r="BA35" i="9"/>
  <c r="BA30" i="9"/>
  <c r="BA29" i="9"/>
  <c r="BA24" i="9"/>
  <c r="BA23" i="9"/>
  <c r="BA21" i="9"/>
  <c r="BA8" i="10"/>
  <c r="E14" i="10"/>
  <c r="AC14" i="10"/>
  <c r="BA14" i="10"/>
  <c r="BA16" i="10"/>
  <c r="E22" i="10"/>
  <c r="AC22" i="10"/>
  <c r="BA22" i="10"/>
  <c r="BA24" i="10"/>
  <c r="E30" i="10"/>
  <c r="AC30" i="10"/>
  <c r="BA30" i="10"/>
  <c r="BA32" i="10"/>
  <c r="E38" i="10"/>
  <c r="AC41" i="10"/>
  <c r="E48" i="10"/>
  <c r="E51" i="10"/>
  <c r="AC53" i="10"/>
  <c r="BA57" i="10"/>
  <c r="E60" i="10"/>
  <c r="BA64" i="10"/>
  <c r="E70" i="10"/>
  <c r="AC73" i="10"/>
  <c r="E80" i="10"/>
  <c r="E83" i="10"/>
  <c r="AC85" i="10"/>
  <c r="BA89" i="10"/>
  <c r="E92" i="10"/>
  <c r="AC95" i="10"/>
  <c r="AC98" i="10"/>
  <c r="BA98" i="10"/>
  <c r="BA101" i="10"/>
  <c r="E110" i="10"/>
  <c r="BA111" i="10"/>
  <c r="E116" i="10"/>
  <c r="E117" i="10"/>
  <c r="AC135" i="10"/>
  <c r="BA135" i="10"/>
  <c r="R7" i="9"/>
  <c r="AJ7" i="9"/>
  <c r="AW7" i="9"/>
  <c r="S8" i="9"/>
  <c r="S182" i="9" s="1"/>
  <c r="AJ8" i="9"/>
  <c r="BC8" i="9"/>
  <c r="X9" i="9"/>
  <c r="AO9" i="9"/>
  <c r="AO182" i="9" s="1"/>
  <c r="BC9" i="9"/>
  <c r="M10" i="9"/>
  <c r="M182" i="9" s="1"/>
  <c r="AD10" i="9"/>
  <c r="AV10" i="9"/>
  <c r="AV182" i="9" s="1"/>
  <c r="S11" i="9"/>
  <c r="AE11" i="9"/>
  <c r="AQ11" i="9"/>
  <c r="L12" i="9"/>
  <c r="AE12" i="9"/>
  <c r="BB12" i="9"/>
  <c r="AQ13" i="9"/>
  <c r="X14" i="9"/>
  <c r="R15" i="9"/>
  <c r="AE15" i="9"/>
  <c r="AP15" i="9"/>
  <c r="AK16" i="9"/>
  <c r="BC16" i="9"/>
  <c r="X17" i="9"/>
  <c r="AJ17" i="9"/>
  <c r="AW17" i="9"/>
  <c r="L18" i="9"/>
  <c r="AQ18" i="9"/>
  <c r="BC18" i="9"/>
  <c r="S19" i="9"/>
  <c r="AE19" i="9"/>
  <c r="AV19" i="9"/>
  <c r="AQ20" i="9"/>
  <c r="X21" i="9"/>
  <c r="AO21" i="9"/>
  <c r="L22" i="9"/>
  <c r="AK22" i="9"/>
  <c r="AV22" i="9"/>
  <c r="G23" i="9"/>
  <c r="Y23" i="9"/>
  <c r="AO23" i="9"/>
  <c r="S24" i="9"/>
  <c r="AJ24" i="9"/>
  <c r="M25" i="9"/>
  <c r="AV25" i="9"/>
  <c r="AK26" i="9"/>
  <c r="BC26" i="9"/>
  <c r="M27" i="9"/>
  <c r="AP27" i="9"/>
  <c r="BC27" i="9"/>
  <c r="AQ28" i="9"/>
  <c r="S29" i="9"/>
  <c r="AO29" i="9"/>
  <c r="L30" i="9"/>
  <c r="AD30" i="9"/>
  <c r="AO30" i="9"/>
  <c r="M31" i="9"/>
  <c r="AP31" i="9"/>
  <c r="AD32" i="9"/>
  <c r="AO32" i="9"/>
  <c r="Y33" i="9"/>
  <c r="AQ33" i="9"/>
  <c r="BC33" i="9"/>
  <c r="M34" i="9"/>
  <c r="AD34" i="9"/>
  <c r="AV34" i="9"/>
  <c r="S35" i="9"/>
  <c r="AJ35" i="9"/>
  <c r="X36" i="9"/>
  <c r="AQ36" i="9"/>
  <c r="S37" i="9"/>
  <c r="AW37" i="9"/>
  <c r="S38" i="9"/>
  <c r="AE38" i="9"/>
  <c r="AV38" i="9"/>
  <c r="G39" i="9"/>
  <c r="Y39" i="9"/>
  <c r="AP39" i="9"/>
  <c r="AJ40" i="9"/>
  <c r="AV40" i="9"/>
  <c r="M41" i="9"/>
  <c r="AQ41" i="9"/>
  <c r="S42" i="9"/>
  <c r="AJ42" i="9"/>
  <c r="X43" i="9"/>
  <c r="AJ43" i="9"/>
  <c r="BC43" i="9"/>
  <c r="M44" i="9"/>
  <c r="AJ44" i="9"/>
  <c r="BC44" i="9"/>
  <c r="S45" i="9"/>
  <c r="AO45" i="9"/>
  <c r="L46" i="9"/>
  <c r="AD46" i="9"/>
  <c r="AQ46" i="9"/>
  <c r="BB46" i="9"/>
  <c r="M47" i="9"/>
  <c r="AO47" i="9"/>
  <c r="S48" i="9"/>
  <c r="AJ48" i="9"/>
  <c r="S49" i="9"/>
  <c r="L50" i="9"/>
  <c r="AO50" i="9"/>
  <c r="BC50" i="9"/>
  <c r="R51" i="9"/>
  <c r="AO51" i="9"/>
  <c r="BC51" i="9"/>
  <c r="S52" i="9"/>
  <c r="AO52" i="9"/>
  <c r="G53" i="9"/>
  <c r="AV53" i="9"/>
  <c r="S54" i="9"/>
  <c r="AO54" i="9"/>
  <c r="BC54" i="9"/>
  <c r="R55" i="9"/>
  <c r="AQ55" i="9"/>
  <c r="BC55" i="9"/>
  <c r="S56" i="9"/>
  <c r="AQ56" i="9"/>
  <c r="BC56" i="9"/>
  <c r="X57" i="9"/>
  <c r="AV57" i="9"/>
  <c r="L58" i="9"/>
  <c r="AE58" i="9"/>
  <c r="BB58" i="9"/>
  <c r="S59" i="9"/>
  <c r="AP59" i="9"/>
  <c r="AV60" i="9"/>
  <c r="R61" i="9"/>
  <c r="AP61" i="9"/>
  <c r="M62" i="9"/>
  <c r="AE62" i="9"/>
  <c r="Y63" i="9"/>
  <c r="M64" i="9"/>
  <c r="AJ64" i="9"/>
  <c r="S65" i="9"/>
  <c r="AE65" i="9"/>
  <c r="R67" i="9"/>
  <c r="AE67" i="9"/>
  <c r="X68" i="9"/>
  <c r="AQ68" i="9"/>
  <c r="AP69" i="9"/>
  <c r="AD70" i="9"/>
  <c r="AO70" i="9"/>
  <c r="AW71" i="9"/>
  <c r="L72" i="9"/>
  <c r="AJ72" i="9"/>
  <c r="BC72" i="9"/>
  <c r="S73" i="9"/>
  <c r="AP73" i="9"/>
  <c r="AQ74" i="9"/>
  <c r="R75" i="9"/>
  <c r="AQ75" i="9"/>
  <c r="AO76" i="9"/>
  <c r="Y77" i="9"/>
  <c r="AV77" i="9"/>
  <c r="M78" i="9"/>
  <c r="AK78" i="9"/>
  <c r="Y79" i="9"/>
  <c r="AV79" i="9"/>
  <c r="M80" i="9"/>
  <c r="AD80" i="9"/>
  <c r="AV80" i="9"/>
  <c r="M81" i="9"/>
  <c r="AJ81" i="9"/>
  <c r="BC81" i="9"/>
  <c r="AE82" i="9"/>
  <c r="BB82" i="9"/>
  <c r="G83" i="9"/>
  <c r="AO83" i="9"/>
  <c r="BC83" i="9"/>
  <c r="AV85" i="9"/>
  <c r="AJ86" i="9"/>
  <c r="BC86" i="9"/>
  <c r="X87" i="9"/>
  <c r="AQ87" i="9"/>
  <c r="S88" i="9"/>
  <c r="AQ88" i="9"/>
  <c r="BC88" i="9"/>
  <c r="X89" i="9"/>
  <c r="AP89" i="9"/>
  <c r="AE90" i="9"/>
  <c r="AQ90" i="9"/>
  <c r="BC90" i="9"/>
  <c r="X91" i="9"/>
  <c r="AK92" i="9"/>
  <c r="G93" i="9"/>
  <c r="S93" i="9"/>
  <c r="AP93" i="9"/>
  <c r="AE94" i="9"/>
  <c r="M95" i="9"/>
  <c r="AO95" i="9"/>
  <c r="X96" i="9"/>
  <c r="AK96" i="9"/>
  <c r="BB96" i="9"/>
  <c r="X97" i="9"/>
  <c r="AQ97" i="9"/>
  <c r="L98" i="9"/>
  <c r="AO98" i="9"/>
  <c r="AD99" i="9"/>
  <c r="AV99" i="9"/>
  <c r="Y100" i="9"/>
  <c r="AQ100" i="9"/>
  <c r="L101" i="9"/>
  <c r="Y102" i="9"/>
  <c r="AV102" i="9"/>
  <c r="S103" i="9"/>
  <c r="AQ103" i="9"/>
  <c r="M104" i="9"/>
  <c r="AW104" i="9"/>
  <c r="L105" i="9"/>
  <c r="AD105" i="9"/>
  <c r="BB105" i="9"/>
  <c r="AO106" i="9"/>
  <c r="AD107" i="9"/>
  <c r="Y108" i="9"/>
  <c r="AQ108" i="9"/>
  <c r="S109" i="9"/>
  <c r="X111" i="9"/>
  <c r="AQ111" i="9"/>
  <c r="M112" i="9"/>
  <c r="AV112" i="9"/>
  <c r="R114" i="9"/>
  <c r="AV114" i="9"/>
  <c r="L115" i="9"/>
  <c r="AK115" i="9"/>
  <c r="BB115" i="9"/>
  <c r="BC116" i="9"/>
  <c r="R118" i="9"/>
  <c r="AV118" i="9"/>
  <c r="AQ119" i="9"/>
  <c r="AQ120" i="9"/>
  <c r="BC120" i="9"/>
  <c r="S121" i="9"/>
  <c r="AK121" i="9"/>
  <c r="R122" i="9"/>
  <c r="M123" i="9"/>
  <c r="AQ123" i="9"/>
  <c r="AJ124" i="9"/>
  <c r="BC124" i="9"/>
  <c r="AO126" i="9"/>
  <c r="AJ127" i="9"/>
  <c r="G128" i="9"/>
  <c r="AO129" i="9"/>
  <c r="AO130" i="9"/>
  <c r="AJ132" i="9"/>
  <c r="M134" i="9"/>
  <c r="AW134" i="9"/>
  <c r="Y136" i="9"/>
  <c r="AV136" i="9"/>
  <c r="R137" i="9"/>
  <c r="AW137" i="9"/>
  <c r="R138" i="9"/>
  <c r="AW138" i="9"/>
  <c r="S139" i="9"/>
  <c r="AO139" i="9"/>
  <c r="S140" i="9"/>
  <c r="G141" i="9"/>
  <c r="AE142" i="9"/>
  <c r="AD143" i="9"/>
  <c r="AW143" i="9"/>
  <c r="Y144" i="9"/>
  <c r="AP144" i="9"/>
  <c r="G145" i="9"/>
  <c r="AP145" i="9"/>
  <c r="L146" i="9"/>
  <c r="BB146" i="10"/>
  <c r="AK146" i="10"/>
  <c r="AQ145" i="10"/>
  <c r="X145" i="10"/>
  <c r="G145" i="10"/>
  <c r="AQ144" i="10"/>
  <c r="X144" i="10"/>
  <c r="M144" i="10"/>
  <c r="BC143" i="10"/>
  <c r="AP143" i="10"/>
  <c r="AE143" i="10"/>
  <c r="S143" i="10"/>
  <c r="BC142" i="10"/>
  <c r="AV142" i="10"/>
  <c r="AK142" i="10"/>
  <c r="X142" i="10"/>
  <c r="M142" i="10"/>
  <c r="BB141" i="10"/>
  <c r="AK141" i="10"/>
  <c r="X141" i="10"/>
  <c r="M141" i="10"/>
  <c r="BB140" i="10"/>
  <c r="AP140" i="10"/>
  <c r="X140" i="10"/>
  <c r="G140" i="10"/>
  <c r="AV139" i="10"/>
  <c r="AJ139" i="10"/>
  <c r="L139" i="10"/>
  <c r="AW138" i="10"/>
  <c r="AV146" i="10"/>
  <c r="AD146" i="10"/>
  <c r="L146" i="10"/>
  <c r="AP145" i="10"/>
  <c r="R145" i="10"/>
  <c r="G144" i="10"/>
  <c r="AD143" i="10"/>
  <c r="M143" i="10"/>
  <c r="AW142" i="10"/>
  <c r="AE142" i="10"/>
  <c r="S142" i="10"/>
  <c r="BC141" i="10"/>
  <c r="AJ141" i="10"/>
  <c r="R141" i="10"/>
  <c r="AJ140" i="10"/>
  <c r="AW139" i="10"/>
  <c r="AE139" i="10"/>
  <c r="BC138" i="10"/>
  <c r="AK138" i="10"/>
  <c r="X138" i="10"/>
  <c r="M138" i="10"/>
  <c r="BC137" i="10"/>
  <c r="AP137" i="10"/>
  <c r="Y137" i="10"/>
  <c r="AE136" i="10"/>
  <c r="S136" i="10"/>
  <c r="AW135" i="10"/>
  <c r="AK135" i="10"/>
  <c r="X135" i="10"/>
  <c r="L135" i="10"/>
  <c r="AW134" i="10"/>
  <c r="AD134" i="10"/>
  <c r="BC133" i="10"/>
  <c r="AK133" i="10"/>
  <c r="M133" i="10"/>
  <c r="BB132" i="10"/>
  <c r="AK132" i="10"/>
  <c r="X132" i="10"/>
  <c r="G132" i="10"/>
  <c r="AP131" i="10"/>
  <c r="AD131" i="10"/>
  <c r="S131" i="10"/>
  <c r="G131" i="10"/>
  <c r="AQ130" i="10"/>
  <c r="AE130" i="10"/>
  <c r="BC129" i="10"/>
  <c r="AP129" i="10"/>
  <c r="AD129" i="10"/>
  <c r="M129" i="10"/>
  <c r="BB128" i="10"/>
  <c r="AQ128" i="10"/>
  <c r="AD128" i="10"/>
  <c r="S128" i="10"/>
  <c r="L127" i="10"/>
  <c r="AV126" i="10"/>
  <c r="AK126" i="10"/>
  <c r="Y126" i="10"/>
  <c r="M126" i="10"/>
  <c r="BC125" i="10"/>
  <c r="AK125" i="10"/>
  <c r="X125" i="10"/>
  <c r="M125" i="10"/>
  <c r="AW124" i="10"/>
  <c r="AK124" i="10"/>
  <c r="S124" i="10"/>
  <c r="G124" i="10"/>
  <c r="AV123" i="10"/>
  <c r="AK123" i="10"/>
  <c r="L123" i="10"/>
  <c r="BB122" i="10"/>
  <c r="Y122" i="10"/>
  <c r="AW121" i="10"/>
  <c r="AJ121" i="10"/>
  <c r="L121" i="10"/>
  <c r="AW145" i="10"/>
  <c r="AD145" i="10"/>
  <c r="AW143" i="10"/>
  <c r="AK143" i="10"/>
  <c r="BB142" i="10"/>
  <c r="AP142" i="10"/>
  <c r="L142" i="10"/>
  <c r="Y141" i="10"/>
  <c r="G141" i="10"/>
  <c r="AW140" i="10"/>
  <c r="Y140" i="10"/>
  <c r="AP139" i="10"/>
  <c r="X139" i="10"/>
  <c r="AE138" i="10"/>
  <c r="S138" i="10"/>
  <c r="G138" i="10"/>
  <c r="AV137" i="10"/>
  <c r="AJ137" i="10"/>
  <c r="S137" i="10"/>
  <c r="G137" i="10"/>
  <c r="BB136" i="10"/>
  <c r="AP136" i="10"/>
  <c r="X136" i="10"/>
  <c r="M136" i="10"/>
  <c r="BB135" i="10"/>
  <c r="AP135" i="10"/>
  <c r="AD135" i="10"/>
  <c r="L134" i="10"/>
  <c r="AV133" i="10"/>
  <c r="AE133" i="10"/>
  <c r="S133" i="10"/>
  <c r="AE132" i="10"/>
  <c r="AJ131" i="10"/>
  <c r="Y131" i="10"/>
  <c r="M131" i="10"/>
  <c r="BB130" i="10"/>
  <c r="AK130" i="10"/>
  <c r="X130" i="10"/>
  <c r="G130" i="10"/>
  <c r="AV129" i="10"/>
  <c r="AJ129" i="10"/>
  <c r="S129" i="10"/>
  <c r="G129" i="10"/>
  <c r="AV128" i="10"/>
  <c r="AJ128" i="10"/>
  <c r="Y128" i="10"/>
  <c r="M128" i="10"/>
  <c r="AW127" i="10"/>
  <c r="AD127" i="10"/>
  <c r="BC126" i="10"/>
  <c r="AQ126" i="10"/>
  <c r="AD126" i="10"/>
  <c r="S126" i="10"/>
  <c r="G126" i="10"/>
  <c r="AV125" i="10"/>
  <c r="AE125" i="10"/>
  <c r="R125" i="10"/>
  <c r="BC124" i="10"/>
  <c r="AQ124" i="10"/>
  <c r="AD124" i="10"/>
  <c r="M124" i="10"/>
  <c r="BC123" i="10"/>
  <c r="AP123" i="10"/>
  <c r="AD123" i="10"/>
  <c r="R123" i="10"/>
  <c r="AW122" i="10"/>
  <c r="AD122" i="10"/>
  <c r="BC121" i="10"/>
  <c r="AQ121" i="10"/>
  <c r="AD121" i="10"/>
  <c r="BC120" i="10"/>
  <c r="AV120" i="10"/>
  <c r="AE120" i="10"/>
  <c r="S120" i="10"/>
  <c r="AJ119" i="10"/>
  <c r="S119" i="10"/>
  <c r="G119" i="10"/>
  <c r="BB118" i="10"/>
  <c r="AD118" i="10"/>
  <c r="S118" i="10"/>
  <c r="G118" i="10"/>
  <c r="AW117" i="10"/>
  <c r="AK117" i="10"/>
  <c r="X117" i="10"/>
  <c r="M117" i="10"/>
  <c r="AW116" i="10"/>
  <c r="AK116" i="10"/>
  <c r="Y116" i="10"/>
  <c r="L116" i="10"/>
  <c r="AP115" i="10"/>
  <c r="C158" i="10"/>
  <c r="Q140" i="10"/>
  <c r="Q139" i="10"/>
  <c r="Q137" i="10"/>
  <c r="Q134" i="10"/>
  <c r="Q130" i="10"/>
  <c r="Q122" i="10"/>
  <c r="Q146" i="10"/>
  <c r="Q144" i="10"/>
  <c r="Q135" i="10"/>
  <c r="Q132" i="10"/>
  <c r="Q127" i="10"/>
  <c r="Q121" i="10"/>
  <c r="C162" i="10"/>
  <c r="AO138" i="10"/>
  <c r="AO134" i="10"/>
  <c r="AO146" i="10"/>
  <c r="AO127" i="10"/>
  <c r="AO122" i="10"/>
  <c r="AO118" i="10"/>
  <c r="W7" i="11"/>
  <c r="AU15" i="11"/>
  <c r="W29" i="11"/>
  <c r="F39" i="11"/>
  <c r="AU44" i="11"/>
  <c r="W48" i="11"/>
  <c r="AU48" i="11"/>
  <c r="F54" i="11"/>
  <c r="F59" i="11"/>
  <c r="AU59" i="11"/>
  <c r="AU64" i="11"/>
  <c r="F70" i="11"/>
  <c r="F72" i="11"/>
  <c r="AU72" i="11"/>
  <c r="F84" i="11"/>
  <c r="F90" i="11"/>
  <c r="F116" i="11"/>
  <c r="AU132" i="11"/>
  <c r="F135" i="11"/>
  <c r="D156" i="11"/>
  <c r="F138" i="11"/>
  <c r="F133" i="11"/>
  <c r="F129" i="11"/>
  <c r="F127" i="11"/>
  <c r="F126" i="11"/>
  <c r="F118" i="11"/>
  <c r="F107" i="11"/>
  <c r="F106" i="11"/>
  <c r="F140" i="11"/>
  <c r="F134" i="11"/>
  <c r="F117" i="11"/>
  <c r="F115" i="11"/>
  <c r="F111" i="11"/>
  <c r="F110" i="11"/>
  <c r="F104" i="11"/>
  <c r="F101" i="11"/>
  <c r="F85" i="11"/>
  <c r="F73" i="11"/>
  <c r="F68" i="11"/>
  <c r="F65" i="11"/>
  <c r="F60" i="11"/>
  <c r="F137" i="11"/>
  <c r="F130" i="11"/>
  <c r="F128" i="11"/>
  <c r="F105" i="11"/>
  <c r="F98" i="11"/>
  <c r="F92" i="11"/>
  <c r="F83" i="11"/>
  <c r="F78" i="11"/>
  <c r="F67" i="11"/>
  <c r="F63" i="11"/>
  <c r="F61" i="11"/>
  <c r="F56" i="11"/>
  <c r="F53" i="11"/>
  <c r="F52" i="11"/>
  <c r="F37" i="11"/>
  <c r="F36" i="11"/>
  <c r="F35" i="11"/>
  <c r="F33" i="11"/>
  <c r="F21" i="11"/>
  <c r="F20" i="11"/>
  <c r="F17" i="11"/>
  <c r="F14" i="11"/>
  <c r="F11" i="11"/>
  <c r="F8" i="11"/>
  <c r="F7" i="11"/>
  <c r="F96" i="11"/>
  <c r="F94" i="11"/>
  <c r="F80" i="11"/>
  <c r="F64" i="11"/>
  <c r="F51" i="11"/>
  <c r="F29" i="11"/>
  <c r="F25" i="11"/>
  <c r="F24" i="11"/>
  <c r="F16" i="11"/>
  <c r="F9" i="11"/>
  <c r="F142" i="11"/>
  <c r="F131" i="11"/>
  <c r="F125" i="11"/>
  <c r="F124" i="11"/>
  <c r="F100" i="11"/>
  <c r="F99" i="11"/>
  <c r="F97" i="11"/>
  <c r="F95" i="11"/>
  <c r="F93" i="11"/>
  <c r="F81" i="11"/>
  <c r="F79" i="11"/>
  <c r="F69" i="11"/>
  <c r="F48" i="11"/>
  <c r="F40" i="11"/>
  <c r="F32" i="11"/>
  <c r="F31" i="11"/>
  <c r="F28" i="11"/>
  <c r="F22" i="11"/>
  <c r="F19" i="11"/>
  <c r="C159" i="11"/>
  <c r="W146" i="11"/>
  <c r="W145" i="11"/>
  <c r="W144" i="11"/>
  <c r="W137" i="11"/>
  <c r="W136" i="11"/>
  <c r="W135" i="11"/>
  <c r="W132" i="11"/>
  <c r="W128" i="11"/>
  <c r="W123" i="11"/>
  <c r="W122" i="11"/>
  <c r="W120" i="11"/>
  <c r="W117" i="11"/>
  <c r="W102" i="11"/>
  <c r="W101" i="11"/>
  <c r="W143" i="11"/>
  <c r="W142" i="11"/>
  <c r="W133" i="11"/>
  <c r="W129" i="11"/>
  <c r="W116" i="11"/>
  <c r="W114" i="11"/>
  <c r="W113" i="11"/>
  <c r="W108" i="11"/>
  <c r="W105" i="11"/>
  <c r="W103" i="11"/>
  <c r="W93" i="11"/>
  <c r="W91" i="11"/>
  <c r="W89" i="11"/>
  <c r="W87" i="11"/>
  <c r="W83" i="11"/>
  <c r="W82" i="11"/>
  <c r="W73" i="11"/>
  <c r="W67" i="11"/>
  <c r="W65" i="11"/>
  <c r="W60" i="11"/>
  <c r="W58" i="11"/>
  <c r="W138" i="11"/>
  <c r="W134" i="11"/>
  <c r="W131" i="11"/>
  <c r="W125" i="11"/>
  <c r="W124" i="11"/>
  <c r="W111" i="11"/>
  <c r="W109" i="11"/>
  <c r="W99" i="11"/>
  <c r="W90" i="11"/>
  <c r="W88" i="11"/>
  <c r="W86" i="11"/>
  <c r="W77" i="11"/>
  <c r="W68" i="11"/>
  <c r="W66" i="11"/>
  <c r="W64" i="11"/>
  <c r="W57" i="11"/>
  <c r="W56" i="11"/>
  <c r="W53" i="11"/>
  <c r="W52" i="11"/>
  <c r="W43" i="11"/>
  <c r="W42" i="11"/>
  <c r="W36" i="11"/>
  <c r="W28" i="11"/>
  <c r="W27" i="11"/>
  <c r="W25" i="11"/>
  <c r="W22" i="11"/>
  <c r="W16" i="11"/>
  <c r="W15" i="11"/>
  <c r="W13" i="11"/>
  <c r="W10" i="11"/>
  <c r="W141" i="11"/>
  <c r="W139" i="11"/>
  <c r="W118" i="11"/>
  <c r="W112" i="11"/>
  <c r="W110" i="11"/>
  <c r="W97" i="11"/>
  <c r="W95" i="11"/>
  <c r="W85" i="11"/>
  <c r="W84" i="11"/>
  <c r="W81" i="11"/>
  <c r="W79" i="11"/>
  <c r="W69" i="11"/>
  <c r="W50" i="11"/>
  <c r="W47" i="11"/>
  <c r="W44" i="11"/>
  <c r="W38" i="11"/>
  <c r="W34" i="11"/>
  <c r="W24" i="11"/>
  <c r="W21" i="11"/>
  <c r="W20" i="11"/>
  <c r="W12" i="11"/>
  <c r="W9" i="11"/>
  <c r="W8" i="11"/>
  <c r="W140" i="11"/>
  <c r="W130" i="11"/>
  <c r="W126" i="11"/>
  <c r="W121" i="11"/>
  <c r="W107" i="11"/>
  <c r="W98" i="11"/>
  <c r="W96" i="11"/>
  <c r="W80" i="11"/>
  <c r="W76" i="11"/>
  <c r="W70" i="11"/>
  <c r="W61" i="11"/>
  <c r="W54" i="11"/>
  <c r="W49" i="11"/>
  <c r="W45" i="11"/>
  <c r="W41" i="11"/>
  <c r="W39" i="11"/>
  <c r="W37" i="11"/>
  <c r="W35" i="11"/>
  <c r="W31" i="11"/>
  <c r="W26" i="11"/>
  <c r="W19" i="11"/>
  <c r="W14" i="11"/>
  <c r="W11" i="11"/>
  <c r="C163" i="11"/>
  <c r="AU142" i="11"/>
  <c r="AU140" i="11"/>
  <c r="AU138" i="11"/>
  <c r="AU133" i="11"/>
  <c r="AU116" i="11"/>
  <c r="AU110" i="11"/>
  <c r="AU109" i="11"/>
  <c r="AU102" i="11"/>
  <c r="AU101" i="11"/>
  <c r="AU146" i="11"/>
  <c r="AU144" i="11"/>
  <c r="AU135" i="11"/>
  <c r="AU130" i="11"/>
  <c r="AU122" i="11"/>
  <c r="AU112" i="11"/>
  <c r="AU104" i="11"/>
  <c r="AU91" i="11"/>
  <c r="AU89" i="11"/>
  <c r="AU87" i="11"/>
  <c r="AU82" i="11"/>
  <c r="AU68" i="11"/>
  <c r="AU61" i="11"/>
  <c r="AU145" i="11"/>
  <c r="AU128" i="11"/>
  <c r="AU113" i="11"/>
  <c r="AU94" i="11"/>
  <c r="AU88" i="11"/>
  <c r="AU80" i="11"/>
  <c r="AU79" i="11"/>
  <c r="AU76" i="11"/>
  <c r="AU74" i="11"/>
  <c r="AU69" i="11"/>
  <c r="AU65" i="11"/>
  <c r="AU57" i="11"/>
  <c r="AU50" i="11"/>
  <c r="AU49" i="11"/>
  <c r="AU38" i="11"/>
  <c r="AU35" i="11"/>
  <c r="AU29" i="11"/>
  <c r="AU22" i="11"/>
  <c r="AU19" i="11"/>
  <c r="AU16" i="11"/>
  <c r="AU7" i="11"/>
  <c r="AU125" i="11"/>
  <c r="AU114" i="11"/>
  <c r="AU108" i="11"/>
  <c r="AU106" i="11"/>
  <c r="AU96" i="11"/>
  <c r="AU78" i="11"/>
  <c r="AU58" i="11"/>
  <c r="AU56" i="11"/>
  <c r="AU55" i="11"/>
  <c r="AU53" i="11"/>
  <c r="AU51" i="11"/>
  <c r="AU42" i="11"/>
  <c r="AU36" i="11"/>
  <c r="AU34" i="11"/>
  <c r="AU14" i="11"/>
  <c r="AU11" i="11"/>
  <c r="AU136" i="11"/>
  <c r="AU134" i="11"/>
  <c r="AU118" i="11"/>
  <c r="AU105" i="11"/>
  <c r="AU97" i="11"/>
  <c r="AU84" i="11"/>
  <c r="AU77" i="11"/>
  <c r="AU73" i="11"/>
  <c r="AU71" i="11"/>
  <c r="AU67" i="11"/>
  <c r="AU66" i="11"/>
  <c r="AU52" i="11"/>
  <c r="AU46" i="11"/>
  <c r="AU39" i="11"/>
  <c r="AU37" i="11"/>
  <c r="AU25" i="11"/>
  <c r="AU21" i="11"/>
  <c r="AU18" i="11"/>
  <c r="AU17" i="11"/>
  <c r="AU13" i="11"/>
  <c r="AU12" i="11"/>
  <c r="C159" i="10"/>
  <c r="W146" i="10"/>
  <c r="W139" i="10"/>
  <c r="AP143" i="11"/>
  <c r="AV141" i="11"/>
  <c r="R140" i="11"/>
  <c r="X139" i="11"/>
  <c r="AV134" i="11"/>
  <c r="R134" i="11"/>
  <c r="AJ131" i="11"/>
  <c r="BC130" i="11"/>
  <c r="AP130" i="11"/>
  <c r="R130" i="11"/>
  <c r="AQ129" i="11"/>
  <c r="BC127" i="11"/>
  <c r="AD127" i="11"/>
  <c r="X126" i="11"/>
  <c r="AD125" i="11"/>
  <c r="BC124" i="11"/>
  <c r="X124" i="11"/>
  <c r="BC123" i="11"/>
  <c r="AE121" i="11"/>
  <c r="L121" i="11"/>
  <c r="X119" i="11"/>
  <c r="AD118" i="11"/>
  <c r="G116" i="11"/>
  <c r="AD115" i="11"/>
  <c r="AW114" i="11"/>
  <c r="AD113" i="11"/>
  <c r="BC112" i="11"/>
  <c r="AE112" i="11"/>
  <c r="R112" i="11"/>
  <c r="AV111" i="11"/>
  <c r="S111" i="11"/>
  <c r="X110" i="11"/>
  <c r="G110" i="11"/>
  <c r="R109" i="11"/>
  <c r="AV108" i="11"/>
  <c r="X108" i="11"/>
  <c r="BB107" i="11"/>
  <c r="AE107" i="11"/>
  <c r="AJ105" i="11"/>
  <c r="G105" i="11"/>
  <c r="AJ104" i="11"/>
  <c r="R104" i="11"/>
  <c r="AD103" i="11"/>
  <c r="L103" i="11"/>
  <c r="AV100" i="11"/>
  <c r="R100" i="11"/>
  <c r="AW99" i="11"/>
  <c r="Y99" i="11"/>
  <c r="L99" i="11"/>
  <c r="BC145" i="11"/>
  <c r="G141" i="11"/>
  <c r="S139" i="11"/>
  <c r="G137" i="11"/>
  <c r="BC134" i="11"/>
  <c r="Y131" i="11"/>
  <c r="G131" i="11"/>
  <c r="L130" i="11"/>
  <c r="AE128" i="11"/>
  <c r="AW127" i="11"/>
  <c r="R127" i="11"/>
  <c r="AE126" i="11"/>
  <c r="BC125" i="11"/>
  <c r="AK124" i="11"/>
  <c r="AJ123" i="11"/>
  <c r="AV121" i="11"/>
  <c r="BB120" i="11"/>
  <c r="BB119" i="11"/>
  <c r="G119" i="11"/>
  <c r="AQ118" i="11"/>
  <c r="X115" i="11"/>
  <c r="S112" i="11"/>
  <c r="AJ111" i="11"/>
  <c r="Y109" i="11"/>
  <c r="AW108" i="11"/>
  <c r="AP107" i="11"/>
  <c r="M107" i="11"/>
  <c r="AW102" i="11"/>
  <c r="G102" i="11"/>
  <c r="AJ101" i="11"/>
  <c r="AP99" i="11"/>
  <c r="AP98" i="11"/>
  <c r="M98" i="11"/>
  <c r="BC97" i="11"/>
  <c r="AE97" i="11"/>
  <c r="AV96" i="11"/>
  <c r="Y96" i="11"/>
  <c r="L96" i="11"/>
  <c r="AJ95" i="11"/>
  <c r="S95" i="11"/>
  <c r="AJ94" i="11"/>
  <c r="M94" i="11"/>
  <c r="AV93" i="11"/>
  <c r="AW92" i="11"/>
  <c r="X92" i="11"/>
  <c r="G92" i="11"/>
  <c r="AW90" i="11"/>
  <c r="X90" i="11"/>
  <c r="L90" i="11"/>
  <c r="AV88" i="11"/>
  <c r="AD88" i="11"/>
  <c r="AD86" i="11"/>
  <c r="M86" i="11"/>
  <c r="BB85" i="11"/>
  <c r="Y85" i="11"/>
  <c r="AK84" i="11"/>
  <c r="L84" i="11"/>
  <c r="AV83" i="11"/>
  <c r="BB81" i="11"/>
  <c r="Y81" i="11"/>
  <c r="AW80" i="11"/>
  <c r="Y80" i="11"/>
  <c r="G80" i="11"/>
  <c r="AQ79" i="11"/>
  <c r="S79" i="11"/>
  <c r="AK78" i="11"/>
  <c r="S78" i="11"/>
  <c r="AV77" i="11"/>
  <c r="AD77" i="11"/>
  <c r="G77" i="11"/>
  <c r="AE76" i="11"/>
  <c r="L76" i="11"/>
  <c r="AK75" i="11"/>
  <c r="R75" i="11"/>
  <c r="BC74" i="11"/>
  <c r="AK74" i="11"/>
  <c r="Y74" i="11"/>
  <c r="L74" i="11"/>
  <c r="AQ73" i="11"/>
  <c r="AK72" i="11"/>
  <c r="R72" i="11"/>
  <c r="AW71" i="11"/>
  <c r="AD71" i="11"/>
  <c r="S71" i="11"/>
  <c r="AD70" i="11"/>
  <c r="G70" i="11"/>
  <c r="AV69" i="11"/>
  <c r="Y69" i="11"/>
  <c r="L69" i="11"/>
  <c r="X68" i="11"/>
  <c r="AK67" i="11"/>
  <c r="G67" i="11"/>
  <c r="BB66" i="11"/>
  <c r="M66" i="11"/>
  <c r="AQ65" i="11"/>
  <c r="AJ64" i="11"/>
  <c r="R64" i="11"/>
  <c r="BC63" i="11"/>
  <c r="AP63" i="11"/>
  <c r="S63" i="11"/>
  <c r="BB62" i="11"/>
  <c r="AJ62" i="11"/>
  <c r="M62" i="11"/>
  <c r="X61" i="11"/>
  <c r="G61" i="11"/>
  <c r="AP60" i="11"/>
  <c r="AQ59" i="11"/>
  <c r="S59" i="11"/>
  <c r="AK58" i="11"/>
  <c r="BC57" i="11"/>
  <c r="Y57" i="11"/>
  <c r="AV56" i="11"/>
  <c r="AD56" i="11"/>
  <c r="AV143" i="11"/>
  <c r="Y142" i="11"/>
  <c r="AP140" i="11"/>
  <c r="AQ139" i="11"/>
  <c r="R135" i="11"/>
  <c r="M133" i="11"/>
  <c r="L132" i="11"/>
  <c r="AV130" i="11"/>
  <c r="G127" i="11"/>
  <c r="R126" i="11"/>
  <c r="X123" i="11"/>
  <c r="AV122" i="11"/>
  <c r="AD121" i="11"/>
  <c r="Y120" i="11"/>
  <c r="S119" i="11"/>
  <c r="AK117" i="11"/>
  <c r="AE116" i="11"/>
  <c r="BC114" i="11"/>
  <c r="BB112" i="11"/>
  <c r="L112" i="11"/>
  <c r="AK110" i="11"/>
  <c r="AW106" i="11"/>
  <c r="Y106" i="11"/>
  <c r="AV105" i="11"/>
  <c r="S104" i="11"/>
  <c r="R103" i="11"/>
  <c r="AE102" i="11"/>
  <c r="AK101" i="11"/>
  <c r="AJ100" i="11"/>
  <c r="BC99" i="11"/>
  <c r="AD98" i="11"/>
  <c r="AJ97" i="11"/>
  <c r="G97" i="11"/>
  <c r="AJ96" i="11"/>
  <c r="R96" i="11"/>
  <c r="AD95" i="11"/>
  <c r="L95" i="11"/>
  <c r="S94" i="11"/>
  <c r="AK93" i="11"/>
  <c r="G93" i="11"/>
  <c r="AJ92" i="11"/>
  <c r="AJ91" i="11"/>
  <c r="BB90" i="11"/>
  <c r="BB89" i="11"/>
  <c r="X89" i="11"/>
  <c r="AV87" i="11"/>
  <c r="S87" i="11"/>
  <c r="AW86" i="11"/>
  <c r="X85" i="11"/>
  <c r="AQ84" i="11"/>
  <c r="AE83" i="11"/>
  <c r="AV82" i="11"/>
  <c r="R82" i="11"/>
  <c r="AQ81" i="11"/>
  <c r="R81" i="11"/>
  <c r="S80" i="11"/>
  <c r="L79" i="11"/>
  <c r="AV78" i="11"/>
  <c r="X78" i="11"/>
  <c r="R76" i="11"/>
  <c r="Y75" i="11"/>
  <c r="G75" i="11"/>
  <c r="X74" i="11"/>
  <c r="BB73" i="11"/>
  <c r="X73" i="11"/>
  <c r="BC72" i="11"/>
  <c r="Y72" i="11"/>
  <c r="BC71" i="11"/>
  <c r="G71" i="11"/>
  <c r="AQ70" i="11"/>
  <c r="S69" i="11"/>
  <c r="BB68" i="11"/>
  <c r="AV67" i="11"/>
  <c r="X67" i="11"/>
  <c r="AP66" i="11"/>
  <c r="S65" i="11"/>
  <c r="AV64" i="11"/>
  <c r="Y63" i="11"/>
  <c r="AD62" i="11"/>
  <c r="Y61" i="11"/>
  <c r="Y60" i="11"/>
  <c r="AK59" i="11"/>
  <c r="G59" i="11"/>
  <c r="AV58" i="11"/>
  <c r="X58" i="11"/>
  <c r="BB56" i="11"/>
  <c r="AP55" i="11"/>
  <c r="S55" i="11"/>
  <c r="AW54" i="11"/>
  <c r="AJ54" i="11"/>
  <c r="Y54" i="11"/>
  <c r="M54" i="11"/>
  <c r="BB53" i="11"/>
  <c r="AP53" i="11"/>
  <c r="AQ52" i="11"/>
  <c r="AV51" i="11"/>
  <c r="AE51" i="11"/>
  <c r="AD50" i="11"/>
  <c r="L50" i="11"/>
  <c r="AE49" i="11"/>
  <c r="M49" i="11"/>
  <c r="AV48" i="11"/>
  <c r="AE48" i="11"/>
  <c r="M48" i="11"/>
  <c r="AW47" i="11"/>
  <c r="AP47" i="11"/>
  <c r="M47" i="11"/>
  <c r="AW46" i="11"/>
  <c r="AP46" i="11"/>
  <c r="M46" i="11"/>
  <c r="AP45" i="11"/>
  <c r="AD45" i="11"/>
  <c r="BB44" i="11"/>
  <c r="AE44" i="11"/>
  <c r="R44" i="11"/>
  <c r="BC43" i="11"/>
  <c r="AK43" i="11"/>
  <c r="G43" i="11"/>
  <c r="AW42" i="11"/>
  <c r="AE42" i="11"/>
  <c r="BC41" i="11"/>
  <c r="AJ41" i="11"/>
  <c r="S41" i="11"/>
  <c r="BB40" i="11"/>
  <c r="AJ40" i="11"/>
  <c r="R40" i="11"/>
  <c r="AQ39" i="11"/>
  <c r="Y39" i="11"/>
  <c r="L39" i="11"/>
  <c r="AD38" i="11"/>
  <c r="BC37" i="11"/>
  <c r="AK37" i="11"/>
  <c r="S37" i="11"/>
  <c r="AP36" i="11"/>
  <c r="Y35" i="11"/>
  <c r="R35" i="11"/>
  <c r="AJ34" i="11"/>
  <c r="S34" i="11"/>
  <c r="BC33" i="11"/>
  <c r="AK33" i="11"/>
  <c r="S33" i="11"/>
  <c r="AP32" i="11"/>
  <c r="X32" i="11"/>
  <c r="G32" i="11"/>
  <c r="AV31" i="11"/>
  <c r="AD31" i="11"/>
  <c r="S31" i="11"/>
  <c r="G31" i="11"/>
  <c r="AJ30" i="11"/>
  <c r="Y30" i="11"/>
  <c r="AE29" i="11"/>
  <c r="S29" i="11"/>
  <c r="AV28" i="11"/>
  <c r="AJ28" i="11"/>
  <c r="AK27" i="11"/>
  <c r="L27" i="11"/>
  <c r="BC26" i="11"/>
  <c r="AQ26" i="11"/>
  <c r="S26" i="11"/>
  <c r="AV25" i="11"/>
  <c r="AK25" i="11"/>
  <c r="L25" i="11"/>
  <c r="BB24" i="11"/>
  <c r="AP24" i="11"/>
  <c r="X24" i="11"/>
  <c r="M24" i="11"/>
  <c r="BB23" i="11"/>
  <c r="AJ23" i="11"/>
  <c r="Y23" i="11"/>
  <c r="BC22" i="11"/>
  <c r="AE22" i="11"/>
  <c r="L22" i="11"/>
  <c r="AW21" i="11"/>
  <c r="AK21" i="11"/>
  <c r="AD21" i="11"/>
  <c r="R21" i="11"/>
  <c r="AQ20" i="11"/>
  <c r="AD20" i="11"/>
  <c r="R20" i="11"/>
  <c r="AE19" i="11"/>
  <c r="X19" i="11"/>
  <c r="M19" i="11"/>
  <c r="BB18" i="11"/>
  <c r="AQ18" i="11"/>
  <c r="AD18" i="11"/>
  <c r="R18" i="11"/>
  <c r="BB17" i="11"/>
  <c r="AQ17" i="11"/>
  <c r="AD17" i="11"/>
  <c r="R17" i="11"/>
  <c r="AJ16" i="11"/>
  <c r="G16" i="11"/>
  <c r="AV15" i="11"/>
  <c r="AJ15" i="11"/>
  <c r="L15" i="11"/>
  <c r="BB14" i="11"/>
  <c r="AP14" i="11"/>
  <c r="Y14" i="11"/>
  <c r="AW13" i="11"/>
  <c r="AJ13" i="11"/>
  <c r="L13" i="11"/>
  <c r="AV12" i="11"/>
  <c r="AJ12" i="11"/>
  <c r="X12" i="11"/>
  <c r="BB11" i="11"/>
  <c r="AQ11" i="11"/>
  <c r="AE11" i="11"/>
  <c r="S11" i="11"/>
  <c r="AV10" i="11"/>
  <c r="AJ10" i="11"/>
  <c r="AJ182" i="11" s="1"/>
  <c r="L10" i="11"/>
  <c r="AV9" i="11"/>
  <c r="Y9" i="11"/>
  <c r="BC8" i="11"/>
  <c r="AP8" i="11"/>
  <c r="AP182" i="11" s="1"/>
  <c r="Y8" i="11"/>
  <c r="R8" i="11"/>
  <c r="AE7" i="11"/>
  <c r="S7" i="11"/>
  <c r="Q131" i="11"/>
  <c r="Q114" i="11"/>
  <c r="Q138" i="11"/>
  <c r="Q125" i="11"/>
  <c r="Q123" i="11"/>
  <c r="Q100" i="11"/>
  <c r="Q99" i="11"/>
  <c r="Q97" i="11"/>
  <c r="Q88" i="11"/>
  <c r="Q85" i="11"/>
  <c r="Q81" i="11"/>
  <c r="Q57" i="11"/>
  <c r="Q70" i="11"/>
  <c r="Q60" i="11"/>
  <c r="Q51" i="11"/>
  <c r="Q45" i="11"/>
  <c r="Q38" i="11"/>
  <c r="Q30" i="11"/>
  <c r="Q23" i="11"/>
  <c r="Q14" i="11"/>
  <c r="Q12" i="11"/>
  <c r="Q9" i="11"/>
  <c r="Q182" i="11" s="1"/>
  <c r="AO127" i="11"/>
  <c r="AO115" i="11"/>
  <c r="AO108" i="11"/>
  <c r="AO9" i="11"/>
  <c r="L87" i="11"/>
  <c r="AJ87" i="11"/>
  <c r="X88" i="11"/>
  <c r="M89" i="11"/>
  <c r="AV89" i="11"/>
  <c r="AE90" i="11"/>
  <c r="Q91" i="11"/>
  <c r="AK92" i="11"/>
  <c r="X93" i="11"/>
  <c r="AW94" i="11"/>
  <c r="AQ98" i="11"/>
  <c r="AK99" i="11"/>
  <c r="AE100" i="11"/>
  <c r="AV101" i="11"/>
  <c r="AW103" i="11"/>
  <c r="R105" i="11"/>
  <c r="L106" i="11"/>
  <c r="AV109" i="11"/>
  <c r="L111" i="11"/>
  <c r="S113" i="11"/>
  <c r="BB115" i="11"/>
  <c r="L117" i="11"/>
  <c r="AD120" i="11"/>
  <c r="S122" i="11"/>
  <c r="R123" i="11"/>
  <c r="AQ124" i="11"/>
  <c r="AV126" i="11"/>
  <c r="Q128" i="11"/>
  <c r="AD129" i="11"/>
  <c r="AK130" i="11"/>
  <c r="X131" i="11"/>
  <c r="AP132" i="11"/>
  <c r="BB133" i="11"/>
  <c r="AP135" i="11"/>
  <c r="AE137" i="11"/>
  <c r="R143" i="11"/>
  <c r="S145" i="11"/>
  <c r="AJ146" i="12"/>
  <c r="S146" i="12"/>
  <c r="AW143" i="12"/>
  <c r="AD143" i="12"/>
  <c r="M143" i="12"/>
  <c r="AK141" i="12"/>
  <c r="AW139" i="12"/>
  <c r="AD139" i="12"/>
  <c r="M139" i="12"/>
  <c r="AK137" i="12"/>
  <c r="AQ136" i="12"/>
  <c r="AE136" i="12"/>
  <c r="L136" i="12"/>
  <c r="AW135" i="12"/>
  <c r="AD135" i="12"/>
  <c r="M135" i="12"/>
  <c r="AV134" i="12"/>
  <c r="AJ134" i="12"/>
  <c r="BB133" i="12"/>
  <c r="AE133" i="12"/>
  <c r="M133" i="12"/>
  <c r="AV132" i="12"/>
  <c r="AE132" i="12"/>
  <c r="S132" i="12"/>
  <c r="L132" i="12"/>
  <c r="BB131" i="12"/>
  <c r="AQ131" i="12"/>
  <c r="AJ131" i="12"/>
  <c r="Y131" i="12"/>
  <c r="G131" i="12"/>
  <c r="AV130" i="12"/>
  <c r="AE130" i="12"/>
  <c r="S130" i="12"/>
  <c r="L130" i="12"/>
  <c r="BB129" i="12"/>
  <c r="AQ129" i="12"/>
  <c r="AJ129" i="12"/>
  <c r="AE146" i="12"/>
  <c r="AP143" i="12"/>
  <c r="R141" i="12"/>
  <c r="AK139" i="12"/>
  <c r="R139" i="12"/>
  <c r="BB137" i="12"/>
  <c r="AD137" i="12"/>
  <c r="M137" i="12"/>
  <c r="AV136" i="12"/>
  <c r="G136" i="12"/>
  <c r="AP135" i="12"/>
  <c r="R135" i="12"/>
  <c r="AE134" i="12"/>
  <c r="BC133" i="12"/>
  <c r="AK133" i="12"/>
  <c r="Y133" i="12"/>
  <c r="R133" i="12"/>
  <c r="G133" i="12"/>
  <c r="AW132" i="12"/>
  <c r="AK132" i="12"/>
  <c r="Y132" i="12"/>
  <c r="M132" i="12"/>
  <c r="AW131" i="12"/>
  <c r="AD131" i="12"/>
  <c r="M131" i="12"/>
  <c r="BB130" i="12"/>
  <c r="AP130" i="12"/>
  <c r="AD130" i="12"/>
  <c r="BC129" i="12"/>
  <c r="AP129" i="12"/>
  <c r="AE129" i="12"/>
  <c r="S129" i="12"/>
  <c r="L129" i="12"/>
  <c r="BB128" i="12"/>
  <c r="AQ128" i="12"/>
  <c r="AJ128" i="12"/>
  <c r="Y128" i="12"/>
  <c r="G128" i="12"/>
  <c r="AV127" i="12"/>
  <c r="AE127" i="12"/>
  <c r="S127" i="12"/>
  <c r="L127" i="12"/>
  <c r="BB126" i="12"/>
  <c r="AQ126" i="12"/>
  <c r="AJ126" i="12"/>
  <c r="Y126" i="12"/>
  <c r="G126" i="12"/>
  <c r="AW125" i="12"/>
  <c r="AW182" i="12" s="1"/>
  <c r="AP125" i="12"/>
  <c r="AE125" i="12"/>
  <c r="AE182" i="12" s="1"/>
  <c r="M125" i="12"/>
  <c r="M182" i="12" s="1"/>
  <c r="AV124" i="12"/>
  <c r="AV182" i="12" s="1"/>
  <c r="AK124" i="12"/>
  <c r="AK182" i="12" s="1"/>
  <c r="AD124" i="12"/>
  <c r="AD182" i="12" s="1"/>
  <c r="S124" i="12"/>
  <c r="S182" i="12" s="1"/>
  <c r="L124" i="12"/>
  <c r="L182" i="12" s="1"/>
  <c r="BC123" i="12"/>
  <c r="BC182" i="12" s="1"/>
  <c r="AQ123" i="12"/>
  <c r="AJ123" i="12"/>
  <c r="Y123" i="12"/>
  <c r="Y182" i="12" s="1"/>
  <c r="R123" i="12"/>
  <c r="R182" i="12" s="1"/>
  <c r="BB122" i="12"/>
  <c r="BB182" i="12" s="1"/>
  <c r="AP122" i="12"/>
  <c r="AP182" i="12" s="1"/>
  <c r="X122" i="12"/>
  <c r="X182" i="12" s="1"/>
  <c r="G122" i="12"/>
  <c r="G182" i="12" s="1"/>
  <c r="AQ121" i="12"/>
  <c r="AQ182" i="12" s="1"/>
  <c r="AJ121" i="12"/>
  <c r="AJ182" i="12" s="1"/>
  <c r="Q131" i="12"/>
  <c r="Q140" i="12"/>
  <c r="Q134" i="12"/>
  <c r="Q130" i="12"/>
  <c r="Q128" i="12"/>
  <c r="Q126" i="12"/>
  <c r="Q122" i="12"/>
  <c r="Q182" i="12" s="1"/>
  <c r="AO142" i="12"/>
  <c r="AO138" i="12"/>
  <c r="AO133" i="12"/>
  <c r="AO132" i="12"/>
  <c r="AO130" i="12"/>
  <c r="AO145" i="12"/>
  <c r="AO131" i="12"/>
  <c r="AO127" i="12"/>
  <c r="AO182" i="12" s="1"/>
  <c r="K134" i="12"/>
  <c r="K123" i="12"/>
  <c r="AI145" i="12"/>
  <c r="AI146" i="12"/>
  <c r="AI141" i="12"/>
  <c r="AI138" i="12"/>
  <c r="AI136" i="12"/>
  <c r="AI122" i="12"/>
  <c r="W45" i="13"/>
  <c r="F47" i="13"/>
  <c r="AU47" i="13"/>
  <c r="AU51" i="13"/>
  <c r="W52" i="13"/>
  <c r="AU54" i="13"/>
  <c r="W61" i="13"/>
  <c r="F72" i="13"/>
  <c r="F73" i="13"/>
  <c r="AU73" i="13"/>
  <c r="W78" i="13"/>
  <c r="W80" i="13"/>
  <c r="F85" i="13"/>
  <c r="W90" i="13"/>
  <c r="W95" i="13"/>
  <c r="W99" i="13"/>
  <c r="AU101" i="13"/>
  <c r="F112" i="13"/>
  <c r="F113" i="13"/>
  <c r="AU117" i="13"/>
  <c r="AU119" i="13"/>
  <c r="AI21" i="4"/>
  <c r="AI29" i="4"/>
  <c r="AI37" i="4"/>
  <c r="AI41" i="4"/>
  <c r="AI53" i="4"/>
  <c r="AI61" i="4"/>
  <c r="AI65" i="4"/>
  <c r="AI73" i="4"/>
  <c r="AI89" i="4"/>
  <c r="AI101" i="4"/>
  <c r="AI145" i="4"/>
  <c r="AI143" i="4"/>
  <c r="AI139" i="4"/>
  <c r="AI119" i="4"/>
  <c r="AI115" i="4"/>
  <c r="AI9" i="4"/>
  <c r="AI13" i="4"/>
  <c r="AI17" i="4"/>
  <c r="AI25" i="4"/>
  <c r="AI33" i="4"/>
  <c r="AI45" i="4"/>
  <c r="AI49" i="4"/>
  <c r="AI57" i="4"/>
  <c r="AI69" i="4"/>
  <c r="AI77" i="4"/>
  <c r="AI81" i="4"/>
  <c r="AI85" i="4"/>
  <c r="AI93" i="4"/>
  <c r="AI97" i="4"/>
  <c r="AI105" i="4"/>
  <c r="AI107" i="4"/>
  <c r="AI110" i="4"/>
  <c r="K115" i="4"/>
  <c r="AI116" i="4"/>
  <c r="K117" i="4"/>
  <c r="AI123" i="4"/>
  <c r="AI127" i="4"/>
  <c r="AI132" i="4"/>
  <c r="AI108" i="4"/>
  <c r="K131" i="4"/>
  <c r="AI131" i="4"/>
  <c r="F139" i="5"/>
  <c r="F143" i="5"/>
  <c r="F142" i="5"/>
  <c r="F132" i="5"/>
  <c r="F121" i="5"/>
  <c r="F116" i="5"/>
  <c r="F105" i="5"/>
  <c r="F100" i="5"/>
  <c r="F87" i="5"/>
  <c r="F67" i="5"/>
  <c r="F55" i="5"/>
  <c r="F54" i="5"/>
  <c r="F52" i="5"/>
  <c r="F50" i="5"/>
  <c r="F44" i="5"/>
  <c r="F42" i="5"/>
  <c r="F39" i="5"/>
  <c r="F38" i="5"/>
  <c r="F28" i="5"/>
  <c r="F26" i="5"/>
  <c r="F23" i="5"/>
  <c r="F22" i="5"/>
  <c r="F12" i="5"/>
  <c r="F10" i="5"/>
  <c r="F7" i="5"/>
  <c r="F141" i="5"/>
  <c r="F135" i="5"/>
  <c r="F130" i="5"/>
  <c r="F126" i="5"/>
  <c r="F122" i="5"/>
  <c r="F118" i="5"/>
  <c r="F115" i="5"/>
  <c r="F113" i="5"/>
  <c r="F111" i="5"/>
  <c r="F108" i="5"/>
  <c r="F103" i="5"/>
  <c r="F98" i="5"/>
  <c r="F94" i="5"/>
  <c r="F70" i="5"/>
  <c r="F68" i="5"/>
  <c r="F62" i="5"/>
  <c r="F43" i="5"/>
  <c r="F40" i="5"/>
  <c r="F30" i="5"/>
  <c r="F21" i="5"/>
  <c r="F20" i="5"/>
  <c r="F19" i="5"/>
  <c r="F11" i="5"/>
  <c r="F8" i="5"/>
  <c r="W146" i="5"/>
  <c r="W142" i="5"/>
  <c r="W138" i="5"/>
  <c r="W137" i="5"/>
  <c r="W134" i="5"/>
  <c r="W131" i="5"/>
  <c r="W130" i="5"/>
  <c r="W127" i="5"/>
  <c r="W126" i="5"/>
  <c r="W118" i="5"/>
  <c r="W115" i="5"/>
  <c r="W114" i="5"/>
  <c r="W111" i="5"/>
  <c r="W110" i="5"/>
  <c r="W102" i="5"/>
  <c r="W99" i="5"/>
  <c r="W98" i="5"/>
  <c r="W95" i="5"/>
  <c r="W94" i="5"/>
  <c r="W90" i="5"/>
  <c r="W76" i="5"/>
  <c r="W74" i="5"/>
  <c r="W73" i="5"/>
  <c r="W71" i="5"/>
  <c r="W68" i="5"/>
  <c r="W62" i="5"/>
  <c r="W58" i="5"/>
  <c r="W48" i="5"/>
  <c r="W44" i="5"/>
  <c r="W35" i="5"/>
  <c r="W28" i="5"/>
  <c r="W19" i="5"/>
  <c r="W12" i="5"/>
  <c r="W145" i="5"/>
  <c r="W143" i="5"/>
  <c r="W132" i="5"/>
  <c r="W129" i="5"/>
  <c r="W124" i="5"/>
  <c r="W123" i="5"/>
  <c r="W121" i="5"/>
  <c r="W106" i="5"/>
  <c r="W100" i="5"/>
  <c r="W97" i="5"/>
  <c r="W92" i="5"/>
  <c r="W91" i="5"/>
  <c r="W89" i="5"/>
  <c r="W81" i="5"/>
  <c r="W75" i="5"/>
  <c r="W63" i="5"/>
  <c r="W60" i="5"/>
  <c r="W56" i="5"/>
  <c r="W40" i="5"/>
  <c r="W21" i="5"/>
  <c r="W20" i="5"/>
  <c r="W18" i="5"/>
  <c r="W15" i="5"/>
  <c r="W8" i="5"/>
  <c r="AU146" i="5"/>
  <c r="AU143" i="5"/>
  <c r="AU142" i="5"/>
  <c r="AU144" i="5"/>
  <c r="AU139" i="5"/>
  <c r="AU138" i="5"/>
  <c r="AU132" i="5"/>
  <c r="AU131" i="5"/>
  <c r="AU116" i="5"/>
  <c r="AU115" i="5"/>
  <c r="AU100" i="5"/>
  <c r="AU99" i="5"/>
  <c r="AU87" i="5"/>
  <c r="AU86" i="5"/>
  <c r="AU79" i="5"/>
  <c r="AU60" i="5"/>
  <c r="AU58" i="5"/>
  <c r="AU48" i="5"/>
  <c r="AU46" i="5"/>
  <c r="AU43" i="5"/>
  <c r="AU41" i="5"/>
  <c r="AU38" i="5"/>
  <c r="AU37" i="5"/>
  <c r="AU27" i="5"/>
  <c r="AU25" i="5"/>
  <c r="AU22" i="5"/>
  <c r="AU21" i="5"/>
  <c r="AU11" i="5"/>
  <c r="AU9" i="5"/>
  <c r="AU126" i="5"/>
  <c r="AU123" i="5"/>
  <c r="AU118" i="5"/>
  <c r="AU113" i="5"/>
  <c r="AU111" i="5"/>
  <c r="AU105" i="5"/>
  <c r="AU94" i="5"/>
  <c r="AU91" i="5"/>
  <c r="AU88" i="5"/>
  <c r="AU80" i="5"/>
  <c r="AU76" i="5"/>
  <c r="AU73" i="5"/>
  <c r="AU62" i="5"/>
  <c r="AU59" i="5"/>
  <c r="AU56" i="5"/>
  <c r="AU50" i="5"/>
  <c r="AU39" i="5"/>
  <c r="AU30" i="5"/>
  <c r="AU29" i="5"/>
  <c r="AU28" i="5"/>
  <c r="AU24" i="5"/>
  <c r="AU19" i="5"/>
  <c r="AU17" i="5"/>
  <c r="AU15" i="5"/>
  <c r="AU7" i="5"/>
  <c r="AI8" i="4"/>
  <c r="AI182" i="4" s="1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6" i="4"/>
  <c r="AI124" i="4"/>
  <c r="AI135" i="4"/>
  <c r="AI136" i="4"/>
  <c r="AI140" i="4"/>
  <c r="AI144" i="4"/>
  <c r="AQ146" i="4"/>
  <c r="AE146" i="4"/>
  <c r="S146" i="4"/>
  <c r="G146" i="4"/>
  <c r="AW145" i="4"/>
  <c r="AJ145" i="4"/>
  <c r="X145" i="4"/>
  <c r="M145" i="4"/>
  <c r="AW144" i="4"/>
  <c r="AP144" i="4"/>
  <c r="AD144" i="4"/>
  <c r="R144" i="4"/>
  <c r="AJ143" i="4"/>
  <c r="Y143" i="4"/>
  <c r="R143" i="4"/>
  <c r="BC142" i="4"/>
  <c r="AJ142" i="4"/>
  <c r="G142" i="4"/>
  <c r="AW141" i="4"/>
  <c r="AK141" i="4"/>
  <c r="M141" i="4"/>
  <c r="BC140" i="4"/>
  <c r="AQ140" i="4"/>
  <c r="AE140" i="4"/>
  <c r="AV139" i="4"/>
  <c r="S139" i="4"/>
  <c r="AV138" i="4"/>
  <c r="AK138" i="4"/>
  <c r="M138" i="4"/>
  <c r="AV137" i="4"/>
  <c r="AJ137" i="4"/>
  <c r="X137" i="4"/>
  <c r="L137" i="4"/>
  <c r="AW136" i="4"/>
  <c r="AP136" i="4"/>
  <c r="AD136" i="4"/>
  <c r="R136" i="4"/>
  <c r="BC135" i="4"/>
  <c r="AJ135" i="4"/>
  <c r="X135" i="4"/>
  <c r="M135" i="4"/>
  <c r="BB134" i="4"/>
  <c r="AD134" i="4"/>
  <c r="S134" i="4"/>
  <c r="AW133" i="4"/>
  <c r="AK133" i="4"/>
  <c r="X133" i="4"/>
  <c r="L133" i="4"/>
  <c r="AQ132" i="4"/>
  <c r="AE132" i="4"/>
  <c r="AV131" i="4"/>
  <c r="Y131" i="4"/>
  <c r="R131" i="4"/>
  <c r="AJ130" i="4"/>
  <c r="G130" i="4"/>
  <c r="AW129" i="4"/>
  <c r="AK129" i="4"/>
  <c r="X129" i="4"/>
  <c r="L129" i="4"/>
  <c r="AW128" i="4"/>
  <c r="AP128" i="4"/>
  <c r="AD128" i="4"/>
  <c r="R128" i="4"/>
  <c r="AJ127" i="4"/>
  <c r="Y127" i="4"/>
  <c r="R127" i="4"/>
  <c r="BC126" i="4"/>
  <c r="AJ126" i="4"/>
  <c r="G126" i="4"/>
  <c r="AW125" i="4"/>
  <c r="AK125" i="4"/>
  <c r="M125" i="4"/>
  <c r="BC124" i="4"/>
  <c r="AQ124" i="4"/>
  <c r="AE124" i="4"/>
  <c r="AV123" i="4"/>
  <c r="S123" i="4"/>
  <c r="AV122" i="4"/>
  <c r="AK122" i="4"/>
  <c r="M122" i="4"/>
  <c r="AV121" i="4"/>
  <c r="AJ121" i="4"/>
  <c r="X121" i="4"/>
  <c r="L121" i="4"/>
  <c r="AW120" i="4"/>
  <c r="AP120" i="4"/>
  <c r="AD120" i="4"/>
  <c r="R120" i="4"/>
  <c r="BC119" i="4"/>
  <c r="AJ119" i="4"/>
  <c r="X119" i="4"/>
  <c r="M119" i="4"/>
  <c r="BB118" i="4"/>
  <c r="AD118" i="4"/>
  <c r="S118" i="4"/>
  <c r="AW117" i="4"/>
  <c r="AK117" i="4"/>
  <c r="X117" i="4"/>
  <c r="L117" i="4"/>
  <c r="AQ116" i="4"/>
  <c r="AE116" i="4"/>
  <c r="AV115" i="4"/>
  <c r="Y115" i="4"/>
  <c r="R115" i="4"/>
  <c r="AJ114" i="4"/>
  <c r="G114" i="4"/>
  <c r="AW113" i="4"/>
  <c r="AK113" i="4"/>
  <c r="X113" i="4"/>
  <c r="L113" i="4"/>
  <c r="AW112" i="4"/>
  <c r="AP112" i="4"/>
  <c r="AD112" i="4"/>
  <c r="R112" i="4"/>
  <c r="AJ111" i="4"/>
  <c r="Y111" i="4"/>
  <c r="R111" i="4"/>
  <c r="BC110" i="4"/>
  <c r="AK110" i="4"/>
  <c r="AD110" i="4"/>
  <c r="L110" i="4"/>
  <c r="BB109" i="4"/>
  <c r="AJ109" i="4"/>
  <c r="S109" i="4"/>
  <c r="G109" i="4"/>
  <c r="AW108" i="4"/>
  <c r="AP108" i="4"/>
  <c r="AE108" i="4"/>
  <c r="X108" i="4"/>
  <c r="M108" i="4"/>
  <c r="BC107" i="4"/>
  <c r="AK107" i="4"/>
  <c r="AD107" i="4"/>
  <c r="S107" i="4"/>
  <c r="G107" i="4"/>
  <c r="G182" i="4" s="1"/>
  <c r="BB106" i="4"/>
  <c r="AK106" i="4"/>
  <c r="AD106" i="4"/>
  <c r="L106" i="4"/>
  <c r="BB105" i="4"/>
  <c r="AD146" i="4"/>
  <c r="M146" i="4"/>
  <c r="BB145" i="4"/>
  <c r="S145" i="4"/>
  <c r="AK144" i="4"/>
  <c r="X144" i="4"/>
  <c r="AV143" i="4"/>
  <c r="AQ142" i="4"/>
  <c r="AD142" i="4"/>
  <c r="L142" i="4"/>
  <c r="AV141" i="4"/>
  <c r="AE141" i="4"/>
  <c r="AP140" i="4"/>
  <c r="Y140" i="4"/>
  <c r="L140" i="4"/>
  <c r="X139" i="4"/>
  <c r="G139" i="4"/>
  <c r="AE138" i="4"/>
  <c r="AW137" i="4"/>
  <c r="AE137" i="4"/>
  <c r="S137" i="4"/>
  <c r="BC136" i="4"/>
  <c r="AK136" i="4"/>
  <c r="X136" i="4"/>
  <c r="AQ135" i="4"/>
  <c r="AE135" i="4"/>
  <c r="R135" i="4"/>
  <c r="AV134" i="4"/>
  <c r="AJ134" i="4"/>
  <c r="AD133" i="4"/>
  <c r="AW132" i="4"/>
  <c r="AK132" i="4"/>
  <c r="X132" i="4"/>
  <c r="BC131" i="4"/>
  <c r="AQ131" i="4"/>
  <c r="AE131" i="4"/>
  <c r="M131" i="4"/>
  <c r="BB130" i="4"/>
  <c r="AK130" i="4"/>
  <c r="S130" i="4"/>
  <c r="BC129" i="4"/>
  <c r="AP129" i="4"/>
  <c r="BC128" i="4"/>
  <c r="AQ128" i="4"/>
  <c r="Y128" i="4"/>
  <c r="L128" i="4"/>
  <c r="AW127" i="4"/>
  <c r="X127" i="4"/>
  <c r="G127" i="4"/>
  <c r="AV126" i="4"/>
  <c r="AE126" i="4"/>
  <c r="M126" i="4"/>
  <c r="BB125" i="4"/>
  <c r="AJ125" i="4"/>
  <c r="X125" i="4"/>
  <c r="AD124" i="4"/>
  <c r="M124" i="4"/>
  <c r="AW123" i="4"/>
  <c r="AJ123" i="4"/>
  <c r="Y123" i="4"/>
  <c r="M123" i="4"/>
  <c r="M149" i="4" s="1"/>
  <c r="H157" i="4" s="1"/>
  <c r="AJ122" i="4"/>
  <c r="X122" i="4"/>
  <c r="G122" i="4"/>
  <c r="BB121" i="4"/>
  <c r="AK121" i="4"/>
  <c r="AQ120" i="4"/>
  <c r="Y120" i="4"/>
  <c r="L120" i="4"/>
  <c r="AV119" i="4"/>
  <c r="S119" i="4"/>
  <c r="BC118" i="4"/>
  <c r="AK118" i="4"/>
  <c r="X118" i="4"/>
  <c r="G118" i="4"/>
  <c r="AV117" i="4"/>
  <c r="AE117" i="4"/>
  <c r="M117" i="4"/>
  <c r="AP116" i="4"/>
  <c r="Y116" i="4"/>
  <c r="L116" i="4"/>
  <c r="S115" i="4"/>
  <c r="BC114" i="4"/>
  <c r="X114" i="4"/>
  <c r="AD113" i="4"/>
  <c r="AO139" i="4"/>
  <c r="AO134" i="4"/>
  <c r="AO131" i="4"/>
  <c r="AO123" i="4"/>
  <c r="AO118" i="4"/>
  <c r="AO115" i="4"/>
  <c r="AO127" i="4"/>
  <c r="AO114" i="4"/>
  <c r="W7" i="5"/>
  <c r="F13" i="5"/>
  <c r="W13" i="5"/>
  <c r="W14" i="5"/>
  <c r="F15" i="5"/>
  <c r="F16" i="5"/>
  <c r="W16" i="5"/>
  <c r="W17" i="5"/>
  <c r="AU18" i="5"/>
  <c r="AU20" i="5"/>
  <c r="W23" i="5"/>
  <c r="W30" i="5"/>
  <c r="W41" i="5"/>
  <c r="W42" i="5"/>
  <c r="W51" i="5"/>
  <c r="AU51" i="5"/>
  <c r="W52" i="5"/>
  <c r="AU52" i="5"/>
  <c r="AU54" i="5"/>
  <c r="W55" i="5"/>
  <c r="AU55" i="5"/>
  <c r="F56" i="5"/>
  <c r="F71" i="5"/>
  <c r="AU71" i="5"/>
  <c r="F79" i="5"/>
  <c r="F81" i="5"/>
  <c r="AU81" i="5"/>
  <c r="W84" i="5"/>
  <c r="W86" i="5"/>
  <c r="W87" i="5"/>
  <c r="F90" i="5"/>
  <c r="F91" i="5"/>
  <c r="F95" i="5"/>
  <c r="AU95" i="5"/>
  <c r="F97" i="5"/>
  <c r="W105" i="5"/>
  <c r="AU108" i="5"/>
  <c r="W116" i="5"/>
  <c r="W122" i="5"/>
  <c r="AU128" i="5"/>
  <c r="F134" i="5"/>
  <c r="AU134" i="5"/>
  <c r="W135" i="5"/>
  <c r="AU135" i="5"/>
  <c r="W139" i="5"/>
  <c r="F146" i="5"/>
  <c r="D156" i="4"/>
  <c r="F140" i="4"/>
  <c r="F139" i="4"/>
  <c r="F134" i="4"/>
  <c r="F132" i="4"/>
  <c r="F131" i="4"/>
  <c r="F124" i="4"/>
  <c r="F123" i="4"/>
  <c r="F118" i="4"/>
  <c r="F116" i="4"/>
  <c r="F115" i="4"/>
  <c r="W142" i="4"/>
  <c r="W140" i="4"/>
  <c r="W132" i="4"/>
  <c r="W130" i="4"/>
  <c r="W126" i="4"/>
  <c r="W124" i="4"/>
  <c r="W116" i="4"/>
  <c r="W114" i="4"/>
  <c r="W110" i="4"/>
  <c r="W106" i="4"/>
  <c r="AU143" i="4"/>
  <c r="AU142" i="4"/>
  <c r="AU135" i="4"/>
  <c r="AU130" i="4"/>
  <c r="AU127" i="4"/>
  <c r="AU126" i="4"/>
  <c r="AU119" i="4"/>
  <c r="AU114" i="4"/>
  <c r="AU111" i="4"/>
  <c r="AU110" i="4"/>
  <c r="AU109" i="4"/>
  <c r="AU107" i="4"/>
  <c r="AU106" i="4"/>
  <c r="AU105" i="4"/>
  <c r="C156" i="5"/>
  <c r="E145" i="5"/>
  <c r="E142" i="5"/>
  <c r="E143" i="5"/>
  <c r="E136" i="5"/>
  <c r="E131" i="5"/>
  <c r="E130" i="5"/>
  <c r="E129" i="5"/>
  <c r="E124" i="5"/>
  <c r="E122" i="5"/>
  <c r="E120" i="5"/>
  <c r="E115" i="5"/>
  <c r="E114" i="5"/>
  <c r="E113" i="5"/>
  <c r="E108" i="5"/>
  <c r="E106" i="5"/>
  <c r="E104" i="5"/>
  <c r="E99" i="5"/>
  <c r="E98" i="5"/>
  <c r="E97" i="5"/>
  <c r="E92" i="5"/>
  <c r="E89" i="5"/>
  <c r="E81" i="5"/>
  <c r="E79" i="5"/>
  <c r="E76" i="5"/>
  <c r="E73" i="5"/>
  <c r="E71" i="5"/>
  <c r="E69" i="5"/>
  <c r="E63" i="5"/>
  <c r="E62" i="5"/>
  <c r="E60" i="5"/>
  <c r="E58" i="5"/>
  <c r="E57" i="5"/>
  <c r="E48" i="5"/>
  <c r="E45" i="5"/>
  <c r="E41" i="5"/>
  <c r="E35" i="5"/>
  <c r="E32" i="5"/>
  <c r="E29" i="5"/>
  <c r="E25" i="5"/>
  <c r="E19" i="5"/>
  <c r="E16" i="5"/>
  <c r="E13" i="5"/>
  <c r="E9" i="5"/>
  <c r="E182" i="5" s="1"/>
  <c r="C160" i="5"/>
  <c r="AC144" i="5"/>
  <c r="AC145" i="5"/>
  <c r="AC141" i="5"/>
  <c r="AC136" i="5"/>
  <c r="AC129" i="5"/>
  <c r="AC124" i="5"/>
  <c r="AC122" i="5"/>
  <c r="AC121" i="5"/>
  <c r="AC120" i="5"/>
  <c r="AC113" i="5"/>
  <c r="AC108" i="5"/>
  <c r="AC106" i="5"/>
  <c r="AC105" i="5"/>
  <c r="AC104" i="5"/>
  <c r="AC97" i="5"/>
  <c r="AC92" i="5"/>
  <c r="AC89" i="5"/>
  <c r="AC87" i="5"/>
  <c r="AC81" i="5"/>
  <c r="AC80" i="5"/>
  <c r="AC72" i="5"/>
  <c r="AC69" i="5"/>
  <c r="AC65" i="5"/>
  <c r="AC63" i="5"/>
  <c r="AC59" i="5"/>
  <c r="AC52" i="5"/>
  <c r="AC50" i="5"/>
  <c r="AC46" i="5"/>
  <c r="AC43" i="5"/>
  <c r="AC39" i="5"/>
  <c r="AC37" i="5"/>
  <c r="AC34" i="5"/>
  <c r="AC27" i="5"/>
  <c r="AC23" i="5"/>
  <c r="AC21" i="5"/>
  <c r="AC18" i="5"/>
  <c r="AC11" i="5"/>
  <c r="AC7" i="5"/>
  <c r="AC182" i="5" s="1"/>
  <c r="C164" i="5"/>
  <c r="BA145" i="5"/>
  <c r="BA146" i="5"/>
  <c r="BA143" i="5"/>
  <c r="BA140" i="5"/>
  <c r="BA137" i="5"/>
  <c r="BA134" i="5"/>
  <c r="BA133" i="5"/>
  <c r="BA127" i="5"/>
  <c r="BA126" i="5"/>
  <c r="BA125" i="5"/>
  <c r="BA124" i="5"/>
  <c r="BA118" i="5"/>
  <c r="BA117" i="5"/>
  <c r="BA111" i="5"/>
  <c r="BA110" i="5"/>
  <c r="BA109" i="5"/>
  <c r="BA108" i="5"/>
  <c r="BA102" i="5"/>
  <c r="BA101" i="5"/>
  <c r="BA95" i="5"/>
  <c r="BA94" i="5"/>
  <c r="BA93" i="5"/>
  <c r="BA92" i="5"/>
  <c r="BA89" i="5"/>
  <c r="BA83" i="5"/>
  <c r="BA81" i="5"/>
  <c r="BA73" i="5"/>
  <c r="BA69" i="5"/>
  <c r="BA67" i="5"/>
  <c r="BA65" i="5"/>
  <c r="BA64" i="5"/>
  <c r="BA63" i="5"/>
  <c r="BA52" i="5"/>
  <c r="BA50" i="5"/>
  <c r="BA42" i="5"/>
  <c r="BA36" i="5"/>
  <c r="BA33" i="5"/>
  <c r="BA30" i="5"/>
  <c r="BA26" i="5"/>
  <c r="BA20" i="5"/>
  <c r="BA17" i="5"/>
  <c r="BA14" i="5"/>
  <c r="BA10" i="5"/>
  <c r="BA182" i="5" s="1"/>
  <c r="BB145" i="6"/>
  <c r="AQ146" i="6"/>
  <c r="S146" i="6"/>
  <c r="G144" i="6"/>
  <c r="AP143" i="6"/>
  <c r="M143" i="6"/>
  <c r="AE142" i="6"/>
  <c r="L142" i="6"/>
  <c r="R141" i="6"/>
  <c r="BC140" i="6"/>
  <c r="G140" i="6"/>
  <c r="AP139" i="6"/>
  <c r="AD139" i="6"/>
  <c r="AV138" i="6"/>
  <c r="AE138" i="6"/>
  <c r="L138" i="6"/>
  <c r="AW137" i="6"/>
  <c r="AK137" i="6"/>
  <c r="X137" i="6"/>
  <c r="AV136" i="6"/>
  <c r="AK136" i="6"/>
  <c r="AD136" i="6"/>
  <c r="R136" i="6"/>
  <c r="G136" i="6"/>
  <c r="AQ135" i="6"/>
  <c r="AJ135" i="6"/>
  <c r="X135" i="6"/>
  <c r="M135" i="6"/>
  <c r="BB134" i="6"/>
  <c r="AQ134" i="6"/>
  <c r="AJ134" i="6"/>
  <c r="X134" i="6"/>
  <c r="BC133" i="6"/>
  <c r="AQ133" i="6"/>
  <c r="AJ133" i="6"/>
  <c r="X133" i="6"/>
  <c r="M133" i="6"/>
  <c r="BC132" i="6"/>
  <c r="AQ132" i="6"/>
  <c r="AJ132" i="6"/>
  <c r="R132" i="6"/>
  <c r="G132" i="6"/>
  <c r="AV131" i="6"/>
  <c r="AD131" i="6"/>
  <c r="S131" i="6"/>
  <c r="L131" i="6"/>
  <c r="AW130" i="6"/>
  <c r="AE130" i="6"/>
  <c r="S130" i="6"/>
  <c r="L130" i="6"/>
  <c r="BB129" i="6"/>
  <c r="AQ129" i="6"/>
  <c r="AJ129" i="6"/>
  <c r="Y129" i="6"/>
  <c r="BC128" i="6"/>
  <c r="AK128" i="6"/>
  <c r="AD128" i="6"/>
  <c r="S128" i="6"/>
  <c r="L128" i="6"/>
  <c r="AW127" i="6"/>
  <c r="AD127" i="6"/>
  <c r="S127" i="6"/>
  <c r="L127" i="6"/>
  <c r="BB126" i="6"/>
  <c r="AP126" i="6"/>
  <c r="X126" i="6"/>
  <c r="M126" i="6"/>
  <c r="BC125" i="6"/>
  <c r="AK125" i="6"/>
  <c r="Y125" i="6"/>
  <c r="R125" i="6"/>
  <c r="G125" i="6"/>
  <c r="AV124" i="6"/>
  <c r="AD124" i="6"/>
  <c r="S124" i="6"/>
  <c r="L124" i="6"/>
  <c r="BB123" i="6"/>
  <c r="AQ123" i="6"/>
  <c r="AJ123" i="6"/>
  <c r="X123" i="6"/>
  <c r="M123" i="6"/>
  <c r="BC122" i="6"/>
  <c r="AK122" i="6"/>
  <c r="AD122" i="6"/>
  <c r="S122" i="6"/>
  <c r="L122" i="6"/>
  <c r="BC121" i="6"/>
  <c r="AQ121" i="6"/>
  <c r="AJ121" i="6"/>
  <c r="X121" i="6"/>
  <c r="BC120" i="6"/>
  <c r="AQ120" i="6"/>
  <c r="AJ120" i="6"/>
  <c r="Y120" i="6"/>
  <c r="AV119" i="6"/>
  <c r="AE119" i="6"/>
  <c r="M119" i="6"/>
  <c r="BC118" i="6"/>
  <c r="AQ118" i="6"/>
  <c r="AJ118" i="6"/>
  <c r="Y118" i="6"/>
  <c r="G118" i="6"/>
  <c r="AV117" i="6"/>
  <c r="AD117" i="6"/>
  <c r="S117" i="6"/>
  <c r="L117" i="6"/>
  <c r="AW116" i="6"/>
  <c r="AE116" i="6"/>
  <c r="S116" i="6"/>
  <c r="L116" i="6"/>
  <c r="BB115" i="6"/>
  <c r="AQ115" i="6"/>
  <c r="AJ115" i="6"/>
  <c r="Y115" i="6"/>
  <c r="R115" i="6"/>
  <c r="BB114" i="6"/>
  <c r="AP114" i="6"/>
  <c r="X114" i="6"/>
  <c r="M114" i="6"/>
  <c r="BC113" i="6"/>
  <c r="AK113" i="6"/>
  <c r="Y113" i="6"/>
  <c r="R113" i="6"/>
  <c r="G113" i="6"/>
  <c r="AV112" i="6"/>
  <c r="AK112" i="6"/>
  <c r="AD112" i="6"/>
  <c r="R112" i="6"/>
  <c r="G112" i="6"/>
  <c r="AW111" i="6"/>
  <c r="AP111" i="6"/>
  <c r="X111" i="6"/>
  <c r="G111" i="6"/>
  <c r="AW110" i="6"/>
  <c r="AE110" i="6"/>
  <c r="S110" i="6"/>
  <c r="L110" i="6"/>
  <c r="BB109" i="6"/>
  <c r="AQ109" i="6"/>
  <c r="AJ109" i="6"/>
  <c r="X109" i="6"/>
  <c r="BC108" i="6"/>
  <c r="AQ108" i="6"/>
  <c r="AJ108" i="6"/>
  <c r="Y108" i="6"/>
  <c r="AV107" i="6"/>
  <c r="AE107" i="6"/>
  <c r="M107" i="6"/>
  <c r="AV106" i="6"/>
  <c r="AK106" i="6"/>
  <c r="AD106" i="6"/>
  <c r="R106" i="6"/>
  <c r="AW105" i="6"/>
  <c r="AP105" i="6"/>
  <c r="AE105" i="6"/>
  <c r="M105" i="6"/>
  <c r="BB104" i="6"/>
  <c r="AP104" i="6"/>
  <c r="X104" i="6"/>
  <c r="M104" i="6"/>
  <c r="BC103" i="6"/>
  <c r="AK103" i="6"/>
  <c r="AD103" i="6"/>
  <c r="S103" i="6"/>
  <c r="L103" i="6"/>
  <c r="BB102" i="6"/>
  <c r="AP102" i="6"/>
  <c r="X102" i="6"/>
  <c r="M102" i="6"/>
  <c r="BC101" i="6"/>
  <c r="AK101" i="6"/>
  <c r="Y101" i="6"/>
  <c r="R101" i="6"/>
  <c r="G101" i="6"/>
  <c r="AV100" i="6"/>
  <c r="AK100" i="6"/>
  <c r="AD100" i="6"/>
  <c r="R100" i="6"/>
  <c r="G100" i="6"/>
  <c r="AW99" i="6"/>
  <c r="AP99" i="6"/>
  <c r="X99" i="6"/>
  <c r="G99" i="6"/>
  <c r="AW98" i="6"/>
  <c r="AE98" i="6"/>
  <c r="S98" i="6"/>
  <c r="L98" i="6"/>
  <c r="BB97" i="6"/>
  <c r="AQ97" i="6"/>
  <c r="AJ97" i="6"/>
  <c r="X97" i="6"/>
  <c r="BC96" i="6"/>
  <c r="AQ96" i="6"/>
  <c r="AJ96" i="6"/>
  <c r="Y96" i="6"/>
  <c r="AV95" i="6"/>
  <c r="AE95" i="6"/>
  <c r="M95" i="6"/>
  <c r="AV94" i="6"/>
  <c r="AK94" i="6"/>
  <c r="AD94" i="6"/>
  <c r="R94" i="6"/>
  <c r="AW93" i="6"/>
  <c r="AP93" i="6"/>
  <c r="AE93" i="6"/>
  <c r="M93" i="6"/>
  <c r="BB92" i="6"/>
  <c r="AP92" i="6"/>
  <c r="X92" i="6"/>
  <c r="M92" i="6"/>
  <c r="BC91" i="6"/>
  <c r="AK91" i="6"/>
  <c r="AD91" i="6"/>
  <c r="S91" i="6"/>
  <c r="L91" i="6"/>
  <c r="BC90" i="6"/>
  <c r="AQ90" i="6"/>
  <c r="AJ90" i="6"/>
  <c r="Y90" i="6"/>
  <c r="G90" i="6"/>
  <c r="AV89" i="6"/>
  <c r="AD89" i="6"/>
  <c r="S89" i="6"/>
  <c r="L89" i="6"/>
  <c r="AW88" i="6"/>
  <c r="AE88" i="6"/>
  <c r="S88" i="6"/>
  <c r="L88" i="6"/>
  <c r="BB87" i="6"/>
  <c r="AQ87" i="6"/>
  <c r="AJ87" i="6"/>
  <c r="Y87" i="6"/>
  <c r="R87" i="6"/>
  <c r="AW86" i="6"/>
  <c r="AE86" i="6"/>
  <c r="S86" i="6"/>
  <c r="L86" i="6"/>
  <c r="BB85" i="6"/>
  <c r="AQ85" i="6"/>
  <c r="AJ85" i="6"/>
  <c r="X85" i="6"/>
  <c r="BC84" i="6"/>
  <c r="AQ84" i="6"/>
  <c r="AJ84" i="6"/>
  <c r="Y84" i="6"/>
  <c r="AV83" i="6"/>
  <c r="AE83" i="6"/>
  <c r="M83" i="6"/>
  <c r="AV82" i="6"/>
  <c r="AK82" i="6"/>
  <c r="AD82" i="6"/>
  <c r="R82" i="6"/>
  <c r="AW81" i="6"/>
  <c r="AP81" i="6"/>
  <c r="AE81" i="6"/>
  <c r="M81" i="6"/>
  <c r="BB80" i="6"/>
  <c r="AP80" i="6"/>
  <c r="X80" i="6"/>
  <c r="M80" i="6"/>
  <c r="BC79" i="6"/>
  <c r="AK79" i="6"/>
  <c r="AD79" i="6"/>
  <c r="S79" i="6"/>
  <c r="L79" i="6"/>
  <c r="BC78" i="6"/>
  <c r="AQ78" i="6"/>
  <c r="AJ78" i="6"/>
  <c r="Y78" i="6"/>
  <c r="G78" i="6"/>
  <c r="AV77" i="6"/>
  <c r="AD77" i="6"/>
  <c r="S77" i="6"/>
  <c r="L77" i="6"/>
  <c r="AW76" i="6"/>
  <c r="AE76" i="6"/>
  <c r="S76" i="6"/>
  <c r="L76" i="6"/>
  <c r="BB75" i="6"/>
  <c r="AQ75" i="6"/>
  <c r="AJ75" i="6"/>
  <c r="Y75" i="6"/>
  <c r="R75" i="6"/>
  <c r="BB74" i="6"/>
  <c r="AP74" i="6"/>
  <c r="X74" i="6"/>
  <c r="M74" i="6"/>
  <c r="BC73" i="6"/>
  <c r="AK73" i="6"/>
  <c r="Y73" i="6"/>
  <c r="R73" i="6"/>
  <c r="G73" i="6"/>
  <c r="AV72" i="6"/>
  <c r="AK72" i="6"/>
  <c r="AD72" i="6"/>
  <c r="R72" i="6"/>
  <c r="G72" i="6"/>
  <c r="AW71" i="6"/>
  <c r="AP71" i="6"/>
  <c r="X71" i="6"/>
  <c r="G71" i="6"/>
  <c r="AW70" i="6"/>
  <c r="AE70" i="6"/>
  <c r="S70" i="6"/>
  <c r="L70" i="6"/>
  <c r="BB69" i="6"/>
  <c r="AQ69" i="6"/>
  <c r="AJ69" i="6"/>
  <c r="X69" i="6"/>
  <c r="BC68" i="6"/>
  <c r="AQ68" i="6"/>
  <c r="AJ68" i="6"/>
  <c r="Y68" i="6"/>
  <c r="AV67" i="6"/>
  <c r="AE67" i="6"/>
  <c r="M67" i="6"/>
  <c r="AV66" i="6"/>
  <c r="AK66" i="6"/>
  <c r="AD66" i="6"/>
  <c r="R66" i="6"/>
  <c r="AW65" i="6"/>
  <c r="AP65" i="6"/>
  <c r="AE65" i="6"/>
  <c r="M65" i="6"/>
  <c r="BB64" i="6"/>
  <c r="AP64" i="6"/>
  <c r="X64" i="6"/>
  <c r="M64" i="6"/>
  <c r="BC63" i="6"/>
  <c r="AK63" i="6"/>
  <c r="AD63" i="6"/>
  <c r="S63" i="6"/>
  <c r="L63" i="6"/>
  <c r="BC62" i="6"/>
  <c r="AQ62" i="6"/>
  <c r="AJ62" i="6"/>
  <c r="Y62" i="6"/>
  <c r="G62" i="6"/>
  <c r="AV61" i="6"/>
  <c r="AD61" i="6"/>
  <c r="M61" i="6"/>
  <c r="BC60" i="6"/>
  <c r="AK60" i="6"/>
  <c r="AD60" i="6"/>
  <c r="S60" i="6"/>
  <c r="L60" i="6"/>
  <c r="BC59" i="6"/>
  <c r="AK59" i="6"/>
  <c r="AD59" i="6"/>
  <c r="S59" i="6"/>
  <c r="L59" i="6"/>
  <c r="BC58" i="6"/>
  <c r="AK58" i="6"/>
  <c r="AD58" i="6"/>
  <c r="S58" i="6"/>
  <c r="L58" i="6"/>
  <c r="BC57" i="6"/>
  <c r="AK57" i="6"/>
  <c r="S57" i="6"/>
  <c r="L57" i="6"/>
  <c r="BB56" i="6"/>
  <c r="AQ56" i="6"/>
  <c r="AJ56" i="6"/>
  <c r="Y56" i="6"/>
  <c r="R56" i="6"/>
  <c r="G56" i="6"/>
  <c r="BB55" i="6"/>
  <c r="AQ55" i="6"/>
  <c r="AJ55" i="6"/>
  <c r="Y55" i="6"/>
  <c r="R55" i="6"/>
  <c r="BB54" i="6"/>
  <c r="AQ54" i="6"/>
  <c r="AJ54" i="6"/>
  <c r="Y54" i="6"/>
  <c r="R54" i="6"/>
  <c r="BB53" i="6"/>
  <c r="AQ53" i="6"/>
  <c r="AJ53" i="6"/>
  <c r="Y53" i="6"/>
  <c r="R53" i="6"/>
  <c r="G53" i="6"/>
  <c r="AW52" i="6"/>
  <c r="AP52" i="6"/>
  <c r="X52" i="6"/>
  <c r="AW51" i="6"/>
  <c r="AP51" i="6"/>
  <c r="X51" i="6"/>
  <c r="G51" i="6"/>
  <c r="AW50" i="6"/>
  <c r="AP50" i="6"/>
  <c r="X50" i="6"/>
  <c r="G50" i="6"/>
  <c r="AW49" i="6"/>
  <c r="AP49" i="6"/>
  <c r="AE49" i="6"/>
  <c r="X49" i="6"/>
  <c r="AV48" i="6"/>
  <c r="AE48" i="6"/>
  <c r="M48" i="6"/>
  <c r="AV47" i="6"/>
  <c r="AE47" i="6"/>
  <c r="M47" i="6"/>
  <c r="AV46" i="6"/>
  <c r="AE46" i="6"/>
  <c r="M46" i="6"/>
  <c r="AV45" i="6"/>
  <c r="AD45" i="6"/>
  <c r="M45" i="6"/>
  <c r="BC44" i="6"/>
  <c r="AK44" i="6"/>
  <c r="AD44" i="6"/>
  <c r="S44" i="6"/>
  <c r="L44" i="6"/>
  <c r="BC43" i="6"/>
  <c r="AK43" i="6"/>
  <c r="AD43" i="6"/>
  <c r="S43" i="6"/>
  <c r="L43" i="6"/>
  <c r="BC42" i="6"/>
  <c r="AK42" i="6"/>
  <c r="AD42" i="6"/>
  <c r="S42" i="6"/>
  <c r="L42" i="6"/>
  <c r="BC41" i="6"/>
  <c r="AK41" i="6"/>
  <c r="S41" i="6"/>
  <c r="L41" i="6"/>
  <c r="BB40" i="6"/>
  <c r="AQ40" i="6"/>
  <c r="AJ40" i="6"/>
  <c r="Y40" i="6"/>
  <c r="R40" i="6"/>
  <c r="G40" i="6"/>
  <c r="BB39" i="6"/>
  <c r="AQ39" i="6"/>
  <c r="AJ39" i="6"/>
  <c r="Y39" i="6"/>
  <c r="R39" i="6"/>
  <c r="BB38" i="6"/>
  <c r="AQ38" i="6"/>
  <c r="AJ38" i="6"/>
  <c r="Y38" i="6"/>
  <c r="R38" i="6"/>
  <c r="BB37" i="6"/>
  <c r="AQ37" i="6"/>
  <c r="AJ37" i="6"/>
  <c r="Y37" i="6"/>
  <c r="R37" i="6"/>
  <c r="G37" i="6"/>
  <c r="AW36" i="6"/>
  <c r="AP36" i="6"/>
  <c r="X36" i="6"/>
  <c r="AW35" i="6"/>
  <c r="AP35" i="6"/>
  <c r="X35" i="6"/>
  <c r="G35" i="6"/>
  <c r="AW34" i="6"/>
  <c r="AP34" i="6"/>
  <c r="X34" i="6"/>
  <c r="G34" i="6"/>
  <c r="AW33" i="6"/>
  <c r="AP33" i="6"/>
  <c r="AE33" i="6"/>
  <c r="X33" i="6"/>
  <c r="AV32" i="6"/>
  <c r="AE32" i="6"/>
  <c r="M32" i="6"/>
  <c r="AV31" i="6"/>
  <c r="AE31" i="6"/>
  <c r="M31" i="6"/>
  <c r="AV30" i="6"/>
  <c r="AE30" i="6"/>
  <c r="M30" i="6"/>
  <c r="AV29" i="6"/>
  <c r="AD29" i="6"/>
  <c r="M29" i="6"/>
  <c r="BC28" i="6"/>
  <c r="AK28" i="6"/>
  <c r="AD28" i="6"/>
  <c r="S28" i="6"/>
  <c r="L28" i="6"/>
  <c r="BC27" i="6"/>
  <c r="AK27" i="6"/>
  <c r="AD27" i="6"/>
  <c r="S27" i="6"/>
  <c r="L27" i="6"/>
  <c r="BC26" i="6"/>
  <c r="AK26" i="6"/>
  <c r="AD26" i="6"/>
  <c r="S26" i="6"/>
  <c r="L26" i="6"/>
  <c r="BC25" i="6"/>
  <c r="AK25" i="6"/>
  <c r="AD25" i="6"/>
  <c r="S25" i="6"/>
  <c r="L25" i="6"/>
  <c r="AW24" i="6"/>
  <c r="AP24" i="6"/>
  <c r="X24" i="6"/>
  <c r="AW23" i="6"/>
  <c r="AP23" i="6"/>
  <c r="Y23" i="6"/>
  <c r="R23" i="6"/>
  <c r="AW22" i="6"/>
  <c r="AP22" i="6"/>
  <c r="X22" i="6"/>
  <c r="G22" i="6"/>
  <c r="AQ21" i="6"/>
  <c r="AJ21" i="6"/>
  <c r="S21" i="6"/>
  <c r="L21" i="6"/>
  <c r="BB20" i="6"/>
  <c r="AQ20" i="6"/>
  <c r="AJ20" i="6"/>
  <c r="Y20" i="6"/>
  <c r="R20" i="6"/>
  <c r="G20" i="6"/>
  <c r="BB19" i="6"/>
  <c r="AQ19" i="6"/>
  <c r="AJ19" i="6"/>
  <c r="Y19" i="6"/>
  <c r="R19" i="6"/>
  <c r="BB18" i="6"/>
  <c r="AQ18" i="6"/>
  <c r="AJ18" i="6"/>
  <c r="Y18" i="6"/>
  <c r="R18" i="6"/>
  <c r="BB17" i="6"/>
  <c r="AQ17" i="6"/>
  <c r="AJ17" i="6"/>
  <c r="Y17" i="6"/>
  <c r="R17" i="6"/>
  <c r="G17" i="6"/>
  <c r="AV16" i="6"/>
  <c r="AE16" i="6"/>
  <c r="M16" i="6"/>
  <c r="BC15" i="6"/>
  <c r="AV15" i="6"/>
  <c r="AE15" i="6"/>
  <c r="X15" i="6"/>
  <c r="G15" i="6"/>
  <c r="AV14" i="6"/>
  <c r="AE14" i="6"/>
  <c r="M14" i="6"/>
  <c r="AW13" i="6"/>
  <c r="AP13" i="6"/>
  <c r="Y13" i="6"/>
  <c r="R13" i="6"/>
  <c r="G13" i="6"/>
  <c r="AW12" i="6"/>
  <c r="AP12" i="6"/>
  <c r="X12" i="6"/>
  <c r="AW11" i="6"/>
  <c r="AP11" i="6"/>
  <c r="X11" i="6"/>
  <c r="G11" i="6"/>
  <c r="AW10" i="6"/>
  <c r="AP10" i="6"/>
  <c r="X10" i="6"/>
  <c r="G10" i="6"/>
  <c r="AW9" i="6"/>
  <c r="AP9" i="6"/>
  <c r="X9" i="6"/>
  <c r="BC8" i="6"/>
  <c r="AK8" i="6"/>
  <c r="AD8" i="6"/>
  <c r="S8" i="6"/>
  <c r="S182" i="6" s="1"/>
  <c r="L8" i="6"/>
  <c r="BB7" i="6"/>
  <c r="AK7" i="6"/>
  <c r="AD7" i="6"/>
  <c r="M7" i="6"/>
  <c r="AV146" i="6"/>
  <c r="X146" i="6"/>
  <c r="AV144" i="6"/>
  <c r="X144" i="6"/>
  <c r="L144" i="6"/>
  <c r="R143" i="6"/>
  <c r="AV142" i="6"/>
  <c r="AJ142" i="6"/>
  <c r="G142" i="6"/>
  <c r="AP141" i="6"/>
  <c r="Y141" i="6"/>
  <c r="AJ140" i="6"/>
  <c r="S140" i="6"/>
  <c r="BB139" i="6"/>
  <c r="M139" i="6"/>
  <c r="AD137" i="6"/>
  <c r="R137" i="6"/>
  <c r="BC136" i="6"/>
  <c r="AP136" i="6"/>
  <c r="AE136" i="6"/>
  <c r="BC135" i="6"/>
  <c r="AE135" i="6"/>
  <c r="R135" i="6"/>
  <c r="BC134" i="6"/>
  <c r="AP134" i="6"/>
  <c r="AD134" i="6"/>
  <c r="R134" i="6"/>
  <c r="BB133" i="6"/>
  <c r="Y133" i="6"/>
  <c r="L133" i="6"/>
  <c r="AW132" i="6"/>
  <c r="AK132" i="6"/>
  <c r="Y132" i="6"/>
  <c r="M132" i="6"/>
  <c r="AW131" i="6"/>
  <c r="AK131" i="6"/>
  <c r="X131" i="6"/>
  <c r="M131" i="6"/>
  <c r="AV130" i="6"/>
  <c r="AJ130" i="6"/>
  <c r="X130" i="6"/>
  <c r="AV129" i="6"/>
  <c r="AK129" i="6"/>
  <c r="X129" i="6"/>
  <c r="L129" i="6"/>
  <c r="AV128" i="6"/>
  <c r="Y128" i="6"/>
  <c r="BB127" i="6"/>
  <c r="AK127" i="6"/>
  <c r="X127" i="6"/>
  <c r="M127" i="6"/>
  <c r="AW126" i="6"/>
  <c r="AK126" i="6"/>
  <c r="Y126" i="6"/>
  <c r="L126" i="6"/>
  <c r="AW125" i="6"/>
  <c r="AP125" i="6"/>
  <c r="AD125" i="6"/>
  <c r="BB124" i="6"/>
  <c r="AP124" i="6"/>
  <c r="Y124" i="6"/>
  <c r="BC123" i="6"/>
  <c r="AP123" i="6"/>
  <c r="AD123" i="6"/>
  <c r="BB122" i="6"/>
  <c r="AQ122" i="6"/>
  <c r="AW121" i="6"/>
  <c r="AK121" i="6"/>
  <c r="L121" i="6"/>
  <c r="AV120" i="6"/>
  <c r="S120" i="6"/>
  <c r="G120" i="6"/>
  <c r="AW119" i="6"/>
  <c r="AK119" i="6"/>
  <c r="Y119" i="6"/>
  <c r="R119" i="6"/>
  <c r="G119" i="6"/>
  <c r="AP118" i="6"/>
  <c r="AE118" i="6"/>
  <c r="R118" i="6"/>
  <c r="BC117" i="6"/>
  <c r="AQ117" i="6"/>
  <c r="AE117" i="6"/>
  <c r="R117" i="6"/>
  <c r="BC116" i="6"/>
  <c r="AP116" i="6"/>
  <c r="AD116" i="6"/>
  <c r="BC115" i="6"/>
  <c r="AP115" i="6"/>
  <c r="AE115" i="6"/>
  <c r="S115" i="6"/>
  <c r="G115" i="6"/>
  <c r="AV114" i="6"/>
  <c r="AJ114" i="6"/>
  <c r="S114" i="6"/>
  <c r="AV113" i="6"/>
  <c r="X113" i="6"/>
  <c r="M113" i="6"/>
  <c r="AW112" i="6"/>
  <c r="AJ112" i="6"/>
  <c r="X112" i="6"/>
  <c r="L112" i="6"/>
  <c r="AV111" i="6"/>
  <c r="AK111" i="6"/>
  <c r="Y111" i="6"/>
  <c r="M111" i="6"/>
  <c r="BC110" i="6"/>
  <c r="AP110" i="6"/>
  <c r="AD110" i="6"/>
  <c r="BC109" i="6"/>
  <c r="AP109" i="6"/>
  <c r="AD109" i="6"/>
  <c r="R109" i="6"/>
  <c r="BB108" i="6"/>
  <c r="AD108" i="6"/>
  <c r="M108" i="6"/>
  <c r="BC107" i="6"/>
  <c r="AQ107" i="6"/>
  <c r="L107" i="6"/>
  <c r="BB106" i="6"/>
  <c r="Y106" i="6"/>
  <c r="M106" i="6"/>
  <c r="BB105" i="6"/>
  <c r="Y105" i="6"/>
  <c r="R105" i="6"/>
  <c r="BC104" i="6"/>
  <c r="AD104" i="6"/>
  <c r="BB103" i="6"/>
  <c r="AQ103" i="6"/>
  <c r="AV102" i="6"/>
  <c r="AJ102" i="6"/>
  <c r="S102" i="6"/>
  <c r="AV101" i="6"/>
  <c r="X101" i="6"/>
  <c r="M101" i="6"/>
  <c r="AW100" i="6"/>
  <c r="AJ100" i="6"/>
  <c r="X100" i="6"/>
  <c r="L100" i="6"/>
  <c r="AV99" i="6"/>
  <c r="AK99" i="6"/>
  <c r="Y99" i="6"/>
  <c r="M99" i="6"/>
  <c r="BC98" i="6"/>
  <c r="AP98" i="6"/>
  <c r="AD98" i="6"/>
  <c r="BC97" i="6"/>
  <c r="AP97" i="6"/>
  <c r="AD97" i="6"/>
  <c r="R97" i="6"/>
  <c r="BB96" i="6"/>
  <c r="AD96" i="6"/>
  <c r="M96" i="6"/>
  <c r="BC95" i="6"/>
  <c r="AQ95" i="6"/>
  <c r="L95" i="6"/>
  <c r="BB94" i="6"/>
  <c r="Y94" i="6"/>
  <c r="M94" i="6"/>
  <c r="BB93" i="6"/>
  <c r="Y93" i="6"/>
  <c r="R93" i="6"/>
  <c r="BC92" i="6"/>
  <c r="AD92" i="6"/>
  <c r="BB91" i="6"/>
  <c r="AQ91" i="6"/>
  <c r="AW90" i="6"/>
  <c r="AK90" i="6"/>
  <c r="X90" i="6"/>
  <c r="L90" i="6"/>
  <c r="AW89" i="6"/>
  <c r="AK89" i="6"/>
  <c r="X89" i="6"/>
  <c r="M89" i="6"/>
  <c r="AV88" i="6"/>
  <c r="AJ88" i="6"/>
  <c r="X88" i="6"/>
  <c r="G88" i="6"/>
  <c r="AV87" i="6"/>
  <c r="AK87" i="6"/>
  <c r="X87" i="6"/>
  <c r="M87" i="6"/>
  <c r="BB86" i="6"/>
  <c r="AK86" i="6"/>
  <c r="Y86" i="6"/>
  <c r="M86" i="6"/>
  <c r="AW85" i="6"/>
  <c r="Y85" i="6"/>
  <c r="M85" i="6"/>
  <c r="AW84" i="6"/>
  <c r="AK84" i="6"/>
  <c r="X84" i="6"/>
  <c r="L84" i="6"/>
  <c r="BB83" i="6"/>
  <c r="AP83" i="6"/>
  <c r="AD83" i="6"/>
  <c r="S83" i="6"/>
  <c r="AW82" i="6"/>
  <c r="AJ82" i="6"/>
  <c r="X82" i="6"/>
  <c r="L82" i="6"/>
  <c r="AV81" i="6"/>
  <c r="AK81" i="6"/>
  <c r="X81" i="6"/>
  <c r="AW80" i="6"/>
  <c r="AK80" i="6"/>
  <c r="Y80" i="6"/>
  <c r="L80" i="6"/>
  <c r="AW79" i="6"/>
  <c r="AP79" i="6"/>
  <c r="AE79" i="6"/>
  <c r="R79" i="6"/>
  <c r="G79" i="6"/>
  <c r="AV78" i="6"/>
  <c r="S78" i="6"/>
  <c r="AJ77" i="6"/>
  <c r="G77" i="6"/>
  <c r="AQ76" i="6"/>
  <c r="R76" i="6"/>
  <c r="L75" i="6"/>
  <c r="AW74" i="6"/>
  <c r="AK74" i="6"/>
  <c r="Y74" i="6"/>
  <c r="L74" i="6"/>
  <c r="AW73" i="6"/>
  <c r="AP73" i="6"/>
  <c r="AD73" i="6"/>
  <c r="BB72" i="6"/>
  <c r="Y72" i="6"/>
  <c r="M72" i="6"/>
  <c r="BB71" i="6"/>
  <c r="AD71" i="6"/>
  <c r="R71" i="6"/>
  <c r="AQ70" i="6"/>
  <c r="R70" i="6"/>
  <c r="G70" i="6"/>
  <c r="AE69" i="6"/>
  <c r="S69" i="6"/>
  <c r="G69" i="6"/>
  <c r="AP68" i="6"/>
  <c r="AE68" i="6"/>
  <c r="R68" i="6"/>
  <c r="AJ67" i="6"/>
  <c r="X67" i="6"/>
  <c r="BC66" i="6"/>
  <c r="AP66" i="6"/>
  <c r="AE66" i="6"/>
  <c r="BC65" i="6"/>
  <c r="AQ65" i="6"/>
  <c r="AD65" i="6"/>
  <c r="S65" i="6"/>
  <c r="G65" i="6"/>
  <c r="AQ64" i="6"/>
  <c r="AE64" i="6"/>
  <c r="R64" i="6"/>
  <c r="AJ63" i="6"/>
  <c r="X63" i="6"/>
  <c r="M63" i="6"/>
  <c r="BB62" i="6"/>
  <c r="AD62" i="6"/>
  <c r="M62" i="6"/>
  <c r="BB61" i="6"/>
  <c r="AP61" i="6"/>
  <c r="S61" i="6"/>
  <c r="G61" i="6"/>
  <c r="AV60" i="6"/>
  <c r="Y60" i="6"/>
  <c r="AJ59" i="6"/>
  <c r="X59" i="6"/>
  <c r="M59" i="6"/>
  <c r="BB58" i="6"/>
  <c r="AQ58" i="6"/>
  <c r="AW57" i="6"/>
  <c r="AP57" i="6"/>
  <c r="AD57" i="6"/>
  <c r="R57" i="6"/>
  <c r="L56" i="6"/>
  <c r="AW55" i="6"/>
  <c r="AD55" i="6"/>
  <c r="L54" i="6"/>
  <c r="AW53" i="6"/>
  <c r="BC52" i="6"/>
  <c r="AQ52" i="6"/>
  <c r="AE52" i="6"/>
  <c r="S52" i="6"/>
  <c r="G52" i="6"/>
  <c r="BB51" i="6"/>
  <c r="AD51" i="6"/>
  <c r="R51" i="6"/>
  <c r="AJ50" i="6"/>
  <c r="L50" i="6"/>
  <c r="BB49" i="6"/>
  <c r="R49" i="6"/>
  <c r="BC48" i="6"/>
  <c r="AQ48" i="6"/>
  <c r="L48" i="6"/>
  <c r="BB47" i="6"/>
  <c r="AP47" i="6"/>
  <c r="AD47" i="6"/>
  <c r="S47" i="6"/>
  <c r="AW46" i="6"/>
  <c r="AK46" i="6"/>
  <c r="Y46" i="6"/>
  <c r="R46" i="6"/>
  <c r="G46" i="6"/>
  <c r="AW45" i="6"/>
  <c r="AK45" i="6"/>
  <c r="Y45" i="6"/>
  <c r="R45" i="6"/>
  <c r="AJ44" i="6"/>
  <c r="X44" i="6"/>
  <c r="M44" i="6"/>
  <c r="BB43" i="6"/>
  <c r="AQ43" i="6"/>
  <c r="AW42" i="6"/>
  <c r="AP42" i="6"/>
  <c r="AE42" i="6"/>
  <c r="R42" i="6"/>
  <c r="G42" i="6"/>
  <c r="AV41" i="6"/>
  <c r="Y41" i="6"/>
  <c r="BC40" i="6"/>
  <c r="AP40" i="6"/>
  <c r="AE40" i="6"/>
  <c r="S40" i="6"/>
  <c r="AV39" i="6"/>
  <c r="AK39" i="6"/>
  <c r="X39" i="6"/>
  <c r="M39" i="6"/>
  <c r="BC38" i="6"/>
  <c r="AP38" i="6"/>
  <c r="AE38" i="6"/>
  <c r="S38" i="6"/>
  <c r="G38" i="6"/>
  <c r="AV37" i="6"/>
  <c r="AK37" i="6"/>
  <c r="X37" i="6"/>
  <c r="M37" i="6"/>
  <c r="BB36" i="6"/>
  <c r="AD36" i="6"/>
  <c r="R36" i="6"/>
  <c r="AV35" i="6"/>
  <c r="AK35" i="6"/>
  <c r="Y35" i="6"/>
  <c r="M35" i="6"/>
  <c r="BC34" i="6"/>
  <c r="AQ34" i="6"/>
  <c r="AE34" i="6"/>
  <c r="S34" i="6"/>
  <c r="AV33" i="6"/>
  <c r="AK33" i="6"/>
  <c r="Y33" i="6"/>
  <c r="M33" i="6"/>
  <c r="BB32" i="6"/>
  <c r="AP32" i="6"/>
  <c r="AD32" i="6"/>
  <c r="S32" i="6"/>
  <c r="G32" i="6"/>
  <c r="AW31" i="6"/>
  <c r="AK31" i="6"/>
  <c r="Y31" i="6"/>
  <c r="R31" i="6"/>
  <c r="G31" i="6"/>
  <c r="AJ30" i="6"/>
  <c r="X30" i="6"/>
  <c r="AJ29" i="6"/>
  <c r="X29" i="6"/>
  <c r="BB28" i="6"/>
  <c r="AQ28" i="6"/>
  <c r="G28" i="6"/>
  <c r="AW27" i="6"/>
  <c r="AP27" i="6"/>
  <c r="AE27" i="6"/>
  <c r="R27" i="6"/>
  <c r="G27" i="6"/>
  <c r="AV26" i="6"/>
  <c r="Y26" i="6"/>
  <c r="AJ25" i="6"/>
  <c r="X25" i="6"/>
  <c r="M25" i="6"/>
  <c r="AV24" i="6"/>
  <c r="AK24" i="6"/>
  <c r="Y24" i="6"/>
  <c r="M24" i="6"/>
  <c r="BC23" i="6"/>
  <c r="AJ23" i="6"/>
  <c r="X23" i="6"/>
  <c r="M23" i="6"/>
  <c r="BB22" i="6"/>
  <c r="AD22" i="6"/>
  <c r="R22" i="6"/>
  <c r="AV21" i="6"/>
  <c r="AK21" i="6"/>
  <c r="Y21" i="6"/>
  <c r="BC20" i="6"/>
  <c r="AP20" i="6"/>
  <c r="AE20" i="6"/>
  <c r="S20" i="6"/>
  <c r="AV19" i="6"/>
  <c r="AK19" i="6"/>
  <c r="X19" i="6"/>
  <c r="M19" i="6"/>
  <c r="BC18" i="6"/>
  <c r="AP18" i="6"/>
  <c r="AE18" i="6"/>
  <c r="S18" i="6"/>
  <c r="G18" i="6"/>
  <c r="AV17" i="6"/>
  <c r="AK17" i="6"/>
  <c r="X17" i="6"/>
  <c r="M17" i="6"/>
  <c r="AW16" i="6"/>
  <c r="AK16" i="6"/>
  <c r="Y16" i="6"/>
  <c r="R16" i="6"/>
  <c r="AJ15" i="6"/>
  <c r="Y15" i="6"/>
  <c r="M15" i="6"/>
  <c r="BB14" i="6"/>
  <c r="AP14" i="6"/>
  <c r="AD14" i="6"/>
  <c r="S14" i="6"/>
  <c r="BB13" i="6"/>
  <c r="AQ13" i="6"/>
  <c r="AE13" i="6"/>
  <c r="L13" i="6"/>
  <c r="AV12" i="6"/>
  <c r="AK12" i="6"/>
  <c r="Y12" i="6"/>
  <c r="M12" i="6"/>
  <c r="AJ11" i="6"/>
  <c r="L11" i="6"/>
  <c r="BB10" i="6"/>
  <c r="AD10" i="6"/>
  <c r="R10" i="6"/>
  <c r="AJ9" i="6"/>
  <c r="L9" i="6"/>
  <c r="AV8" i="6"/>
  <c r="Y8" i="6"/>
  <c r="BC7" i="6"/>
  <c r="AJ7" i="6"/>
  <c r="Y7" i="6"/>
  <c r="R7" i="6"/>
  <c r="G7" i="6"/>
  <c r="AE146" i="6"/>
  <c r="AQ144" i="6"/>
  <c r="S144" i="6"/>
  <c r="AW143" i="6"/>
  <c r="AQ142" i="6"/>
  <c r="AW139" i="6"/>
  <c r="BC138" i="6"/>
  <c r="S138" i="6"/>
  <c r="Y137" i="6"/>
  <c r="L137" i="6"/>
  <c r="AQ136" i="6"/>
  <c r="Y136" i="6"/>
  <c r="L136" i="6"/>
  <c r="AV135" i="6"/>
  <c r="AK135" i="6"/>
  <c r="AV134" i="6"/>
  <c r="AE134" i="6"/>
  <c r="M134" i="6"/>
  <c r="AV133" i="6"/>
  <c r="AD133" i="6"/>
  <c r="G133" i="6"/>
  <c r="AP132" i="6"/>
  <c r="AD132" i="6"/>
  <c r="L132" i="6"/>
  <c r="AQ131" i="6"/>
  <c r="Y131" i="6"/>
  <c r="G131" i="6"/>
  <c r="AP130" i="6"/>
  <c r="Y130" i="6"/>
  <c r="AD129" i="6"/>
  <c r="M129" i="6"/>
  <c r="R128" i="6"/>
  <c r="AV127" i="6"/>
  <c r="AE127" i="6"/>
  <c r="AV126" i="6"/>
  <c r="AE126" i="6"/>
  <c r="AV125" i="6"/>
  <c r="AJ125" i="6"/>
  <c r="S125" i="6"/>
  <c r="AW124" i="6"/>
  <c r="AJ124" i="6"/>
  <c r="R124" i="6"/>
  <c r="AK123" i="6"/>
  <c r="R123" i="6"/>
  <c r="AW122" i="6"/>
  <c r="Y122" i="6"/>
  <c r="G121" i="6"/>
  <c r="AD120" i="6"/>
  <c r="L120" i="6"/>
  <c r="S119" i="6"/>
  <c r="BB118" i="6"/>
  <c r="AK118" i="6"/>
  <c r="S118" i="6"/>
  <c r="BB117" i="6"/>
  <c r="AK117" i="6"/>
  <c r="BB116" i="6"/>
  <c r="AJ116" i="6"/>
  <c r="R116" i="6"/>
  <c r="AW115" i="6"/>
  <c r="AK115" i="6"/>
  <c r="Y114" i="6"/>
  <c r="AE113" i="6"/>
  <c r="AQ112" i="6"/>
  <c r="AE112" i="6"/>
  <c r="M112" i="6"/>
  <c r="AE111" i="6"/>
  <c r="R111" i="6"/>
  <c r="BB110" i="6"/>
  <c r="AJ110" i="6"/>
  <c r="R110" i="6"/>
  <c r="AW109" i="6"/>
  <c r="AK109" i="6"/>
  <c r="S109" i="6"/>
  <c r="AW108" i="6"/>
  <c r="R108" i="6"/>
  <c r="BB107" i="6"/>
  <c r="AK107" i="6"/>
  <c r="Y107" i="6"/>
  <c r="R107" i="6"/>
  <c r="BC106" i="6"/>
  <c r="AJ106" i="6"/>
  <c r="S106" i="6"/>
  <c r="BC105" i="6"/>
  <c r="AK105" i="6"/>
  <c r="G105" i="6"/>
  <c r="AK104" i="6"/>
  <c r="S104" i="6"/>
  <c r="AP103" i="6"/>
  <c r="AE103" i="6"/>
  <c r="R103" i="6"/>
  <c r="G103" i="6"/>
  <c r="Y102" i="6"/>
  <c r="AE101" i="6"/>
  <c r="AQ100" i="6"/>
  <c r="AE100" i="6"/>
  <c r="M100" i="6"/>
  <c r="AE99" i="6"/>
  <c r="R99" i="6"/>
  <c r="BB98" i="6"/>
  <c r="AJ98" i="6"/>
  <c r="R98" i="6"/>
  <c r="AW97" i="6"/>
  <c r="AK97" i="6"/>
  <c r="S97" i="6"/>
  <c r="AW96" i="6"/>
  <c r="R96" i="6"/>
  <c r="BB95" i="6"/>
  <c r="AK95" i="6"/>
  <c r="Y95" i="6"/>
  <c r="R95" i="6"/>
  <c r="BC94" i="6"/>
  <c r="AJ94" i="6"/>
  <c r="S94" i="6"/>
  <c r="BC93" i="6"/>
  <c r="AK93" i="6"/>
  <c r="G93" i="6"/>
  <c r="AK92" i="6"/>
  <c r="S92" i="6"/>
  <c r="AP91" i="6"/>
  <c r="AE91" i="6"/>
  <c r="R91" i="6"/>
  <c r="G91" i="6"/>
  <c r="AP90" i="6"/>
  <c r="AD90" i="6"/>
  <c r="AQ89" i="6"/>
  <c r="Y89" i="6"/>
  <c r="G89" i="6"/>
  <c r="AP88" i="6"/>
  <c r="Y88" i="6"/>
  <c r="AP87" i="6"/>
  <c r="AD87" i="6"/>
  <c r="L87" i="6"/>
  <c r="AQ86" i="6"/>
  <c r="AD86" i="6"/>
  <c r="AD85" i="6"/>
  <c r="L85" i="6"/>
  <c r="AP84" i="6"/>
  <c r="AD84" i="6"/>
  <c r="G84" i="6"/>
  <c r="R83" i="6"/>
  <c r="G83" i="6"/>
  <c r="AP82" i="6"/>
  <c r="Y82" i="6"/>
  <c r="G82" i="6"/>
  <c r="AQ81" i="6"/>
  <c r="Y81" i="6"/>
  <c r="L81" i="6"/>
  <c r="AQ80" i="6"/>
  <c r="AD80" i="6"/>
  <c r="G80" i="6"/>
  <c r="BB78" i="6"/>
  <c r="AK78" i="6"/>
  <c r="X78" i="6"/>
  <c r="AE77" i="6"/>
  <c r="R77" i="6"/>
  <c r="BB76" i="6"/>
  <c r="AJ76" i="6"/>
  <c r="X76" i="6"/>
  <c r="G75" i="6"/>
  <c r="AQ74" i="6"/>
  <c r="AD74" i="6"/>
  <c r="AE73" i="6"/>
  <c r="M73" i="6"/>
  <c r="AQ72" i="6"/>
  <c r="AE72" i="6"/>
  <c r="L72" i="6"/>
  <c r="AE71" i="6"/>
  <c r="M71" i="6"/>
  <c r="BB70" i="6"/>
  <c r="AJ70" i="6"/>
  <c r="X70" i="6"/>
  <c r="BC69" i="6"/>
  <c r="AP69" i="6"/>
  <c r="Y69" i="6"/>
  <c r="L69" i="6"/>
  <c r="X68" i="6"/>
  <c r="G68" i="6"/>
  <c r="AW67" i="6"/>
  <c r="AK67" i="6"/>
  <c r="AQ66" i="6"/>
  <c r="Y66" i="6"/>
  <c r="L66" i="6"/>
  <c r="Y65" i="6"/>
  <c r="AV64" i="6"/>
  <c r="AD64" i="6"/>
  <c r="L64" i="6"/>
  <c r="AW63" i="6"/>
  <c r="AP63" i="6"/>
  <c r="Y63" i="6"/>
  <c r="AV62" i="6"/>
  <c r="AE62" i="6"/>
  <c r="L62" i="6"/>
  <c r="AE61" i="6"/>
  <c r="R61" i="6"/>
  <c r="BB60" i="6"/>
  <c r="AP60" i="6"/>
  <c r="X60" i="6"/>
  <c r="G60" i="6"/>
  <c r="AV59" i="6"/>
  <c r="G59" i="6"/>
  <c r="AV57" i="6"/>
  <c r="AJ57" i="6"/>
  <c r="BC56" i="6"/>
  <c r="AP56" i="6"/>
  <c r="AE56" i="6"/>
  <c r="S56" i="6"/>
  <c r="AP55" i="6"/>
  <c r="X55" i="6"/>
  <c r="L55" i="6"/>
  <c r="AV54" i="6"/>
  <c r="AK54" i="6"/>
  <c r="X54" i="6"/>
  <c r="M54" i="6"/>
  <c r="AV53" i="6"/>
  <c r="AE53" i="6"/>
  <c r="S53" i="6"/>
  <c r="BB52" i="6"/>
  <c r="AK52" i="6"/>
  <c r="AE51" i="6"/>
  <c r="M51" i="6"/>
  <c r="K157" i="6" s="1"/>
  <c r="BB50" i="6"/>
  <c r="Y50" i="6"/>
  <c r="M50" i="6"/>
  <c r="AV49" i="6"/>
  <c r="AJ49" i="6"/>
  <c r="S49" i="6"/>
  <c r="BB48" i="6"/>
  <c r="AK48" i="6"/>
  <c r="Y48" i="6"/>
  <c r="R48" i="6"/>
  <c r="BC47" i="6"/>
  <c r="AK47" i="6"/>
  <c r="X47" i="6"/>
  <c r="L47" i="6"/>
  <c r="BB46" i="6"/>
  <c r="AJ46" i="6"/>
  <c r="AE45" i="6"/>
  <c r="S45" i="6"/>
  <c r="BB44" i="6"/>
  <c r="AQ44" i="6"/>
  <c r="AE44" i="6"/>
  <c r="AW43" i="6"/>
  <c r="Y43" i="6"/>
  <c r="AQ42" i="6"/>
  <c r="Y42" i="6"/>
  <c r="M42" i="6"/>
  <c r="AW41" i="6"/>
  <c r="AJ41" i="6"/>
  <c r="X40" i="6"/>
  <c r="L40" i="6"/>
  <c r="AW39" i="6"/>
  <c r="S39" i="6"/>
  <c r="X38" i="6"/>
  <c r="L38" i="6"/>
  <c r="AD37" i="6"/>
  <c r="AV36" i="6"/>
  <c r="AJ36" i="6"/>
  <c r="S36" i="6"/>
  <c r="AE35" i="6"/>
  <c r="R35" i="6"/>
  <c r="BB34" i="6"/>
  <c r="AK34" i="6"/>
  <c r="AD33" i="6"/>
  <c r="R33" i="6"/>
  <c r="AW32" i="6"/>
  <c r="AJ32" i="6"/>
  <c r="AQ31" i="6"/>
  <c r="AD31" i="6"/>
  <c r="BB30" i="6"/>
  <c r="AP30" i="6"/>
  <c r="Y30" i="6"/>
  <c r="L30" i="6"/>
  <c r="BC29" i="6"/>
  <c r="AQ29" i="6"/>
  <c r="R29" i="6"/>
  <c r="AW28" i="6"/>
  <c r="Y28" i="6"/>
  <c r="C158" i="6"/>
  <c r="Q139" i="6"/>
  <c r="Q137" i="6"/>
  <c r="Q134" i="6"/>
  <c r="Q129" i="6"/>
  <c r="Q121" i="6"/>
  <c r="Q120" i="6"/>
  <c r="Q118" i="6"/>
  <c r="Q111" i="6"/>
  <c r="Q109" i="6"/>
  <c r="Q108" i="6"/>
  <c r="Q99" i="6"/>
  <c r="Q97" i="6"/>
  <c r="Q96" i="6"/>
  <c r="Q90" i="6"/>
  <c r="Q85" i="6"/>
  <c r="Q84" i="6"/>
  <c r="Q78" i="6"/>
  <c r="Q71" i="6"/>
  <c r="Q69" i="6"/>
  <c r="Q68" i="6"/>
  <c r="Q62" i="6"/>
  <c r="Q52" i="6"/>
  <c r="Q51" i="6"/>
  <c r="Q50" i="6"/>
  <c r="Q49" i="6"/>
  <c r="Q36" i="6"/>
  <c r="Q35" i="6"/>
  <c r="Q34" i="6"/>
  <c r="Q33" i="6"/>
  <c r="Q24" i="6"/>
  <c r="Q22" i="6"/>
  <c r="Q15" i="6"/>
  <c r="Q12" i="6"/>
  <c r="Q11" i="6"/>
  <c r="Q10" i="6"/>
  <c r="Q9" i="6"/>
  <c r="Q138" i="6"/>
  <c r="Q136" i="6"/>
  <c r="Q128" i="6"/>
  <c r="Q125" i="6"/>
  <c r="Q124" i="6"/>
  <c r="Q123" i="6"/>
  <c r="Q116" i="6"/>
  <c r="Q110" i="6"/>
  <c r="Q104" i="6"/>
  <c r="Q98" i="6"/>
  <c r="Q92" i="6"/>
  <c r="Q81" i="6"/>
  <c r="Q73" i="6"/>
  <c r="Q67" i="6"/>
  <c r="Q66" i="6"/>
  <c r="Q60" i="6"/>
  <c r="Q55" i="6"/>
  <c r="Q53" i="6"/>
  <c r="Q41" i="6"/>
  <c r="Q30" i="6"/>
  <c r="Q29" i="6"/>
  <c r="Q26" i="6"/>
  <c r="Q21" i="6"/>
  <c r="Q8" i="6"/>
  <c r="Q143" i="6"/>
  <c r="Q142" i="6"/>
  <c r="Q141" i="6"/>
  <c r="Q135" i="6"/>
  <c r="Q127" i="6"/>
  <c r="Q126" i="6"/>
  <c r="Q122" i="6"/>
  <c r="Q113" i="6"/>
  <c r="Q101" i="6"/>
  <c r="Q79" i="6"/>
  <c r="Q65" i="6"/>
  <c r="Q44" i="6"/>
  <c r="Q43" i="6"/>
  <c r="Q37" i="6"/>
  <c r="Q31" i="6"/>
  <c r="Q28" i="6"/>
  <c r="C162" i="6"/>
  <c r="AO145" i="6"/>
  <c r="AO144" i="6"/>
  <c r="AO140" i="6"/>
  <c r="AO131" i="6"/>
  <c r="AO130" i="6"/>
  <c r="AO127" i="6"/>
  <c r="AO124" i="6"/>
  <c r="AO119" i="6"/>
  <c r="AO117" i="6"/>
  <c r="AO116" i="6"/>
  <c r="AO110" i="6"/>
  <c r="AO107" i="6"/>
  <c r="AO98" i="6"/>
  <c r="AO95" i="6"/>
  <c r="AO89" i="6"/>
  <c r="AO88" i="6"/>
  <c r="AO86" i="6"/>
  <c r="AO83" i="6"/>
  <c r="AO77" i="6"/>
  <c r="AO76" i="6"/>
  <c r="AO70" i="6"/>
  <c r="AO67" i="6"/>
  <c r="AO61" i="6"/>
  <c r="AO48" i="6"/>
  <c r="AO47" i="6"/>
  <c r="AO46" i="6"/>
  <c r="AO45" i="6"/>
  <c r="AO32" i="6"/>
  <c r="AO31" i="6"/>
  <c r="AO30" i="6"/>
  <c r="AO29" i="6"/>
  <c r="AO16" i="6"/>
  <c r="AO15" i="6"/>
  <c r="AO14" i="6"/>
  <c r="AO143" i="6"/>
  <c r="AO138" i="6"/>
  <c r="AO133" i="6"/>
  <c r="AO128" i="6"/>
  <c r="AO113" i="6"/>
  <c r="AO108" i="6"/>
  <c r="AO106" i="6"/>
  <c r="AO105" i="6"/>
  <c r="AO104" i="6"/>
  <c r="AO101" i="6"/>
  <c r="AO96" i="6"/>
  <c r="AO94" i="6"/>
  <c r="AO93" i="6"/>
  <c r="AO92" i="6"/>
  <c r="AO85" i="6"/>
  <c r="AO72" i="6"/>
  <c r="AO71" i="6"/>
  <c r="AO62" i="6"/>
  <c r="AO60" i="6"/>
  <c r="AO55" i="6"/>
  <c r="AO53" i="6"/>
  <c r="AO51" i="6"/>
  <c r="AO49" i="6"/>
  <c r="AO41" i="6"/>
  <c r="AO36" i="6"/>
  <c r="AO26" i="6"/>
  <c r="AO22" i="6"/>
  <c r="AO10" i="6"/>
  <c r="AO8" i="6"/>
  <c r="AO141" i="6"/>
  <c r="AO122" i="6"/>
  <c r="AO121" i="6"/>
  <c r="AO120" i="6"/>
  <c r="AO114" i="6"/>
  <c r="AO102" i="6"/>
  <c r="AO68" i="6"/>
  <c r="AO59" i="6"/>
  <c r="AO50" i="6"/>
  <c r="AO43" i="6"/>
  <c r="AO40" i="6"/>
  <c r="AO38" i="6"/>
  <c r="AO28" i="6"/>
  <c r="E121" i="8"/>
  <c r="E57" i="8"/>
  <c r="E48" i="8"/>
  <c r="E46" i="8"/>
  <c r="E110" i="8"/>
  <c r="AC80" i="8"/>
  <c r="AC101" i="8"/>
  <c r="AC46" i="8"/>
  <c r="AC16" i="8"/>
  <c r="BA137" i="8"/>
  <c r="BA110" i="8"/>
  <c r="BA99" i="8"/>
  <c r="BA46" i="8"/>
  <c r="BA35" i="8"/>
  <c r="C157" i="9"/>
  <c r="K146" i="9"/>
  <c r="K145" i="9"/>
  <c r="K144" i="9"/>
  <c r="K137" i="9"/>
  <c r="K136" i="9"/>
  <c r="K131" i="9"/>
  <c r="K129" i="9"/>
  <c r="K126" i="9"/>
  <c r="K122" i="9"/>
  <c r="K117" i="9"/>
  <c r="K116" i="9"/>
  <c r="K115" i="9"/>
  <c r="K110" i="9"/>
  <c r="K106" i="9"/>
  <c r="K101" i="9"/>
  <c r="K100" i="9"/>
  <c r="K99" i="9"/>
  <c r="K98" i="9"/>
  <c r="K97" i="9"/>
  <c r="K96" i="9"/>
  <c r="K94" i="9"/>
  <c r="K88" i="9"/>
  <c r="K86" i="9"/>
  <c r="K81" i="9"/>
  <c r="K79" i="9"/>
  <c r="K72" i="9"/>
  <c r="K68" i="9"/>
  <c r="K63" i="9"/>
  <c r="K61" i="9"/>
  <c r="K58" i="9"/>
  <c r="K57" i="9"/>
  <c r="K48" i="9"/>
  <c r="K47" i="9"/>
  <c r="K44" i="9"/>
  <c r="K43" i="9"/>
  <c r="K42" i="9"/>
  <c r="K41" i="9"/>
  <c r="K38" i="9"/>
  <c r="K29" i="9"/>
  <c r="K16" i="9"/>
  <c r="K15" i="9"/>
  <c r="K12" i="9"/>
  <c r="K11" i="9"/>
  <c r="K10" i="9"/>
  <c r="K9" i="9"/>
  <c r="K132" i="9"/>
  <c r="K127" i="9"/>
  <c r="K124" i="9"/>
  <c r="K123" i="9"/>
  <c r="K118" i="9"/>
  <c r="K103" i="9"/>
  <c r="K92" i="9"/>
  <c r="K82" i="9"/>
  <c r="K80" i="9"/>
  <c r="K75" i="9"/>
  <c r="K74" i="9"/>
  <c r="K69" i="9"/>
  <c r="K62" i="9"/>
  <c r="K59" i="9"/>
  <c r="K56" i="9"/>
  <c r="K55" i="9"/>
  <c r="K52" i="9"/>
  <c r="K39" i="9"/>
  <c r="K34" i="9"/>
  <c r="K32" i="9"/>
  <c r="K30" i="9"/>
  <c r="K23" i="9"/>
  <c r="K21" i="9"/>
  <c r="K19" i="9"/>
  <c r="K18" i="9"/>
  <c r="K7" i="9"/>
  <c r="K141" i="9"/>
  <c r="K140" i="9"/>
  <c r="K125" i="9"/>
  <c r="K113" i="9"/>
  <c r="K108" i="9"/>
  <c r="K107" i="9"/>
  <c r="K104" i="9"/>
  <c r="K95" i="9"/>
  <c r="K89" i="9"/>
  <c r="K84" i="9"/>
  <c r="K78" i="9"/>
  <c r="K77" i="9"/>
  <c r="K135" i="9"/>
  <c r="K134" i="9"/>
  <c r="K133" i="9"/>
  <c r="K128" i="9"/>
  <c r="K121" i="9"/>
  <c r="K112" i="9"/>
  <c r="K105" i="9"/>
  <c r="K91" i="9"/>
  <c r="K83" i="9"/>
  <c r="K76" i="9"/>
  <c r="K65" i="9"/>
  <c r="K49" i="9"/>
  <c r="K31" i="9"/>
  <c r="K28" i="9"/>
  <c r="K130" i="9"/>
  <c r="K109" i="9"/>
  <c r="K71" i="9"/>
  <c r="K64" i="9"/>
  <c r="K54" i="9"/>
  <c r="K53" i="9"/>
  <c r="K45" i="9"/>
  <c r="K40" i="9"/>
  <c r="K37" i="9"/>
  <c r="K33" i="9"/>
  <c r="K17" i="9"/>
  <c r="C161" i="9"/>
  <c r="AI137" i="9"/>
  <c r="AI134" i="9"/>
  <c r="AI133" i="9"/>
  <c r="AI132" i="9"/>
  <c r="AI129" i="9"/>
  <c r="AI126" i="9"/>
  <c r="AI122" i="9"/>
  <c r="AI117" i="9"/>
  <c r="AI116" i="9"/>
  <c r="AI110" i="9"/>
  <c r="AI106" i="9"/>
  <c r="AI101" i="9"/>
  <c r="AI100" i="9"/>
  <c r="AI95" i="9"/>
  <c r="AI89" i="9"/>
  <c r="AI85" i="9"/>
  <c r="AI78" i="9"/>
  <c r="AI73" i="9"/>
  <c r="AI70" i="9"/>
  <c r="AI62" i="9"/>
  <c r="AI60" i="9"/>
  <c r="AI55" i="9"/>
  <c r="AI50" i="9"/>
  <c r="AI45" i="9"/>
  <c r="AI42" i="9"/>
  <c r="AI38" i="9"/>
  <c r="AI25" i="9"/>
  <c r="AI24" i="9"/>
  <c r="AI23" i="9"/>
  <c r="AI20" i="9"/>
  <c r="AI19" i="9"/>
  <c r="AI13" i="9"/>
  <c r="AI10" i="9"/>
  <c r="AI128" i="9"/>
  <c r="AI127" i="9"/>
  <c r="AI124" i="9"/>
  <c r="AI118" i="9"/>
  <c r="AI104" i="9"/>
  <c r="AI98" i="9"/>
  <c r="AI75" i="9"/>
  <c r="AI68" i="9"/>
  <c r="AI67" i="9"/>
  <c r="AI65" i="9"/>
  <c r="AI64" i="9"/>
  <c r="AI59" i="9"/>
  <c r="AI53" i="9"/>
  <c r="AI51" i="9"/>
  <c r="AI48" i="9"/>
  <c r="AI44" i="9"/>
  <c r="AI36" i="9"/>
  <c r="AI34" i="9"/>
  <c r="AI31" i="9"/>
  <c r="AI28" i="9"/>
  <c r="AI26" i="9"/>
  <c r="AI18" i="9"/>
  <c r="AI16" i="9"/>
  <c r="AI12" i="9"/>
  <c r="AI146" i="9"/>
  <c r="AI140" i="9"/>
  <c r="AI135" i="9"/>
  <c r="AI125" i="9"/>
  <c r="AI123" i="9"/>
  <c r="AI115" i="9"/>
  <c r="AI108" i="9"/>
  <c r="AI97" i="9"/>
  <c r="AI94" i="9"/>
  <c r="AI92" i="9"/>
  <c r="AI91" i="9"/>
  <c r="AI86" i="9"/>
  <c r="AI82" i="9"/>
  <c r="AI76" i="9"/>
  <c r="AI71" i="9"/>
  <c r="AI66" i="9"/>
  <c r="AI63" i="9"/>
  <c r="AI57" i="9"/>
  <c r="AI56" i="9"/>
  <c r="AI52" i="9"/>
  <c r="AI144" i="9"/>
  <c r="AI119" i="9"/>
  <c r="AI112" i="9"/>
  <c r="AI107" i="9"/>
  <c r="AI93" i="9"/>
  <c r="AI83" i="9"/>
  <c r="AI77" i="9"/>
  <c r="AI61" i="9"/>
  <c r="AI58" i="9"/>
  <c r="AI32" i="9"/>
  <c r="AI8" i="9"/>
  <c r="AI142" i="9"/>
  <c r="AI141" i="9"/>
  <c r="AI139" i="9"/>
  <c r="AI130" i="9"/>
  <c r="AI109" i="9"/>
  <c r="AI81" i="9"/>
  <c r="AI69" i="9"/>
  <c r="AI46" i="9"/>
  <c r="AI43" i="9"/>
  <c r="AI39" i="9"/>
  <c r="AI35" i="9"/>
  <c r="AI9" i="9"/>
  <c r="AI7" i="9"/>
  <c r="E138" i="6"/>
  <c r="E137" i="6"/>
  <c r="E107" i="6"/>
  <c r="E95" i="6"/>
  <c r="E83" i="6"/>
  <c r="E67" i="6"/>
  <c r="E49" i="6"/>
  <c r="E48" i="6"/>
  <c r="E47" i="6"/>
  <c r="E33" i="6"/>
  <c r="E32" i="6"/>
  <c r="E31" i="6"/>
  <c r="E71" i="6"/>
  <c r="E60" i="6"/>
  <c r="E57" i="6"/>
  <c r="E55" i="6"/>
  <c r="E51" i="6"/>
  <c r="E45" i="6"/>
  <c r="E12" i="6"/>
  <c r="E122" i="6"/>
  <c r="E115" i="6"/>
  <c r="E56" i="6"/>
  <c r="E43" i="6"/>
  <c r="E41" i="6"/>
  <c r="E39" i="6"/>
  <c r="AC143" i="6"/>
  <c r="AC132" i="6"/>
  <c r="AC57" i="6"/>
  <c r="AC41" i="6"/>
  <c r="AC21" i="6"/>
  <c r="AC61" i="6"/>
  <c r="AC53" i="6"/>
  <c r="AC49" i="6"/>
  <c r="AC139" i="6"/>
  <c r="AC29" i="6"/>
  <c r="BA133" i="6"/>
  <c r="BA135" i="6"/>
  <c r="BA21" i="6"/>
  <c r="BA123" i="6"/>
  <c r="AW146" i="8"/>
  <c r="AE146" i="8"/>
  <c r="M146" i="8"/>
  <c r="AW145" i="8"/>
  <c r="AE145" i="8"/>
  <c r="S145" i="8"/>
  <c r="L145" i="8"/>
  <c r="AW144" i="8"/>
  <c r="AP144" i="8"/>
  <c r="X144" i="8"/>
  <c r="BC143" i="8"/>
  <c r="AQ143" i="8"/>
  <c r="AJ143" i="8"/>
  <c r="Y143" i="8"/>
  <c r="G143" i="8"/>
  <c r="AV142" i="8"/>
  <c r="AE142" i="8"/>
  <c r="M142" i="8"/>
  <c r="AV141" i="8"/>
  <c r="AK141" i="8"/>
  <c r="AD141" i="8"/>
  <c r="R141" i="8"/>
  <c r="G141" i="8"/>
  <c r="AV140" i="8"/>
  <c r="AE140" i="8"/>
  <c r="M140" i="8"/>
  <c r="BB139" i="8"/>
  <c r="AP139" i="8"/>
  <c r="X139" i="8"/>
  <c r="M139" i="8"/>
  <c r="BC138" i="8"/>
  <c r="AK138" i="8"/>
  <c r="AD138" i="8"/>
  <c r="S138" i="8"/>
  <c r="L138" i="8"/>
  <c r="BC137" i="8"/>
  <c r="AV137" i="8"/>
  <c r="AK137" i="8"/>
  <c r="AD137" i="8"/>
  <c r="R137" i="8"/>
  <c r="G137" i="8"/>
  <c r="AV136" i="8"/>
  <c r="AE136" i="8"/>
  <c r="M136" i="8"/>
  <c r="BB135" i="8"/>
  <c r="AP135" i="8"/>
  <c r="X135" i="8"/>
  <c r="M135" i="8"/>
  <c r="BC134" i="8"/>
  <c r="AK134" i="8"/>
  <c r="AD134" i="8"/>
  <c r="S134" i="8"/>
  <c r="L134" i="8"/>
  <c r="BC133" i="8"/>
  <c r="AQ133" i="8"/>
  <c r="AJ133" i="8"/>
  <c r="Y133" i="8"/>
  <c r="G133" i="8"/>
  <c r="AV132" i="8"/>
  <c r="AE132" i="8"/>
  <c r="M132" i="8"/>
  <c r="AV131" i="8"/>
  <c r="AE131" i="8"/>
  <c r="M131" i="8"/>
  <c r="BC130" i="8"/>
  <c r="AQ130" i="8"/>
  <c r="AJ130" i="8"/>
  <c r="Y130" i="8"/>
  <c r="G130" i="8"/>
  <c r="AV129" i="8"/>
  <c r="AE129" i="8"/>
  <c r="M129" i="8"/>
  <c r="BC128" i="8"/>
  <c r="AQ128" i="8"/>
  <c r="AJ128" i="8"/>
  <c r="Y128" i="8"/>
  <c r="G128" i="8"/>
  <c r="AV127" i="8"/>
  <c r="AK127" i="8"/>
  <c r="AD127" i="8"/>
  <c r="R127" i="8"/>
  <c r="AW126" i="8"/>
  <c r="AP126" i="8"/>
  <c r="X126" i="8"/>
  <c r="G126" i="8"/>
  <c r="AW125" i="8"/>
  <c r="AE125" i="8"/>
  <c r="S125" i="8"/>
  <c r="L125" i="8"/>
  <c r="BB124" i="8"/>
  <c r="AQ124" i="8"/>
  <c r="AJ124" i="8"/>
  <c r="Y124" i="8"/>
  <c r="R124" i="8"/>
  <c r="BB123" i="8"/>
  <c r="AQ123" i="8"/>
  <c r="AJ123" i="8"/>
  <c r="Y123" i="8"/>
  <c r="R123" i="8"/>
  <c r="AW122" i="8"/>
  <c r="AE122" i="8"/>
  <c r="S122" i="8"/>
  <c r="L122" i="8"/>
  <c r="BB121" i="8"/>
  <c r="AQ121" i="8"/>
  <c r="AJ121" i="8"/>
  <c r="Y121" i="8"/>
  <c r="R121" i="8"/>
  <c r="BB120" i="8"/>
  <c r="AP120" i="8"/>
  <c r="X120" i="8"/>
  <c r="M120" i="8"/>
  <c r="BC119" i="8"/>
  <c r="AQ119" i="8"/>
  <c r="AJ119" i="8"/>
  <c r="Y119" i="8"/>
  <c r="G119" i="8"/>
  <c r="AV118" i="8"/>
  <c r="AE118" i="8"/>
  <c r="M118" i="8"/>
  <c r="AV117" i="8"/>
  <c r="AK117" i="8"/>
  <c r="AD117" i="8"/>
  <c r="R117" i="8"/>
  <c r="AW116" i="8"/>
  <c r="AP116" i="8"/>
  <c r="X116" i="8"/>
  <c r="G116" i="8"/>
  <c r="AW115" i="8"/>
  <c r="AP115" i="8"/>
  <c r="X115" i="8"/>
  <c r="G115" i="8"/>
  <c r="AV114" i="8"/>
  <c r="AK114" i="8"/>
  <c r="AD114" i="8"/>
  <c r="R114" i="8"/>
  <c r="AW113" i="8"/>
  <c r="AP113" i="8"/>
  <c r="X113" i="8"/>
  <c r="G113" i="8"/>
  <c r="AV112" i="8"/>
  <c r="AK112" i="8"/>
  <c r="AD112" i="8"/>
  <c r="R112" i="8"/>
  <c r="BB111" i="8"/>
  <c r="AP111" i="8"/>
  <c r="X111" i="8"/>
  <c r="M111" i="8"/>
  <c r="BC110" i="8"/>
  <c r="AV110" i="8"/>
  <c r="AE110" i="8"/>
  <c r="X110" i="8"/>
  <c r="G110" i="8"/>
  <c r="BB109" i="8"/>
  <c r="AP109" i="8"/>
  <c r="X109" i="8"/>
  <c r="M109" i="8"/>
  <c r="BC108" i="8"/>
  <c r="AK108" i="8"/>
  <c r="AD108" i="8"/>
  <c r="S108" i="8"/>
  <c r="L108" i="8"/>
  <c r="BC107" i="8"/>
  <c r="AK107" i="8"/>
  <c r="AD107" i="8"/>
  <c r="S107" i="8"/>
  <c r="L107" i="8"/>
  <c r="BB106" i="8"/>
  <c r="AP106" i="8"/>
  <c r="X106" i="8"/>
  <c r="M106" i="8"/>
  <c r="BC105" i="8"/>
  <c r="AK105" i="8"/>
  <c r="AD105" i="8"/>
  <c r="S105" i="8"/>
  <c r="L105" i="8"/>
  <c r="BB104" i="8"/>
  <c r="AP104" i="8"/>
  <c r="X104" i="8"/>
  <c r="M104" i="8"/>
  <c r="BC103" i="8"/>
  <c r="AQ103" i="8"/>
  <c r="AJ103" i="8"/>
  <c r="Y103" i="8"/>
  <c r="G103" i="8"/>
  <c r="AV102" i="8"/>
  <c r="AE102" i="8"/>
  <c r="M102" i="8"/>
  <c r="AV101" i="8"/>
  <c r="AK101" i="8"/>
  <c r="AD101" i="8"/>
  <c r="S101" i="8"/>
  <c r="L101" i="8"/>
  <c r="BB100" i="8"/>
  <c r="AQ100" i="8"/>
  <c r="AJ100" i="8"/>
  <c r="Y100" i="8"/>
  <c r="R100" i="8"/>
  <c r="BB99" i="8"/>
  <c r="AK99" i="8"/>
  <c r="AD99" i="8"/>
  <c r="M99" i="8"/>
  <c r="BC98" i="8"/>
  <c r="AQ98" i="8"/>
  <c r="AJ98" i="8"/>
  <c r="Y98" i="8"/>
  <c r="G98" i="8"/>
  <c r="AV97" i="8"/>
  <c r="AE97" i="8"/>
  <c r="M97" i="8"/>
  <c r="BC96" i="8"/>
  <c r="AQ96" i="8"/>
  <c r="AJ96" i="8"/>
  <c r="Y96" i="8"/>
  <c r="G96" i="8"/>
  <c r="AV95" i="8"/>
  <c r="AK95" i="8"/>
  <c r="AD95" i="8"/>
  <c r="R95" i="8"/>
  <c r="AW94" i="8"/>
  <c r="AP94" i="8"/>
  <c r="X94" i="8"/>
  <c r="G94" i="8"/>
  <c r="AW93" i="8"/>
  <c r="AE93" i="8"/>
  <c r="S93" i="8"/>
  <c r="L93" i="8"/>
  <c r="BB92" i="8"/>
  <c r="AQ92" i="8"/>
  <c r="AJ92" i="8"/>
  <c r="Y92" i="8"/>
  <c r="R92" i="8"/>
  <c r="BB91" i="8"/>
  <c r="AQ91" i="8"/>
  <c r="AJ91" i="8"/>
  <c r="Y91" i="8"/>
  <c r="R91" i="8"/>
  <c r="AW90" i="8"/>
  <c r="AE90" i="8"/>
  <c r="S90" i="8"/>
  <c r="L90" i="8"/>
  <c r="BB89" i="8"/>
  <c r="AQ89" i="8"/>
  <c r="AJ89" i="8"/>
  <c r="Y89" i="8"/>
  <c r="R89" i="8"/>
  <c r="AW88" i="8"/>
  <c r="AE88" i="8"/>
  <c r="S88" i="8"/>
  <c r="L88" i="8"/>
  <c r="BB87" i="8"/>
  <c r="AP87" i="8"/>
  <c r="X87" i="8"/>
  <c r="M87" i="8"/>
  <c r="BC86" i="8"/>
  <c r="AK86" i="8"/>
  <c r="AD86" i="8"/>
  <c r="S86" i="8"/>
  <c r="L86" i="8"/>
  <c r="BC85" i="8"/>
  <c r="AQ85" i="8"/>
  <c r="AJ85" i="8"/>
  <c r="Y85" i="8"/>
  <c r="G85" i="8"/>
  <c r="AV84" i="8"/>
  <c r="AE84" i="8"/>
  <c r="M84" i="8"/>
  <c r="AV83" i="8"/>
  <c r="AE83" i="8"/>
  <c r="M83" i="8"/>
  <c r="BC82" i="8"/>
  <c r="AQ82" i="8"/>
  <c r="AJ82" i="8"/>
  <c r="Y82" i="8"/>
  <c r="G82" i="8"/>
  <c r="AV81" i="8"/>
  <c r="AE81" i="8"/>
  <c r="M81" i="8"/>
  <c r="BC80" i="8"/>
  <c r="AQ80" i="8"/>
  <c r="AJ80" i="8"/>
  <c r="R80" i="8"/>
  <c r="AW79" i="8"/>
  <c r="AE79" i="8"/>
  <c r="S79" i="8"/>
  <c r="L79" i="8"/>
  <c r="BB78" i="8"/>
  <c r="AQ78" i="8"/>
  <c r="AJ78" i="8"/>
  <c r="Y78" i="8"/>
  <c r="R78" i="8"/>
  <c r="BB77" i="8"/>
  <c r="AP77" i="8"/>
  <c r="X77" i="8"/>
  <c r="M77" i="8"/>
  <c r="BC76" i="8"/>
  <c r="AK76" i="8"/>
  <c r="AD76" i="8"/>
  <c r="S76" i="8"/>
  <c r="L76" i="8"/>
  <c r="BC75" i="8"/>
  <c r="AK75" i="8"/>
  <c r="AD75" i="8"/>
  <c r="S75" i="8"/>
  <c r="L75" i="8"/>
  <c r="BB74" i="8"/>
  <c r="AP74" i="8"/>
  <c r="X74" i="8"/>
  <c r="M74" i="8"/>
  <c r="BC73" i="8"/>
  <c r="AK73" i="8"/>
  <c r="AD73" i="8"/>
  <c r="S73" i="8"/>
  <c r="L73" i="8"/>
  <c r="BB72" i="8"/>
  <c r="AP72" i="8"/>
  <c r="X72" i="8"/>
  <c r="M72" i="8"/>
  <c r="BC71" i="8"/>
  <c r="AQ71" i="8"/>
  <c r="AJ71" i="8"/>
  <c r="Y71" i="8"/>
  <c r="G71" i="8"/>
  <c r="AV70" i="8"/>
  <c r="AE70" i="8"/>
  <c r="M70" i="8"/>
  <c r="AV69" i="8"/>
  <c r="AK69" i="8"/>
  <c r="AD69" i="8"/>
  <c r="R69" i="8"/>
  <c r="AW68" i="8"/>
  <c r="AP68" i="8"/>
  <c r="X68" i="8"/>
  <c r="G68" i="8"/>
  <c r="AW67" i="8"/>
  <c r="AP67" i="8"/>
  <c r="X67" i="8"/>
  <c r="G67" i="8"/>
  <c r="AV66" i="8"/>
  <c r="AK66" i="8"/>
  <c r="AD66" i="8"/>
  <c r="R66" i="8"/>
  <c r="AW65" i="8"/>
  <c r="AP65" i="8"/>
  <c r="X65" i="8"/>
  <c r="G65" i="8"/>
  <c r="AV64" i="8"/>
  <c r="AK64" i="8"/>
  <c r="AD64" i="8"/>
  <c r="AP146" i="8"/>
  <c r="AD146" i="8"/>
  <c r="R146" i="8"/>
  <c r="G146" i="8"/>
  <c r="AV145" i="8"/>
  <c r="AJ145" i="8"/>
  <c r="X145" i="8"/>
  <c r="G145" i="8"/>
  <c r="AJ144" i="8"/>
  <c r="Y144" i="8"/>
  <c r="M144" i="8"/>
  <c r="AW143" i="8"/>
  <c r="AK143" i="8"/>
  <c r="X143" i="8"/>
  <c r="L143" i="8"/>
  <c r="AW142" i="8"/>
  <c r="AK142" i="8"/>
  <c r="Y142" i="8"/>
  <c r="BC141" i="8"/>
  <c r="AP141" i="8"/>
  <c r="AE141" i="8"/>
  <c r="BB140" i="8"/>
  <c r="AP140" i="8"/>
  <c r="AD140" i="8"/>
  <c r="R140" i="8"/>
  <c r="BC139" i="8"/>
  <c r="AE139" i="8"/>
  <c r="R139" i="8"/>
  <c r="G139" i="8"/>
  <c r="AQ138" i="8"/>
  <c r="Y137" i="8"/>
  <c r="M137" i="8"/>
  <c r="AW136" i="8"/>
  <c r="AK136" i="8"/>
  <c r="Y136" i="8"/>
  <c r="AW135" i="8"/>
  <c r="AK135" i="8"/>
  <c r="AD135" i="8"/>
  <c r="BB134" i="8"/>
  <c r="AP134" i="8"/>
  <c r="AE134" i="8"/>
  <c r="R134" i="8"/>
  <c r="G134" i="8"/>
  <c r="AV133" i="8"/>
  <c r="S133" i="8"/>
  <c r="AJ132" i="8"/>
  <c r="X132" i="8"/>
  <c r="L132" i="8"/>
  <c r="BB131" i="8"/>
  <c r="AP131" i="8"/>
  <c r="AD131" i="8"/>
  <c r="R131" i="8"/>
  <c r="G131" i="8"/>
  <c r="AP130" i="8"/>
  <c r="AE130" i="8"/>
  <c r="R130" i="8"/>
  <c r="BC129" i="8"/>
  <c r="AQ129" i="8"/>
  <c r="S129" i="8"/>
  <c r="AV128" i="8"/>
  <c r="S128" i="8"/>
  <c r="AQ127" i="8"/>
  <c r="S127" i="8"/>
  <c r="AV126" i="8"/>
  <c r="AK126" i="8"/>
  <c r="AD126" i="8"/>
  <c r="R126" i="8"/>
  <c r="AQ125" i="8"/>
  <c r="R125" i="8"/>
  <c r="G125" i="8"/>
  <c r="L124" i="8"/>
  <c r="BC123" i="8"/>
  <c r="AP123" i="8"/>
  <c r="AE123" i="8"/>
  <c r="S123" i="8"/>
  <c r="AV122" i="8"/>
  <c r="AJ122" i="8"/>
  <c r="X122" i="8"/>
  <c r="AV121" i="8"/>
  <c r="AK121" i="8"/>
  <c r="X121" i="8"/>
  <c r="M121" i="8"/>
  <c r="AQ120" i="8"/>
  <c r="S120" i="8"/>
  <c r="AV119" i="8"/>
  <c r="S119" i="8"/>
  <c r="AJ118" i="8"/>
  <c r="X118" i="8"/>
  <c r="L118" i="8"/>
  <c r="BB117" i="8"/>
  <c r="Y117" i="8"/>
  <c r="M117" i="8"/>
  <c r="BC116" i="8"/>
  <c r="AQ116" i="8"/>
  <c r="L116" i="8"/>
  <c r="BB115" i="8"/>
  <c r="AE115" i="8"/>
  <c r="S115" i="8"/>
  <c r="AQ114" i="8"/>
  <c r="S114" i="8"/>
  <c r="AV113" i="8"/>
  <c r="AK113" i="8"/>
  <c r="AD113" i="8"/>
  <c r="R113" i="8"/>
  <c r="BC112" i="8"/>
  <c r="AP112" i="8"/>
  <c r="AE112" i="8"/>
  <c r="G112" i="8"/>
  <c r="AV111" i="8"/>
  <c r="AJ111" i="8"/>
  <c r="Y111" i="8"/>
  <c r="L111" i="8"/>
  <c r="AP110" i="8"/>
  <c r="AD110" i="8"/>
  <c r="S110" i="8"/>
  <c r="AW109" i="8"/>
  <c r="AK109" i="8"/>
  <c r="AD109" i="8"/>
  <c r="BB108" i="8"/>
  <c r="AP108" i="8"/>
  <c r="AE108" i="8"/>
  <c r="R108" i="8"/>
  <c r="G108" i="8"/>
  <c r="AV107" i="8"/>
  <c r="AJ107" i="8"/>
  <c r="X107" i="8"/>
  <c r="M107" i="8"/>
  <c r="AW106" i="8"/>
  <c r="AK106" i="8"/>
  <c r="AD106" i="8"/>
  <c r="BB105" i="8"/>
  <c r="AP105" i="8"/>
  <c r="AE105" i="8"/>
  <c r="R105" i="8"/>
  <c r="G105" i="8"/>
  <c r="AQ104" i="8"/>
  <c r="S104" i="8"/>
  <c r="AV103" i="8"/>
  <c r="S103" i="8"/>
  <c r="AJ102" i="8"/>
  <c r="X102" i="8"/>
  <c r="L102" i="8"/>
  <c r="BB101" i="8"/>
  <c r="BC100" i="8"/>
  <c r="AP100" i="8"/>
  <c r="AE100" i="8"/>
  <c r="S100" i="8"/>
  <c r="AP99" i="8"/>
  <c r="AE99" i="8"/>
  <c r="S99" i="8"/>
  <c r="AV98" i="8"/>
  <c r="S98" i="8"/>
  <c r="AJ97" i="8"/>
  <c r="X97" i="8"/>
  <c r="L97" i="8"/>
  <c r="AW96" i="8"/>
  <c r="AK96" i="8"/>
  <c r="X96" i="8"/>
  <c r="L96" i="8"/>
  <c r="AW95" i="8"/>
  <c r="AJ95" i="8"/>
  <c r="X95" i="8"/>
  <c r="L95" i="8"/>
  <c r="BB94" i="8"/>
  <c r="AE94" i="8"/>
  <c r="S94" i="8"/>
  <c r="AV93" i="8"/>
  <c r="AJ93" i="8"/>
  <c r="X93" i="8"/>
  <c r="AV92" i="8"/>
  <c r="AK92" i="8"/>
  <c r="X92" i="8"/>
  <c r="M92" i="8"/>
  <c r="L91" i="8"/>
  <c r="BB90" i="8"/>
  <c r="AK90" i="8"/>
  <c r="Y90" i="8"/>
  <c r="M90" i="8"/>
  <c r="AW89" i="8"/>
  <c r="AD89" i="8"/>
  <c r="G89" i="8"/>
  <c r="AQ88" i="8"/>
  <c r="R88" i="8"/>
  <c r="G88" i="8"/>
  <c r="AQ87" i="8"/>
  <c r="S87" i="8"/>
  <c r="AV86" i="8"/>
  <c r="AJ86" i="8"/>
  <c r="X86" i="8"/>
  <c r="M86" i="8"/>
  <c r="BB85" i="8"/>
  <c r="AD85" i="8"/>
  <c r="M85" i="8"/>
  <c r="BB84" i="8"/>
  <c r="AP84" i="8"/>
  <c r="AD84" i="8"/>
  <c r="R84" i="8"/>
  <c r="G84" i="8"/>
  <c r="AJ83" i="8"/>
  <c r="X83" i="8"/>
  <c r="L83" i="8"/>
  <c r="AW82" i="8"/>
  <c r="AK82" i="8"/>
  <c r="X82" i="8"/>
  <c r="L82" i="8"/>
  <c r="AW81" i="8"/>
  <c r="AK81" i="8"/>
  <c r="Y81" i="8"/>
  <c r="BB80" i="8"/>
  <c r="AD80" i="8"/>
  <c r="G80" i="8"/>
  <c r="AQ79" i="8"/>
  <c r="R79" i="8"/>
  <c r="G79" i="8"/>
  <c r="L78" i="8"/>
  <c r="BC77" i="8"/>
  <c r="AE77" i="8"/>
  <c r="R77" i="8"/>
  <c r="G77" i="8"/>
  <c r="AQ76" i="8"/>
  <c r="AW75" i="8"/>
  <c r="Y75" i="8"/>
  <c r="BC74" i="8"/>
  <c r="AE74" i="8"/>
  <c r="R74" i="8"/>
  <c r="G74" i="8"/>
  <c r="AQ73" i="8"/>
  <c r="AV72" i="8"/>
  <c r="AJ72" i="8"/>
  <c r="Y72" i="8"/>
  <c r="L72" i="8"/>
  <c r="AW71" i="8"/>
  <c r="AK71" i="8"/>
  <c r="X71" i="8"/>
  <c r="L71" i="8"/>
  <c r="AW70" i="8"/>
  <c r="AK70" i="8"/>
  <c r="Y70" i="8"/>
  <c r="BC69" i="8"/>
  <c r="AP69" i="8"/>
  <c r="AE69" i="8"/>
  <c r="G69" i="8"/>
  <c r="AJ68" i="8"/>
  <c r="Y68" i="8"/>
  <c r="M68" i="8"/>
  <c r="BC67" i="8"/>
  <c r="AQ67" i="8"/>
  <c r="L67" i="8"/>
  <c r="AW66" i="8"/>
  <c r="AJ66" i="8"/>
  <c r="X66" i="8"/>
  <c r="L66" i="8"/>
  <c r="BB65" i="8"/>
  <c r="AE65" i="8"/>
  <c r="S65" i="8"/>
  <c r="AQ64" i="8"/>
  <c r="S64" i="8"/>
  <c r="L64" i="8"/>
  <c r="BB63" i="8"/>
  <c r="AP63" i="8"/>
  <c r="X63" i="8"/>
  <c r="M63" i="8"/>
  <c r="BC62" i="8"/>
  <c r="AK62" i="8"/>
  <c r="AD62" i="8"/>
  <c r="S62" i="8"/>
  <c r="L62" i="8"/>
  <c r="BC61" i="8"/>
  <c r="AQ61" i="8"/>
  <c r="AJ61" i="8"/>
  <c r="Y61" i="8"/>
  <c r="G61" i="8"/>
  <c r="AV60" i="8"/>
  <c r="AE60" i="8"/>
  <c r="M60" i="8"/>
  <c r="AV59" i="8"/>
  <c r="AE59" i="8"/>
  <c r="M59" i="8"/>
  <c r="BC58" i="8"/>
  <c r="AQ58" i="8"/>
  <c r="AJ58" i="8"/>
  <c r="Y58" i="8"/>
  <c r="G58" i="8"/>
  <c r="AV57" i="8"/>
  <c r="AE57" i="8"/>
  <c r="M57" i="8"/>
  <c r="AV56" i="8"/>
  <c r="AK56" i="8"/>
  <c r="AD56" i="8"/>
  <c r="R56" i="8"/>
  <c r="AW55" i="8"/>
  <c r="AE55" i="8"/>
  <c r="S55" i="8"/>
  <c r="L55" i="8"/>
  <c r="BB54" i="8"/>
  <c r="AQ54" i="8"/>
  <c r="AJ54" i="8"/>
  <c r="Y54" i="8"/>
  <c r="R54" i="8"/>
  <c r="BB53" i="8"/>
  <c r="AP53" i="8"/>
  <c r="X53" i="8"/>
  <c r="M53" i="8"/>
  <c r="BC52" i="8"/>
  <c r="AK52" i="8"/>
  <c r="AD52" i="8"/>
  <c r="S52" i="8"/>
  <c r="L52" i="8"/>
  <c r="BC51" i="8"/>
  <c r="AK51" i="8"/>
  <c r="AD51" i="8"/>
  <c r="S51" i="8"/>
  <c r="L51" i="8"/>
  <c r="BB50" i="8"/>
  <c r="AP50" i="8"/>
  <c r="X50" i="8"/>
  <c r="M50" i="8"/>
  <c r="BC49" i="8"/>
  <c r="AK49" i="8"/>
  <c r="AD49" i="8"/>
  <c r="S49" i="8"/>
  <c r="L49" i="8"/>
  <c r="BB48" i="8"/>
  <c r="AP48" i="8"/>
  <c r="X48" i="8"/>
  <c r="M48" i="8"/>
  <c r="AV47" i="8"/>
  <c r="AK47" i="8"/>
  <c r="AD47" i="8"/>
  <c r="R47" i="8"/>
  <c r="AQ46" i="8"/>
  <c r="AJ46" i="8"/>
  <c r="S46" i="8"/>
  <c r="L46" i="8"/>
  <c r="AV45" i="8"/>
  <c r="AK45" i="8"/>
  <c r="AD45" i="8"/>
  <c r="R45" i="8"/>
  <c r="AW44" i="8"/>
  <c r="AP44" i="8"/>
  <c r="X44" i="8"/>
  <c r="G44" i="8"/>
  <c r="AW43" i="8"/>
  <c r="AP43" i="8"/>
  <c r="X43" i="8"/>
  <c r="G43" i="8"/>
  <c r="AV42" i="8"/>
  <c r="AK42" i="8"/>
  <c r="AD42" i="8"/>
  <c r="R42" i="8"/>
  <c r="AW41" i="8"/>
  <c r="AP41" i="8"/>
  <c r="X41" i="8"/>
  <c r="G41" i="8"/>
  <c r="AV40" i="8"/>
  <c r="AK40" i="8"/>
  <c r="AD40" i="8"/>
  <c r="R40" i="8"/>
  <c r="AW39" i="8"/>
  <c r="AE39" i="8"/>
  <c r="S39" i="8"/>
  <c r="L39" i="8"/>
  <c r="BB38" i="8"/>
  <c r="AQ38" i="8"/>
  <c r="AJ38" i="8"/>
  <c r="Y38" i="8"/>
  <c r="R38" i="8"/>
  <c r="BB37" i="8"/>
  <c r="AP37" i="8"/>
  <c r="Y37" i="8"/>
  <c r="G37" i="8"/>
  <c r="AV36" i="8"/>
  <c r="AE36" i="8"/>
  <c r="M36" i="8"/>
  <c r="AW35" i="8"/>
  <c r="AP35" i="8"/>
  <c r="Y35" i="8"/>
  <c r="R35" i="8"/>
  <c r="AW34" i="8"/>
  <c r="AE34" i="8"/>
  <c r="S34" i="8"/>
  <c r="L34" i="8"/>
  <c r="BB33" i="8"/>
  <c r="AQ33" i="8"/>
  <c r="AJ33" i="8"/>
  <c r="Y33" i="8"/>
  <c r="R33" i="8"/>
  <c r="AW32" i="8"/>
  <c r="AE32" i="8"/>
  <c r="S32" i="8"/>
  <c r="L32" i="8"/>
  <c r="BB31" i="8"/>
  <c r="AP31" i="8"/>
  <c r="X31" i="8"/>
  <c r="M31" i="8"/>
  <c r="BC30" i="8"/>
  <c r="AK30" i="8"/>
  <c r="AD30" i="8"/>
  <c r="S30" i="8"/>
  <c r="L30" i="8"/>
  <c r="BC29" i="8"/>
  <c r="AQ29" i="8"/>
  <c r="AJ29" i="8"/>
  <c r="Y29" i="8"/>
  <c r="G29" i="8"/>
  <c r="AV28" i="8"/>
  <c r="AE28" i="8"/>
  <c r="M28" i="8"/>
  <c r="AV27" i="8"/>
  <c r="AE27" i="8"/>
  <c r="M27" i="8"/>
  <c r="BC26" i="8"/>
  <c r="AQ26" i="8"/>
  <c r="AJ26" i="8"/>
  <c r="Y26" i="8"/>
  <c r="G26" i="8"/>
  <c r="AV25" i="8"/>
  <c r="AE25" i="8"/>
  <c r="M25" i="8"/>
  <c r="BC24" i="8"/>
  <c r="AQ24" i="8"/>
  <c r="AJ24" i="8"/>
  <c r="Y24" i="8"/>
  <c r="G24" i="8"/>
  <c r="AV23" i="8"/>
  <c r="AK23" i="8"/>
  <c r="AD23" i="8"/>
  <c r="R23" i="8"/>
  <c r="AW22" i="8"/>
  <c r="AP22" i="8"/>
  <c r="X22" i="8"/>
  <c r="G22" i="8"/>
  <c r="AW21" i="8"/>
  <c r="AE21" i="8"/>
  <c r="S21" i="8"/>
  <c r="L21" i="8"/>
  <c r="BB20" i="8"/>
  <c r="AQ20" i="8"/>
  <c r="AJ20" i="8"/>
  <c r="Y20" i="8"/>
  <c r="R20" i="8"/>
  <c r="BB19" i="8"/>
  <c r="AQ19" i="8"/>
  <c r="AJ19" i="8"/>
  <c r="Y19" i="8"/>
  <c r="R19" i="8"/>
  <c r="AW18" i="8"/>
  <c r="AE18" i="8"/>
  <c r="S18" i="8"/>
  <c r="L18" i="8"/>
  <c r="BB17" i="8"/>
  <c r="AQ17" i="8"/>
  <c r="AJ17" i="8"/>
  <c r="Y17" i="8"/>
  <c r="R17" i="8"/>
  <c r="AW16" i="8"/>
  <c r="AE16" i="8"/>
  <c r="X16" i="8"/>
  <c r="M16" i="8"/>
  <c r="BC15" i="8"/>
  <c r="AQ15" i="8"/>
  <c r="AJ15" i="8"/>
  <c r="AJ182" i="8" s="1"/>
  <c r="Y15" i="8"/>
  <c r="G15" i="8"/>
  <c r="AV14" i="8"/>
  <c r="AE14" i="8"/>
  <c r="M14" i="8"/>
  <c r="AV13" i="8"/>
  <c r="AK13" i="8"/>
  <c r="AD13" i="8"/>
  <c r="R13" i="8"/>
  <c r="AW12" i="8"/>
  <c r="AP12" i="8"/>
  <c r="X12" i="8"/>
  <c r="G12" i="8"/>
  <c r="AW11" i="8"/>
  <c r="AP11" i="8"/>
  <c r="X11" i="8"/>
  <c r="G11" i="8"/>
  <c r="AV10" i="8"/>
  <c r="AK10" i="8"/>
  <c r="AD10" i="8"/>
  <c r="R10" i="8"/>
  <c r="AW9" i="8"/>
  <c r="AP9" i="8"/>
  <c r="X9" i="8"/>
  <c r="X182" i="8" s="1"/>
  <c r="G9" i="8"/>
  <c r="AV8" i="8"/>
  <c r="AV182" i="8" s="1"/>
  <c r="AK8" i="8"/>
  <c r="AK182" i="8" s="1"/>
  <c r="AD8" i="8"/>
  <c r="AD182" i="8" s="1"/>
  <c r="R8" i="8"/>
  <c r="AW7" i="8"/>
  <c r="AE7" i="8"/>
  <c r="S7" i="8"/>
  <c r="L7" i="8"/>
  <c r="AK146" i="8"/>
  <c r="X146" i="8"/>
  <c r="AQ145" i="8"/>
  <c r="AD145" i="8"/>
  <c r="M145" i="8"/>
  <c r="S144" i="8"/>
  <c r="BB143" i="8"/>
  <c r="R143" i="8"/>
  <c r="BB142" i="8"/>
  <c r="AJ142" i="8"/>
  <c r="S142" i="8"/>
  <c r="G142" i="8"/>
  <c r="X141" i="8"/>
  <c r="BC140" i="8"/>
  <c r="AK140" i="8"/>
  <c r="X140" i="8"/>
  <c r="G140" i="8"/>
  <c r="AK139" i="8"/>
  <c r="Y139" i="8"/>
  <c r="AP138" i="8"/>
  <c r="AE138" i="8"/>
  <c r="R138" i="8"/>
  <c r="G138" i="8"/>
  <c r="AQ137" i="8"/>
  <c r="AE137" i="8"/>
  <c r="L137" i="8"/>
  <c r="AQ136" i="8"/>
  <c r="AD136" i="8"/>
  <c r="L136" i="8"/>
  <c r="AQ135" i="8"/>
  <c r="AE135" i="8"/>
  <c r="L135" i="8"/>
  <c r="AV134" i="8"/>
  <c r="BB133" i="8"/>
  <c r="AK133" i="8"/>
  <c r="X133" i="8"/>
  <c r="R132" i="8"/>
  <c r="BC131" i="8"/>
  <c r="AK131" i="8"/>
  <c r="X131" i="8"/>
  <c r="X130" i="8"/>
  <c r="AP129" i="8"/>
  <c r="AD129" i="8"/>
  <c r="BB128" i="8"/>
  <c r="AK128" i="8"/>
  <c r="X128" i="8"/>
  <c r="AP127" i="8"/>
  <c r="AE127" i="8"/>
  <c r="M127" i="8"/>
  <c r="BC126" i="8"/>
  <c r="Y126" i="8"/>
  <c r="L126" i="8"/>
  <c r="BB125" i="8"/>
  <c r="AJ125" i="8"/>
  <c r="X125" i="8"/>
  <c r="BC124" i="8"/>
  <c r="AP124" i="8"/>
  <c r="AE124" i="8"/>
  <c r="S124" i="8"/>
  <c r="G124" i="8"/>
  <c r="AD123" i="8"/>
  <c r="M123" i="8"/>
  <c r="BC122" i="8"/>
  <c r="AK122" i="8"/>
  <c r="R122" i="8"/>
  <c r="G122" i="8"/>
  <c r="AP121" i="8"/>
  <c r="AD121" i="8"/>
  <c r="L121" i="8"/>
  <c r="AW120" i="8"/>
  <c r="AJ120" i="8"/>
  <c r="Y120" i="8"/>
  <c r="AP119" i="8"/>
  <c r="AE119" i="8"/>
  <c r="M119" i="8"/>
  <c r="BB118" i="8"/>
  <c r="AP118" i="8"/>
  <c r="Y118" i="8"/>
  <c r="AQ117" i="8"/>
  <c r="AE117" i="8"/>
  <c r="L117" i="8"/>
  <c r="AV116" i="8"/>
  <c r="AJ116" i="8"/>
  <c r="Y116" i="8"/>
  <c r="M116" i="8"/>
  <c r="AV115" i="8"/>
  <c r="AJ115" i="8"/>
  <c r="AP114" i="8"/>
  <c r="AE114" i="8"/>
  <c r="M114" i="8"/>
  <c r="BC113" i="8"/>
  <c r="Y113" i="8"/>
  <c r="L113" i="8"/>
  <c r="AQ112" i="8"/>
  <c r="Y112" i="8"/>
  <c r="L112" i="8"/>
  <c r="AW111" i="8"/>
  <c r="R111" i="8"/>
  <c r="BB110" i="8"/>
  <c r="AK110" i="8"/>
  <c r="Y110" i="8"/>
  <c r="L110" i="8"/>
  <c r="BC109" i="8"/>
  <c r="AJ109" i="8"/>
  <c r="S109" i="8"/>
  <c r="G109" i="8"/>
  <c r="X108" i="8"/>
  <c r="AQ107" i="8"/>
  <c r="AE107" i="8"/>
  <c r="AV106" i="8"/>
  <c r="R106" i="8"/>
  <c r="AW105" i="8"/>
  <c r="AJ105" i="8"/>
  <c r="BC104" i="8"/>
  <c r="AK104" i="8"/>
  <c r="AD104" i="8"/>
  <c r="L104" i="8"/>
  <c r="AW103" i="8"/>
  <c r="R103" i="8"/>
  <c r="BC102" i="8"/>
  <c r="AQ102" i="8"/>
  <c r="AD102" i="8"/>
  <c r="AW101" i="8"/>
  <c r="R101" i="8"/>
  <c r="AW100" i="8"/>
  <c r="AK100" i="8"/>
  <c r="AW99" i="8"/>
  <c r="AJ99" i="8"/>
  <c r="X99" i="8"/>
  <c r="AP98" i="8"/>
  <c r="AE98" i="8"/>
  <c r="M98" i="8"/>
  <c r="BB97" i="8"/>
  <c r="AP97" i="8"/>
  <c r="Y97" i="8"/>
  <c r="AP96" i="8"/>
  <c r="AD96" i="8"/>
  <c r="AP95" i="8"/>
  <c r="Y95" i="8"/>
  <c r="R94" i="8"/>
  <c r="AP93" i="8"/>
  <c r="Y93" i="8"/>
  <c r="AE92" i="8"/>
  <c r="AQ90" i="8"/>
  <c r="AD90" i="8"/>
  <c r="AE89" i="8"/>
  <c r="M89" i="8"/>
  <c r="BB88" i="8"/>
  <c r="AJ88" i="8"/>
  <c r="X88" i="8"/>
  <c r="BC87" i="8"/>
  <c r="AK87" i="8"/>
  <c r="AD87" i="8"/>
  <c r="L87" i="8"/>
  <c r="AW86" i="8"/>
  <c r="R86" i="8"/>
  <c r="AK85" i="8"/>
  <c r="S85" i="8"/>
  <c r="BC84" i="8"/>
  <c r="AK84" i="8"/>
  <c r="X84" i="8"/>
  <c r="R83" i="8"/>
  <c r="BB82" i="8"/>
  <c r="R82" i="8"/>
  <c r="BB81" i="8"/>
  <c r="AJ81" i="8"/>
  <c r="S81" i="8"/>
  <c r="G81" i="8"/>
  <c r="AK80" i="8"/>
  <c r="X80" i="8"/>
  <c r="AP79" i="8"/>
  <c r="AD79" i="8"/>
  <c r="M79" i="8"/>
  <c r="AV78" i="8"/>
  <c r="AK78" i="8"/>
  <c r="X78" i="8"/>
  <c r="M78" i="8"/>
  <c r="AW77" i="8"/>
  <c r="AJ77" i="8"/>
  <c r="S77" i="8"/>
  <c r="BB76" i="8"/>
  <c r="Y76" i="8"/>
  <c r="AP75" i="8"/>
  <c r="X75" i="8"/>
  <c r="AQ74" i="8"/>
  <c r="AD74" i="8"/>
  <c r="L74" i="8"/>
  <c r="AV73" i="8"/>
  <c r="AQ72" i="8"/>
  <c r="AE72" i="8"/>
  <c r="AV71" i="8"/>
  <c r="AE71" i="8"/>
  <c r="M71" i="8"/>
  <c r="R70" i="8"/>
  <c r="BB69" i="8"/>
  <c r="AJ69" i="8"/>
  <c r="S69" i="8"/>
  <c r="BC68" i="8"/>
  <c r="AQ68" i="8"/>
  <c r="AE68" i="8"/>
  <c r="R68" i="8"/>
  <c r="BB67" i="8"/>
  <c r="AK67" i="8"/>
  <c r="AD67" i="8"/>
  <c r="R67" i="8"/>
  <c r="BB66" i="8"/>
  <c r="BC65" i="8"/>
  <c r="AK65" i="8"/>
  <c r="Y65" i="8"/>
  <c r="L65" i="8"/>
  <c r="AW64" i="8"/>
  <c r="R64" i="8"/>
  <c r="G64" i="8"/>
  <c r="AQ63" i="8"/>
  <c r="S63" i="8"/>
  <c r="AV62" i="8"/>
  <c r="Y62" i="8"/>
  <c r="AP61" i="8"/>
  <c r="AE61" i="8"/>
  <c r="R61" i="8"/>
  <c r="BC60" i="8"/>
  <c r="AQ60" i="8"/>
  <c r="L60" i="8"/>
  <c r="BC59" i="8"/>
  <c r="AQ59" i="8"/>
  <c r="L59" i="8"/>
  <c r="AW58" i="8"/>
  <c r="AK58" i="8"/>
  <c r="X58" i="8"/>
  <c r="L58" i="8"/>
  <c r="AW57" i="8"/>
  <c r="AK57" i="8"/>
  <c r="Y57" i="8"/>
  <c r="R57" i="8"/>
  <c r="G57" i="8"/>
  <c r="AQ56" i="8"/>
  <c r="S56" i="8"/>
  <c r="AV55" i="8"/>
  <c r="AJ55" i="8"/>
  <c r="X55" i="8"/>
  <c r="AV54" i="8"/>
  <c r="AK54" i="8"/>
  <c r="X54" i="8"/>
  <c r="M54" i="8"/>
  <c r="AQ53" i="8"/>
  <c r="S53" i="8"/>
  <c r="AV52" i="8"/>
  <c r="Y52" i="8"/>
  <c r="AJ51" i="8"/>
  <c r="X51" i="8"/>
  <c r="M51" i="8"/>
  <c r="K157" i="8" s="1"/>
  <c r="AW50" i="8"/>
  <c r="AK50" i="8"/>
  <c r="AD50" i="8"/>
  <c r="BB49" i="8"/>
  <c r="AQ49" i="8"/>
  <c r="AV48" i="8"/>
  <c r="AJ48" i="8"/>
  <c r="Y48" i="8"/>
  <c r="L48" i="8"/>
  <c r="BB47" i="8"/>
  <c r="Y47" i="8"/>
  <c r="M47" i="8"/>
  <c r="BC46" i="8"/>
  <c r="X46" i="8"/>
  <c r="M46" i="8"/>
  <c r="BC45" i="8"/>
  <c r="AP45" i="8"/>
  <c r="AE45" i="8"/>
  <c r="G45" i="8"/>
  <c r="AJ44" i="8"/>
  <c r="Y44" i="8"/>
  <c r="M44" i="8"/>
  <c r="BC43" i="8"/>
  <c r="AQ43" i="8"/>
  <c r="L43" i="8"/>
  <c r="AW42" i="8"/>
  <c r="AJ42" i="8"/>
  <c r="X42" i="8"/>
  <c r="L42" i="8"/>
  <c r="BB41" i="8"/>
  <c r="AE41" i="8"/>
  <c r="S41" i="8"/>
  <c r="AQ40" i="8"/>
  <c r="S40" i="8"/>
  <c r="AV39" i="8"/>
  <c r="AJ39" i="8"/>
  <c r="X39" i="8"/>
  <c r="AV38" i="8"/>
  <c r="AK38" i="8"/>
  <c r="X38" i="8"/>
  <c r="M38" i="8"/>
  <c r="AQ37" i="8"/>
  <c r="X37" i="8"/>
  <c r="L37" i="8"/>
  <c r="AW36" i="8"/>
  <c r="AK36" i="8"/>
  <c r="Y36" i="8"/>
  <c r="R36" i="8"/>
  <c r="G36" i="8"/>
  <c r="AE35" i="8"/>
  <c r="L35" i="8"/>
  <c r="BB34" i="8"/>
  <c r="AK34" i="8"/>
  <c r="Y34" i="8"/>
  <c r="M34" i="8"/>
  <c r="AW33" i="8"/>
  <c r="AD33" i="8"/>
  <c r="G33" i="8"/>
  <c r="AQ32" i="8"/>
  <c r="R32" i="8"/>
  <c r="G32" i="8"/>
  <c r="AQ31" i="8"/>
  <c r="S31" i="8"/>
  <c r="AV30" i="8"/>
  <c r="Y30" i="8"/>
  <c r="AP29" i="8"/>
  <c r="AE29" i="8"/>
  <c r="R29" i="8"/>
  <c r="BC28" i="8"/>
  <c r="AQ28" i="8"/>
  <c r="L28" i="8"/>
  <c r="BC27" i="8"/>
  <c r="AQ27" i="8"/>
  <c r="L27" i="8"/>
  <c r="AW26" i="8"/>
  <c r="AK26" i="8"/>
  <c r="X26" i="8"/>
  <c r="L26" i="8"/>
  <c r="AW25" i="8"/>
  <c r="AK25" i="8"/>
  <c r="Y25" i="8"/>
  <c r="R25" i="8"/>
  <c r="G25" i="8"/>
  <c r="AP24" i="8"/>
  <c r="AE24" i="8"/>
  <c r="R24" i="8"/>
  <c r="BC23" i="8"/>
  <c r="AP23" i="8"/>
  <c r="AE23" i="8"/>
  <c r="G23" i="8"/>
  <c r="AJ22" i="8"/>
  <c r="Y22" i="8"/>
  <c r="M22" i="8"/>
  <c r="BC21" i="8"/>
  <c r="AP21" i="8"/>
  <c r="AD21" i="8"/>
  <c r="BC20" i="8"/>
  <c r="AP20" i="8"/>
  <c r="AE20" i="8"/>
  <c r="S20" i="8"/>
  <c r="AW19" i="8"/>
  <c r="AD19" i="8"/>
  <c r="G19" i="8"/>
  <c r="AQ18" i="8"/>
  <c r="R18" i="8"/>
  <c r="G18" i="8"/>
  <c r="L17" i="8"/>
  <c r="BB16" i="8"/>
  <c r="AK16" i="8"/>
  <c r="BB15" i="8"/>
  <c r="AD15" i="8"/>
  <c r="M15" i="8"/>
  <c r="BB14" i="8"/>
  <c r="AP14" i="8"/>
  <c r="AD14" i="8"/>
  <c r="S14" i="8"/>
  <c r="BB13" i="8"/>
  <c r="Y13" i="8"/>
  <c r="Y182" i="8" s="1"/>
  <c r="M13" i="8"/>
  <c r="M182" i="8" s="1"/>
  <c r="BC12" i="8"/>
  <c r="AQ12" i="8"/>
  <c r="L12" i="8"/>
  <c r="BB11" i="8"/>
  <c r="BB182" i="8" s="1"/>
  <c r="AE11" i="8"/>
  <c r="S11" i="8"/>
  <c r="AQ10" i="8"/>
  <c r="S10" i="8"/>
  <c r="AV9" i="8"/>
  <c r="AK9" i="8"/>
  <c r="AD9" i="8"/>
  <c r="R9" i="8"/>
  <c r="BC8" i="8"/>
  <c r="BC182" i="8" s="1"/>
  <c r="AP8" i="8"/>
  <c r="AP182" i="8" s="1"/>
  <c r="AE8" i="8"/>
  <c r="G8" i="8"/>
  <c r="AQ7" i="8"/>
  <c r="AQ182" i="8" s="1"/>
  <c r="R7" i="8"/>
  <c r="R182" i="8" s="1"/>
  <c r="G7" i="8"/>
  <c r="G182" i="8" s="1"/>
  <c r="C158" i="8"/>
  <c r="Q144" i="8"/>
  <c r="Q143" i="8"/>
  <c r="Q133" i="8"/>
  <c r="Q130" i="8"/>
  <c r="Q128" i="8"/>
  <c r="Q126" i="8"/>
  <c r="Q119" i="8"/>
  <c r="Q116" i="8"/>
  <c r="Q115" i="8"/>
  <c r="Q113" i="8"/>
  <c r="Q110" i="8"/>
  <c r="Q103" i="8"/>
  <c r="Q98" i="8"/>
  <c r="Q96" i="8"/>
  <c r="Q94" i="8"/>
  <c r="Q85" i="8"/>
  <c r="Q82" i="8"/>
  <c r="Q71" i="8"/>
  <c r="Q68" i="8"/>
  <c r="Q67" i="8"/>
  <c r="Q65" i="8"/>
  <c r="Q142" i="8"/>
  <c r="Q141" i="8"/>
  <c r="Q136" i="8"/>
  <c r="Q135" i="8"/>
  <c r="Q112" i="8"/>
  <c r="Q109" i="8"/>
  <c r="Q106" i="8"/>
  <c r="Q101" i="8"/>
  <c r="Q89" i="8"/>
  <c r="Q81" i="8"/>
  <c r="Q80" i="8"/>
  <c r="Q75" i="8"/>
  <c r="Q70" i="8"/>
  <c r="Q69" i="8"/>
  <c r="Q61" i="8"/>
  <c r="Q58" i="8"/>
  <c r="Q44" i="8"/>
  <c r="Q43" i="8"/>
  <c r="Q41" i="8"/>
  <c r="Q37" i="8"/>
  <c r="Q29" i="8"/>
  <c r="Q26" i="8"/>
  <c r="Q24" i="8"/>
  <c r="Q22" i="8"/>
  <c r="Q15" i="8"/>
  <c r="Q12" i="8"/>
  <c r="Q11" i="8"/>
  <c r="Q9" i="8"/>
  <c r="Q134" i="8"/>
  <c r="Q129" i="8"/>
  <c r="Q107" i="8"/>
  <c r="Q102" i="8"/>
  <c r="Q92" i="8"/>
  <c r="Q76" i="8"/>
  <c r="Q72" i="8"/>
  <c r="Q66" i="8"/>
  <c r="Q62" i="8"/>
  <c r="Q52" i="8"/>
  <c r="Q50" i="8"/>
  <c r="Q45" i="8"/>
  <c r="Q33" i="8"/>
  <c r="Q30" i="8"/>
  <c r="Q23" i="8"/>
  <c r="Q21" i="8"/>
  <c r="Q19" i="8"/>
  <c r="Q16" i="8"/>
  <c r="Q8" i="8"/>
  <c r="Q182" i="8" s="1"/>
  <c r="C162" i="8"/>
  <c r="AO146" i="8"/>
  <c r="AO145" i="8"/>
  <c r="AO142" i="8"/>
  <c r="AO140" i="8"/>
  <c r="AO136" i="8"/>
  <c r="AO132" i="8"/>
  <c r="AO131" i="8"/>
  <c r="AO129" i="8"/>
  <c r="AO125" i="8"/>
  <c r="AO122" i="8"/>
  <c r="AO118" i="8"/>
  <c r="AO110" i="8"/>
  <c r="AO102" i="8"/>
  <c r="AO97" i="8"/>
  <c r="AO93" i="8"/>
  <c r="AO90" i="8"/>
  <c r="AO88" i="8"/>
  <c r="AO84" i="8"/>
  <c r="AO83" i="8"/>
  <c r="AO81" i="8"/>
  <c r="AO79" i="8"/>
  <c r="AO70" i="8"/>
  <c r="AO139" i="8"/>
  <c r="AO137" i="8"/>
  <c r="AO117" i="8"/>
  <c r="AO115" i="8"/>
  <c r="AO101" i="8"/>
  <c r="AO94" i="8"/>
  <c r="AO89" i="8"/>
  <c r="AO85" i="8"/>
  <c r="AO80" i="8"/>
  <c r="AO77" i="8"/>
  <c r="AO75" i="8"/>
  <c r="AO74" i="8"/>
  <c r="AO65" i="8"/>
  <c r="AO60" i="8"/>
  <c r="AO59" i="8"/>
  <c r="AO57" i="8"/>
  <c r="AO55" i="8"/>
  <c r="AO39" i="8"/>
  <c r="AO36" i="8"/>
  <c r="AO34" i="8"/>
  <c r="AO32" i="8"/>
  <c r="AO28" i="8"/>
  <c r="AO27" i="8"/>
  <c r="AO25" i="8"/>
  <c r="AO21" i="8"/>
  <c r="AO18" i="8"/>
  <c r="AO16" i="8"/>
  <c r="AO14" i="8"/>
  <c r="AO7" i="8"/>
  <c r="AO141" i="8"/>
  <c r="AO130" i="8"/>
  <c r="AO126" i="8"/>
  <c r="AO113" i="8"/>
  <c r="AO108" i="8"/>
  <c r="AO76" i="8"/>
  <c r="AO62" i="8"/>
  <c r="AO52" i="8"/>
  <c r="AO47" i="8"/>
  <c r="AO41" i="8"/>
  <c r="AO35" i="8"/>
  <c r="AO33" i="8"/>
  <c r="AO30" i="8"/>
  <c r="AO19" i="8"/>
  <c r="AO15" i="8"/>
  <c r="AO13" i="8"/>
  <c r="AO11" i="8"/>
  <c r="C157" i="6"/>
  <c r="K145" i="6"/>
  <c r="K115" i="6"/>
  <c r="K106" i="6"/>
  <c r="K94" i="6"/>
  <c r="K87" i="6"/>
  <c r="K82" i="6"/>
  <c r="K75" i="6"/>
  <c r="K66" i="6"/>
  <c r="K55" i="6"/>
  <c r="K54" i="6"/>
  <c r="K39" i="6"/>
  <c r="K38" i="6"/>
  <c r="K23" i="6"/>
  <c r="K19" i="6"/>
  <c r="K18" i="6"/>
  <c r="C161" i="6"/>
  <c r="AI141" i="6"/>
  <c r="AI126" i="6"/>
  <c r="AI114" i="6"/>
  <c r="AI111" i="6"/>
  <c r="AI104" i="6"/>
  <c r="AI102" i="6"/>
  <c r="AI99" i="6"/>
  <c r="AI92" i="6"/>
  <c r="AI80" i="6"/>
  <c r="AI74" i="6"/>
  <c r="AI71" i="6"/>
  <c r="AI64" i="6"/>
  <c r="AI52" i="6"/>
  <c r="AI51" i="6"/>
  <c r="AI50" i="6"/>
  <c r="AI36" i="6"/>
  <c r="AI35" i="6"/>
  <c r="AI34" i="6"/>
  <c r="AI24" i="6"/>
  <c r="AI23" i="6"/>
  <c r="AI22" i="6"/>
  <c r="AI13" i="6"/>
  <c r="AI12" i="6"/>
  <c r="AI11" i="6"/>
  <c r="AI10" i="6"/>
  <c r="AI9" i="6"/>
  <c r="AI182" i="6" s="1"/>
  <c r="F8" i="9"/>
  <c r="F182" i="9" s="1"/>
  <c r="W8" i="9"/>
  <c r="AU8" i="9"/>
  <c r="F9" i="9"/>
  <c r="F12" i="9"/>
  <c r="F19" i="9"/>
  <c r="W32" i="9"/>
  <c r="AU32" i="9"/>
  <c r="W38" i="9"/>
  <c r="W50" i="9"/>
  <c r="W52" i="9"/>
  <c r="W54" i="9"/>
  <c r="W58" i="9"/>
  <c r="AU58" i="9"/>
  <c r="W66" i="9"/>
  <c r="F69" i="9"/>
  <c r="AU80" i="9"/>
  <c r="W86" i="9"/>
  <c r="F93" i="9"/>
  <c r="F100" i="9"/>
  <c r="F102" i="9"/>
  <c r="AU105" i="9"/>
  <c r="F143" i="9"/>
  <c r="F121" i="9"/>
  <c r="F120" i="9"/>
  <c r="F119" i="9"/>
  <c r="F105" i="9"/>
  <c r="F104" i="9"/>
  <c r="F103" i="9"/>
  <c r="F92" i="9"/>
  <c r="F85" i="9"/>
  <c r="F80" i="9"/>
  <c r="F77" i="9"/>
  <c r="F75" i="9"/>
  <c r="F70" i="9"/>
  <c r="F64" i="9"/>
  <c r="F62" i="9"/>
  <c r="F59" i="9"/>
  <c r="F56" i="9"/>
  <c r="F54" i="9"/>
  <c r="F51" i="9"/>
  <c r="F49" i="9"/>
  <c r="F46" i="9"/>
  <c r="F45" i="9"/>
  <c r="F31" i="9"/>
  <c r="F27" i="9"/>
  <c r="F24" i="9"/>
  <c r="F20" i="9"/>
  <c r="F18" i="9"/>
  <c r="F17" i="9"/>
  <c r="F14" i="9"/>
  <c r="F13" i="9"/>
  <c r="F129" i="9"/>
  <c r="F117" i="9"/>
  <c r="F113" i="9"/>
  <c r="F112" i="9"/>
  <c r="F109" i="9"/>
  <c r="F91" i="9"/>
  <c r="F87" i="9"/>
  <c r="F67" i="9"/>
  <c r="F61" i="9"/>
  <c r="F53" i="9"/>
  <c r="F38" i="9"/>
  <c r="F33" i="9"/>
  <c r="F28" i="9"/>
  <c r="F26" i="9"/>
  <c r="W82" i="9"/>
  <c r="W70" i="9"/>
  <c r="W62" i="9"/>
  <c r="W60" i="9"/>
  <c r="W46" i="9"/>
  <c r="W42" i="9"/>
  <c r="W24" i="9"/>
  <c r="W20" i="9"/>
  <c r="W14" i="9"/>
  <c r="W10" i="9"/>
  <c r="W146" i="9"/>
  <c r="W142" i="9"/>
  <c r="W135" i="9"/>
  <c r="W134" i="9"/>
  <c r="W131" i="9"/>
  <c r="W94" i="9"/>
  <c r="W90" i="9"/>
  <c r="W78" i="9"/>
  <c r="W68" i="9"/>
  <c r="W44" i="9"/>
  <c r="W34" i="9"/>
  <c r="W28" i="9"/>
  <c r="W18" i="9"/>
  <c r="W12" i="9"/>
  <c r="AU125" i="9"/>
  <c r="AU119" i="9"/>
  <c r="AU109" i="9"/>
  <c r="AU103" i="9"/>
  <c r="AU86" i="9"/>
  <c r="AU74" i="9"/>
  <c r="AU72" i="9"/>
  <c r="AU70" i="9"/>
  <c r="AU42" i="9"/>
  <c r="AU38" i="9"/>
  <c r="AU24" i="9"/>
  <c r="AU20" i="9"/>
  <c r="AU10" i="9"/>
  <c r="AU82" i="9"/>
  <c r="AU64" i="9"/>
  <c r="AU62" i="9"/>
  <c r="AU48" i="9"/>
  <c r="AU44" i="9"/>
  <c r="AU36" i="9"/>
  <c r="AU34" i="9"/>
  <c r="AU28" i="9"/>
  <c r="AU26" i="9"/>
  <c r="AU18" i="9"/>
  <c r="AU16" i="9"/>
  <c r="AU12" i="9"/>
  <c r="F146" i="8"/>
  <c r="F142" i="8"/>
  <c r="F132" i="8"/>
  <c r="F118" i="8"/>
  <c r="F102" i="8"/>
  <c r="F84" i="8"/>
  <c r="F70" i="8"/>
  <c r="W146" i="8"/>
  <c r="W142" i="8"/>
  <c r="W140" i="8"/>
  <c r="W136" i="8"/>
  <c r="W132" i="8"/>
  <c r="W131" i="8"/>
  <c r="W129" i="8"/>
  <c r="W118" i="8"/>
  <c r="W102" i="8"/>
  <c r="W99" i="8"/>
  <c r="W97" i="8"/>
  <c r="W84" i="8"/>
  <c r="W83" i="8"/>
  <c r="W81" i="8"/>
  <c r="W70" i="8"/>
  <c r="AU138" i="8"/>
  <c r="AU134" i="8"/>
  <c r="AU108" i="8"/>
  <c r="AU107" i="8"/>
  <c r="AU105" i="8"/>
  <c r="AU99" i="8"/>
  <c r="AU86" i="8"/>
  <c r="AU76" i="8"/>
  <c r="AU75" i="8"/>
  <c r="AU73" i="8"/>
  <c r="E140" i="9"/>
  <c r="E138" i="9"/>
  <c r="E135" i="9"/>
  <c r="E125" i="9"/>
  <c r="E109" i="9"/>
  <c r="E93" i="9"/>
  <c r="E87" i="9"/>
  <c r="E84" i="9"/>
  <c r="E82" i="9"/>
  <c r="E76" i="9"/>
  <c r="E73" i="9"/>
  <c r="E71" i="9"/>
  <c r="E67" i="9"/>
  <c r="E66" i="9"/>
  <c r="E60" i="9"/>
  <c r="E53" i="9"/>
  <c r="E39" i="9"/>
  <c r="E35" i="9"/>
  <c r="E32" i="9"/>
  <c r="E28" i="9"/>
  <c r="E26" i="9"/>
  <c r="E25" i="9"/>
  <c r="E22" i="9"/>
  <c r="E21" i="9"/>
  <c r="E7" i="9"/>
  <c r="AC143" i="9"/>
  <c r="AC140" i="9"/>
  <c r="AC136" i="9"/>
  <c r="AC131" i="9"/>
  <c r="AC120" i="9"/>
  <c r="AC119" i="9"/>
  <c r="AC104" i="9"/>
  <c r="AC103" i="9"/>
  <c r="AC98" i="9"/>
  <c r="AC97" i="9"/>
  <c r="AC96" i="9"/>
  <c r="AC94" i="9"/>
  <c r="AC91" i="9"/>
  <c r="AC90" i="9"/>
  <c r="AC88" i="9"/>
  <c r="AC83" i="9"/>
  <c r="AC81" i="9"/>
  <c r="AC79" i="9"/>
  <c r="AC75" i="9"/>
  <c r="AC72" i="9"/>
  <c r="AC68" i="9"/>
  <c r="AC63" i="9"/>
  <c r="AC61" i="9"/>
  <c r="AC57" i="9"/>
  <c r="AC54" i="9"/>
  <c r="AC52" i="9"/>
  <c r="AC48" i="9"/>
  <c r="AC39" i="9"/>
  <c r="AC36" i="9"/>
  <c r="AC35" i="9"/>
  <c r="AC33" i="9"/>
  <c r="AC30" i="9"/>
  <c r="AC29" i="9"/>
  <c r="AC26" i="9"/>
  <c r="AC16" i="9"/>
  <c r="AC7" i="9"/>
  <c r="BA141" i="9"/>
  <c r="BA140" i="9"/>
  <c r="BA138" i="9"/>
  <c r="BA126" i="9"/>
  <c r="BA117" i="9"/>
  <c r="BA116" i="9"/>
  <c r="BA113" i="9"/>
  <c r="BA111" i="9"/>
  <c r="BA110" i="9"/>
  <c r="BA101" i="9"/>
  <c r="BA100" i="9"/>
  <c r="BA96" i="9"/>
  <c r="BA95" i="9"/>
  <c r="BA89" i="9"/>
  <c r="BA87" i="9"/>
  <c r="BA80" i="9"/>
  <c r="BA77" i="9"/>
  <c r="BA73" i="9"/>
  <c r="BA71" i="9"/>
  <c r="BA62" i="9"/>
  <c r="BA60" i="9"/>
  <c r="BA58" i="9"/>
  <c r="BA50" i="9"/>
  <c r="BA44" i="9"/>
  <c r="BA43" i="9"/>
  <c r="BA41" i="9"/>
  <c r="BA40" i="9"/>
  <c r="BA39" i="9"/>
  <c r="BA37" i="9"/>
  <c r="BA26" i="9"/>
  <c r="BA22" i="9"/>
  <c r="BA12" i="9"/>
  <c r="BA11" i="9"/>
  <c r="BA9" i="9"/>
  <c r="BA8" i="9"/>
  <c r="BA7" i="9"/>
  <c r="K144" i="10"/>
  <c r="K138" i="10"/>
  <c r="K134" i="10"/>
  <c r="K124" i="10"/>
  <c r="K118" i="10"/>
  <c r="K140" i="10"/>
  <c r="K120" i="10"/>
  <c r="K114" i="10"/>
  <c r="K108" i="10"/>
  <c r="K102" i="10"/>
  <c r="K128" i="10"/>
  <c r="K116" i="10"/>
  <c r="K110" i="10"/>
  <c r="K88" i="10"/>
  <c r="K86" i="10"/>
  <c r="K72" i="10"/>
  <c r="K70" i="10"/>
  <c r="K56" i="10"/>
  <c r="K54" i="10"/>
  <c r="K40" i="10"/>
  <c r="K38" i="10"/>
  <c r="AI133" i="10"/>
  <c r="AI129" i="10"/>
  <c r="AI120" i="10"/>
  <c r="AI118" i="10"/>
  <c r="AI116" i="10"/>
  <c r="AI111" i="10"/>
  <c r="AI103" i="10"/>
  <c r="AI95" i="10"/>
  <c r="AI140" i="10"/>
  <c r="AI124" i="10"/>
  <c r="AI115" i="10"/>
  <c r="AI104" i="10"/>
  <c r="AI101" i="10"/>
  <c r="AI97" i="10"/>
  <c r="AI145" i="10"/>
  <c r="AI109" i="10"/>
  <c r="AI106" i="10"/>
  <c r="AI89" i="10"/>
  <c r="AI86" i="10"/>
  <c r="AI79" i="10"/>
  <c r="AI76" i="10"/>
  <c r="AI73" i="10"/>
  <c r="AI70" i="10"/>
  <c r="AI63" i="10"/>
  <c r="AI60" i="10"/>
  <c r="AI57" i="10"/>
  <c r="AI54" i="10"/>
  <c r="AI47" i="10"/>
  <c r="AI44" i="10"/>
  <c r="AI41" i="10"/>
  <c r="AI38" i="10"/>
  <c r="D156" i="10"/>
  <c r="F131" i="10"/>
  <c r="F129" i="10"/>
  <c r="F126" i="10"/>
  <c r="F123" i="10"/>
  <c r="F109" i="10"/>
  <c r="F101" i="10"/>
  <c r="F93" i="10"/>
  <c r="F143" i="10"/>
  <c r="F134" i="10"/>
  <c r="F128" i="10"/>
  <c r="F125" i="10"/>
  <c r="F117" i="10"/>
  <c r="F106" i="10"/>
  <c r="F105" i="10"/>
  <c r="F104" i="10"/>
  <c r="F103" i="10"/>
  <c r="F100" i="10"/>
  <c r="F99" i="10"/>
  <c r="F88" i="10"/>
  <c r="F84" i="10"/>
  <c r="F80" i="10"/>
  <c r="F76" i="10"/>
  <c r="F72" i="10"/>
  <c r="F68" i="10"/>
  <c r="F64" i="10"/>
  <c r="F60" i="10"/>
  <c r="F56" i="10"/>
  <c r="F52" i="10"/>
  <c r="F48" i="10"/>
  <c r="F44" i="10"/>
  <c r="F40" i="10"/>
  <c r="F182" i="10" s="1"/>
  <c r="W137" i="10"/>
  <c r="W119" i="10"/>
  <c r="W115" i="10"/>
  <c r="W107" i="10"/>
  <c r="W99" i="10"/>
  <c r="W140" i="10"/>
  <c r="W135" i="10"/>
  <c r="W133" i="10"/>
  <c r="W132" i="10"/>
  <c r="W130" i="10"/>
  <c r="W129" i="10"/>
  <c r="W124" i="10"/>
  <c r="W116" i="10"/>
  <c r="W113" i="10"/>
  <c r="W111" i="10"/>
  <c r="W102" i="10"/>
  <c r="W101" i="10"/>
  <c r="W88" i="10"/>
  <c r="W84" i="10"/>
  <c r="W80" i="10"/>
  <c r="W76" i="10"/>
  <c r="W72" i="10"/>
  <c r="W68" i="10"/>
  <c r="W64" i="10"/>
  <c r="W60" i="10"/>
  <c r="W56" i="10"/>
  <c r="W52" i="10"/>
  <c r="W48" i="10"/>
  <c r="W44" i="10"/>
  <c r="W40" i="10"/>
  <c r="W182" i="10" s="1"/>
  <c r="AU139" i="10"/>
  <c r="AU124" i="10"/>
  <c r="AU117" i="10"/>
  <c r="AU115" i="10"/>
  <c r="AU113" i="10"/>
  <c r="AU112" i="10"/>
  <c r="AU107" i="10"/>
  <c r="AU105" i="10"/>
  <c r="AU104" i="10"/>
  <c r="AU99" i="10"/>
  <c r="AU97" i="10"/>
  <c r="AU96" i="10"/>
  <c r="AU91" i="10"/>
  <c r="AU140" i="10"/>
  <c r="AU135" i="10"/>
  <c r="AU133" i="10"/>
  <c r="AU130" i="10"/>
  <c r="AU125" i="10"/>
  <c r="AU120" i="10"/>
  <c r="AU118" i="10"/>
  <c r="AU101" i="10"/>
  <c r="AU98" i="10"/>
  <c r="AU89" i="10"/>
  <c r="AU85" i="10"/>
  <c r="AU81" i="10"/>
  <c r="AU77" i="10"/>
  <c r="AU73" i="10"/>
  <c r="AU69" i="10"/>
  <c r="AU65" i="10"/>
  <c r="AU61" i="10"/>
  <c r="AU57" i="10"/>
  <c r="AU53" i="10"/>
  <c r="AU49" i="10"/>
  <c r="AU45" i="10"/>
  <c r="AU41" i="10"/>
  <c r="AU37" i="10"/>
  <c r="AU182" i="10" s="1"/>
  <c r="E156" i="10"/>
  <c r="AQ146" i="10"/>
  <c r="AE146" i="10"/>
  <c r="S146" i="10"/>
  <c r="G146" i="10"/>
  <c r="AV145" i="10"/>
  <c r="AK145" i="10"/>
  <c r="Y145" i="10"/>
  <c r="BB144" i="10"/>
  <c r="AP144" i="10"/>
  <c r="Y144" i="10"/>
  <c r="R144" i="10"/>
  <c r="BB143" i="10"/>
  <c r="AQ143" i="10"/>
  <c r="AJ143" i="10"/>
  <c r="Y143" i="10"/>
  <c r="R143" i="10"/>
  <c r="G143" i="10"/>
  <c r="AQ142" i="10"/>
  <c r="AJ142" i="10"/>
  <c r="Y142" i="10"/>
  <c r="R142" i="10"/>
  <c r="G142" i="10"/>
  <c r="AW141" i="10"/>
  <c r="AP141" i="10"/>
  <c r="AD141" i="10"/>
  <c r="S141" i="10"/>
  <c r="L141" i="10"/>
  <c r="BC140" i="10"/>
  <c r="AV140" i="10"/>
  <c r="AK140" i="10"/>
  <c r="AD140" i="10"/>
  <c r="S140" i="10"/>
  <c r="L140" i="10"/>
  <c r="BC139" i="10"/>
  <c r="AK139" i="10"/>
  <c r="Y139" i="10"/>
  <c r="R139" i="10"/>
  <c r="G139" i="10"/>
  <c r="BB138" i="10"/>
  <c r="AQ138" i="10"/>
  <c r="AJ138" i="10"/>
  <c r="Y138" i="10"/>
  <c r="R138" i="10"/>
  <c r="BB137" i="10"/>
  <c r="AQ137" i="10"/>
  <c r="AE137" i="10"/>
  <c r="M137" i="10"/>
  <c r="AV136" i="10"/>
  <c r="AK136" i="10"/>
  <c r="Y136" i="10"/>
  <c r="R136" i="10"/>
  <c r="G136" i="10"/>
  <c r="AQ135" i="10"/>
  <c r="AJ135" i="10"/>
  <c r="Y135" i="10"/>
  <c r="R135" i="10"/>
  <c r="G135" i="10"/>
  <c r="BB134" i="10"/>
  <c r="AQ134" i="10"/>
  <c r="AJ134" i="10"/>
  <c r="Y134" i="10"/>
  <c r="R134" i="10"/>
  <c r="BB133" i="10"/>
  <c r="AQ133" i="10"/>
  <c r="Y133" i="10"/>
  <c r="R133" i="10"/>
  <c r="G133" i="10"/>
  <c r="AW132" i="10"/>
  <c r="AP132" i="10"/>
  <c r="AD132" i="10"/>
  <c r="S132" i="10"/>
  <c r="L132" i="10"/>
  <c r="BC131" i="10"/>
  <c r="AV131" i="10"/>
  <c r="AE131" i="10"/>
  <c r="X131" i="10"/>
  <c r="AV130" i="10"/>
  <c r="AD130" i="10"/>
  <c r="S130" i="10"/>
  <c r="L130" i="10"/>
  <c r="BB129" i="10"/>
  <c r="AQ129" i="10"/>
  <c r="X129" i="10"/>
  <c r="AW128" i="10"/>
  <c r="AP128" i="10"/>
  <c r="AE128" i="10"/>
  <c r="X128" i="10"/>
  <c r="G128" i="10"/>
  <c r="BB127" i="10"/>
  <c r="AQ127" i="10"/>
  <c r="AJ127" i="10"/>
  <c r="Y127" i="10"/>
  <c r="R127" i="10"/>
  <c r="G127" i="10"/>
  <c r="AW126" i="10"/>
  <c r="AP126" i="10"/>
  <c r="AE126" i="10"/>
  <c r="X126" i="10"/>
  <c r="AW125" i="10"/>
  <c r="AP125" i="10"/>
  <c r="AD125" i="10"/>
  <c r="S125" i="10"/>
  <c r="L125" i="10"/>
  <c r="BB124" i="10"/>
  <c r="AJ124" i="10"/>
  <c r="Y124" i="10"/>
  <c r="R124" i="10"/>
  <c r="BB123" i="10"/>
  <c r="AQ123" i="10"/>
  <c r="AJ123" i="10"/>
  <c r="X123" i="10"/>
  <c r="AQ122" i="10"/>
  <c r="AJ122" i="10"/>
  <c r="S122" i="10"/>
  <c r="L122" i="10"/>
  <c r="AV121" i="10"/>
  <c r="AK121" i="10"/>
  <c r="Y121" i="10"/>
  <c r="R121" i="10"/>
  <c r="G121" i="10"/>
  <c r="AQ120" i="10"/>
  <c r="X120" i="10"/>
  <c r="G120" i="10"/>
  <c r="AW119" i="10"/>
  <c r="AP119" i="10"/>
  <c r="AE119" i="10"/>
  <c r="M119" i="10"/>
  <c r="AW118" i="10"/>
  <c r="AP118" i="10"/>
  <c r="Y118" i="10"/>
  <c r="R118" i="10"/>
  <c r="BC117" i="10"/>
  <c r="AJ117" i="10"/>
  <c r="Y117" i="10"/>
  <c r="R117" i="10"/>
  <c r="G117" i="10"/>
  <c r="BB116" i="10"/>
  <c r="AQ116" i="10"/>
  <c r="X116" i="10"/>
  <c r="G116" i="10"/>
  <c r="BB115" i="10"/>
  <c r="AK115" i="10"/>
  <c r="AD115" i="10"/>
  <c r="M115" i="10"/>
  <c r="BC114" i="10"/>
  <c r="AV114" i="10"/>
  <c r="AE114" i="10"/>
  <c r="X114" i="10"/>
  <c r="G114" i="10"/>
  <c r="BB113" i="10"/>
  <c r="AJ113" i="10"/>
  <c r="S113" i="10"/>
  <c r="L113" i="10"/>
  <c r="BB112" i="10"/>
  <c r="AJ112" i="10"/>
  <c r="S112" i="10"/>
  <c r="L112" i="10"/>
  <c r="AW111" i="10"/>
  <c r="AP111" i="10"/>
  <c r="Y111" i="10"/>
  <c r="R111" i="10"/>
  <c r="G111" i="10"/>
  <c r="AQ110" i="10"/>
  <c r="AJ110" i="10"/>
  <c r="S110" i="10"/>
  <c r="L110" i="10"/>
  <c r="AW109" i="10"/>
  <c r="AP109" i="10"/>
  <c r="AE109" i="10"/>
  <c r="X109" i="10"/>
  <c r="AW108" i="10"/>
  <c r="AP108" i="10"/>
  <c r="AE108" i="10"/>
  <c r="X108" i="10"/>
  <c r="G108" i="10"/>
  <c r="BB107" i="10"/>
  <c r="AK107" i="10"/>
  <c r="AD107" i="10"/>
  <c r="M107" i="10"/>
  <c r="BC106" i="10"/>
  <c r="AV106" i="10"/>
  <c r="AE106" i="10"/>
  <c r="X106" i="10"/>
  <c r="G106" i="10"/>
  <c r="BB105" i="10"/>
  <c r="AJ105" i="10"/>
  <c r="S105" i="10"/>
  <c r="L105" i="10"/>
  <c r="BB104" i="10"/>
  <c r="AJ104" i="10"/>
  <c r="S104" i="10"/>
  <c r="L104" i="10"/>
  <c r="AW103" i="10"/>
  <c r="AP103" i="10"/>
  <c r="Y103" i="10"/>
  <c r="R103" i="10"/>
  <c r="G103" i="10"/>
  <c r="AQ102" i="10"/>
  <c r="AJ102" i="10"/>
  <c r="S102" i="10"/>
  <c r="L102" i="10"/>
  <c r="AW101" i="10"/>
  <c r="AP101" i="10"/>
  <c r="AE101" i="10"/>
  <c r="X101" i="10"/>
  <c r="AW100" i="10"/>
  <c r="AP100" i="10"/>
  <c r="AE100" i="10"/>
  <c r="X100" i="10"/>
  <c r="G100" i="10"/>
  <c r="BB99" i="10"/>
  <c r="AK99" i="10"/>
  <c r="AD99" i="10"/>
  <c r="M99" i="10"/>
  <c r="BC98" i="10"/>
  <c r="AV98" i="10"/>
  <c r="AE98" i="10"/>
  <c r="X98" i="10"/>
  <c r="G98" i="10"/>
  <c r="BB97" i="10"/>
  <c r="AJ97" i="10"/>
  <c r="S97" i="10"/>
  <c r="L97" i="10"/>
  <c r="BB96" i="10"/>
  <c r="AJ96" i="10"/>
  <c r="S96" i="10"/>
  <c r="L96" i="10"/>
  <c r="AW95" i="10"/>
  <c r="AP95" i="10"/>
  <c r="Y95" i="10"/>
  <c r="R95" i="10"/>
  <c r="G95" i="10"/>
  <c r="AQ94" i="10"/>
  <c r="AJ94" i="10"/>
  <c r="S94" i="10"/>
  <c r="L94" i="10"/>
  <c r="AW93" i="10"/>
  <c r="AP93" i="10"/>
  <c r="AE93" i="10"/>
  <c r="X93" i="10"/>
  <c r="AW92" i="10"/>
  <c r="AP92" i="10"/>
  <c r="AE92" i="10"/>
  <c r="X92" i="10"/>
  <c r="G92" i="10"/>
  <c r="BB91" i="10"/>
  <c r="AK91" i="10"/>
  <c r="Q145" i="10"/>
  <c r="Q131" i="10"/>
  <c r="Q129" i="10"/>
  <c r="Q128" i="10"/>
  <c r="Q126" i="10"/>
  <c r="Q123" i="10"/>
  <c r="Q120" i="10"/>
  <c r="Q116" i="10"/>
  <c r="Q114" i="10"/>
  <c r="Q109" i="10"/>
  <c r="Q108" i="10"/>
  <c r="Q106" i="10"/>
  <c r="Q101" i="10"/>
  <c r="Q100" i="10"/>
  <c r="Q98" i="10"/>
  <c r="Q93" i="10"/>
  <c r="Q92" i="10"/>
  <c r="AO131" i="10"/>
  <c r="AO130" i="10"/>
  <c r="AO114" i="10"/>
  <c r="AO106" i="10"/>
  <c r="AO98" i="10"/>
  <c r="E129" i="13"/>
  <c r="E113" i="13"/>
  <c r="E97" i="13"/>
  <c r="E94" i="13"/>
  <c r="E88" i="13"/>
  <c r="E83" i="13"/>
  <c r="E72" i="13"/>
  <c r="E70" i="13"/>
  <c r="E59" i="13"/>
  <c r="E56" i="13"/>
  <c r="E133" i="13"/>
  <c r="E117" i="13"/>
  <c r="E101" i="13"/>
  <c r="E96" i="13"/>
  <c r="E85" i="13"/>
  <c r="E66" i="13"/>
  <c r="E63" i="13"/>
  <c r="E55" i="13"/>
  <c r="E53" i="13"/>
  <c r="E42" i="13"/>
  <c r="E39" i="13"/>
  <c r="E37" i="13"/>
  <c r="E26" i="13"/>
  <c r="E23" i="13"/>
  <c r="E21" i="13"/>
  <c r="E14" i="13"/>
  <c r="E10" i="13"/>
  <c r="E93" i="13"/>
  <c r="E78" i="13"/>
  <c r="E74" i="13"/>
  <c r="E69" i="13"/>
  <c r="E62" i="13"/>
  <c r="E48" i="13"/>
  <c r="E47" i="13"/>
  <c r="E32" i="13"/>
  <c r="E31" i="13"/>
  <c r="E15" i="13"/>
  <c r="E7" i="13"/>
  <c r="E131" i="13"/>
  <c r="E127" i="13"/>
  <c r="E95" i="13"/>
  <c r="E67" i="13"/>
  <c r="E58" i="13"/>
  <c r="E50" i="13"/>
  <c r="E34" i="13"/>
  <c r="E18" i="13"/>
  <c r="E16" i="13"/>
  <c r="E12" i="13"/>
  <c r="E99" i="13"/>
  <c r="E86" i="13"/>
  <c r="E80" i="13"/>
  <c r="E79" i="13"/>
  <c r="E75" i="13"/>
  <c r="E61" i="13"/>
  <c r="E40" i="13"/>
  <c r="E38" i="13"/>
  <c r="E29" i="13"/>
  <c r="E27" i="13"/>
  <c r="E91" i="13"/>
  <c r="E45" i="13"/>
  <c r="E35" i="13"/>
  <c r="E24" i="13"/>
  <c r="E22" i="13"/>
  <c r="E77" i="13"/>
  <c r="E19" i="13"/>
  <c r="E13" i="13"/>
  <c r="E11" i="13"/>
  <c r="E9" i="13"/>
  <c r="E17" i="13"/>
  <c r="E54" i="13"/>
  <c r="E46" i="13"/>
  <c r="E8" i="13"/>
  <c r="AC145" i="13"/>
  <c r="AC137" i="13"/>
  <c r="AC136" i="13"/>
  <c r="AC131" i="13"/>
  <c r="AC121" i="13"/>
  <c r="AC120" i="13"/>
  <c r="AC115" i="13"/>
  <c r="AC105" i="13"/>
  <c r="AC104" i="13"/>
  <c r="AC99" i="13"/>
  <c r="AC95" i="13"/>
  <c r="AC90" i="13"/>
  <c r="AC85" i="13"/>
  <c r="AC66" i="13"/>
  <c r="AC63" i="13"/>
  <c r="AC61" i="13"/>
  <c r="AC138" i="13"/>
  <c r="AC122" i="13"/>
  <c r="AC106" i="13"/>
  <c r="AC91" i="13"/>
  <c r="AC80" i="13"/>
  <c r="AC75" i="13"/>
  <c r="AC72" i="13"/>
  <c r="AC69" i="13"/>
  <c r="AC44" i="13"/>
  <c r="AC43" i="13"/>
  <c r="AC40" i="13"/>
  <c r="AC28" i="13"/>
  <c r="AC27" i="13"/>
  <c r="AC24" i="13"/>
  <c r="AC15" i="13"/>
  <c r="AC11" i="13"/>
  <c r="AC7" i="13"/>
  <c r="AC126" i="13"/>
  <c r="AC110" i="13"/>
  <c r="AC67" i="13"/>
  <c r="AC64" i="13"/>
  <c r="AC58" i="13"/>
  <c r="AC50" i="13"/>
  <c r="AC34" i="13"/>
  <c r="AC18" i="13"/>
  <c r="AC12" i="13"/>
  <c r="AC10" i="13"/>
  <c r="AC135" i="13"/>
  <c r="AC133" i="13"/>
  <c r="AC124" i="13"/>
  <c r="AC83" i="13"/>
  <c r="AC60" i="13"/>
  <c r="AC55" i="13"/>
  <c r="AC53" i="13"/>
  <c r="AC47" i="13"/>
  <c r="AC45" i="13"/>
  <c r="AC39" i="13"/>
  <c r="AC37" i="13"/>
  <c r="AC31" i="13"/>
  <c r="AC29" i="13"/>
  <c r="AC23" i="13"/>
  <c r="AC21" i="13"/>
  <c r="AC8" i="13"/>
  <c r="AC103" i="13"/>
  <c r="AC101" i="13"/>
  <c r="AC88" i="13"/>
  <c r="AC71" i="13"/>
  <c r="AC56" i="13"/>
  <c r="AC19" i="13"/>
  <c r="AC16" i="13"/>
  <c r="AC68" i="13"/>
  <c r="AC59" i="13"/>
  <c r="AC42" i="13"/>
  <c r="AC36" i="13"/>
  <c r="AC20" i="13"/>
  <c r="AC93" i="13"/>
  <c r="AC35" i="13"/>
  <c r="AC76" i="13"/>
  <c r="AC14" i="13"/>
  <c r="AC77" i="13"/>
  <c r="AC51" i="13"/>
  <c r="AC48" i="13"/>
  <c r="BA91" i="13"/>
  <c r="BA80" i="13"/>
  <c r="BA77" i="13"/>
  <c r="BA74" i="13"/>
  <c r="BA68" i="13"/>
  <c r="BA67" i="13"/>
  <c r="BA64" i="13"/>
  <c r="BA143" i="13"/>
  <c r="BA126" i="13"/>
  <c r="BA110" i="13"/>
  <c r="BA88" i="13"/>
  <c r="BA85" i="13"/>
  <c r="BA76" i="13"/>
  <c r="BA71" i="13"/>
  <c r="BA66" i="13"/>
  <c r="BA63" i="13"/>
  <c r="BA60" i="13"/>
  <c r="BA50" i="13"/>
  <c r="BA47" i="13"/>
  <c r="BA45" i="13"/>
  <c r="BA34" i="13"/>
  <c r="BA31" i="13"/>
  <c r="BA29" i="13"/>
  <c r="BA18" i="13"/>
  <c r="BA16" i="13"/>
  <c r="BA12" i="13"/>
  <c r="BA8" i="13"/>
  <c r="BA135" i="13"/>
  <c r="BA128" i="13"/>
  <c r="BA119" i="13"/>
  <c r="BA112" i="13"/>
  <c r="BA103" i="13"/>
  <c r="BA96" i="13"/>
  <c r="BA93" i="13"/>
  <c r="BA72" i="13"/>
  <c r="BA53" i="13"/>
  <c r="BA37" i="13"/>
  <c r="BA21" i="13"/>
  <c r="BA15" i="13"/>
  <c r="BA9" i="13"/>
  <c r="BA7" i="13"/>
  <c r="BA123" i="13"/>
  <c r="BA122" i="13"/>
  <c r="BA121" i="13"/>
  <c r="BA82" i="13"/>
  <c r="BA61" i="13"/>
  <c r="BA125" i="13"/>
  <c r="BA124" i="13"/>
  <c r="BA55" i="13"/>
  <c r="BA52" i="13"/>
  <c r="BA44" i="13"/>
  <c r="BA42" i="13"/>
  <c r="BA40" i="13"/>
  <c r="BA27" i="13"/>
  <c r="BA14" i="13"/>
  <c r="BA95" i="13"/>
  <c r="BA58" i="13"/>
  <c r="BA35" i="13"/>
  <c r="BA32" i="13"/>
  <c r="BA28" i="13"/>
  <c r="BA19" i="13"/>
  <c r="BA59" i="13"/>
  <c r="BA56" i="13"/>
  <c r="BA36" i="13"/>
  <c r="BA26" i="13"/>
  <c r="BA24" i="13"/>
  <c r="BA90" i="13"/>
  <c r="BA39" i="13"/>
  <c r="BA20" i="13"/>
  <c r="BA13" i="13"/>
  <c r="BA11" i="13"/>
  <c r="BA75" i="13"/>
  <c r="BA10" i="13"/>
  <c r="Y146" i="11"/>
  <c r="X145" i="11"/>
  <c r="L145" i="11"/>
  <c r="AW144" i="11"/>
  <c r="AK144" i="11"/>
  <c r="L144" i="11"/>
  <c r="AE143" i="11"/>
  <c r="S143" i="11"/>
  <c r="G143" i="11"/>
  <c r="AW142" i="11"/>
  <c r="AK142" i="11"/>
  <c r="X142" i="11"/>
  <c r="M142" i="11"/>
  <c r="BB141" i="11"/>
  <c r="AK141" i="11"/>
  <c r="X141" i="11"/>
  <c r="M141" i="11"/>
  <c r="AW140" i="11"/>
  <c r="AK140" i="11"/>
  <c r="L140" i="11"/>
  <c r="AV139" i="11"/>
  <c r="AJ139" i="11"/>
  <c r="L139" i="11"/>
  <c r="BB146" i="11"/>
  <c r="AK146" i="11"/>
  <c r="M146" i="11"/>
  <c r="AV145" i="11"/>
  <c r="AE145" i="11"/>
  <c r="G145" i="11"/>
  <c r="AQ144" i="11"/>
  <c r="Y144" i="11"/>
  <c r="M144" i="11"/>
  <c r="Y143" i="11"/>
  <c r="BB142" i="11"/>
  <c r="AE142" i="11"/>
  <c r="R142" i="11"/>
  <c r="BC141" i="11"/>
  <c r="AJ141" i="11"/>
  <c r="S141" i="11"/>
  <c r="BB140" i="11"/>
  <c r="AJ140" i="11"/>
  <c r="S140" i="11"/>
  <c r="BC139" i="11"/>
  <c r="AP139" i="11"/>
  <c r="G139" i="11"/>
  <c r="AW138" i="11"/>
  <c r="AK138" i="11"/>
  <c r="X138" i="11"/>
  <c r="M138" i="11"/>
  <c r="BB137" i="11"/>
  <c r="AK137" i="11"/>
  <c r="X137" i="11"/>
  <c r="M137" i="11"/>
  <c r="BB136" i="11"/>
  <c r="AP136" i="11"/>
  <c r="Y136" i="11"/>
  <c r="M136" i="11"/>
  <c r="AV135" i="11"/>
  <c r="AJ135" i="11"/>
  <c r="L135" i="11"/>
  <c r="BB134" i="11"/>
  <c r="AP134" i="11"/>
  <c r="Y134" i="11"/>
  <c r="BC133" i="11"/>
  <c r="AQ133" i="11"/>
  <c r="AD133" i="11"/>
  <c r="AQ132" i="11"/>
  <c r="AD132" i="11"/>
  <c r="S132" i="11"/>
  <c r="BC131" i="11"/>
  <c r="AQ131" i="11"/>
  <c r="S131" i="11"/>
  <c r="L131" i="11"/>
  <c r="BB130" i="11"/>
  <c r="AQ130" i="11"/>
  <c r="AE130" i="11"/>
  <c r="M130" i="11"/>
  <c r="AV129" i="11"/>
  <c r="AK129" i="11"/>
  <c r="Y129" i="11"/>
  <c r="R129" i="11"/>
  <c r="G129" i="11"/>
  <c r="AW128" i="11"/>
  <c r="AP128" i="11"/>
  <c r="AD128" i="11"/>
  <c r="S128" i="11"/>
  <c r="L128" i="11"/>
  <c r="BB127" i="11"/>
  <c r="AQ127" i="11"/>
  <c r="AJ127" i="11"/>
  <c r="X127" i="11"/>
  <c r="AW126" i="11"/>
  <c r="AP126" i="11"/>
  <c r="AD126" i="11"/>
  <c r="M126" i="11"/>
  <c r="AV125" i="11"/>
  <c r="AK125" i="11"/>
  <c r="Y125" i="11"/>
  <c r="R125" i="11"/>
  <c r="G125" i="11"/>
  <c r="AW124" i="11"/>
  <c r="AP124" i="11"/>
  <c r="AD124" i="11"/>
  <c r="S124" i="11"/>
  <c r="L124" i="11"/>
  <c r="BB123" i="11"/>
  <c r="AP123" i="11"/>
  <c r="AD123" i="11"/>
  <c r="M123" i="11"/>
  <c r="BB122" i="11"/>
  <c r="AJ122" i="11"/>
  <c r="Y122" i="11"/>
  <c r="R122" i="11"/>
  <c r="G122" i="11"/>
  <c r="AW121" i="11"/>
  <c r="AK121" i="11"/>
  <c r="Y121" i="11"/>
  <c r="R121" i="11"/>
  <c r="G121" i="11"/>
  <c r="AV120" i="11"/>
  <c r="AJ120" i="11"/>
  <c r="X120" i="11"/>
  <c r="BC119" i="11"/>
  <c r="AQ119" i="11"/>
  <c r="AE119" i="11"/>
  <c r="M119" i="11"/>
  <c r="BB118" i="11"/>
  <c r="AJ118" i="11"/>
  <c r="Y118" i="11"/>
  <c r="R118" i="11"/>
  <c r="G118" i="11"/>
  <c r="BB117" i="11"/>
  <c r="AP117" i="11"/>
  <c r="AE117" i="11"/>
  <c r="M117" i="11"/>
  <c r="BC116" i="11"/>
  <c r="AJ116" i="11"/>
  <c r="X116" i="11"/>
  <c r="AV115" i="11"/>
  <c r="AK115" i="11"/>
  <c r="S115" i="11"/>
  <c r="L115" i="11"/>
  <c r="AV114" i="11"/>
  <c r="AK114" i="11"/>
  <c r="Y114" i="11"/>
  <c r="R114" i="11"/>
  <c r="G114" i="11"/>
  <c r="AV113" i="11"/>
  <c r="AK113" i="11"/>
  <c r="Y113" i="11"/>
  <c r="R113" i="11"/>
  <c r="G113" i="11"/>
  <c r="AW112" i="11"/>
  <c r="AP112" i="11"/>
  <c r="AD112" i="11"/>
  <c r="AW146" i="11"/>
  <c r="BB144" i="11"/>
  <c r="AD144" i="11"/>
  <c r="BC143" i="11"/>
  <c r="AQ143" i="11"/>
  <c r="BC142" i="11"/>
  <c r="AD142" i="11"/>
  <c r="G142" i="11"/>
  <c r="AQ141" i="11"/>
  <c r="AQ140" i="11"/>
  <c r="AW139" i="11"/>
  <c r="Y139" i="11"/>
  <c r="R139" i="11"/>
  <c r="BB138" i="11"/>
  <c r="AE138" i="11"/>
  <c r="R138" i="11"/>
  <c r="BC137" i="11"/>
  <c r="AJ137" i="11"/>
  <c r="S137" i="11"/>
  <c r="AK136" i="11"/>
  <c r="S136" i="11"/>
  <c r="AW135" i="11"/>
  <c r="AE135" i="11"/>
  <c r="S135" i="11"/>
  <c r="X134" i="11"/>
  <c r="G134" i="11"/>
  <c r="X133" i="11"/>
  <c r="L133" i="11"/>
  <c r="AW132" i="11"/>
  <c r="AJ132" i="11"/>
  <c r="R132" i="11"/>
  <c r="AV131" i="11"/>
  <c r="AE131" i="11"/>
  <c r="R131" i="11"/>
  <c r="AD130" i="11"/>
  <c r="S130" i="11"/>
  <c r="G130" i="11"/>
  <c r="AW129" i="11"/>
  <c r="AJ129" i="11"/>
  <c r="L129" i="11"/>
  <c r="AV128" i="11"/>
  <c r="AJ128" i="11"/>
  <c r="G128" i="11"/>
  <c r="AV127" i="11"/>
  <c r="AK127" i="11"/>
  <c r="L127" i="11"/>
  <c r="BB126" i="11"/>
  <c r="AQ126" i="11"/>
  <c r="S126" i="11"/>
  <c r="G126" i="11"/>
  <c r="AW125" i="11"/>
  <c r="AJ125" i="11"/>
  <c r="L125" i="11"/>
  <c r="AV124" i="11"/>
  <c r="AJ124" i="11"/>
  <c r="G124" i="11"/>
  <c r="AV123" i="11"/>
  <c r="AE123" i="11"/>
  <c r="L123" i="11"/>
  <c r="AW122" i="11"/>
  <c r="AP122" i="11"/>
  <c r="BC121" i="11"/>
  <c r="AP121" i="11"/>
  <c r="X121" i="11"/>
  <c r="M121" i="11"/>
  <c r="AW120" i="11"/>
  <c r="AE120" i="11"/>
  <c r="S120" i="11"/>
  <c r="G120" i="11"/>
  <c r="AP119" i="11"/>
  <c r="Y119" i="11"/>
  <c r="R119" i="11"/>
  <c r="BC118" i="11"/>
  <c r="AE118" i="11"/>
  <c r="L118" i="11"/>
  <c r="AW117" i="11"/>
  <c r="AJ117" i="11"/>
  <c r="X117" i="11"/>
  <c r="BB116" i="11"/>
  <c r="AQ116" i="11"/>
  <c r="AD116" i="11"/>
  <c r="R116" i="11"/>
  <c r="AQ115" i="11"/>
  <c r="AE115" i="11"/>
  <c r="BB114" i="11"/>
  <c r="AP114" i="11"/>
  <c r="X114" i="11"/>
  <c r="M114" i="11"/>
  <c r="AW113" i="11"/>
  <c r="AJ113" i="11"/>
  <c r="L113" i="11"/>
  <c r="AV112" i="11"/>
  <c r="AJ112" i="11"/>
  <c r="M112" i="11"/>
  <c r="BC111" i="11"/>
  <c r="AQ111" i="11"/>
  <c r="AE111" i="11"/>
  <c r="M111" i="11"/>
  <c r="BC110" i="11"/>
  <c r="AJ110" i="11"/>
  <c r="Y110" i="11"/>
  <c r="R110" i="11"/>
  <c r="BB109" i="11"/>
  <c r="AQ109" i="11"/>
  <c r="AE109" i="11"/>
  <c r="M109" i="11"/>
  <c r="BC108" i="11"/>
  <c r="AK108" i="11"/>
  <c r="Y108" i="11"/>
  <c r="R108" i="11"/>
  <c r="G108" i="11"/>
  <c r="AW107" i="11"/>
  <c r="AK107" i="11"/>
  <c r="Y107" i="11"/>
  <c r="R107" i="11"/>
  <c r="G107" i="11"/>
  <c r="BB106" i="11"/>
  <c r="AQ106" i="11"/>
  <c r="AE106" i="11"/>
  <c r="X106" i="11"/>
  <c r="AW105" i="11"/>
  <c r="AP105" i="11"/>
  <c r="AD105" i="11"/>
  <c r="S105" i="11"/>
  <c r="L105" i="11"/>
  <c r="BB104" i="11"/>
  <c r="AQ104" i="11"/>
  <c r="AE104" i="11"/>
  <c r="M104" i="11"/>
  <c r="BC103" i="11"/>
  <c r="AQ103" i="11"/>
  <c r="AE103" i="11"/>
  <c r="M103" i="11"/>
  <c r="BC102" i="11"/>
  <c r="AV102" i="11"/>
  <c r="AK102" i="11"/>
  <c r="S102" i="11"/>
  <c r="L102" i="11"/>
  <c r="AW101" i="11"/>
  <c r="AP101" i="11"/>
  <c r="AD101" i="11"/>
  <c r="S101" i="11"/>
  <c r="L101" i="11"/>
  <c r="BB100" i="11"/>
  <c r="AP100" i="11"/>
  <c r="AD100" i="11"/>
  <c r="S100" i="11"/>
  <c r="L100" i="11"/>
  <c r="R146" i="11"/>
  <c r="AQ145" i="11"/>
  <c r="AJ144" i="11"/>
  <c r="AW143" i="11"/>
  <c r="AJ143" i="11"/>
  <c r="L143" i="11"/>
  <c r="AP142" i="11"/>
  <c r="AD141" i="11"/>
  <c r="BC138" i="11"/>
  <c r="AD138" i="11"/>
  <c r="G138" i="11"/>
  <c r="AQ137" i="11"/>
  <c r="AW136" i="11"/>
  <c r="AD136" i="11"/>
  <c r="BC135" i="11"/>
  <c r="Y135" i="11"/>
  <c r="AW134" i="11"/>
  <c r="AE134" i="11"/>
  <c r="M134" i="11"/>
  <c r="AK132" i="11"/>
  <c r="M132" i="11"/>
  <c r="AP131" i="11"/>
  <c r="Y130" i="11"/>
  <c r="BB129" i="11"/>
  <c r="AE129" i="11"/>
  <c r="S129" i="11"/>
  <c r="BC128" i="11"/>
  <c r="AK128" i="11"/>
  <c r="AP127" i="11"/>
  <c r="Y127" i="11"/>
  <c r="M127" i="11"/>
  <c r="AJ126" i="11"/>
  <c r="AQ125" i="11"/>
  <c r="X125" i="11"/>
  <c r="M125" i="11"/>
  <c r="Y124" i="11"/>
  <c r="AW123" i="11"/>
  <c r="S123" i="11"/>
  <c r="BC122" i="11"/>
  <c r="AQ122" i="11"/>
  <c r="X122" i="11"/>
  <c r="L122" i="11"/>
  <c r="AQ121" i="11"/>
  <c r="BC120" i="11"/>
  <c r="AK120" i="11"/>
  <c r="R120" i="11"/>
  <c r="AW119" i="11"/>
  <c r="AD119" i="11"/>
  <c r="AW118" i="11"/>
  <c r="AP118" i="11"/>
  <c r="X118" i="11"/>
  <c r="M118" i="11"/>
  <c r="AV117" i="11"/>
  <c r="AD117" i="11"/>
  <c r="R117" i="11"/>
  <c r="AW116" i="11"/>
  <c r="AK116" i="11"/>
  <c r="S116" i="11"/>
  <c r="AP115" i="11"/>
  <c r="Y115" i="11"/>
  <c r="AQ114" i="11"/>
  <c r="BC113" i="11"/>
  <c r="AP113" i="11"/>
  <c r="AQ112" i="11"/>
  <c r="X112" i="11"/>
  <c r="BB111" i="11"/>
  <c r="AK111" i="11"/>
  <c r="X111" i="11"/>
  <c r="BB110" i="11"/>
  <c r="AQ110" i="11"/>
  <c r="AD110" i="11"/>
  <c r="S110" i="11"/>
  <c r="AW109" i="11"/>
  <c r="AK109" i="11"/>
  <c r="X109" i="11"/>
  <c r="BB108" i="11"/>
  <c r="AQ108" i="11"/>
  <c r="AE108" i="11"/>
  <c r="S108" i="11"/>
  <c r="BC107" i="11"/>
  <c r="AQ107" i="11"/>
  <c r="AD107" i="11"/>
  <c r="AD106" i="11"/>
  <c r="S106" i="11"/>
  <c r="G106" i="11"/>
  <c r="BB105" i="11"/>
  <c r="AK105" i="11"/>
  <c r="X105" i="11"/>
  <c r="M105" i="11"/>
  <c r="AW104" i="11"/>
  <c r="AK104" i="11"/>
  <c r="X104" i="11"/>
  <c r="BB103" i="11"/>
  <c r="AK103" i="11"/>
  <c r="X103" i="11"/>
  <c r="BB102" i="11"/>
  <c r="AQ102" i="11"/>
  <c r="AD102" i="11"/>
  <c r="R102" i="11"/>
  <c r="BC101" i="11"/>
  <c r="AQ101" i="11"/>
  <c r="Y101" i="11"/>
  <c r="BC100" i="11"/>
  <c r="AK100" i="11"/>
  <c r="X100" i="11"/>
  <c r="M100" i="11"/>
  <c r="BB99" i="11"/>
  <c r="AQ99" i="11"/>
  <c r="AE99" i="11"/>
  <c r="M99" i="11"/>
  <c r="BC98" i="11"/>
  <c r="AV98" i="11"/>
  <c r="AJ98" i="11"/>
  <c r="X98" i="11"/>
  <c r="AW97" i="11"/>
  <c r="AP97" i="11"/>
  <c r="AD97" i="11"/>
  <c r="S97" i="11"/>
  <c r="L97" i="11"/>
  <c r="BB96" i="11"/>
  <c r="AQ96" i="11"/>
  <c r="AE96" i="11"/>
  <c r="M96" i="11"/>
  <c r="BC95" i="11"/>
  <c r="AQ95" i="11"/>
  <c r="AE95" i="11"/>
  <c r="M95" i="11"/>
  <c r="BC94" i="11"/>
  <c r="AV94" i="11"/>
  <c r="AK94" i="11"/>
  <c r="Y94" i="11"/>
  <c r="R94" i="11"/>
  <c r="G94" i="11"/>
  <c r="BB93" i="11"/>
  <c r="AP93" i="11"/>
  <c r="AD93" i="11"/>
  <c r="S93" i="11"/>
  <c r="L93" i="11"/>
  <c r="BB92" i="11"/>
  <c r="AQ92" i="11"/>
  <c r="AE92" i="11"/>
  <c r="M92" i="11"/>
  <c r="BC91" i="11"/>
  <c r="AV91" i="11"/>
  <c r="AK91" i="11"/>
  <c r="Y91" i="11"/>
  <c r="R91" i="11"/>
  <c r="G91" i="11"/>
  <c r="AV90" i="11"/>
  <c r="AK90" i="11"/>
  <c r="Y90" i="11"/>
  <c r="R90" i="11"/>
  <c r="G90" i="11"/>
  <c r="AW89" i="11"/>
  <c r="AP89" i="11"/>
  <c r="AD89" i="11"/>
  <c r="S89" i="11"/>
  <c r="L89" i="11"/>
  <c r="AW88" i="11"/>
  <c r="AP88" i="11"/>
  <c r="AE88" i="11"/>
  <c r="M88" i="11"/>
  <c r="BB87" i="11"/>
  <c r="AQ87" i="11"/>
  <c r="AE87" i="11"/>
  <c r="M87" i="11"/>
  <c r="BB86" i="11"/>
  <c r="AQ86" i="11"/>
  <c r="AE86" i="11"/>
  <c r="X86" i="11"/>
  <c r="AW85" i="11"/>
  <c r="AP85" i="11"/>
  <c r="AD85" i="11"/>
  <c r="S85" i="11"/>
  <c r="L85" i="11"/>
  <c r="BC84" i="11"/>
  <c r="AJ84" i="11"/>
  <c r="X84" i="11"/>
  <c r="G84" i="11"/>
  <c r="AP83" i="11"/>
  <c r="AD83" i="11"/>
  <c r="S83" i="11"/>
  <c r="L83" i="11"/>
  <c r="BC82" i="11"/>
  <c r="AJ82" i="11"/>
  <c r="S82" i="11"/>
  <c r="L82" i="11"/>
  <c r="AW81" i="11"/>
  <c r="AP81" i="11"/>
  <c r="AD81" i="11"/>
  <c r="S81" i="11"/>
  <c r="L81" i="11"/>
  <c r="BB80" i="11"/>
  <c r="AQ80" i="11"/>
  <c r="AE80" i="11"/>
  <c r="M80" i="11"/>
  <c r="BC79" i="11"/>
  <c r="AJ79" i="11"/>
  <c r="X79" i="11"/>
  <c r="AW78" i="11"/>
  <c r="AP78" i="11"/>
  <c r="AE78" i="11"/>
  <c r="M78" i="11"/>
  <c r="BC77" i="11"/>
  <c r="AJ77" i="11"/>
  <c r="X77" i="11"/>
  <c r="BC76" i="11"/>
  <c r="AJ76" i="11"/>
  <c r="X76" i="11"/>
  <c r="BC75" i="11"/>
  <c r="AQ75" i="11"/>
  <c r="AE75" i="11"/>
  <c r="M75" i="11"/>
  <c r="AW74" i="11"/>
  <c r="AP74" i="11"/>
  <c r="AD74" i="11"/>
  <c r="M74" i="11"/>
  <c r="AV73" i="11"/>
  <c r="AK73" i="11"/>
  <c r="Y73" i="11"/>
  <c r="R73" i="11"/>
  <c r="G73" i="11"/>
  <c r="AW72" i="11"/>
  <c r="AP72" i="11"/>
  <c r="AD72" i="11"/>
  <c r="S72" i="11"/>
  <c r="L72" i="11"/>
  <c r="BB71" i="11"/>
  <c r="AQ71" i="11"/>
  <c r="AE71" i="11"/>
  <c r="X71" i="11"/>
  <c r="BC70" i="11"/>
  <c r="AV70" i="11"/>
  <c r="AK70" i="11"/>
  <c r="S70" i="11"/>
  <c r="L70" i="11"/>
  <c r="BC69" i="11"/>
  <c r="AJ69" i="11"/>
  <c r="X69" i="11"/>
  <c r="AV68" i="11"/>
  <c r="AK68" i="11"/>
  <c r="Y68" i="11"/>
  <c r="R68" i="11"/>
  <c r="G68" i="11"/>
  <c r="AW67" i="11"/>
  <c r="AP67" i="11"/>
  <c r="AD67" i="11"/>
  <c r="M67" i="11"/>
  <c r="AQ66" i="11"/>
  <c r="AE66" i="11"/>
  <c r="X66" i="11"/>
  <c r="BC65" i="11"/>
  <c r="AJ65" i="11"/>
  <c r="Y65" i="11"/>
  <c r="R65" i="11"/>
  <c r="G65" i="11"/>
  <c r="AW64" i="11"/>
  <c r="AP64" i="11"/>
  <c r="AD64" i="11"/>
  <c r="S64" i="11"/>
  <c r="L64" i="11"/>
  <c r="BB63" i="11"/>
  <c r="AJ63" i="11"/>
  <c r="X63" i="11"/>
  <c r="AV62" i="11"/>
  <c r="AK62" i="11"/>
  <c r="Y62" i="11"/>
  <c r="R62" i="11"/>
  <c r="G62" i="11"/>
  <c r="BB61" i="11"/>
  <c r="AQ61" i="11"/>
  <c r="AE61" i="11"/>
  <c r="M61" i="11"/>
  <c r="BC60" i="11"/>
  <c r="AQ60" i="11"/>
  <c r="AE60" i="11"/>
  <c r="M60" i="11"/>
  <c r="BC59" i="11"/>
  <c r="AJ59" i="11"/>
  <c r="X59" i="11"/>
  <c r="AW58" i="11"/>
  <c r="AP58" i="11"/>
  <c r="AD58" i="11"/>
  <c r="M58" i="11"/>
  <c r="BB57" i="11"/>
  <c r="AQ57" i="11"/>
  <c r="AE57" i="11"/>
  <c r="M57" i="11"/>
  <c r="BC56" i="11"/>
  <c r="AJ56" i="11"/>
  <c r="X56" i="11"/>
  <c r="AV55" i="11"/>
  <c r="AK55" i="11"/>
  <c r="Y55" i="11"/>
  <c r="R55" i="11"/>
  <c r="G55" i="11"/>
  <c r="AJ145" i="11"/>
  <c r="R144" i="11"/>
  <c r="X143" i="11"/>
  <c r="AV142" i="11"/>
  <c r="AE141" i="11"/>
  <c r="AV138" i="11"/>
  <c r="L137" i="11"/>
  <c r="AQ136" i="11"/>
  <c r="L136" i="11"/>
  <c r="X135" i="11"/>
  <c r="AK134" i="11"/>
  <c r="AK133" i="11"/>
  <c r="S133" i="11"/>
  <c r="BB132" i="11"/>
  <c r="Y132" i="11"/>
  <c r="X130" i="11"/>
  <c r="AP129" i="11"/>
  <c r="X128" i="11"/>
  <c r="M128" i="11"/>
  <c r="AK126" i="11"/>
  <c r="AP125" i="11"/>
  <c r="S125" i="11"/>
  <c r="BB124" i="11"/>
  <c r="AE124" i="11"/>
  <c r="M124" i="11"/>
  <c r="AK123" i="11"/>
  <c r="AE122" i="11"/>
  <c r="M122" i="11"/>
  <c r="AJ121" i="11"/>
  <c r="S121" i="11"/>
  <c r="AQ120" i="11"/>
  <c r="AV119" i="11"/>
  <c r="AK118" i="11"/>
  <c r="S118" i="11"/>
  <c r="BC117" i="11"/>
  <c r="Y117" i="11"/>
  <c r="G117" i="11"/>
  <c r="AP116" i="11"/>
  <c r="M116" i="11"/>
  <c r="BC115" i="11"/>
  <c r="AJ115" i="11"/>
  <c r="R115" i="11"/>
  <c r="AJ114" i="11"/>
  <c r="S114" i="11"/>
  <c r="X113" i="11"/>
  <c r="M113" i="11"/>
  <c r="G112" i="11"/>
  <c r="AP111" i="11"/>
  <c r="G111" i="11"/>
  <c r="M110" i="11"/>
  <c r="AP109" i="11"/>
  <c r="AD108" i="11"/>
  <c r="M108" i="11"/>
  <c r="AV107" i="11"/>
  <c r="X107" i="11"/>
  <c r="L107" i="11"/>
  <c r="AV106" i="11"/>
  <c r="AJ106" i="11"/>
  <c r="R106" i="11"/>
  <c r="AQ105" i="11"/>
  <c r="AP104" i="11"/>
  <c r="G104" i="11"/>
  <c r="AP103" i="11"/>
  <c r="G103" i="11"/>
  <c r="Y102" i="11"/>
  <c r="M102" i="11"/>
  <c r="X101" i="11"/>
  <c r="G101" i="11"/>
  <c r="AQ100" i="11"/>
  <c r="AD99" i="11"/>
  <c r="S99" i="11"/>
  <c r="G99" i="11"/>
  <c r="AW98" i="11"/>
  <c r="AE98" i="11"/>
  <c r="S98" i="11"/>
  <c r="G98" i="11"/>
  <c r="BB97" i="11"/>
  <c r="AK97" i="11"/>
  <c r="X97" i="11"/>
  <c r="M97" i="11"/>
  <c r="AW96" i="11"/>
  <c r="AK96" i="11"/>
  <c r="X96" i="11"/>
  <c r="BB95" i="11"/>
  <c r="AK95" i="11"/>
  <c r="X95" i="11"/>
  <c r="BB94" i="11"/>
  <c r="AQ94" i="11"/>
  <c r="AD94" i="11"/>
  <c r="AQ93" i="11"/>
  <c r="Y93" i="11"/>
  <c r="BC92" i="11"/>
  <c r="AP92" i="11"/>
  <c r="Y92" i="11"/>
  <c r="R92" i="11"/>
  <c r="AE91" i="11"/>
  <c r="S91" i="11"/>
  <c r="BC90" i="11"/>
  <c r="AP90" i="11"/>
  <c r="AD90" i="11"/>
  <c r="BC89" i="11"/>
  <c r="AQ89" i="11"/>
  <c r="Y89" i="11"/>
  <c r="BB88" i="11"/>
  <c r="AK88" i="11"/>
  <c r="Y88" i="11"/>
  <c r="R88" i="11"/>
  <c r="BC87" i="11"/>
  <c r="AP87" i="11"/>
  <c r="Y87" i="11"/>
  <c r="R87" i="11"/>
  <c r="BC86" i="11"/>
  <c r="AP86" i="11"/>
  <c r="R86" i="11"/>
  <c r="AV85" i="11"/>
  <c r="AJ85" i="11"/>
  <c r="AW84" i="11"/>
  <c r="AP84" i="11"/>
  <c r="Y84" i="11"/>
  <c r="M84" i="11"/>
  <c r="BC83" i="11"/>
  <c r="AQ83" i="11"/>
  <c r="Y83" i="11"/>
  <c r="X82" i="11"/>
  <c r="M82" i="11"/>
  <c r="AV81" i="11"/>
  <c r="AJ81" i="11"/>
  <c r="G81" i="11"/>
  <c r="AV80" i="11"/>
  <c r="AJ80" i="11"/>
  <c r="L80" i="11"/>
  <c r="AW79" i="11"/>
  <c r="AP79" i="11"/>
  <c r="Y79" i="11"/>
  <c r="M79" i="11"/>
  <c r="BC78" i="11"/>
  <c r="AJ78" i="11"/>
  <c r="L78" i="11"/>
  <c r="AW77" i="11"/>
  <c r="AP77" i="11"/>
  <c r="Y77" i="11"/>
  <c r="M77" i="11"/>
  <c r="AW76" i="11"/>
  <c r="AP76" i="11"/>
  <c r="Y76" i="11"/>
  <c r="M76" i="11"/>
  <c r="AW75" i="11"/>
  <c r="AJ75" i="11"/>
  <c r="L75" i="11"/>
  <c r="BB74" i="11"/>
  <c r="AQ74" i="11"/>
  <c r="S74" i="11"/>
  <c r="G74" i="11"/>
  <c r="AW73" i="11"/>
  <c r="AJ73" i="11"/>
  <c r="L73" i="11"/>
  <c r="AV72" i="11"/>
  <c r="AJ72" i="11"/>
  <c r="G72" i="11"/>
  <c r="AV71" i="11"/>
  <c r="AJ71" i="11"/>
  <c r="L71" i="11"/>
  <c r="AW70" i="11"/>
  <c r="AJ70" i="11"/>
  <c r="X70" i="11"/>
  <c r="M70" i="11"/>
  <c r="BB69" i="11"/>
  <c r="AQ69" i="11"/>
  <c r="AD69" i="11"/>
  <c r="R69" i="11"/>
  <c r="AE68" i="11"/>
  <c r="S68" i="11"/>
  <c r="AE67" i="11"/>
  <c r="L67" i="11"/>
  <c r="AV66" i="11"/>
  <c r="AJ66" i="11"/>
  <c r="L66" i="11"/>
  <c r="AV65" i="11"/>
  <c r="AK65" i="11"/>
  <c r="X65" i="11"/>
  <c r="M65" i="11"/>
  <c r="BB64" i="11"/>
  <c r="AK64" i="11"/>
  <c r="X64" i="11"/>
  <c r="M64" i="11"/>
  <c r="AQ63" i="11"/>
  <c r="AD63" i="11"/>
  <c r="R63" i="11"/>
  <c r="AE62" i="11"/>
  <c r="S62" i="11"/>
  <c r="AV61" i="11"/>
  <c r="AJ61" i="11"/>
  <c r="L61" i="11"/>
  <c r="AW60" i="11"/>
  <c r="AJ60" i="11"/>
  <c r="L60" i="11"/>
  <c r="AW59" i="11"/>
  <c r="AP59" i="11"/>
  <c r="Y59" i="11"/>
  <c r="M59" i="11"/>
  <c r="AE58" i="11"/>
  <c r="L58" i="11"/>
  <c r="AV57" i="11"/>
  <c r="AJ57" i="11"/>
  <c r="L57" i="11"/>
  <c r="AW56" i="11"/>
  <c r="AP56" i="11"/>
  <c r="Y56" i="11"/>
  <c r="M56" i="11"/>
  <c r="BC55" i="11"/>
  <c r="AQ55" i="11"/>
  <c r="AD55" i="11"/>
  <c r="BC54" i="11"/>
  <c r="AK54" i="11"/>
  <c r="S54" i="11"/>
  <c r="L54" i="11"/>
  <c r="BC53" i="11"/>
  <c r="AK53" i="11"/>
  <c r="Y53" i="11"/>
  <c r="R53" i="11"/>
  <c r="G53" i="11"/>
  <c r="AW52" i="11"/>
  <c r="AP52" i="11"/>
  <c r="AD52" i="11"/>
  <c r="S52" i="11"/>
  <c r="L52" i="11"/>
  <c r="BB51" i="11"/>
  <c r="AJ51" i="11"/>
  <c r="Y51" i="11"/>
  <c r="R51" i="11"/>
  <c r="G51" i="11"/>
  <c r="BB50" i="11"/>
  <c r="AJ50" i="11"/>
  <c r="X50" i="11"/>
  <c r="BC49" i="11"/>
  <c r="AK49" i="11"/>
  <c r="Y49" i="11"/>
  <c r="R49" i="11"/>
  <c r="G49" i="11"/>
  <c r="AW48" i="11"/>
  <c r="AP48" i="11"/>
  <c r="AD48" i="11"/>
  <c r="S48" i="11"/>
  <c r="L48" i="11"/>
  <c r="BB47" i="11"/>
  <c r="AK47" i="11"/>
  <c r="S47" i="11"/>
  <c r="L47" i="11"/>
  <c r="BB46" i="11"/>
  <c r="AK46" i="11"/>
  <c r="S46" i="11"/>
  <c r="L46" i="11"/>
  <c r="AV45" i="11"/>
  <c r="AJ45" i="11"/>
  <c r="Y45" i="11"/>
  <c r="R45" i="11"/>
  <c r="G45" i="11"/>
  <c r="AW44" i="11"/>
  <c r="AP44" i="11"/>
  <c r="AD44" i="11"/>
  <c r="S44" i="11"/>
  <c r="L44" i="11"/>
  <c r="BB43" i="11"/>
  <c r="AQ43" i="11"/>
  <c r="AE43" i="11"/>
  <c r="M43" i="11"/>
  <c r="AV42" i="11"/>
  <c r="AK42" i="11"/>
  <c r="S42" i="11"/>
  <c r="L42" i="11"/>
  <c r="AW41" i="11"/>
  <c r="AK41" i="11"/>
  <c r="Y41" i="11"/>
  <c r="R41" i="11"/>
  <c r="G41" i="11"/>
  <c r="AW40" i="11"/>
  <c r="AP40" i="11"/>
  <c r="AD40" i="11"/>
  <c r="S40" i="11"/>
  <c r="L40" i="11"/>
  <c r="BB39" i="11"/>
  <c r="AJ39" i="11"/>
  <c r="X39" i="11"/>
  <c r="AV38" i="11"/>
  <c r="AK38" i="11"/>
  <c r="Y38" i="11"/>
  <c r="R38" i="11"/>
  <c r="G38" i="11"/>
  <c r="BB37" i="11"/>
  <c r="AQ37" i="11"/>
  <c r="AJ37" i="11"/>
  <c r="X37" i="11"/>
  <c r="AV36" i="11"/>
  <c r="AK36" i="11"/>
  <c r="Y36" i="11"/>
  <c r="R36" i="11"/>
  <c r="G36" i="11"/>
  <c r="AQ35" i="11"/>
  <c r="AE35" i="11"/>
  <c r="M35" i="11"/>
  <c r="AQ34" i="11"/>
  <c r="AE34" i="11"/>
  <c r="M34" i="11"/>
  <c r="BB33" i="11"/>
  <c r="AQ33" i="11"/>
  <c r="AJ33" i="11"/>
  <c r="X33" i="11"/>
  <c r="AV32" i="11"/>
  <c r="AK32" i="11"/>
  <c r="AD32" i="11"/>
  <c r="S32" i="11"/>
  <c r="L32" i="11"/>
  <c r="BB31" i="11"/>
  <c r="AP31" i="11"/>
  <c r="Q143" i="11"/>
  <c r="Q134" i="11"/>
  <c r="Q133" i="11"/>
  <c r="Q127" i="11"/>
  <c r="Q120" i="11"/>
  <c r="Q116" i="11"/>
  <c r="Q141" i="11"/>
  <c r="Q122" i="11"/>
  <c r="Q117" i="11"/>
  <c r="Q106" i="11"/>
  <c r="Q145" i="11"/>
  <c r="Q137" i="11"/>
  <c r="Q135" i="11"/>
  <c r="Q130" i="11"/>
  <c r="Q124" i="11"/>
  <c r="Q119" i="11"/>
  <c r="Q115" i="11"/>
  <c r="Q112" i="11"/>
  <c r="Q111" i="11"/>
  <c r="Q109" i="11"/>
  <c r="Q107" i="11"/>
  <c r="Q104" i="11"/>
  <c r="Q103" i="11"/>
  <c r="Q101" i="11"/>
  <c r="Q98" i="11"/>
  <c r="Q86" i="11"/>
  <c r="Q84" i="11"/>
  <c r="Q79" i="11"/>
  <c r="Q77" i="11"/>
  <c r="Q76" i="11"/>
  <c r="Q71" i="11"/>
  <c r="Q69" i="11"/>
  <c r="Q66" i="11"/>
  <c r="Q63" i="11"/>
  <c r="Q59" i="11"/>
  <c r="Q56" i="11"/>
  <c r="Q142" i="11"/>
  <c r="Q129" i="11"/>
  <c r="Q96" i="11"/>
  <c r="Q95" i="11"/>
  <c r="Q94" i="11"/>
  <c r="Q93" i="11"/>
  <c r="Q90" i="11"/>
  <c r="Q89" i="11"/>
  <c r="Q83" i="11"/>
  <c r="Q55" i="11"/>
  <c r="Q50" i="11"/>
  <c r="Q39" i="11"/>
  <c r="Q37" i="11"/>
  <c r="Q33" i="11"/>
  <c r="G7" i="11"/>
  <c r="R7" i="11"/>
  <c r="Y7" i="11"/>
  <c r="AK7" i="11"/>
  <c r="AV7" i="11"/>
  <c r="BC7" i="11"/>
  <c r="M8" i="11"/>
  <c r="M182" i="11" s="1"/>
  <c r="AE8" i="11"/>
  <c r="AQ8" i="11"/>
  <c r="AQ182" i="11" s="1"/>
  <c r="BB8" i="11"/>
  <c r="BB182" i="11" s="1"/>
  <c r="L9" i="11"/>
  <c r="L182" i="11" s="1"/>
  <c r="S9" i="11"/>
  <c r="AD9" i="11"/>
  <c r="AD182" i="11" s="1"/>
  <c r="AK9" i="11"/>
  <c r="BC9" i="11"/>
  <c r="Q10" i="11"/>
  <c r="X10" i="11"/>
  <c r="X182" i="11" s="1"/>
  <c r="AE10" i="11"/>
  <c r="AQ10" i="11"/>
  <c r="BB10" i="11"/>
  <c r="G11" i="11"/>
  <c r="R11" i="11"/>
  <c r="Y11" i="11"/>
  <c r="AJ11" i="11"/>
  <c r="BC11" i="11"/>
  <c r="M12" i="11"/>
  <c r="AE12" i="11"/>
  <c r="AP12" i="11"/>
  <c r="AW12" i="11"/>
  <c r="AW182" i="11" s="1"/>
  <c r="G13" i="11"/>
  <c r="R13" i="11"/>
  <c r="Y13" i="11"/>
  <c r="AK13" i="11"/>
  <c r="AV13" i="11"/>
  <c r="L14" i="11"/>
  <c r="S14" i="11"/>
  <c r="AD14" i="11"/>
  <c r="AK14" i="11"/>
  <c r="AV14" i="11"/>
  <c r="Q15" i="11"/>
  <c r="X15" i="11"/>
  <c r="AE15" i="11"/>
  <c r="AQ15" i="11"/>
  <c r="BB15" i="11"/>
  <c r="L16" i="11"/>
  <c r="S16" i="11"/>
  <c r="AD16" i="11"/>
  <c r="AO16" i="11"/>
  <c r="AV16" i="11"/>
  <c r="Q17" i="11"/>
  <c r="X17" i="11"/>
  <c r="AJ17" i="11"/>
  <c r="BC17" i="11"/>
  <c r="Q18" i="11"/>
  <c r="X18" i="11"/>
  <c r="AJ18" i="11"/>
  <c r="BC18" i="11"/>
  <c r="L19" i="11"/>
  <c r="S19" i="11"/>
  <c r="AK19" i="11"/>
  <c r="AV19" i="11"/>
  <c r="Q20" i="11"/>
  <c r="X20" i="11"/>
  <c r="AJ20" i="11"/>
  <c r="AV20" i="11"/>
  <c r="Q21" i="11"/>
  <c r="X21" i="11"/>
  <c r="AQ21" i="11"/>
  <c r="BB21" i="11"/>
  <c r="G22" i="11"/>
  <c r="R22" i="11"/>
  <c r="Y22" i="11"/>
  <c r="AJ22" i="11"/>
  <c r="BB22" i="11"/>
  <c r="L23" i="11"/>
  <c r="S23" i="11"/>
  <c r="AK23" i="11"/>
  <c r="AW23" i="11"/>
  <c r="G24" i="11"/>
  <c r="R24" i="11"/>
  <c r="Y24" i="11"/>
  <c r="AK24" i="11"/>
  <c r="AV24" i="11"/>
  <c r="Q25" i="11"/>
  <c r="X25" i="11"/>
  <c r="AJ25" i="11"/>
  <c r="BC25" i="11"/>
  <c r="M26" i="11"/>
  <c r="AD26" i="11"/>
  <c r="AP26" i="11"/>
  <c r="AW26" i="11"/>
  <c r="Q27" i="11"/>
  <c r="X27" i="11"/>
  <c r="AJ27" i="11"/>
  <c r="AV27" i="11"/>
  <c r="BC27" i="11"/>
  <c r="L28" i="11"/>
  <c r="S28" i="11"/>
  <c r="AD28" i="11"/>
  <c r="AP28" i="11"/>
  <c r="AW28" i="11"/>
  <c r="G29" i="11"/>
  <c r="Q29" i="11"/>
  <c r="X29" i="11"/>
  <c r="AJ29" i="11"/>
  <c r="BC29" i="11"/>
  <c r="L30" i="11"/>
  <c r="S30" i="11"/>
  <c r="AK30" i="11"/>
  <c r="AW30" i="11"/>
  <c r="Q31" i="11"/>
  <c r="X31" i="11"/>
  <c r="AE31" i="11"/>
  <c r="AQ31" i="11"/>
  <c r="R32" i="11"/>
  <c r="AE32" i="11"/>
  <c r="AQ32" i="11"/>
  <c r="BC32" i="11"/>
  <c r="M33" i="11"/>
  <c r="Y33" i="11"/>
  <c r="AO33" i="11"/>
  <c r="AW33" i="11"/>
  <c r="Q34" i="11"/>
  <c r="X34" i="11"/>
  <c r="AK34" i="11"/>
  <c r="AW34" i="11"/>
  <c r="L35" i="11"/>
  <c r="AJ35" i="11"/>
  <c r="AV35" i="11"/>
  <c r="BC35" i="11"/>
  <c r="Q36" i="11"/>
  <c r="AD36" i="11"/>
  <c r="AQ36" i="11"/>
  <c r="BC36" i="11"/>
  <c r="M37" i="11"/>
  <c r="Y37" i="11"/>
  <c r="AO37" i="11"/>
  <c r="AW37" i="11"/>
  <c r="L38" i="11"/>
  <c r="AJ38" i="11"/>
  <c r="AW38" i="11"/>
  <c r="G39" i="11"/>
  <c r="S39" i="11"/>
  <c r="AE39" i="11"/>
  <c r="BC39" i="11"/>
  <c r="Q40" i="11"/>
  <c r="Y40" i="11"/>
  <c r="AQ40" i="11"/>
  <c r="BC40" i="11"/>
  <c r="Q41" i="11"/>
  <c r="AD41" i="11"/>
  <c r="AQ41" i="11"/>
  <c r="G42" i="11"/>
  <c r="AD42" i="11"/>
  <c r="AQ42" i="11"/>
  <c r="BC42" i="11"/>
  <c r="L43" i="11"/>
  <c r="AJ43" i="11"/>
  <c r="AW43" i="11"/>
  <c r="G44" i="11"/>
  <c r="AJ44" i="11"/>
  <c r="AV44" i="11"/>
  <c r="L45" i="11"/>
  <c r="AW45" i="11"/>
  <c r="Q46" i="11"/>
  <c r="Y46" i="11"/>
  <c r="AJ46" i="11"/>
  <c r="BC46" i="11"/>
  <c r="Q47" i="11"/>
  <c r="Y47" i="11"/>
  <c r="AJ47" i="11"/>
  <c r="BC47" i="11"/>
  <c r="Q48" i="11"/>
  <c r="Y48" i="11"/>
  <c r="AQ48" i="11"/>
  <c r="BC48" i="11"/>
  <c r="Q49" i="11"/>
  <c r="AD49" i="11"/>
  <c r="AP49" i="11"/>
  <c r="AW49" i="11"/>
  <c r="M50" i="11"/>
  <c r="Y50" i="11"/>
  <c r="AP50" i="11"/>
  <c r="AW50" i="11"/>
  <c r="S51" i="11"/>
  <c r="AD51" i="11"/>
  <c r="AQ51" i="11"/>
  <c r="M52" i="11"/>
  <c r="X52" i="11"/>
  <c r="AK52" i="11"/>
  <c r="BB52" i="11"/>
  <c r="M53" i="11"/>
  <c r="X53" i="11"/>
  <c r="AO53" i="11"/>
  <c r="AV53" i="11"/>
  <c r="R54" i="11"/>
  <c r="AO54" i="11"/>
  <c r="AV54" i="11"/>
  <c r="L55" i="11"/>
  <c r="X55" i="11"/>
  <c r="G56" i="11"/>
  <c r="AQ56" i="11"/>
  <c r="S57" i="11"/>
  <c r="AD57" i="11"/>
  <c r="AW57" i="11"/>
  <c r="R58" i="11"/>
  <c r="Y58" i="11"/>
  <c r="AQ58" i="11"/>
  <c r="BC58" i="11"/>
  <c r="L59" i="11"/>
  <c r="AD59" i="11"/>
  <c r="G60" i="11"/>
  <c r="AK60" i="11"/>
  <c r="S61" i="11"/>
  <c r="AD61" i="11"/>
  <c r="AW61" i="11"/>
  <c r="L62" i="11"/>
  <c r="X62" i="11"/>
  <c r="AQ62" i="11"/>
  <c r="BC62" i="11"/>
  <c r="M63" i="11"/>
  <c r="AE63" i="11"/>
  <c r="AV63" i="11"/>
  <c r="AQ64" i="11"/>
  <c r="AP65" i="11"/>
  <c r="BB65" i="11"/>
  <c r="S66" i="11"/>
  <c r="AD66" i="11"/>
  <c r="AW66" i="11"/>
  <c r="R67" i="11"/>
  <c r="Y67" i="11"/>
  <c r="AQ67" i="11"/>
  <c r="BC67" i="11"/>
  <c r="Q68" i="11"/>
  <c r="AJ68" i="11"/>
  <c r="AW68" i="11"/>
  <c r="G69" i="11"/>
  <c r="AP69" i="11"/>
  <c r="R70" i="11"/>
  <c r="AE70" i="11"/>
  <c r="R71" i="11"/>
  <c r="M72" i="11"/>
  <c r="X72" i="11"/>
  <c r="AQ72" i="11"/>
  <c r="AP73" i="11"/>
  <c r="BC73" i="11"/>
  <c r="R74" i="11"/>
  <c r="S75" i="11"/>
  <c r="AD75" i="11"/>
  <c r="BB75" i="11"/>
  <c r="S76" i="11"/>
  <c r="AK76" i="11"/>
  <c r="BB76" i="11"/>
  <c r="S77" i="11"/>
  <c r="AK77" i="11"/>
  <c r="BB77" i="11"/>
  <c r="R78" i="11"/>
  <c r="Y78" i="11"/>
  <c r="AQ78" i="11"/>
  <c r="BB78" i="11"/>
  <c r="R79" i="11"/>
  <c r="AE79" i="11"/>
  <c r="AV79" i="11"/>
  <c r="Q80" i="11"/>
  <c r="X80" i="11"/>
  <c r="AP80" i="11"/>
  <c r="AK81" i="11"/>
  <c r="BC81" i="11"/>
  <c r="R83" i="11"/>
  <c r="AJ83" i="11"/>
  <c r="BB83" i="11"/>
  <c r="R84" i="11"/>
  <c r="AE84" i="11"/>
  <c r="AV84" i="11"/>
  <c r="AK85" i="11"/>
  <c r="BC85" i="11"/>
  <c r="L86" i="11"/>
  <c r="Y86" i="11"/>
  <c r="AK86" i="11"/>
  <c r="G87" i="11"/>
  <c r="AK87" i="11"/>
  <c r="G88" i="11"/>
  <c r="AJ88" i="11"/>
  <c r="BC88" i="11"/>
  <c r="AK89" i="11"/>
  <c r="AO90" i="11"/>
  <c r="L91" i="11"/>
  <c r="X91" i="11"/>
  <c r="AQ91" i="11"/>
  <c r="BB91" i="11"/>
  <c r="Q92" i="11"/>
  <c r="AD92" i="11"/>
  <c r="AV92" i="11"/>
  <c r="M93" i="11"/>
  <c r="AE93" i="11"/>
  <c r="AW93" i="11"/>
  <c r="L94" i="11"/>
  <c r="X94" i="11"/>
  <c r="G95" i="11"/>
  <c r="AP95" i="11"/>
  <c r="G96" i="11"/>
  <c r="AP96" i="11"/>
  <c r="AQ97" i="11"/>
  <c r="R98" i="11"/>
  <c r="AK98" i="11"/>
  <c r="BB98" i="11"/>
  <c r="R99" i="11"/>
  <c r="AJ99" i="11"/>
  <c r="AV99" i="11"/>
  <c r="G100" i="11"/>
  <c r="Y100" i="11"/>
  <c r="AW100" i="11"/>
  <c r="Q102" i="11"/>
  <c r="AJ102" i="11"/>
  <c r="S103" i="11"/>
  <c r="AJ103" i="11"/>
  <c r="L104" i="11"/>
  <c r="Y104" i="11"/>
  <c r="AV104" i="11"/>
  <c r="Q105" i="11"/>
  <c r="AE105" i="11"/>
  <c r="BC105" i="11"/>
  <c r="M106" i="11"/>
  <c r="AK106" i="11"/>
  <c r="BC106" i="11"/>
  <c r="AP108" i="11"/>
  <c r="G109" i="11"/>
  <c r="S109" i="11"/>
  <c r="AJ109" i="11"/>
  <c r="Q110" i="11"/>
  <c r="AE110" i="11"/>
  <c r="AV110" i="11"/>
  <c r="R111" i="11"/>
  <c r="AD111" i="11"/>
  <c r="Q113" i="11"/>
  <c r="AE113" i="11"/>
  <c r="L114" i="11"/>
  <c r="AE114" i="11"/>
  <c r="AW115" i="11"/>
  <c r="L116" i="11"/>
  <c r="S117" i="11"/>
  <c r="AQ117" i="11"/>
  <c r="L119" i="11"/>
  <c r="AJ119" i="11"/>
  <c r="M120" i="11"/>
  <c r="AP120" i="11"/>
  <c r="BB121" i="11"/>
  <c r="AD122" i="11"/>
  <c r="AQ123" i="11"/>
  <c r="BB125" i="11"/>
  <c r="Q126" i="11"/>
  <c r="Y126" i="11"/>
  <c r="BC126" i="11"/>
  <c r="S127" i="11"/>
  <c r="Y128" i="11"/>
  <c r="BB128" i="11"/>
  <c r="X129" i="11"/>
  <c r="BC129" i="11"/>
  <c r="G133" i="11"/>
  <c r="AJ133" i="11"/>
  <c r="G135" i="11"/>
  <c r="AQ135" i="11"/>
  <c r="AJ136" i="11"/>
  <c r="AV137" i="11"/>
  <c r="Y138" i="11"/>
  <c r="Q139" i="11"/>
  <c r="AE139" i="11"/>
  <c r="M140" i="11"/>
  <c r="AD140" i="11"/>
  <c r="L141" i="11"/>
  <c r="AP144" i="11"/>
  <c r="E133" i="11"/>
  <c r="E130" i="11"/>
  <c r="E126" i="11"/>
  <c r="E115" i="11"/>
  <c r="E107" i="11"/>
  <c r="E75" i="11"/>
  <c r="E74" i="11"/>
  <c r="AC127" i="11"/>
  <c r="AC131" i="11"/>
  <c r="AC115" i="11"/>
  <c r="AC126" i="11"/>
  <c r="AC122" i="11"/>
  <c r="AC102" i="11"/>
  <c r="AC123" i="11"/>
  <c r="AC82" i="11"/>
  <c r="AC70" i="11"/>
  <c r="BA127" i="11"/>
  <c r="BA145" i="11"/>
  <c r="BA126" i="11"/>
  <c r="BA83" i="11"/>
  <c r="BA66" i="11"/>
  <c r="BA54" i="11"/>
  <c r="E129" i="12"/>
  <c r="E133" i="12"/>
  <c r="E117" i="12"/>
  <c r="E105" i="12"/>
  <c r="E85" i="12"/>
  <c r="E69" i="12"/>
  <c r="E53" i="12"/>
  <c r="E44" i="12"/>
  <c r="E36" i="12"/>
  <c r="E28" i="12"/>
  <c r="E20" i="12"/>
  <c r="E12" i="12"/>
  <c r="AC129" i="12"/>
  <c r="AC133" i="12"/>
  <c r="AC125" i="12"/>
  <c r="AC105" i="12"/>
  <c r="AC85" i="12"/>
  <c r="AC69" i="12"/>
  <c r="AC53" i="12"/>
  <c r="AC44" i="12"/>
  <c r="AC36" i="12"/>
  <c r="AC28" i="12"/>
  <c r="AC20" i="12"/>
  <c r="AC12" i="12"/>
  <c r="BA129" i="12"/>
  <c r="BA105" i="12"/>
  <c r="BA85" i="12"/>
  <c r="BA69" i="12"/>
  <c r="BA53" i="12"/>
  <c r="BA44" i="12"/>
  <c r="BA36" i="12"/>
  <c r="BA28" i="12"/>
  <c r="BA20" i="12"/>
  <c r="BA12" i="12"/>
  <c r="D156" i="12"/>
  <c r="F132" i="12"/>
  <c r="F131" i="12"/>
  <c r="F130" i="12"/>
  <c r="F129" i="12"/>
  <c r="F128" i="12"/>
  <c r="F127" i="12"/>
  <c r="F126" i="12"/>
  <c r="F117" i="12"/>
  <c r="F182" i="12" s="1"/>
  <c r="C159" i="12"/>
  <c r="W136" i="12"/>
  <c r="W132" i="12"/>
  <c r="W131" i="12"/>
  <c r="W130" i="12"/>
  <c r="W129" i="12"/>
  <c r="W128" i="12"/>
  <c r="W127" i="12"/>
  <c r="W126" i="12"/>
  <c r="W117" i="12"/>
  <c r="W182" i="12" s="1"/>
  <c r="C163" i="12"/>
  <c r="AU145" i="12"/>
  <c r="AU143" i="12"/>
  <c r="AU141" i="12"/>
  <c r="AU139" i="12"/>
  <c r="AU137" i="12"/>
  <c r="AU133" i="12"/>
  <c r="AU124" i="12"/>
  <c r="AU123" i="12"/>
  <c r="AU122" i="12"/>
  <c r="AU117" i="12"/>
  <c r="AU182" i="12" s="1"/>
  <c r="F146" i="13"/>
  <c r="F143" i="13"/>
  <c r="F141" i="13"/>
  <c r="F139" i="13"/>
  <c r="F134" i="13"/>
  <c r="F125" i="13"/>
  <c r="F123" i="13"/>
  <c r="F118" i="13"/>
  <c r="F109" i="13"/>
  <c r="F107" i="13"/>
  <c r="F102" i="13"/>
  <c r="F93" i="13"/>
  <c r="F78" i="13"/>
  <c r="F76" i="13"/>
  <c r="F75" i="13"/>
  <c r="F71" i="13"/>
  <c r="F69" i="13"/>
  <c r="F58" i="13"/>
  <c r="F132" i="13"/>
  <c r="F127" i="13"/>
  <c r="F126" i="13"/>
  <c r="F116" i="13"/>
  <c r="F111" i="13"/>
  <c r="F110" i="13"/>
  <c r="F100" i="13"/>
  <c r="F88" i="13"/>
  <c r="F86" i="13"/>
  <c r="F84" i="13"/>
  <c r="F77" i="13"/>
  <c r="F67" i="13"/>
  <c r="F64" i="13"/>
  <c r="F61" i="13"/>
  <c r="F60" i="13"/>
  <c r="F57" i="13"/>
  <c r="F52" i="13"/>
  <c r="F51" i="13"/>
  <c r="F49" i="13"/>
  <c r="F48" i="13"/>
  <c r="F46" i="13"/>
  <c r="F36" i="13"/>
  <c r="F35" i="13"/>
  <c r="F33" i="13"/>
  <c r="F32" i="13"/>
  <c r="F30" i="13"/>
  <c r="F20" i="13"/>
  <c r="F19" i="13"/>
  <c r="F17" i="13"/>
  <c r="F13" i="13"/>
  <c r="F9" i="13"/>
  <c r="F133" i="13"/>
  <c r="F131" i="13"/>
  <c r="F117" i="13"/>
  <c r="F115" i="13"/>
  <c r="F101" i="13"/>
  <c r="F99" i="13"/>
  <c r="F95" i="13"/>
  <c r="F92" i="13"/>
  <c r="F89" i="13"/>
  <c r="F54" i="13"/>
  <c r="F53" i="13"/>
  <c r="F44" i="13"/>
  <c r="F41" i="13"/>
  <c r="F38" i="13"/>
  <c r="F37" i="13"/>
  <c r="F28" i="13"/>
  <c r="F25" i="13"/>
  <c r="F22" i="13"/>
  <c r="F21" i="13"/>
  <c r="F16" i="13"/>
  <c r="F8" i="13"/>
  <c r="F182" i="13" s="1"/>
  <c r="W89" i="13"/>
  <c r="W88" i="13"/>
  <c r="W83" i="13"/>
  <c r="W73" i="13"/>
  <c r="W72" i="13"/>
  <c r="W70" i="13"/>
  <c r="W60" i="13"/>
  <c r="W59" i="13"/>
  <c r="W57" i="13"/>
  <c r="W56" i="13"/>
  <c r="W135" i="13"/>
  <c r="W119" i="13"/>
  <c r="W103" i="13"/>
  <c r="W93" i="13"/>
  <c r="W85" i="13"/>
  <c r="W82" i="13"/>
  <c r="W81" i="13"/>
  <c r="W66" i="13"/>
  <c r="W63" i="13"/>
  <c r="W58" i="13"/>
  <c r="W55" i="13"/>
  <c r="W53" i="13"/>
  <c r="W42" i="13"/>
  <c r="W39" i="13"/>
  <c r="W37" i="13"/>
  <c r="W26" i="13"/>
  <c r="W23" i="13"/>
  <c r="W21" i="13"/>
  <c r="W14" i="13"/>
  <c r="W10" i="13"/>
  <c r="W127" i="13"/>
  <c r="W111" i="13"/>
  <c r="W77" i="13"/>
  <c r="W68" i="13"/>
  <c r="W65" i="13"/>
  <c r="W62" i="13"/>
  <c r="W51" i="13"/>
  <c r="W47" i="13"/>
  <c r="W35" i="13"/>
  <c r="W31" i="13"/>
  <c r="W19" i="13"/>
  <c r="W15" i="13"/>
  <c r="W13" i="13"/>
  <c r="W7" i="13"/>
  <c r="AU142" i="13"/>
  <c r="AU139" i="13"/>
  <c r="AU137" i="13"/>
  <c r="AU134" i="13"/>
  <c r="AU131" i="13"/>
  <c r="AU125" i="13"/>
  <c r="AU123" i="13"/>
  <c r="AU121" i="13"/>
  <c r="AU118" i="13"/>
  <c r="AU115" i="13"/>
  <c r="AU109" i="13"/>
  <c r="AU107" i="13"/>
  <c r="AU105" i="13"/>
  <c r="AU102" i="13"/>
  <c r="AU99" i="13"/>
  <c r="AU95" i="13"/>
  <c r="AU90" i="13"/>
  <c r="AU86" i="13"/>
  <c r="AU85" i="13"/>
  <c r="AU81" i="13"/>
  <c r="AU66" i="13"/>
  <c r="AU65" i="13"/>
  <c r="AU63" i="13"/>
  <c r="AU62" i="13"/>
  <c r="AU61" i="13"/>
  <c r="AU138" i="13"/>
  <c r="AU122" i="13"/>
  <c r="AU106" i="13"/>
  <c r="AU91" i="13"/>
  <c r="AU80" i="13"/>
  <c r="AU78" i="13"/>
  <c r="AU75" i="13"/>
  <c r="AU72" i="13"/>
  <c r="AU69" i="13"/>
  <c r="AU57" i="13"/>
  <c r="AU44" i="13"/>
  <c r="AU43" i="13"/>
  <c r="AU40" i="13"/>
  <c r="AU28" i="13"/>
  <c r="AU27" i="13"/>
  <c r="AU24" i="13"/>
  <c r="AU15" i="13"/>
  <c r="AU11" i="13"/>
  <c r="AU7" i="13"/>
  <c r="AU126" i="13"/>
  <c r="AU110" i="13"/>
  <c r="AU89" i="13"/>
  <c r="AU67" i="13"/>
  <c r="AU64" i="13"/>
  <c r="AU58" i="13"/>
  <c r="AU50" i="13"/>
  <c r="AU49" i="13"/>
  <c r="AU34" i="13"/>
  <c r="AU33" i="13"/>
  <c r="AU18" i="13"/>
  <c r="AU17" i="13"/>
  <c r="AU12" i="13"/>
  <c r="AU10" i="13"/>
  <c r="C157" i="12"/>
  <c r="K144" i="12"/>
  <c r="K142" i="12"/>
  <c r="K140" i="12"/>
  <c r="K138" i="12"/>
  <c r="K136" i="12"/>
  <c r="K125" i="12"/>
  <c r="K120" i="12"/>
  <c r="K119" i="12"/>
  <c r="K118" i="12"/>
  <c r="K182" i="12" s="1"/>
  <c r="C161" i="12"/>
  <c r="AI135" i="12"/>
  <c r="AI125" i="12"/>
  <c r="AI116" i="12"/>
  <c r="AI115" i="12"/>
  <c r="AI114" i="12"/>
  <c r="AI113" i="12"/>
  <c r="AI112" i="12"/>
  <c r="AI111" i="12"/>
  <c r="AI182" i="12" s="1"/>
  <c r="AU146" i="12"/>
  <c r="W145" i="12"/>
  <c r="W146" i="12"/>
  <c r="K146" i="12"/>
  <c r="BA15" i="11"/>
  <c r="BA18" i="11"/>
  <c r="BA19" i="11"/>
  <c r="BA23" i="11"/>
  <c r="BA38" i="11"/>
  <c r="BA59" i="11"/>
  <c r="BA62" i="11"/>
  <c r="BA67" i="11"/>
  <c r="BA71" i="11"/>
  <c r="BA75" i="11"/>
  <c r="BA99" i="11"/>
  <c r="BA114" i="11"/>
  <c r="BA123" i="11"/>
  <c r="BA136" i="11"/>
  <c r="BA144" i="11"/>
  <c r="BA10" i="11"/>
  <c r="BA11" i="11"/>
  <c r="BA14" i="11"/>
  <c r="BA26" i="11"/>
  <c r="BA31" i="11"/>
  <c r="BA42" i="11"/>
  <c r="BA55" i="11"/>
  <c r="BA58" i="11"/>
  <c r="BA82" i="11"/>
  <c r="BA90" i="11"/>
  <c r="BA106" i="11"/>
  <c r="BA110" i="11"/>
  <c r="BA115" i="11"/>
  <c r="BA130" i="11"/>
  <c r="BA133" i="11"/>
  <c r="BA135" i="11"/>
  <c r="BA137" i="11"/>
  <c r="BA139" i="11"/>
  <c r="BA140" i="11"/>
  <c r="BA141" i="11"/>
  <c r="BA143" i="11"/>
  <c r="AU20" i="11"/>
  <c r="AU23" i="11"/>
  <c r="AU27" i="11"/>
  <c r="AU30" i="11"/>
  <c r="AU31" i="11"/>
  <c r="AU41" i="11"/>
  <c r="AU43" i="11"/>
  <c r="AU45" i="11"/>
  <c r="AU60" i="11"/>
  <c r="AU75" i="11"/>
  <c r="AU83" i="11"/>
  <c r="AU86" i="11"/>
  <c r="AU90" i="11"/>
  <c r="AU93" i="11"/>
  <c r="AU95" i="11"/>
  <c r="AU98" i="11"/>
  <c r="AU100" i="11"/>
  <c r="AU103" i="11"/>
  <c r="AU107" i="11"/>
  <c r="AU111" i="11"/>
  <c r="AU115" i="11"/>
  <c r="AU117" i="11"/>
  <c r="AU119" i="11"/>
  <c r="AU120" i="11"/>
  <c r="AU121" i="11"/>
  <c r="AU123" i="11"/>
  <c r="AO142" i="11"/>
  <c r="AO135" i="11"/>
  <c r="AO133" i="11"/>
  <c r="AO130" i="11"/>
  <c r="AO124" i="11"/>
  <c r="AO116" i="11"/>
  <c r="AO112" i="11"/>
  <c r="AO102" i="11"/>
  <c r="AO100" i="11"/>
  <c r="AO94" i="11"/>
  <c r="AO91" i="11"/>
  <c r="AO89" i="11"/>
  <c r="AO84" i="11"/>
  <c r="AO83" i="11"/>
  <c r="AO82" i="11"/>
  <c r="AO77" i="11"/>
  <c r="AO71" i="11"/>
  <c r="AO67" i="11"/>
  <c r="AO65" i="11"/>
  <c r="AO61" i="11"/>
  <c r="AO55" i="11"/>
  <c r="AO51" i="11"/>
  <c r="AO48" i="11"/>
  <c r="AO45" i="11"/>
  <c r="AO41" i="11"/>
  <c r="AO38" i="11"/>
  <c r="AO35" i="11"/>
  <c r="AO32" i="11"/>
  <c r="AO31" i="11"/>
  <c r="AO28" i="11"/>
  <c r="AO27" i="11"/>
  <c r="AO26" i="11"/>
  <c r="AO23" i="11"/>
  <c r="AO22" i="11"/>
  <c r="AO21" i="11"/>
  <c r="AO17" i="11"/>
  <c r="AO12" i="11"/>
  <c r="AO11" i="11"/>
  <c r="AO139" i="11"/>
  <c r="AO137" i="11"/>
  <c r="AO128" i="11"/>
  <c r="AO121" i="11"/>
  <c r="AO118" i="11"/>
  <c r="AO117" i="11"/>
  <c r="AO114" i="11"/>
  <c r="AO110" i="11"/>
  <c r="AO109" i="11"/>
  <c r="AO107" i="11"/>
  <c r="AO106" i="11"/>
  <c r="AO105" i="11"/>
  <c r="AO103" i="11"/>
  <c r="AO97" i="11"/>
  <c r="AO95" i="11"/>
  <c r="AO92" i="11"/>
  <c r="AO88" i="11"/>
  <c r="AO86" i="11"/>
  <c r="AO85" i="11"/>
  <c r="AO80" i="11"/>
  <c r="AO76" i="11"/>
  <c r="AO72" i="11"/>
  <c r="AO68" i="11"/>
  <c r="AO62" i="11"/>
  <c r="AO59" i="11"/>
  <c r="AO58" i="11"/>
  <c r="AO56" i="11"/>
  <c r="AO52" i="11"/>
  <c r="AO50" i="11"/>
  <c r="AO39" i="11"/>
  <c r="AO36" i="11"/>
  <c r="AO34" i="11"/>
  <c r="AO30" i="11"/>
  <c r="AO29" i="11"/>
  <c r="AO24" i="11"/>
  <c r="AO15" i="11"/>
  <c r="AO14" i="11"/>
  <c r="AO10" i="11"/>
  <c r="AO7" i="11"/>
  <c r="AO145" i="11"/>
  <c r="AO143" i="11"/>
  <c r="AO141" i="11"/>
  <c r="AO134" i="11"/>
  <c r="AO131" i="11"/>
  <c r="AO126" i="11"/>
  <c r="AO125" i="11"/>
  <c r="AO122" i="11"/>
  <c r="AO8" i="11"/>
  <c r="AO44" i="11"/>
  <c r="AO60" i="11"/>
  <c r="AO73" i="11"/>
  <c r="AO74" i="11"/>
  <c r="AO75" i="11"/>
  <c r="AO87" i="11"/>
  <c r="AO93" i="11"/>
  <c r="AO119" i="11"/>
  <c r="AO138" i="11"/>
  <c r="AO13" i="11"/>
  <c r="AO18" i="11"/>
  <c r="AO20" i="11"/>
  <c r="AO25" i="11"/>
  <c r="AO42" i="11"/>
  <c r="AO43" i="11"/>
  <c r="AO57" i="11"/>
  <c r="AO64" i="11"/>
  <c r="AO66" i="11"/>
  <c r="AO81" i="11"/>
  <c r="AO99" i="11"/>
  <c r="AO101" i="11"/>
  <c r="AO113" i="11"/>
  <c r="AO120" i="11"/>
  <c r="AO19" i="11"/>
  <c r="AO40" i="11"/>
  <c r="AO63" i="11"/>
  <c r="AO69" i="11"/>
  <c r="AO70" i="11"/>
  <c r="AO79" i="11"/>
  <c r="AO96" i="11"/>
  <c r="AO98" i="11"/>
  <c r="AO104" i="11"/>
  <c r="AO111" i="11"/>
  <c r="AO123" i="11"/>
  <c r="AO129" i="11"/>
  <c r="C161" i="11"/>
  <c r="AI146" i="11"/>
  <c r="AI138" i="11"/>
  <c r="AI132" i="11"/>
  <c r="AI128" i="11"/>
  <c r="AI125" i="11"/>
  <c r="AI107" i="11"/>
  <c r="AI103" i="11"/>
  <c r="AI102" i="11"/>
  <c r="AI95" i="11"/>
  <c r="AI94" i="11"/>
  <c r="AI93" i="11"/>
  <c r="AI86" i="11"/>
  <c r="AI79" i="11"/>
  <c r="AI78" i="11"/>
  <c r="AI75" i="11"/>
  <c r="AI66" i="11"/>
  <c r="AI56" i="11"/>
  <c r="AI55" i="11"/>
  <c r="AI54" i="11"/>
  <c r="AI52" i="11"/>
  <c r="AI51" i="11"/>
  <c r="AI49" i="11"/>
  <c r="AI46" i="11"/>
  <c r="AI40" i="11"/>
  <c r="AI39" i="11"/>
  <c r="AI38" i="11"/>
  <c r="AI37" i="11"/>
  <c r="AI29" i="11"/>
  <c r="AI28" i="11"/>
  <c r="AI18" i="11"/>
  <c r="AI139" i="11"/>
  <c r="AI131" i="11"/>
  <c r="AI130" i="11"/>
  <c r="AI129" i="11"/>
  <c r="AI120" i="11"/>
  <c r="AI114" i="11"/>
  <c r="AI111" i="11"/>
  <c r="AI110" i="11"/>
  <c r="AI108" i="11"/>
  <c r="AI106" i="11"/>
  <c r="AI104" i="11"/>
  <c r="AI96" i="11"/>
  <c r="AI89" i="11"/>
  <c r="AI87" i="11"/>
  <c r="AI85" i="11"/>
  <c r="AI84" i="11"/>
  <c r="AI80" i="11"/>
  <c r="AI76" i="11"/>
  <c r="AI74" i="11"/>
  <c r="AI72" i="11"/>
  <c r="AI71" i="11"/>
  <c r="AI70" i="11"/>
  <c r="AI68" i="11"/>
  <c r="AI67" i="11"/>
  <c r="AI60" i="11"/>
  <c r="AI59" i="11"/>
  <c r="AI57" i="11"/>
  <c r="AI53" i="11"/>
  <c r="AI44" i="11"/>
  <c r="AI43" i="11"/>
  <c r="AI41" i="11"/>
  <c r="AI34" i="11"/>
  <c r="AI27" i="11"/>
  <c r="AI24" i="11"/>
  <c r="AI23" i="11"/>
  <c r="AI16" i="11"/>
  <c r="AI15" i="11"/>
  <c r="AI8" i="11"/>
  <c r="AI7" i="11"/>
  <c r="AI144" i="11"/>
  <c r="AI142" i="11"/>
  <c r="AI136" i="11"/>
  <c r="AI134" i="11"/>
  <c r="AI133" i="11"/>
  <c r="AI118" i="11"/>
  <c r="AI116" i="11"/>
  <c r="AI115" i="11"/>
  <c r="AI112" i="11"/>
  <c r="AI109" i="11"/>
  <c r="AI105" i="11"/>
  <c r="AI100" i="11"/>
  <c r="AI99" i="11"/>
  <c r="AI98" i="11"/>
  <c r="AI97" i="11"/>
  <c r="AI90" i="11"/>
  <c r="AI19" i="11"/>
  <c r="AI20" i="11"/>
  <c r="AI22" i="11"/>
  <c r="AI61" i="11"/>
  <c r="AI62" i="11"/>
  <c r="AI63" i="11"/>
  <c r="AI64" i="11"/>
  <c r="AI81" i="11"/>
  <c r="AI83" i="11"/>
  <c r="AI126" i="11"/>
  <c r="AI127" i="11"/>
  <c r="AI17" i="11"/>
  <c r="AI35" i="11"/>
  <c r="AI36" i="11"/>
  <c r="AI42" i="11"/>
  <c r="AI47" i="11"/>
  <c r="AI48" i="11"/>
  <c r="AI50" i="11"/>
  <c r="AI69" i="11"/>
  <c r="AI91" i="11"/>
  <c r="AI92" i="11"/>
  <c r="AI101" i="11"/>
  <c r="AI121" i="11"/>
  <c r="AI122" i="11"/>
  <c r="AI123" i="11"/>
  <c r="AI124" i="11"/>
  <c r="AI135" i="11"/>
  <c r="AI143" i="11"/>
  <c r="AI10" i="11"/>
  <c r="AI13" i="11"/>
  <c r="AI25" i="11"/>
  <c r="AI26" i="11"/>
  <c r="AI30" i="11"/>
  <c r="AI33" i="11"/>
  <c r="AI58" i="11"/>
  <c r="AI73" i="11"/>
  <c r="AI77" i="11"/>
  <c r="AI113" i="11"/>
  <c r="AI119" i="11"/>
  <c r="AI140" i="11"/>
  <c r="AC7" i="11"/>
  <c r="AC11" i="11"/>
  <c r="AC18" i="11"/>
  <c r="AC27" i="11"/>
  <c r="AC35" i="11"/>
  <c r="AC38" i="11"/>
  <c r="AC55" i="11"/>
  <c r="AC59" i="11"/>
  <c r="AC62" i="11"/>
  <c r="AC75" i="11"/>
  <c r="AC83" i="11"/>
  <c r="AC98" i="11"/>
  <c r="AC107" i="11"/>
  <c r="AC114" i="11"/>
  <c r="AC14" i="11"/>
  <c r="AC34" i="11"/>
  <c r="AC39" i="11"/>
  <c r="AC43" i="11"/>
  <c r="AC50" i="11"/>
  <c r="AC63" i="11"/>
  <c r="AC78" i="11"/>
  <c r="AC90" i="11"/>
  <c r="AC91" i="11"/>
  <c r="AC94" i="11"/>
  <c r="AC99" i="11"/>
  <c r="AC130" i="11"/>
  <c r="C157" i="11"/>
  <c r="K135" i="11"/>
  <c r="K134" i="11"/>
  <c r="K132" i="11"/>
  <c r="K131" i="11"/>
  <c r="K123" i="11"/>
  <c r="K120" i="11"/>
  <c r="K118" i="11"/>
  <c r="K101" i="11"/>
  <c r="K100" i="11"/>
  <c r="K98" i="11"/>
  <c r="K93" i="11"/>
  <c r="K92" i="11"/>
  <c r="K82" i="11"/>
  <c r="K76" i="11"/>
  <c r="K74" i="11"/>
  <c r="K70" i="11"/>
  <c r="K59" i="11"/>
  <c r="K55" i="11"/>
  <c r="K50" i="11"/>
  <c r="K45" i="11"/>
  <c r="K44" i="11"/>
  <c r="K41" i="11"/>
  <c r="K40" i="11"/>
  <c r="K38" i="11"/>
  <c r="K27" i="11"/>
  <c r="K23" i="11"/>
  <c r="K18" i="11"/>
  <c r="K13" i="11"/>
  <c r="K12" i="11"/>
  <c r="K9" i="11"/>
  <c r="K8" i="11"/>
  <c r="K136" i="11"/>
  <c r="K133" i="11"/>
  <c r="K126" i="11"/>
  <c r="K122" i="11"/>
  <c r="K121" i="11"/>
  <c r="K117" i="11"/>
  <c r="K116" i="11"/>
  <c r="K113" i="11"/>
  <c r="K112" i="11"/>
  <c r="K111" i="11"/>
  <c r="K102" i="11"/>
  <c r="K97" i="11"/>
  <c r="K96" i="11"/>
  <c r="K95" i="11"/>
  <c r="K87" i="11"/>
  <c r="K83" i="11"/>
  <c r="K78" i="11"/>
  <c r="K77" i="11"/>
  <c r="K75" i="11"/>
  <c r="K73" i="11"/>
  <c r="K72" i="11"/>
  <c r="K69" i="11"/>
  <c r="K68" i="11"/>
  <c r="K65" i="11"/>
  <c r="K64" i="11"/>
  <c r="K62" i="11"/>
  <c r="K51" i="11"/>
  <c r="K47" i="11"/>
  <c r="K42" i="11"/>
  <c r="K37" i="11"/>
  <c r="K36" i="11"/>
  <c r="K33" i="11"/>
  <c r="K32" i="11"/>
  <c r="K30" i="11"/>
  <c r="K19" i="11"/>
  <c r="K15" i="11"/>
  <c r="K10" i="11"/>
  <c r="K146" i="11"/>
  <c r="K143" i="11"/>
  <c r="K142" i="11"/>
  <c r="K130" i="11"/>
  <c r="K125" i="11"/>
  <c r="K124" i="11"/>
  <c r="K114" i="11"/>
  <c r="K108" i="11"/>
  <c r="K106" i="11"/>
  <c r="K99" i="11"/>
  <c r="K91" i="11"/>
  <c r="K88" i="11"/>
  <c r="K86" i="11"/>
  <c r="K66" i="11"/>
  <c r="K61" i="11"/>
  <c r="K60" i="11"/>
  <c r="K57" i="11"/>
  <c r="K20" i="11"/>
  <c r="K21" i="11"/>
  <c r="K24" i="11"/>
  <c r="K25" i="11"/>
  <c r="K34" i="11"/>
  <c r="K52" i="11"/>
  <c r="K53" i="11"/>
  <c r="K56" i="11"/>
  <c r="K71" i="11"/>
  <c r="K89" i="11"/>
  <c r="K90" i="11"/>
  <c r="K107" i="11"/>
  <c r="K119" i="11"/>
  <c r="K144" i="11"/>
  <c r="K7" i="11"/>
  <c r="K22" i="11"/>
  <c r="K31" i="11"/>
  <c r="K39" i="11"/>
  <c r="K54" i="11"/>
  <c r="K79" i="11"/>
  <c r="K80" i="11"/>
  <c r="K81" i="11"/>
  <c r="K94" i="11"/>
  <c r="K103" i="11"/>
  <c r="K104" i="11"/>
  <c r="K105" i="11"/>
  <c r="K127" i="11"/>
  <c r="K128" i="11"/>
  <c r="K129" i="11"/>
  <c r="K11" i="11"/>
  <c r="K16" i="11"/>
  <c r="K17" i="11"/>
  <c r="K43" i="11"/>
  <c r="K48" i="11"/>
  <c r="K49" i="11"/>
  <c r="K58" i="11"/>
  <c r="K63" i="11"/>
  <c r="K138" i="11"/>
  <c r="K139" i="11"/>
  <c r="K140" i="11"/>
  <c r="E10" i="11"/>
  <c r="E18" i="11"/>
  <c r="E26" i="11"/>
  <c r="E34" i="11"/>
  <c r="E42" i="11"/>
  <c r="E50" i="11"/>
  <c r="E58" i="11"/>
  <c r="E66" i="11"/>
  <c r="E82" i="11"/>
  <c r="E91" i="11"/>
  <c r="E102" i="11"/>
  <c r="E114" i="11"/>
  <c r="E123" i="11"/>
  <c r="E132" i="11"/>
  <c r="E7" i="11"/>
  <c r="F10" i="11"/>
  <c r="E15" i="11"/>
  <c r="F18" i="11"/>
  <c r="E23" i="11"/>
  <c r="F26" i="11"/>
  <c r="E31" i="11"/>
  <c r="F34" i="11"/>
  <c r="E39" i="11"/>
  <c r="F42" i="11"/>
  <c r="E47" i="11"/>
  <c r="F50" i="11"/>
  <c r="E55" i="11"/>
  <c r="F58" i="11"/>
  <c r="E63" i="11"/>
  <c r="F66" i="11"/>
  <c r="F71" i="11"/>
  <c r="F76" i="11"/>
  <c r="F77" i="11"/>
  <c r="E78" i="11"/>
  <c r="F82" i="11"/>
  <c r="F87" i="11"/>
  <c r="F88" i="11"/>
  <c r="F89" i="11"/>
  <c r="E90" i="11"/>
  <c r="F91" i="11"/>
  <c r="E99" i="11"/>
  <c r="F102" i="11"/>
  <c r="F108" i="11"/>
  <c r="F109" i="11"/>
  <c r="E110" i="11"/>
  <c r="F114" i="11"/>
  <c r="F119" i="11"/>
  <c r="F120" i="11"/>
  <c r="F121" i="11"/>
  <c r="E122" i="11"/>
  <c r="F123" i="11"/>
  <c r="E131" i="11"/>
  <c r="F132" i="11"/>
  <c r="F136" i="11"/>
  <c r="F141" i="11"/>
  <c r="F144" i="11"/>
  <c r="K146" i="4"/>
  <c r="C156" i="8"/>
  <c r="E145" i="8"/>
  <c r="E143" i="8"/>
  <c r="E141" i="8"/>
  <c r="E139" i="8"/>
  <c r="E137" i="8"/>
  <c r="E135" i="8"/>
  <c r="E132" i="8"/>
  <c r="E127" i="8"/>
  <c r="E124" i="8"/>
  <c r="E119" i="8"/>
  <c r="E116" i="8"/>
  <c r="E111" i="8"/>
  <c r="E108" i="8"/>
  <c r="E103" i="8"/>
  <c r="E100" i="8"/>
  <c r="E95" i="8"/>
  <c r="E92" i="8"/>
  <c r="E87" i="8"/>
  <c r="E84" i="8"/>
  <c r="E79" i="8"/>
  <c r="E76" i="8"/>
  <c r="E71" i="8"/>
  <c r="E68" i="8"/>
  <c r="E63" i="8"/>
  <c r="E60" i="8"/>
  <c r="E55" i="8"/>
  <c r="E52" i="8"/>
  <c r="E47" i="8"/>
  <c r="E44" i="8"/>
  <c r="E39" i="8"/>
  <c r="E36" i="8"/>
  <c r="E31" i="8"/>
  <c r="E28" i="8"/>
  <c r="E23" i="8"/>
  <c r="E20" i="8"/>
  <c r="E15" i="8"/>
  <c r="E12" i="8"/>
  <c r="E7" i="8"/>
  <c r="E133" i="8"/>
  <c r="E130" i="8"/>
  <c r="E125" i="8"/>
  <c r="E122" i="8"/>
  <c r="E117" i="8"/>
  <c r="E114" i="8"/>
  <c r="E109" i="8"/>
  <c r="E106" i="8"/>
  <c r="E101" i="8"/>
  <c r="E98" i="8"/>
  <c r="E93" i="8"/>
  <c r="E90" i="8"/>
  <c r="E85" i="8"/>
  <c r="E82" i="8"/>
  <c r="E77" i="8"/>
  <c r="E74" i="8"/>
  <c r="E69" i="8"/>
  <c r="E66" i="8"/>
  <c r="E61" i="8"/>
  <c r="E58" i="8"/>
  <c r="E53" i="8"/>
  <c r="E50" i="8"/>
  <c r="E45" i="8"/>
  <c r="E42" i="8"/>
  <c r="E37" i="8"/>
  <c r="E34" i="8"/>
  <c r="E29" i="8"/>
  <c r="E26" i="8"/>
  <c r="E21" i="8"/>
  <c r="E18" i="8"/>
  <c r="E13" i="8"/>
  <c r="E10" i="8"/>
  <c r="E140" i="8"/>
  <c r="E138" i="8"/>
  <c r="E131" i="8"/>
  <c r="E115" i="8"/>
  <c r="E99" i="8"/>
  <c r="E83" i="8"/>
  <c r="E67" i="8"/>
  <c r="E51" i="8"/>
  <c r="E35" i="8"/>
  <c r="E19" i="8"/>
  <c r="E146" i="8"/>
  <c r="E123" i="8"/>
  <c r="E107" i="8"/>
  <c r="E91" i="8"/>
  <c r="E75" i="8"/>
  <c r="E59" i="8"/>
  <c r="E43" i="8"/>
  <c r="E27" i="8"/>
  <c r="E11" i="8"/>
  <c r="E136" i="8"/>
  <c r="E134" i="8"/>
  <c r="E129" i="8"/>
  <c r="E104" i="8"/>
  <c r="E102" i="8"/>
  <c r="E97" i="8"/>
  <c r="E72" i="8"/>
  <c r="E70" i="8"/>
  <c r="E65" i="8"/>
  <c r="E40" i="8"/>
  <c r="E38" i="8"/>
  <c r="E33" i="8"/>
  <c r="E8" i="8"/>
  <c r="E144" i="8"/>
  <c r="E142" i="8"/>
  <c r="E120" i="8"/>
  <c r="E118" i="8"/>
  <c r="E113" i="8"/>
  <c r="E88" i="8"/>
  <c r="E86" i="8"/>
  <c r="E81" i="8"/>
  <c r="E56" i="8"/>
  <c r="E54" i="8"/>
  <c r="E49" i="8"/>
  <c r="E24" i="8"/>
  <c r="E22" i="8"/>
  <c r="E17" i="8"/>
  <c r="C160" i="8"/>
  <c r="AC132" i="8"/>
  <c r="AC129" i="8"/>
  <c r="AC124" i="8"/>
  <c r="AC121" i="8"/>
  <c r="AC116" i="8"/>
  <c r="AC113" i="8"/>
  <c r="AC108" i="8"/>
  <c r="AC105" i="8"/>
  <c r="AC100" i="8"/>
  <c r="AC97" i="8"/>
  <c r="AC92" i="8"/>
  <c r="AC89" i="8"/>
  <c r="AC84" i="8"/>
  <c r="AC81" i="8"/>
  <c r="AC76" i="8"/>
  <c r="AC73" i="8"/>
  <c r="AC68" i="8"/>
  <c r="AC65" i="8"/>
  <c r="AC60" i="8"/>
  <c r="AC57" i="8"/>
  <c r="AC52" i="8"/>
  <c r="AC49" i="8"/>
  <c r="AC44" i="8"/>
  <c r="AC41" i="8"/>
  <c r="AC36" i="8"/>
  <c r="AC33" i="8"/>
  <c r="AC28" i="8"/>
  <c r="AC25" i="8"/>
  <c r="AC20" i="8"/>
  <c r="AC17" i="8"/>
  <c r="AC12" i="8"/>
  <c r="AC9" i="8"/>
  <c r="AC143" i="8"/>
  <c r="AC139" i="8"/>
  <c r="AC135" i="8"/>
  <c r="AC130" i="8"/>
  <c r="AC127" i="8"/>
  <c r="AC122" i="8"/>
  <c r="AC119" i="8"/>
  <c r="AC114" i="8"/>
  <c r="AC111" i="8"/>
  <c r="AC106" i="8"/>
  <c r="AC103" i="8"/>
  <c r="AC98" i="8"/>
  <c r="AC95" i="8"/>
  <c r="AC90" i="8"/>
  <c r="AC87" i="8"/>
  <c r="AC82" i="8"/>
  <c r="AC79" i="8"/>
  <c r="AC74" i="8"/>
  <c r="AC71" i="8"/>
  <c r="AC66" i="8"/>
  <c r="AC63" i="8"/>
  <c r="AC58" i="8"/>
  <c r="AC55" i="8"/>
  <c r="AC50" i="8"/>
  <c r="AC47" i="8"/>
  <c r="AC42" i="8"/>
  <c r="AC39" i="8"/>
  <c r="AC34" i="8"/>
  <c r="AC31" i="8"/>
  <c r="AC26" i="8"/>
  <c r="AC23" i="8"/>
  <c r="AC18" i="8"/>
  <c r="AC15" i="8"/>
  <c r="AC10" i="8"/>
  <c r="AC7" i="8"/>
  <c r="AC145" i="8"/>
  <c r="AC138" i="8"/>
  <c r="AC146" i="8"/>
  <c r="AC140" i="8"/>
  <c r="AC137" i="8"/>
  <c r="AC144" i="8"/>
  <c r="AC134" i="8"/>
  <c r="AC125" i="8"/>
  <c r="AC123" i="8"/>
  <c r="AC120" i="8"/>
  <c r="AC102" i="8"/>
  <c r="AC93" i="8"/>
  <c r="AC91" i="8"/>
  <c r="AC88" i="8"/>
  <c r="AC70" i="8"/>
  <c r="AC61" i="8"/>
  <c r="AC59" i="8"/>
  <c r="AC56" i="8"/>
  <c r="AC38" i="8"/>
  <c r="AC29" i="8"/>
  <c r="AC27" i="8"/>
  <c r="AC24" i="8"/>
  <c r="AC142" i="8"/>
  <c r="AC136" i="8"/>
  <c r="AC118" i="8"/>
  <c r="AC109" i="8"/>
  <c r="AC107" i="8"/>
  <c r="AC104" i="8"/>
  <c r="AC86" i="8"/>
  <c r="AC77" i="8"/>
  <c r="AC75" i="8"/>
  <c r="AC72" i="8"/>
  <c r="AC54" i="8"/>
  <c r="AC45" i="8"/>
  <c r="AC43" i="8"/>
  <c r="AC40" i="8"/>
  <c r="AC22" i="8"/>
  <c r="AC13" i="8"/>
  <c r="AC11" i="8"/>
  <c r="AC8" i="8"/>
  <c r="C164" i="8"/>
  <c r="BA146" i="8"/>
  <c r="BA132" i="8"/>
  <c r="BA129" i="8"/>
  <c r="BA124" i="8"/>
  <c r="BA121" i="8"/>
  <c r="BA116" i="8"/>
  <c r="BA113" i="8"/>
  <c r="BA108" i="8"/>
  <c r="BA105" i="8"/>
  <c r="BA100" i="8"/>
  <c r="BA97" i="8"/>
  <c r="BA92" i="8"/>
  <c r="BA89" i="8"/>
  <c r="BA84" i="8"/>
  <c r="BA81" i="8"/>
  <c r="BA76" i="8"/>
  <c r="BA73" i="8"/>
  <c r="BA68" i="8"/>
  <c r="BA65" i="8"/>
  <c r="BA60" i="8"/>
  <c r="BA57" i="8"/>
  <c r="BA52" i="8"/>
  <c r="BA49" i="8"/>
  <c r="BA44" i="8"/>
  <c r="BA41" i="8"/>
  <c r="BA36" i="8"/>
  <c r="BA33" i="8"/>
  <c r="BA28" i="8"/>
  <c r="BA25" i="8"/>
  <c r="BA20" i="8"/>
  <c r="BA17" i="8"/>
  <c r="BA12" i="8"/>
  <c r="BA9" i="8"/>
  <c r="BA143" i="8"/>
  <c r="BA139" i="8"/>
  <c r="BA135" i="8"/>
  <c r="BA130" i="8"/>
  <c r="BA127" i="8"/>
  <c r="BA122" i="8"/>
  <c r="BA119" i="8"/>
  <c r="BA114" i="8"/>
  <c r="BA111" i="8"/>
  <c r="BA106" i="8"/>
  <c r="BA103" i="8"/>
  <c r="BA98" i="8"/>
  <c r="BA95" i="8"/>
  <c r="BA90" i="8"/>
  <c r="BA87" i="8"/>
  <c r="BA82" i="8"/>
  <c r="BA79" i="8"/>
  <c r="BA74" i="8"/>
  <c r="BA71" i="8"/>
  <c r="BA66" i="8"/>
  <c r="BA63" i="8"/>
  <c r="BA58" i="8"/>
  <c r="BA55" i="8"/>
  <c r="BA50" i="8"/>
  <c r="BA47" i="8"/>
  <c r="BA42" i="8"/>
  <c r="BA39" i="8"/>
  <c r="BA34" i="8"/>
  <c r="BA31" i="8"/>
  <c r="BA26" i="8"/>
  <c r="BA23" i="8"/>
  <c r="BA18" i="8"/>
  <c r="BA15" i="8"/>
  <c r="BA10" i="8"/>
  <c r="BA7" i="8"/>
  <c r="BA141" i="8"/>
  <c r="BA138" i="8"/>
  <c r="BA128" i="8"/>
  <c r="BA125" i="8"/>
  <c r="BA112" i="8"/>
  <c r="BA109" i="8"/>
  <c r="BA96" i="8"/>
  <c r="BA93" i="8"/>
  <c r="BA80" i="8"/>
  <c r="BA77" i="8"/>
  <c r="BA64" i="8"/>
  <c r="BA61" i="8"/>
  <c r="BA48" i="8"/>
  <c r="BA45" i="8"/>
  <c r="BA32" i="8"/>
  <c r="BA29" i="8"/>
  <c r="BA16" i="8"/>
  <c r="BA13" i="8"/>
  <c r="BA140" i="8"/>
  <c r="BA133" i="8"/>
  <c r="BA120" i="8"/>
  <c r="BA117" i="8"/>
  <c r="BA104" i="8"/>
  <c r="BA101" i="8"/>
  <c r="BA88" i="8"/>
  <c r="BA85" i="8"/>
  <c r="BA72" i="8"/>
  <c r="BA69" i="8"/>
  <c r="BA56" i="8"/>
  <c r="BA53" i="8"/>
  <c r="BA40" i="8"/>
  <c r="BA37" i="8"/>
  <c r="BA24" i="8"/>
  <c r="BA21" i="8"/>
  <c r="BA8" i="8"/>
  <c r="BA144" i="8"/>
  <c r="BA134" i="8"/>
  <c r="BA123" i="8"/>
  <c r="BA102" i="8"/>
  <c r="BA91" i="8"/>
  <c r="BA70" i="8"/>
  <c r="BA59" i="8"/>
  <c r="BA38" i="8"/>
  <c r="BA27" i="8"/>
  <c r="BA142" i="8"/>
  <c r="BA136" i="8"/>
  <c r="BA118" i="8"/>
  <c r="BA107" i="8"/>
  <c r="BA86" i="8"/>
  <c r="BA75" i="8"/>
  <c r="BA54" i="8"/>
  <c r="BA43" i="8"/>
  <c r="BA22" i="8"/>
  <c r="BA11" i="8"/>
  <c r="K144" i="13"/>
  <c r="K139" i="13"/>
  <c r="K135" i="13"/>
  <c r="K131" i="13"/>
  <c r="K127" i="13"/>
  <c r="K123" i="13"/>
  <c r="K119" i="13"/>
  <c r="K115" i="13"/>
  <c r="K111" i="13"/>
  <c r="K107" i="13"/>
  <c r="K103" i="13"/>
  <c r="K99" i="13"/>
  <c r="K129" i="13"/>
  <c r="K113" i="13"/>
  <c r="K97" i="13"/>
  <c r="K91" i="13"/>
  <c r="K83" i="13"/>
  <c r="K75" i="13"/>
  <c r="K67" i="13"/>
  <c r="K59" i="13"/>
  <c r="K51" i="13"/>
  <c r="K43" i="13"/>
  <c r="K35" i="13"/>
  <c r="K27" i="13"/>
  <c r="K19" i="13"/>
  <c r="K146" i="13"/>
  <c r="K141" i="13"/>
  <c r="K125" i="13"/>
  <c r="K109" i="13"/>
  <c r="K89" i="13"/>
  <c r="K81" i="13"/>
  <c r="K137" i="13"/>
  <c r="K117" i="13"/>
  <c r="K105" i="13"/>
  <c r="K61" i="13"/>
  <c r="K55" i="13"/>
  <c r="K49" i="13"/>
  <c r="K29" i="13"/>
  <c r="K23" i="13"/>
  <c r="K17" i="13"/>
  <c r="K9" i="13"/>
  <c r="K133" i="13"/>
  <c r="K121" i="13"/>
  <c r="K101" i="13"/>
  <c r="K95" i="13"/>
  <c r="K71" i="13"/>
  <c r="K65" i="13"/>
  <c r="K45" i="13"/>
  <c r="K39" i="13"/>
  <c r="K33" i="13"/>
  <c r="K13" i="13"/>
  <c r="K41" i="13"/>
  <c r="K31" i="13"/>
  <c r="K21" i="13"/>
  <c r="K142" i="13"/>
  <c r="K93" i="13"/>
  <c r="K79" i="13"/>
  <c r="K69" i="13"/>
  <c r="K25" i="13"/>
  <c r="K7" i="13"/>
  <c r="K77" i="13"/>
  <c r="K63" i="13"/>
  <c r="K37" i="13"/>
  <c r="K15" i="13"/>
  <c r="K87" i="13"/>
  <c r="K85" i="13"/>
  <c r="K53" i="13"/>
  <c r="K11" i="13"/>
  <c r="K73" i="13"/>
  <c r="K57" i="13"/>
  <c r="K47" i="13"/>
  <c r="AI139" i="13"/>
  <c r="AI137" i="13"/>
  <c r="AI135" i="13"/>
  <c r="AI133" i="13"/>
  <c r="AI131" i="13"/>
  <c r="AI129" i="13"/>
  <c r="AI127" i="13"/>
  <c r="AI125" i="13"/>
  <c r="AI123" i="13"/>
  <c r="AI121" i="13"/>
  <c r="AI119" i="13"/>
  <c r="AI117" i="13"/>
  <c r="AI115" i="13"/>
  <c r="AI113" i="13"/>
  <c r="AI111" i="13"/>
  <c r="AI109" i="13"/>
  <c r="AI107" i="13"/>
  <c r="AI105" i="13"/>
  <c r="AI103" i="13"/>
  <c r="AI101" i="13"/>
  <c r="AI99" i="13"/>
  <c r="AI97" i="13"/>
  <c r="AI146" i="13"/>
  <c r="AI138" i="13"/>
  <c r="AI136" i="13"/>
  <c r="AI122" i="13"/>
  <c r="AI120" i="13"/>
  <c r="AI106" i="13"/>
  <c r="AI104" i="13"/>
  <c r="AI91" i="13"/>
  <c r="AI88" i="13"/>
  <c r="AI83" i="13"/>
  <c r="AI80" i="13"/>
  <c r="AI75" i="13"/>
  <c r="AI72" i="13"/>
  <c r="AI67" i="13"/>
  <c r="AI64" i="13"/>
  <c r="AI59" i="13"/>
  <c r="AI56" i="13"/>
  <c r="AI51" i="13"/>
  <c r="AI48" i="13"/>
  <c r="AI43" i="13"/>
  <c r="AI40" i="13"/>
  <c r="AI35" i="13"/>
  <c r="AI32" i="13"/>
  <c r="AI27" i="13"/>
  <c r="AI24" i="13"/>
  <c r="AI19" i="13"/>
  <c r="AI142" i="13"/>
  <c r="AI134" i="13"/>
  <c r="AI132" i="13"/>
  <c r="AI118" i="13"/>
  <c r="AI116" i="13"/>
  <c r="AI102" i="13"/>
  <c r="AI100" i="13"/>
  <c r="AI89" i="13"/>
  <c r="AI86" i="13"/>
  <c r="AI81" i="13"/>
  <c r="AI124" i="13"/>
  <c r="AI112" i="13"/>
  <c r="AI92" i="13"/>
  <c r="AI90" i="13"/>
  <c r="AI84" i="13"/>
  <c r="AI82" i="13"/>
  <c r="AI78" i="13"/>
  <c r="AI74" i="13"/>
  <c r="AI73" i="13"/>
  <c r="AI70" i="13"/>
  <c r="AI68" i="13"/>
  <c r="AI61" i="13"/>
  <c r="AI55" i="13"/>
  <c r="AI50" i="13"/>
  <c r="AI41" i="13"/>
  <c r="AI38" i="13"/>
  <c r="AI36" i="13"/>
  <c r="AI29" i="13"/>
  <c r="AI23" i="13"/>
  <c r="AI18" i="13"/>
  <c r="AI14" i="13"/>
  <c r="AI9" i="13"/>
  <c r="AI140" i="13"/>
  <c r="AI128" i="13"/>
  <c r="AI108" i="13"/>
  <c r="AI96" i="13"/>
  <c r="AI95" i="13"/>
  <c r="AI71" i="13"/>
  <c r="AI66" i="13"/>
  <c r="AI57" i="13"/>
  <c r="AI54" i="13"/>
  <c r="AI52" i="13"/>
  <c r="AI45" i="13"/>
  <c r="AI39" i="13"/>
  <c r="AI34" i="13"/>
  <c r="AI25" i="13"/>
  <c r="AI22" i="13"/>
  <c r="AI20" i="13"/>
  <c r="AI13" i="13"/>
  <c r="AI10" i="13"/>
  <c r="AI130" i="13"/>
  <c r="AI98" i="13"/>
  <c r="AI76" i="13"/>
  <c r="AI62" i="13"/>
  <c r="AI58" i="13"/>
  <c r="AI31" i="13"/>
  <c r="AI28" i="13"/>
  <c r="AI21" i="13"/>
  <c r="AI17" i="13"/>
  <c r="AI12" i="13"/>
  <c r="AI144" i="13"/>
  <c r="AI110" i="13"/>
  <c r="AI94" i="13"/>
  <c r="AI93" i="13"/>
  <c r="AI87" i="13"/>
  <c r="AI69" i="13"/>
  <c r="AI65" i="13"/>
  <c r="AI46" i="13"/>
  <c r="AI42" i="13"/>
  <c r="AI16" i="13"/>
  <c r="AI7" i="13"/>
  <c r="AI126" i="13"/>
  <c r="AI77" i="13"/>
  <c r="AI63" i="13"/>
  <c r="AI37" i="13"/>
  <c r="AI33" i="13"/>
  <c r="AI26" i="13"/>
  <c r="AI15" i="13"/>
  <c r="AI85" i="13"/>
  <c r="AI79" i="13"/>
  <c r="AI53" i="13"/>
  <c r="AI49" i="13"/>
  <c r="AI44" i="13"/>
  <c r="AI11" i="13"/>
  <c r="AI30" i="13"/>
  <c r="AI8" i="13"/>
  <c r="AI60" i="13"/>
  <c r="AI47" i="13"/>
  <c r="AI114" i="13"/>
  <c r="K9" i="4"/>
  <c r="K25" i="4"/>
  <c r="K33" i="4"/>
  <c r="K37" i="4"/>
  <c r="K41" i="4"/>
  <c r="K45" i="4"/>
  <c r="K49" i="4"/>
  <c r="K57" i="4"/>
  <c r="K69" i="4"/>
  <c r="K73" i="4"/>
  <c r="K77" i="4"/>
  <c r="K85" i="4"/>
  <c r="K97" i="4"/>
  <c r="K105" i="4"/>
  <c r="K109" i="4"/>
  <c r="K127" i="4"/>
  <c r="E143" i="4"/>
  <c r="E139" i="4"/>
  <c r="E135" i="4"/>
  <c r="E131" i="4"/>
  <c r="E127" i="4"/>
  <c r="E123" i="4"/>
  <c r="E119" i="4"/>
  <c r="E115" i="4"/>
  <c r="E111" i="4"/>
  <c r="BA141" i="4"/>
  <c r="BA137" i="4"/>
  <c r="BA133" i="4"/>
  <c r="BA129" i="4"/>
  <c r="BA125" i="4"/>
  <c r="BA121" i="4"/>
  <c r="BA117" i="4"/>
  <c r="BA113" i="4"/>
  <c r="X143" i="5"/>
  <c r="AK143" i="5"/>
  <c r="M145" i="5"/>
  <c r="AD145" i="5"/>
  <c r="C158" i="5"/>
  <c r="Q146" i="5"/>
  <c r="Q142" i="5"/>
  <c r="Q138" i="5"/>
  <c r="Q134" i="5"/>
  <c r="Q131" i="5"/>
  <c r="Q126" i="5"/>
  <c r="Q123" i="5"/>
  <c r="Q118" i="5"/>
  <c r="Q115" i="5"/>
  <c r="Q110" i="5"/>
  <c r="Q107" i="5"/>
  <c r="Q102" i="5"/>
  <c r="Q99" i="5"/>
  <c r="Q94" i="5"/>
  <c r="Q91" i="5"/>
  <c r="Q86" i="5"/>
  <c r="Q83" i="5"/>
  <c r="Q78" i="5"/>
  <c r="Q75" i="5"/>
  <c r="Q70" i="5"/>
  <c r="Q66" i="5"/>
  <c r="Q62" i="5"/>
  <c r="Q58" i="5"/>
  <c r="Q54" i="5"/>
  <c r="Q50" i="5"/>
  <c r="Q46" i="5"/>
  <c r="Q144" i="5"/>
  <c r="Q135" i="5"/>
  <c r="Q121" i="5"/>
  <c r="Q120" i="5"/>
  <c r="Q114" i="5"/>
  <c r="Q109" i="5"/>
  <c r="Q108" i="5"/>
  <c r="Q103" i="5"/>
  <c r="Q136" i="5"/>
  <c r="Q130" i="5"/>
  <c r="Q125" i="5"/>
  <c r="Q124" i="5"/>
  <c r="Q119" i="5"/>
  <c r="Q105" i="5"/>
  <c r="Q104" i="5"/>
  <c r="Q98" i="5"/>
  <c r="Q93" i="5"/>
  <c r="Q92" i="5"/>
  <c r="Q87" i="5"/>
  <c r="Q140" i="5"/>
  <c r="Q133" i="5"/>
  <c r="Q127" i="5"/>
  <c r="Q117" i="5"/>
  <c r="Q111" i="5"/>
  <c r="Q101" i="5"/>
  <c r="Q95" i="5"/>
  <c r="Q89" i="5"/>
  <c r="Q80" i="5"/>
  <c r="Q77" i="5"/>
  <c r="Q76" i="5"/>
  <c r="Q71" i="5"/>
  <c r="Q67" i="5"/>
  <c r="Q63" i="5"/>
  <c r="Q59" i="5"/>
  <c r="Q55" i="5"/>
  <c r="Q51" i="5"/>
  <c r="Q47" i="5"/>
  <c r="Q41" i="5"/>
  <c r="Q37" i="5"/>
  <c r="Q33" i="5"/>
  <c r="Q29" i="5"/>
  <c r="Q25" i="5"/>
  <c r="Q21" i="5"/>
  <c r="Q17" i="5"/>
  <c r="Q13" i="5"/>
  <c r="Q9" i="5"/>
  <c r="Q122" i="5"/>
  <c r="Q106" i="5"/>
  <c r="Q85" i="5"/>
  <c r="Q84" i="5"/>
  <c r="Q73" i="5"/>
  <c r="Q72" i="5"/>
  <c r="Q43" i="5"/>
  <c r="Q39" i="5"/>
  <c r="Q35" i="5"/>
  <c r="Q31" i="5"/>
  <c r="Q27" i="5"/>
  <c r="Q23" i="5"/>
  <c r="Q19" i="5"/>
  <c r="Q15" i="5"/>
  <c r="Q11" i="5"/>
  <c r="Q7" i="5"/>
  <c r="AC51" i="8"/>
  <c r="BA51" i="8"/>
  <c r="AC53" i="8"/>
  <c r="BA62" i="8"/>
  <c r="E64" i="8"/>
  <c r="AC115" i="8"/>
  <c r="BA115" i="8"/>
  <c r="AC117" i="8"/>
  <c r="BA126" i="8"/>
  <c r="E21" i="4"/>
  <c r="E25" i="4"/>
  <c r="E28" i="4"/>
  <c r="E29" i="4"/>
  <c r="E32" i="4"/>
  <c r="E33" i="4"/>
  <c r="E36" i="4"/>
  <c r="E37" i="4"/>
  <c r="E40" i="4"/>
  <c r="E41" i="4"/>
  <c r="E44" i="4"/>
  <c r="E45" i="4"/>
  <c r="E48" i="4"/>
  <c r="E49" i="4"/>
  <c r="E52" i="4"/>
  <c r="E53" i="4"/>
  <c r="E56" i="4"/>
  <c r="E57" i="4"/>
  <c r="E60" i="4"/>
  <c r="E61" i="4"/>
  <c r="E64" i="4"/>
  <c r="E65" i="4"/>
  <c r="E68" i="4"/>
  <c r="E69" i="4"/>
  <c r="E72" i="4"/>
  <c r="E73" i="4"/>
  <c r="E76" i="4"/>
  <c r="E77" i="4"/>
  <c r="E80" i="4"/>
  <c r="E81" i="4"/>
  <c r="E84" i="4"/>
  <c r="E85" i="4"/>
  <c r="E88" i="4"/>
  <c r="E89" i="4"/>
  <c r="E92" i="4"/>
  <c r="E93" i="4"/>
  <c r="E96" i="4"/>
  <c r="E97" i="4"/>
  <c r="E100" i="4"/>
  <c r="E101" i="4"/>
  <c r="E104" i="4"/>
  <c r="E105" i="4"/>
  <c r="E108" i="4"/>
  <c r="E109" i="4"/>
  <c r="BA111" i="4"/>
  <c r="E114" i="4"/>
  <c r="AC114" i="4"/>
  <c r="E117" i="4"/>
  <c r="AC117" i="4"/>
  <c r="BA118" i="4"/>
  <c r="AC119" i="4"/>
  <c r="E120" i="4"/>
  <c r="K123" i="4"/>
  <c r="BA124" i="4"/>
  <c r="K125" i="4"/>
  <c r="BA127" i="4"/>
  <c r="E130" i="4"/>
  <c r="AC130" i="4"/>
  <c r="E133" i="4"/>
  <c r="AC133" i="4"/>
  <c r="BA134" i="4"/>
  <c r="AC135" i="4"/>
  <c r="E136" i="4"/>
  <c r="K139" i="4"/>
  <c r="BA140" i="4"/>
  <c r="K141" i="4"/>
  <c r="BA143" i="4"/>
  <c r="Y7" i="5"/>
  <c r="AK7" i="5"/>
  <c r="G8" i="5"/>
  <c r="S8" i="5"/>
  <c r="AE8" i="5"/>
  <c r="AQ8" i="5"/>
  <c r="BC8" i="5"/>
  <c r="M9" i="5"/>
  <c r="AP9" i="5"/>
  <c r="BB9" i="5"/>
  <c r="R11" i="5"/>
  <c r="AD11" i="5"/>
  <c r="L12" i="5"/>
  <c r="X12" i="5"/>
  <c r="AJ12" i="5"/>
  <c r="AV12" i="5"/>
  <c r="AW13" i="5"/>
  <c r="Q14" i="5"/>
  <c r="AO14" i="5"/>
  <c r="Y15" i="5"/>
  <c r="AK15" i="5"/>
  <c r="G16" i="5"/>
  <c r="S16" i="5"/>
  <c r="AE16" i="5"/>
  <c r="AQ16" i="5"/>
  <c r="BC16" i="5"/>
  <c r="M17" i="5"/>
  <c r="AP17" i="5"/>
  <c r="BB17" i="5"/>
  <c r="R19" i="5"/>
  <c r="AD19" i="5"/>
  <c r="L20" i="5"/>
  <c r="X20" i="5"/>
  <c r="AJ20" i="5"/>
  <c r="AV20" i="5"/>
  <c r="AW21" i="5"/>
  <c r="Q22" i="5"/>
  <c r="AO22" i="5"/>
  <c r="Y23" i="5"/>
  <c r="AK23" i="5"/>
  <c r="G24" i="5"/>
  <c r="S24" i="5"/>
  <c r="AE24" i="5"/>
  <c r="AQ24" i="5"/>
  <c r="BC24" i="5"/>
  <c r="M25" i="5"/>
  <c r="AP25" i="5"/>
  <c r="BB25" i="5"/>
  <c r="R27" i="5"/>
  <c r="AD27" i="5"/>
  <c r="L28" i="5"/>
  <c r="X28" i="5"/>
  <c r="AJ28" i="5"/>
  <c r="AV28" i="5"/>
  <c r="AW29" i="5"/>
  <c r="Q30" i="5"/>
  <c r="AO30" i="5"/>
  <c r="Y31" i="5"/>
  <c r="AK31" i="5"/>
  <c r="G32" i="5"/>
  <c r="S32" i="5"/>
  <c r="AE32" i="5"/>
  <c r="AQ32" i="5"/>
  <c r="BC32" i="5"/>
  <c r="M33" i="5"/>
  <c r="AP33" i="5"/>
  <c r="BB33" i="5"/>
  <c r="R35" i="5"/>
  <c r="AD35" i="5"/>
  <c r="L36" i="5"/>
  <c r="X36" i="5"/>
  <c r="AJ36" i="5"/>
  <c r="AV36" i="5"/>
  <c r="AW37" i="5"/>
  <c r="Q38" i="5"/>
  <c r="AO38" i="5"/>
  <c r="Y39" i="5"/>
  <c r="AK39" i="5"/>
  <c r="G40" i="5"/>
  <c r="S40" i="5"/>
  <c r="AE40" i="5"/>
  <c r="AQ40" i="5"/>
  <c r="BC40" i="5"/>
  <c r="M41" i="5"/>
  <c r="AP41" i="5"/>
  <c r="BB41" i="5"/>
  <c r="R43" i="5"/>
  <c r="AD43" i="5"/>
  <c r="L44" i="5"/>
  <c r="X44" i="5"/>
  <c r="AJ44" i="5"/>
  <c r="AV44" i="5"/>
  <c r="Y45" i="5"/>
  <c r="AJ45" i="5"/>
  <c r="S46" i="5"/>
  <c r="AD46" i="5"/>
  <c r="G47" i="5"/>
  <c r="X47" i="5"/>
  <c r="AO47" i="5"/>
  <c r="Q49" i="5"/>
  <c r="AE49" i="5"/>
  <c r="AV49" i="5"/>
  <c r="Y50" i="5"/>
  <c r="AJ50" i="5"/>
  <c r="S51" i="5"/>
  <c r="AD51" i="5"/>
  <c r="Y53" i="5"/>
  <c r="AJ53" i="5"/>
  <c r="S54" i="5"/>
  <c r="AD54" i="5"/>
  <c r="G55" i="5"/>
  <c r="X55" i="5"/>
  <c r="AO55" i="5"/>
  <c r="Q57" i="5"/>
  <c r="AE57" i="5"/>
  <c r="AV57" i="5"/>
  <c r="Y58" i="5"/>
  <c r="AJ58" i="5"/>
  <c r="S59" i="5"/>
  <c r="AD59" i="5"/>
  <c r="Y61" i="5"/>
  <c r="AJ61" i="5"/>
  <c r="S62" i="5"/>
  <c r="AD62" i="5"/>
  <c r="G63" i="5"/>
  <c r="X63" i="5"/>
  <c r="AO63" i="5"/>
  <c r="Q65" i="5"/>
  <c r="AE65" i="5"/>
  <c r="AV65" i="5"/>
  <c r="Y66" i="5"/>
  <c r="AJ66" i="5"/>
  <c r="S67" i="5"/>
  <c r="AD67" i="5"/>
  <c r="Y69" i="5"/>
  <c r="AJ69" i="5"/>
  <c r="S70" i="5"/>
  <c r="AD70" i="5"/>
  <c r="AV70" i="5"/>
  <c r="R71" i="5"/>
  <c r="AE71" i="5"/>
  <c r="R72" i="5"/>
  <c r="AP72" i="5"/>
  <c r="AJ73" i="5"/>
  <c r="BC73" i="5"/>
  <c r="Q74" i="5"/>
  <c r="AD74" i="5"/>
  <c r="M75" i="5"/>
  <c r="AP75" i="5"/>
  <c r="AK76" i="5"/>
  <c r="AW77" i="5"/>
  <c r="R80" i="5"/>
  <c r="AP80" i="5"/>
  <c r="AO82" i="5"/>
  <c r="L85" i="5"/>
  <c r="AE85" i="5"/>
  <c r="M86" i="5"/>
  <c r="AQ86" i="5"/>
  <c r="BB86" i="5"/>
  <c r="AE87" i="5"/>
  <c r="AK88" i="5"/>
  <c r="X89" i="5"/>
  <c r="Y91" i="5"/>
  <c r="AJ91" i="5"/>
  <c r="X92" i="5"/>
  <c r="X93" i="5"/>
  <c r="R94" i="5"/>
  <c r="Q96" i="5"/>
  <c r="AQ96" i="5"/>
  <c r="BB96" i="5"/>
  <c r="AO98" i="5"/>
  <c r="S101" i="5"/>
  <c r="M102" i="5"/>
  <c r="G103" i="5"/>
  <c r="AV103" i="5"/>
  <c r="G104" i="5"/>
  <c r="AO105" i="5"/>
  <c r="AJ106" i="5"/>
  <c r="Y107" i="5"/>
  <c r="AJ107" i="5"/>
  <c r="X108" i="5"/>
  <c r="X109" i="5"/>
  <c r="R110" i="5"/>
  <c r="Q112" i="5"/>
  <c r="AQ112" i="5"/>
  <c r="BB112" i="5"/>
  <c r="AO114" i="5"/>
  <c r="S117" i="5"/>
  <c r="M118" i="5"/>
  <c r="G119" i="5"/>
  <c r="AV119" i="5"/>
  <c r="G120" i="5"/>
  <c r="AO121" i="5"/>
  <c r="AJ122" i="5"/>
  <c r="Y123" i="5"/>
  <c r="AJ123" i="5"/>
  <c r="X124" i="5"/>
  <c r="X125" i="5"/>
  <c r="R126" i="5"/>
  <c r="Q128" i="5"/>
  <c r="AQ128" i="5"/>
  <c r="BB128" i="5"/>
  <c r="S133" i="5"/>
  <c r="M134" i="5"/>
  <c r="G135" i="5"/>
  <c r="AV135" i="5"/>
  <c r="G136" i="5"/>
  <c r="Y138" i="5"/>
  <c r="AJ138" i="5"/>
  <c r="M139" i="5"/>
  <c r="AD139" i="5"/>
  <c r="AW139" i="5"/>
  <c r="L141" i="5"/>
  <c r="AW141" i="5"/>
  <c r="AW142" i="5"/>
  <c r="R144" i="5"/>
  <c r="AP145" i="5"/>
  <c r="E14" i="8"/>
  <c r="AC14" i="8"/>
  <c r="BA14" i="8"/>
  <c r="E16" i="8"/>
  <c r="E25" i="8"/>
  <c r="AC48" i="8"/>
  <c r="AC67" i="8"/>
  <c r="BA67" i="8"/>
  <c r="AC69" i="8"/>
  <c r="E78" i="8"/>
  <c r="AC78" i="8"/>
  <c r="BA78" i="8"/>
  <c r="E80" i="8"/>
  <c r="E89" i="8"/>
  <c r="AC112" i="8"/>
  <c r="AC131" i="8"/>
  <c r="BA131" i="8"/>
  <c r="AC133" i="8"/>
  <c r="AC141" i="8"/>
  <c r="K13" i="4"/>
  <c r="K17" i="4"/>
  <c r="K21" i="4"/>
  <c r="K29" i="4"/>
  <c r="K53" i="4"/>
  <c r="K61" i="4"/>
  <c r="K65" i="4"/>
  <c r="K81" i="4"/>
  <c r="K89" i="4"/>
  <c r="K93" i="4"/>
  <c r="K101" i="4"/>
  <c r="K111" i="4"/>
  <c r="K113" i="4"/>
  <c r="K129" i="4"/>
  <c r="K143" i="4"/>
  <c r="AC144" i="4"/>
  <c r="AC140" i="4"/>
  <c r="AC136" i="4"/>
  <c r="AC132" i="4"/>
  <c r="AC128" i="4"/>
  <c r="AC124" i="4"/>
  <c r="AC120" i="4"/>
  <c r="AC116" i="4"/>
  <c r="AC112" i="4"/>
  <c r="E156" i="5"/>
  <c r="AV146" i="5"/>
  <c r="AE146" i="5"/>
  <c r="X146" i="5"/>
  <c r="G146" i="5"/>
  <c r="BB145" i="5"/>
  <c r="AK145" i="5"/>
  <c r="S145" i="5"/>
  <c r="BC144" i="5"/>
  <c r="AV144" i="5"/>
  <c r="AD144" i="5"/>
  <c r="M144" i="5"/>
  <c r="AQ143" i="5"/>
  <c r="AJ143" i="5"/>
  <c r="S143" i="5"/>
  <c r="BC142" i="5"/>
  <c r="AV142" i="5"/>
  <c r="AE142" i="5"/>
  <c r="X142" i="5"/>
  <c r="G142" i="5"/>
  <c r="BB141" i="5"/>
  <c r="AK141" i="5"/>
  <c r="S141" i="5"/>
  <c r="BC140" i="5"/>
  <c r="AV140" i="5"/>
  <c r="AD140" i="5"/>
  <c r="M140" i="5"/>
  <c r="AQ139" i="5"/>
  <c r="AJ139" i="5"/>
  <c r="S139" i="5"/>
  <c r="BC138" i="5"/>
  <c r="AV138" i="5"/>
  <c r="AE138" i="5"/>
  <c r="X138" i="5"/>
  <c r="G138" i="5"/>
  <c r="BB137" i="5"/>
  <c r="AK137" i="5"/>
  <c r="S137" i="5"/>
  <c r="BC136" i="5"/>
  <c r="AV136" i="5"/>
  <c r="AD136" i="5"/>
  <c r="M136" i="5"/>
  <c r="AQ135" i="5"/>
  <c r="AJ135" i="5"/>
  <c r="S135" i="5"/>
  <c r="L135" i="5"/>
  <c r="AW134" i="5"/>
  <c r="AP134" i="5"/>
  <c r="AE134" i="5"/>
  <c r="X134" i="5"/>
  <c r="G134" i="5"/>
  <c r="BB133" i="5"/>
  <c r="AK133" i="5"/>
  <c r="AD133" i="5"/>
  <c r="M133" i="5"/>
  <c r="AQ132" i="5"/>
  <c r="AJ132" i="5"/>
  <c r="Y132" i="5"/>
  <c r="R132" i="5"/>
  <c r="BC131" i="5"/>
  <c r="AV131" i="5"/>
  <c r="AE131" i="5"/>
  <c r="X131" i="5"/>
  <c r="G131" i="5"/>
  <c r="BB130" i="5"/>
  <c r="AK130" i="5"/>
  <c r="S130" i="5"/>
  <c r="L130" i="5"/>
  <c r="AW129" i="5"/>
  <c r="AP129" i="5"/>
  <c r="Y129" i="5"/>
  <c r="R129" i="5"/>
  <c r="BC128" i="5"/>
  <c r="AV128" i="5"/>
  <c r="AD128" i="5"/>
  <c r="M128" i="5"/>
  <c r="AQ127" i="5"/>
  <c r="AJ127" i="5"/>
  <c r="S127" i="5"/>
  <c r="L127" i="5"/>
  <c r="AW126" i="5"/>
  <c r="AP126" i="5"/>
  <c r="AE126" i="5"/>
  <c r="X126" i="5"/>
  <c r="G126" i="5"/>
  <c r="BB125" i="5"/>
  <c r="AK125" i="5"/>
  <c r="AD125" i="5"/>
  <c r="M125" i="5"/>
  <c r="AQ124" i="5"/>
  <c r="AJ124" i="5"/>
  <c r="Y124" i="5"/>
  <c r="R124" i="5"/>
  <c r="BC123" i="5"/>
  <c r="AV123" i="5"/>
  <c r="AE123" i="5"/>
  <c r="X123" i="5"/>
  <c r="G123" i="5"/>
  <c r="BB122" i="5"/>
  <c r="AK122" i="5"/>
  <c r="S122" i="5"/>
  <c r="L122" i="5"/>
  <c r="AW121" i="5"/>
  <c r="AP121" i="5"/>
  <c r="Y121" i="5"/>
  <c r="R121" i="5"/>
  <c r="BC120" i="5"/>
  <c r="AV120" i="5"/>
  <c r="AD120" i="5"/>
  <c r="M120" i="5"/>
  <c r="AQ119" i="5"/>
  <c r="AJ119" i="5"/>
  <c r="S119" i="5"/>
  <c r="L119" i="5"/>
  <c r="AW118" i="5"/>
  <c r="AP118" i="5"/>
  <c r="AE118" i="5"/>
  <c r="X118" i="5"/>
  <c r="G118" i="5"/>
  <c r="BB117" i="5"/>
  <c r="AK117" i="5"/>
  <c r="AD117" i="5"/>
  <c r="M117" i="5"/>
  <c r="AQ116" i="5"/>
  <c r="AJ116" i="5"/>
  <c r="Y116" i="5"/>
  <c r="R116" i="5"/>
  <c r="BC115" i="5"/>
  <c r="AV115" i="5"/>
  <c r="AE115" i="5"/>
  <c r="X115" i="5"/>
  <c r="G115" i="5"/>
  <c r="BB114" i="5"/>
  <c r="AK114" i="5"/>
  <c r="S114" i="5"/>
  <c r="L114" i="5"/>
  <c r="AW113" i="5"/>
  <c r="AP113" i="5"/>
  <c r="Y113" i="5"/>
  <c r="R113" i="5"/>
  <c r="BC112" i="5"/>
  <c r="AV112" i="5"/>
  <c r="AD112" i="5"/>
  <c r="M112" i="5"/>
  <c r="AQ111" i="5"/>
  <c r="AJ111" i="5"/>
  <c r="S111" i="5"/>
  <c r="L111" i="5"/>
  <c r="AW110" i="5"/>
  <c r="AP110" i="5"/>
  <c r="AE110" i="5"/>
  <c r="X110" i="5"/>
  <c r="G110" i="5"/>
  <c r="BB109" i="5"/>
  <c r="AK109" i="5"/>
  <c r="AD109" i="5"/>
  <c r="M109" i="5"/>
  <c r="AQ108" i="5"/>
  <c r="AJ108" i="5"/>
  <c r="Y108" i="5"/>
  <c r="R108" i="5"/>
  <c r="BC107" i="5"/>
  <c r="AV107" i="5"/>
  <c r="AE107" i="5"/>
  <c r="X107" i="5"/>
  <c r="G107" i="5"/>
  <c r="BB106" i="5"/>
  <c r="AK106" i="5"/>
  <c r="S106" i="5"/>
  <c r="L106" i="5"/>
  <c r="AW105" i="5"/>
  <c r="AP105" i="5"/>
  <c r="Y105" i="5"/>
  <c r="R105" i="5"/>
  <c r="BC104" i="5"/>
  <c r="AV104" i="5"/>
  <c r="AD104" i="5"/>
  <c r="M104" i="5"/>
  <c r="AQ103" i="5"/>
  <c r="AJ103" i="5"/>
  <c r="S103" i="5"/>
  <c r="L103" i="5"/>
  <c r="AW102" i="5"/>
  <c r="AP102" i="5"/>
  <c r="AE102" i="5"/>
  <c r="X102" i="5"/>
  <c r="G102" i="5"/>
  <c r="BB101" i="5"/>
  <c r="AK101" i="5"/>
  <c r="AD101" i="5"/>
  <c r="M101" i="5"/>
  <c r="AQ100" i="5"/>
  <c r="AJ100" i="5"/>
  <c r="Y100" i="5"/>
  <c r="R100" i="5"/>
  <c r="BC99" i="5"/>
  <c r="AV99" i="5"/>
  <c r="AE99" i="5"/>
  <c r="X99" i="5"/>
  <c r="G99" i="5"/>
  <c r="BB98" i="5"/>
  <c r="AK98" i="5"/>
  <c r="S98" i="5"/>
  <c r="L98" i="5"/>
  <c r="AW97" i="5"/>
  <c r="AP97" i="5"/>
  <c r="Y97" i="5"/>
  <c r="R97" i="5"/>
  <c r="BC96" i="5"/>
  <c r="AV96" i="5"/>
  <c r="AD96" i="5"/>
  <c r="M96" i="5"/>
  <c r="AQ95" i="5"/>
  <c r="AJ95" i="5"/>
  <c r="S95" i="5"/>
  <c r="L95" i="5"/>
  <c r="AW94" i="5"/>
  <c r="AP94" i="5"/>
  <c r="AE94" i="5"/>
  <c r="X94" i="5"/>
  <c r="G94" i="5"/>
  <c r="BB93" i="5"/>
  <c r="AK93" i="5"/>
  <c r="AD93" i="5"/>
  <c r="M93" i="5"/>
  <c r="AQ92" i="5"/>
  <c r="AJ92" i="5"/>
  <c r="Y92" i="5"/>
  <c r="R92" i="5"/>
  <c r="BC91" i="5"/>
  <c r="AV91" i="5"/>
  <c r="AE91" i="5"/>
  <c r="X91" i="5"/>
  <c r="G91" i="5"/>
  <c r="BB90" i="5"/>
  <c r="AK90" i="5"/>
  <c r="S90" i="5"/>
  <c r="L90" i="5"/>
  <c r="AW89" i="5"/>
  <c r="AP89" i="5"/>
  <c r="Y89" i="5"/>
  <c r="R89" i="5"/>
  <c r="BC88" i="5"/>
  <c r="AV88" i="5"/>
  <c r="AD88" i="5"/>
  <c r="M88" i="5"/>
  <c r="AQ87" i="5"/>
  <c r="AJ87" i="5"/>
  <c r="S87" i="5"/>
  <c r="L87" i="5"/>
  <c r="AW86" i="5"/>
  <c r="AP86" i="5"/>
  <c r="AE86" i="5"/>
  <c r="X86" i="5"/>
  <c r="G86" i="5"/>
  <c r="BB85" i="5"/>
  <c r="AK85" i="5"/>
  <c r="AD85" i="5"/>
  <c r="M85" i="5"/>
  <c r="AQ84" i="5"/>
  <c r="AJ84" i="5"/>
  <c r="Y84" i="5"/>
  <c r="R84" i="5"/>
  <c r="BC83" i="5"/>
  <c r="AV83" i="5"/>
  <c r="AE83" i="5"/>
  <c r="X83" i="5"/>
  <c r="G83" i="5"/>
  <c r="BB82" i="5"/>
  <c r="AK82" i="5"/>
  <c r="S82" i="5"/>
  <c r="L82" i="5"/>
  <c r="AW81" i="5"/>
  <c r="AP81" i="5"/>
  <c r="Y81" i="5"/>
  <c r="R81" i="5"/>
  <c r="BC80" i="5"/>
  <c r="AV80" i="5"/>
  <c r="AD80" i="5"/>
  <c r="M80" i="5"/>
  <c r="AQ79" i="5"/>
  <c r="AJ79" i="5"/>
  <c r="S79" i="5"/>
  <c r="L79" i="5"/>
  <c r="AW78" i="5"/>
  <c r="AP78" i="5"/>
  <c r="AE78" i="5"/>
  <c r="X78" i="5"/>
  <c r="G78" i="5"/>
  <c r="BB77" i="5"/>
  <c r="AK77" i="5"/>
  <c r="AD77" i="5"/>
  <c r="M77" i="5"/>
  <c r="AQ76" i="5"/>
  <c r="AJ76" i="5"/>
  <c r="Y76" i="5"/>
  <c r="R76" i="5"/>
  <c r="BC75" i="5"/>
  <c r="AV75" i="5"/>
  <c r="AE75" i="5"/>
  <c r="X75" i="5"/>
  <c r="G75" i="5"/>
  <c r="BB74" i="5"/>
  <c r="AK74" i="5"/>
  <c r="S74" i="5"/>
  <c r="L74" i="5"/>
  <c r="AW73" i="5"/>
  <c r="AP73" i="5"/>
  <c r="Y73" i="5"/>
  <c r="R73" i="5"/>
  <c r="BC72" i="5"/>
  <c r="AV72" i="5"/>
  <c r="AD72" i="5"/>
  <c r="M72" i="5"/>
  <c r="AQ71" i="5"/>
  <c r="AJ71" i="5"/>
  <c r="S71" i="5"/>
  <c r="L71" i="5"/>
  <c r="AW70" i="5"/>
  <c r="AP70" i="5"/>
  <c r="AE70" i="5"/>
  <c r="X70" i="5"/>
  <c r="G70" i="5"/>
  <c r="BB69" i="5"/>
  <c r="AK69" i="5"/>
  <c r="AD69" i="5"/>
  <c r="M69" i="5"/>
  <c r="AQ68" i="5"/>
  <c r="AJ68" i="5"/>
  <c r="S68" i="5"/>
  <c r="L68" i="5"/>
  <c r="AW67" i="5"/>
  <c r="AP67" i="5"/>
  <c r="Y67" i="5"/>
  <c r="R67" i="5"/>
  <c r="BC66" i="5"/>
  <c r="AV66" i="5"/>
  <c r="AE66" i="5"/>
  <c r="X66" i="5"/>
  <c r="G66" i="5"/>
  <c r="BB65" i="5"/>
  <c r="AK65" i="5"/>
  <c r="AD65" i="5"/>
  <c r="M65" i="5"/>
  <c r="AQ64" i="5"/>
  <c r="AJ64" i="5"/>
  <c r="S64" i="5"/>
  <c r="L64" i="5"/>
  <c r="AW63" i="5"/>
  <c r="AP63" i="5"/>
  <c r="Y63" i="5"/>
  <c r="R63" i="5"/>
  <c r="BC62" i="5"/>
  <c r="AV62" i="5"/>
  <c r="AE62" i="5"/>
  <c r="X62" i="5"/>
  <c r="G62" i="5"/>
  <c r="BB61" i="5"/>
  <c r="AK61" i="5"/>
  <c r="AD61" i="5"/>
  <c r="M61" i="5"/>
  <c r="AQ60" i="5"/>
  <c r="AJ60" i="5"/>
  <c r="S60" i="5"/>
  <c r="L60" i="5"/>
  <c r="AW59" i="5"/>
  <c r="AP59" i="5"/>
  <c r="Y59" i="5"/>
  <c r="R59" i="5"/>
  <c r="BC58" i="5"/>
  <c r="AV58" i="5"/>
  <c r="AE58" i="5"/>
  <c r="X58" i="5"/>
  <c r="G58" i="5"/>
  <c r="BB57" i="5"/>
  <c r="AK57" i="5"/>
  <c r="AD57" i="5"/>
  <c r="M57" i="5"/>
  <c r="AQ56" i="5"/>
  <c r="AJ56" i="5"/>
  <c r="S56" i="5"/>
  <c r="L56" i="5"/>
  <c r="AW55" i="5"/>
  <c r="AP55" i="5"/>
  <c r="Y55" i="5"/>
  <c r="R55" i="5"/>
  <c r="BC54" i="5"/>
  <c r="AV54" i="5"/>
  <c r="AE54" i="5"/>
  <c r="X54" i="5"/>
  <c r="G54" i="5"/>
  <c r="BB53" i="5"/>
  <c r="AK53" i="5"/>
  <c r="AD53" i="5"/>
  <c r="M53" i="5"/>
  <c r="AQ52" i="5"/>
  <c r="AJ52" i="5"/>
  <c r="S52" i="5"/>
  <c r="L52" i="5"/>
  <c r="AW51" i="5"/>
  <c r="AP51" i="5"/>
  <c r="Y51" i="5"/>
  <c r="R51" i="5"/>
  <c r="BC50" i="5"/>
  <c r="AV50" i="5"/>
  <c r="AE50" i="5"/>
  <c r="X50" i="5"/>
  <c r="G50" i="5"/>
  <c r="BB49" i="5"/>
  <c r="AK49" i="5"/>
  <c r="AD49" i="5"/>
  <c r="M49" i="5"/>
  <c r="AQ48" i="5"/>
  <c r="AJ48" i="5"/>
  <c r="S48" i="5"/>
  <c r="L48" i="5"/>
  <c r="AW47" i="5"/>
  <c r="AP47" i="5"/>
  <c r="Y47" i="5"/>
  <c r="R47" i="5"/>
  <c r="BC46" i="5"/>
  <c r="AV46" i="5"/>
  <c r="AE46" i="5"/>
  <c r="X46" i="5"/>
  <c r="G46" i="5"/>
  <c r="BB45" i="5"/>
  <c r="AK45" i="5"/>
  <c r="AD45" i="5"/>
  <c r="M45" i="5"/>
  <c r="AW146" i="5"/>
  <c r="AK146" i="5"/>
  <c r="R146" i="5"/>
  <c r="AW145" i="5"/>
  <c r="R145" i="5"/>
  <c r="AW144" i="5"/>
  <c r="AK144" i="5"/>
  <c r="Y144" i="5"/>
  <c r="AW143" i="5"/>
  <c r="AD143" i="5"/>
  <c r="G143" i="5"/>
  <c r="AP142" i="5"/>
  <c r="AD142" i="5"/>
  <c r="S142" i="5"/>
  <c r="AP141" i="5"/>
  <c r="AD141" i="5"/>
  <c r="G141" i="5"/>
  <c r="AP140" i="5"/>
  <c r="R140" i="5"/>
  <c r="G140" i="5"/>
  <c r="AP139" i="5"/>
  <c r="AE139" i="5"/>
  <c r="X139" i="5"/>
  <c r="L139" i="5"/>
  <c r="BB138" i="5"/>
  <c r="AQ138" i="5"/>
  <c r="L138" i="5"/>
  <c r="BC137" i="5"/>
  <c r="AQ137" i="5"/>
  <c r="AE137" i="5"/>
  <c r="X137" i="5"/>
  <c r="L137" i="5"/>
  <c r="BB136" i="5"/>
  <c r="AQ136" i="5"/>
  <c r="AE136" i="5"/>
  <c r="S136" i="5"/>
  <c r="BB135" i="5"/>
  <c r="Y135" i="5"/>
  <c r="R134" i="5"/>
  <c r="AW133" i="5"/>
  <c r="R133" i="5"/>
  <c r="G133" i="5"/>
  <c r="AP132" i="5"/>
  <c r="AD132" i="5"/>
  <c r="S132" i="5"/>
  <c r="G132" i="5"/>
  <c r="AP131" i="5"/>
  <c r="AD131" i="5"/>
  <c r="S131" i="5"/>
  <c r="AP130" i="5"/>
  <c r="AD130" i="5"/>
  <c r="BC129" i="5"/>
  <c r="AJ129" i="5"/>
  <c r="X129" i="5"/>
  <c r="M129" i="5"/>
  <c r="AJ128" i="5"/>
  <c r="X128" i="5"/>
  <c r="L128" i="5"/>
  <c r="BC127" i="5"/>
  <c r="AV127" i="5"/>
  <c r="AK127" i="5"/>
  <c r="R127" i="5"/>
  <c r="G127" i="5"/>
  <c r="BB126" i="5"/>
  <c r="AQ126" i="5"/>
  <c r="AD126" i="5"/>
  <c r="S126" i="5"/>
  <c r="AP125" i="5"/>
  <c r="AE125" i="5"/>
  <c r="S125" i="5"/>
  <c r="BB124" i="5"/>
  <c r="AE124" i="5"/>
  <c r="L124" i="5"/>
  <c r="BB123" i="5"/>
  <c r="AQ123" i="5"/>
  <c r="L123" i="5"/>
  <c r="BC122" i="5"/>
  <c r="AQ122" i="5"/>
  <c r="AE122" i="5"/>
  <c r="X122" i="5"/>
  <c r="M122" i="5"/>
  <c r="AV121" i="5"/>
  <c r="AK121" i="5"/>
  <c r="AW120" i="5"/>
  <c r="AK120" i="5"/>
  <c r="Y120" i="5"/>
  <c r="AW119" i="5"/>
  <c r="AD119" i="5"/>
  <c r="BC118" i="5"/>
  <c r="AJ118" i="5"/>
  <c r="L118" i="5"/>
  <c r="BC117" i="5"/>
  <c r="AQ117" i="5"/>
  <c r="X117" i="5"/>
  <c r="L117" i="5"/>
  <c r="BC116" i="5"/>
  <c r="AV116" i="5"/>
  <c r="AK116" i="5"/>
  <c r="X116" i="5"/>
  <c r="M116" i="5"/>
  <c r="AJ115" i="5"/>
  <c r="Y115" i="5"/>
  <c r="M115" i="5"/>
  <c r="AV114" i="5"/>
  <c r="AJ114" i="5"/>
  <c r="Y114" i="5"/>
  <c r="AD113" i="5"/>
  <c r="S113" i="5"/>
  <c r="G113" i="5"/>
  <c r="AP112" i="5"/>
  <c r="R112" i="5"/>
  <c r="G112" i="5"/>
  <c r="AP111" i="5"/>
  <c r="AE111" i="5"/>
  <c r="X111" i="5"/>
  <c r="M111" i="5"/>
  <c r="AV110" i="5"/>
  <c r="AK110" i="5"/>
  <c r="Y110" i="5"/>
  <c r="M110" i="5"/>
  <c r="AV109" i="5"/>
  <c r="AJ109" i="5"/>
  <c r="Y109" i="5"/>
  <c r="AW108" i="5"/>
  <c r="AW107" i="5"/>
  <c r="AK107" i="5"/>
  <c r="R107" i="5"/>
  <c r="AW106" i="5"/>
  <c r="R106" i="5"/>
  <c r="G106" i="5"/>
  <c r="BB105" i="5"/>
  <c r="AQ105" i="5"/>
  <c r="AE105" i="5"/>
  <c r="L105" i="5"/>
  <c r="BB104" i="5"/>
  <c r="AQ104" i="5"/>
  <c r="AE104" i="5"/>
  <c r="S104" i="5"/>
  <c r="BB103" i="5"/>
  <c r="Y103" i="5"/>
  <c r="R102" i="5"/>
  <c r="AW101" i="5"/>
  <c r="R101" i="5"/>
  <c r="G101" i="5"/>
  <c r="AP100" i="5"/>
  <c r="AD100" i="5"/>
  <c r="S100" i="5"/>
  <c r="G100" i="5"/>
  <c r="AP99" i="5"/>
  <c r="AD99" i="5"/>
  <c r="S99" i="5"/>
  <c r="AP98" i="5"/>
  <c r="AD98" i="5"/>
  <c r="BC97" i="5"/>
  <c r="AJ97" i="5"/>
  <c r="X97" i="5"/>
  <c r="M97" i="5"/>
  <c r="AJ96" i="5"/>
  <c r="X96" i="5"/>
  <c r="L96" i="5"/>
  <c r="BC95" i="5"/>
  <c r="AV95" i="5"/>
  <c r="AK95" i="5"/>
  <c r="R95" i="5"/>
  <c r="G95" i="5"/>
  <c r="BB94" i="5"/>
  <c r="AQ94" i="5"/>
  <c r="AD94" i="5"/>
  <c r="S94" i="5"/>
  <c r="AP93" i="5"/>
  <c r="AE93" i="5"/>
  <c r="S93" i="5"/>
  <c r="BB92" i="5"/>
  <c r="AE92" i="5"/>
  <c r="L92" i="5"/>
  <c r="BB91" i="5"/>
  <c r="AQ91" i="5"/>
  <c r="BB146" i="5"/>
  <c r="AQ146" i="5"/>
  <c r="L146" i="5"/>
  <c r="BC145" i="5"/>
  <c r="AQ145" i="5"/>
  <c r="AE145" i="5"/>
  <c r="X145" i="5"/>
  <c r="L145" i="5"/>
  <c r="BB144" i="5"/>
  <c r="AQ144" i="5"/>
  <c r="AE144" i="5"/>
  <c r="S144" i="5"/>
  <c r="BB143" i="5"/>
  <c r="Y143" i="5"/>
  <c r="M143" i="5"/>
  <c r="AJ142" i="5"/>
  <c r="Y142" i="5"/>
  <c r="M142" i="5"/>
  <c r="AV141" i="5"/>
  <c r="AJ141" i="5"/>
  <c r="Y141" i="5"/>
  <c r="M141" i="5"/>
  <c r="AJ140" i="5"/>
  <c r="X140" i="5"/>
  <c r="L140" i="5"/>
  <c r="BC139" i="5"/>
  <c r="AV139" i="5"/>
  <c r="AK139" i="5"/>
  <c r="R139" i="5"/>
  <c r="AW138" i="5"/>
  <c r="AK138" i="5"/>
  <c r="R138" i="5"/>
  <c r="AW137" i="5"/>
  <c r="R137" i="5"/>
  <c r="AW136" i="5"/>
  <c r="AK136" i="5"/>
  <c r="Y136" i="5"/>
  <c r="AW135" i="5"/>
  <c r="AD135" i="5"/>
  <c r="BC134" i="5"/>
  <c r="AJ134" i="5"/>
  <c r="L134" i="5"/>
  <c r="BC133" i="5"/>
  <c r="AQ133" i="5"/>
  <c r="X133" i="5"/>
  <c r="L133" i="5"/>
  <c r="BC132" i="5"/>
  <c r="AV132" i="5"/>
  <c r="AK132" i="5"/>
  <c r="X132" i="5"/>
  <c r="M132" i="5"/>
  <c r="AJ131" i="5"/>
  <c r="Y131" i="5"/>
  <c r="M131" i="5"/>
  <c r="AV130" i="5"/>
  <c r="AJ130" i="5"/>
  <c r="Y130" i="5"/>
  <c r="AD129" i="5"/>
  <c r="S129" i="5"/>
  <c r="G129" i="5"/>
  <c r="AP128" i="5"/>
  <c r="R128" i="5"/>
  <c r="G128" i="5"/>
  <c r="AP127" i="5"/>
  <c r="AE127" i="5"/>
  <c r="X127" i="5"/>
  <c r="M127" i="5"/>
  <c r="AV126" i="5"/>
  <c r="AK126" i="5"/>
  <c r="Y126" i="5"/>
  <c r="M126" i="5"/>
  <c r="AV125" i="5"/>
  <c r="AJ125" i="5"/>
  <c r="Y125" i="5"/>
  <c r="AW124" i="5"/>
  <c r="AW123" i="5"/>
  <c r="AK123" i="5"/>
  <c r="R123" i="5"/>
  <c r="AW122" i="5"/>
  <c r="R122" i="5"/>
  <c r="G122" i="5"/>
  <c r="BB121" i="5"/>
  <c r="AQ121" i="5"/>
  <c r="AE121" i="5"/>
  <c r="L121" i="5"/>
  <c r="BB120" i="5"/>
  <c r="AQ120" i="5"/>
  <c r="AE120" i="5"/>
  <c r="S120" i="5"/>
  <c r="BB119" i="5"/>
  <c r="Y119" i="5"/>
  <c r="R118" i="5"/>
  <c r="AW117" i="5"/>
  <c r="R117" i="5"/>
  <c r="G117" i="5"/>
  <c r="AP116" i="5"/>
  <c r="AD116" i="5"/>
  <c r="S116" i="5"/>
  <c r="G116" i="5"/>
  <c r="AP115" i="5"/>
  <c r="AD115" i="5"/>
  <c r="S115" i="5"/>
  <c r="AP114" i="5"/>
  <c r="AD114" i="5"/>
  <c r="BC113" i="5"/>
  <c r="AJ113" i="5"/>
  <c r="X113" i="5"/>
  <c r="M113" i="5"/>
  <c r="AJ112" i="5"/>
  <c r="X112" i="5"/>
  <c r="L112" i="5"/>
  <c r="BC111" i="5"/>
  <c r="AV111" i="5"/>
  <c r="AK111" i="5"/>
  <c r="R111" i="5"/>
  <c r="G111" i="5"/>
  <c r="BB110" i="5"/>
  <c r="AQ110" i="5"/>
  <c r="AD110" i="5"/>
  <c r="S110" i="5"/>
  <c r="AP109" i="5"/>
  <c r="AE109" i="5"/>
  <c r="S109" i="5"/>
  <c r="BB108" i="5"/>
  <c r="AE108" i="5"/>
  <c r="L108" i="5"/>
  <c r="BB107" i="5"/>
  <c r="AQ107" i="5"/>
  <c r="L107" i="5"/>
  <c r="BC106" i="5"/>
  <c r="AQ106" i="5"/>
  <c r="AE106" i="5"/>
  <c r="X106" i="5"/>
  <c r="M106" i="5"/>
  <c r="AV105" i="5"/>
  <c r="AK105" i="5"/>
  <c r="AW104" i="5"/>
  <c r="AK104" i="5"/>
  <c r="Y104" i="5"/>
  <c r="AW103" i="5"/>
  <c r="AD103" i="5"/>
  <c r="BC102" i="5"/>
  <c r="AJ102" i="5"/>
  <c r="L102" i="5"/>
  <c r="BC101" i="5"/>
  <c r="AQ101" i="5"/>
  <c r="X101" i="5"/>
  <c r="L101" i="5"/>
  <c r="BC100" i="5"/>
  <c r="AV100" i="5"/>
  <c r="AK100" i="5"/>
  <c r="X100" i="5"/>
  <c r="M100" i="5"/>
  <c r="AJ99" i="5"/>
  <c r="Y99" i="5"/>
  <c r="M99" i="5"/>
  <c r="AV98" i="5"/>
  <c r="AJ98" i="5"/>
  <c r="Y98" i="5"/>
  <c r="AD97" i="5"/>
  <c r="S97" i="5"/>
  <c r="G97" i="5"/>
  <c r="AP96" i="5"/>
  <c r="R96" i="5"/>
  <c r="G96" i="5"/>
  <c r="AP95" i="5"/>
  <c r="AE95" i="5"/>
  <c r="X95" i="5"/>
  <c r="M95" i="5"/>
  <c r="AV94" i="5"/>
  <c r="AK94" i="5"/>
  <c r="Y94" i="5"/>
  <c r="M94" i="5"/>
  <c r="AV93" i="5"/>
  <c r="AJ93" i="5"/>
  <c r="Y93" i="5"/>
  <c r="AW92" i="5"/>
  <c r="AW91" i="5"/>
  <c r="AK91" i="5"/>
  <c r="R91" i="5"/>
  <c r="AW90" i="5"/>
  <c r="R90" i="5"/>
  <c r="G90" i="5"/>
  <c r="BB89" i="5"/>
  <c r="AQ89" i="5"/>
  <c r="AE89" i="5"/>
  <c r="L89" i="5"/>
  <c r="BB88" i="5"/>
  <c r="AQ88" i="5"/>
  <c r="AE88" i="5"/>
  <c r="S88" i="5"/>
  <c r="BB87" i="5"/>
  <c r="Y87" i="5"/>
  <c r="R86" i="5"/>
  <c r="AW85" i="5"/>
  <c r="R85" i="5"/>
  <c r="G85" i="5"/>
  <c r="AP84" i="5"/>
  <c r="AD84" i="5"/>
  <c r="S84" i="5"/>
  <c r="G84" i="5"/>
  <c r="AP83" i="5"/>
  <c r="AD83" i="5"/>
  <c r="S83" i="5"/>
  <c r="AP82" i="5"/>
  <c r="AD82" i="5"/>
  <c r="BC81" i="5"/>
  <c r="AJ81" i="5"/>
  <c r="X81" i="5"/>
  <c r="M81" i="5"/>
  <c r="AJ80" i="5"/>
  <c r="X80" i="5"/>
  <c r="L80" i="5"/>
  <c r="BC79" i="5"/>
  <c r="AV79" i="5"/>
  <c r="AK79" i="5"/>
  <c r="R79" i="5"/>
  <c r="G79" i="5"/>
  <c r="BB78" i="5"/>
  <c r="S146" i="5"/>
  <c r="AJ145" i="5"/>
  <c r="AJ144" i="5"/>
  <c r="L144" i="5"/>
  <c r="BC143" i="5"/>
  <c r="AP143" i="5"/>
  <c r="L143" i="5"/>
  <c r="AK142" i="5"/>
  <c r="R142" i="5"/>
  <c r="AQ141" i="5"/>
  <c r="X141" i="5"/>
  <c r="AW140" i="5"/>
  <c r="AE140" i="5"/>
  <c r="AJ137" i="5"/>
  <c r="AK135" i="5"/>
  <c r="X135" i="5"/>
  <c r="BB134" i="5"/>
  <c r="AQ134" i="5"/>
  <c r="Y134" i="5"/>
  <c r="AV133" i="5"/>
  <c r="AE133" i="5"/>
  <c r="AE132" i="5"/>
  <c r="L132" i="5"/>
  <c r="AK131" i="5"/>
  <c r="R131" i="5"/>
  <c r="AQ130" i="5"/>
  <c r="X130" i="5"/>
  <c r="BB129" i="5"/>
  <c r="AQ129" i="5"/>
  <c r="AW127" i="5"/>
  <c r="AD127" i="5"/>
  <c r="BC126" i="5"/>
  <c r="AJ126" i="5"/>
  <c r="L126" i="5"/>
  <c r="BC125" i="5"/>
  <c r="R125" i="5"/>
  <c r="M124" i="5"/>
  <c r="AP122" i="5"/>
  <c r="Y122" i="5"/>
  <c r="M121" i="5"/>
  <c r="AK119" i="5"/>
  <c r="X119" i="5"/>
  <c r="BB118" i="5"/>
  <c r="AQ118" i="5"/>
  <c r="Y118" i="5"/>
  <c r="AV117" i="5"/>
  <c r="AE117" i="5"/>
  <c r="AE116" i="5"/>
  <c r="L116" i="5"/>
  <c r="AK115" i="5"/>
  <c r="R115" i="5"/>
  <c r="AQ114" i="5"/>
  <c r="X114" i="5"/>
  <c r="BB113" i="5"/>
  <c r="AQ113" i="5"/>
  <c r="AW111" i="5"/>
  <c r="AD111" i="5"/>
  <c r="BC110" i="5"/>
  <c r="AJ110" i="5"/>
  <c r="L110" i="5"/>
  <c r="BC109" i="5"/>
  <c r="R109" i="5"/>
  <c r="M108" i="5"/>
  <c r="AP106" i="5"/>
  <c r="Y106" i="5"/>
  <c r="M105" i="5"/>
  <c r="AK103" i="5"/>
  <c r="X103" i="5"/>
  <c r="BB102" i="5"/>
  <c r="AQ102" i="5"/>
  <c r="Y102" i="5"/>
  <c r="AV101" i="5"/>
  <c r="AE101" i="5"/>
  <c r="AE100" i="5"/>
  <c r="L100" i="5"/>
  <c r="AK99" i="5"/>
  <c r="R99" i="5"/>
  <c r="AQ98" i="5"/>
  <c r="X98" i="5"/>
  <c r="BB97" i="5"/>
  <c r="AQ97" i="5"/>
  <c r="AW95" i="5"/>
  <c r="AD95" i="5"/>
  <c r="BC94" i="5"/>
  <c r="AJ94" i="5"/>
  <c r="L94" i="5"/>
  <c r="BC93" i="5"/>
  <c r="R93" i="5"/>
  <c r="M92" i="5"/>
  <c r="AJ90" i="5"/>
  <c r="Y90" i="5"/>
  <c r="M90" i="5"/>
  <c r="BC89" i="5"/>
  <c r="AP88" i="5"/>
  <c r="Y88" i="5"/>
  <c r="L88" i="5"/>
  <c r="BC87" i="5"/>
  <c r="X87" i="5"/>
  <c r="BC86" i="5"/>
  <c r="AD86" i="5"/>
  <c r="S86" i="5"/>
  <c r="AV85" i="5"/>
  <c r="X85" i="5"/>
  <c r="X84" i="5"/>
  <c r="L84" i="5"/>
  <c r="AK83" i="5"/>
  <c r="Y83" i="5"/>
  <c r="L83" i="5"/>
  <c r="BC82" i="5"/>
  <c r="AQ82" i="5"/>
  <c r="R82" i="5"/>
  <c r="G82" i="5"/>
  <c r="L81" i="5"/>
  <c r="BB80" i="5"/>
  <c r="AQ80" i="5"/>
  <c r="BB79" i="5"/>
  <c r="AP79" i="5"/>
  <c r="AD79" i="5"/>
  <c r="AV78" i="5"/>
  <c r="AK78" i="5"/>
  <c r="Y78" i="5"/>
  <c r="M78" i="5"/>
  <c r="AV77" i="5"/>
  <c r="AJ77" i="5"/>
  <c r="Y77" i="5"/>
  <c r="AW76" i="5"/>
  <c r="AW75" i="5"/>
  <c r="AK75" i="5"/>
  <c r="R75" i="5"/>
  <c r="AW74" i="5"/>
  <c r="R74" i="5"/>
  <c r="G74" i="5"/>
  <c r="BB73" i="5"/>
  <c r="AQ73" i="5"/>
  <c r="AE73" i="5"/>
  <c r="L73" i="5"/>
  <c r="BB72" i="5"/>
  <c r="AQ72" i="5"/>
  <c r="AE72" i="5"/>
  <c r="S72" i="5"/>
  <c r="BB71" i="5"/>
  <c r="Y71" i="5"/>
  <c r="R70" i="5"/>
  <c r="AW69" i="5"/>
  <c r="R69" i="5"/>
  <c r="G69" i="5"/>
  <c r="AP68" i="5"/>
  <c r="AE68" i="5"/>
  <c r="X68" i="5"/>
  <c r="M68" i="5"/>
  <c r="AV67" i="5"/>
  <c r="AK67" i="5"/>
  <c r="AW66" i="5"/>
  <c r="AK66" i="5"/>
  <c r="R66" i="5"/>
  <c r="AW65" i="5"/>
  <c r="R65" i="5"/>
  <c r="G65" i="5"/>
  <c r="AP64" i="5"/>
  <c r="AE64" i="5"/>
  <c r="X64" i="5"/>
  <c r="M64" i="5"/>
  <c r="AV63" i="5"/>
  <c r="AK63" i="5"/>
  <c r="AW62" i="5"/>
  <c r="AK62" i="5"/>
  <c r="R62" i="5"/>
  <c r="AW61" i="5"/>
  <c r="R61" i="5"/>
  <c r="G61" i="5"/>
  <c r="AP60" i="5"/>
  <c r="AE60" i="5"/>
  <c r="X60" i="5"/>
  <c r="M60" i="5"/>
  <c r="AV59" i="5"/>
  <c r="AK59" i="5"/>
  <c r="AW58" i="5"/>
  <c r="AK58" i="5"/>
  <c r="R58" i="5"/>
  <c r="AW57" i="5"/>
  <c r="R57" i="5"/>
  <c r="G57" i="5"/>
  <c r="AP56" i="5"/>
  <c r="AE56" i="5"/>
  <c r="X56" i="5"/>
  <c r="M56" i="5"/>
  <c r="AV55" i="5"/>
  <c r="AK55" i="5"/>
  <c r="AW54" i="5"/>
  <c r="AK54" i="5"/>
  <c r="R54" i="5"/>
  <c r="AW53" i="5"/>
  <c r="R53" i="5"/>
  <c r="G53" i="5"/>
  <c r="AP52" i="5"/>
  <c r="AE52" i="5"/>
  <c r="X52" i="5"/>
  <c r="M52" i="5"/>
  <c r="AV51" i="5"/>
  <c r="AK51" i="5"/>
  <c r="AW50" i="5"/>
  <c r="AK50" i="5"/>
  <c r="R50" i="5"/>
  <c r="AW49" i="5"/>
  <c r="R49" i="5"/>
  <c r="G49" i="5"/>
  <c r="AP48" i="5"/>
  <c r="AE48" i="5"/>
  <c r="X48" i="5"/>
  <c r="M48" i="5"/>
  <c r="AV47" i="5"/>
  <c r="AK47" i="5"/>
  <c r="AW46" i="5"/>
  <c r="AK46" i="5"/>
  <c r="R46" i="5"/>
  <c r="AW45" i="5"/>
  <c r="R45" i="5"/>
  <c r="G45" i="5"/>
  <c r="BB44" i="5"/>
  <c r="AK44" i="5"/>
  <c r="AD44" i="5"/>
  <c r="M44" i="5"/>
  <c r="AQ43" i="5"/>
  <c r="AJ43" i="5"/>
  <c r="S43" i="5"/>
  <c r="L43" i="5"/>
  <c r="AW42" i="5"/>
  <c r="AP42" i="5"/>
  <c r="Y42" i="5"/>
  <c r="R42" i="5"/>
  <c r="BC41" i="5"/>
  <c r="AV41" i="5"/>
  <c r="AE41" i="5"/>
  <c r="X41" i="5"/>
  <c r="G41" i="5"/>
  <c r="BB40" i="5"/>
  <c r="AK40" i="5"/>
  <c r="AD40" i="5"/>
  <c r="M40" i="5"/>
  <c r="AQ39" i="5"/>
  <c r="AJ39" i="5"/>
  <c r="S39" i="5"/>
  <c r="L39" i="5"/>
  <c r="AW38" i="5"/>
  <c r="AP38" i="5"/>
  <c r="Y38" i="5"/>
  <c r="R38" i="5"/>
  <c r="BC37" i="5"/>
  <c r="AV37" i="5"/>
  <c r="AE37" i="5"/>
  <c r="X37" i="5"/>
  <c r="G37" i="5"/>
  <c r="BB36" i="5"/>
  <c r="AK36" i="5"/>
  <c r="AD36" i="5"/>
  <c r="M36" i="5"/>
  <c r="AQ35" i="5"/>
  <c r="AJ35" i="5"/>
  <c r="S35" i="5"/>
  <c r="L35" i="5"/>
  <c r="AW34" i="5"/>
  <c r="AP34" i="5"/>
  <c r="Y34" i="5"/>
  <c r="R34" i="5"/>
  <c r="BC33" i="5"/>
  <c r="AV33" i="5"/>
  <c r="AE33" i="5"/>
  <c r="X33" i="5"/>
  <c r="G33" i="5"/>
  <c r="BB32" i="5"/>
  <c r="AK32" i="5"/>
  <c r="AD32" i="5"/>
  <c r="M32" i="5"/>
  <c r="AQ31" i="5"/>
  <c r="AJ31" i="5"/>
  <c r="S31" i="5"/>
  <c r="L31" i="5"/>
  <c r="AW30" i="5"/>
  <c r="AP30" i="5"/>
  <c r="Y30" i="5"/>
  <c r="R30" i="5"/>
  <c r="BC29" i="5"/>
  <c r="AV29" i="5"/>
  <c r="AE29" i="5"/>
  <c r="X29" i="5"/>
  <c r="G29" i="5"/>
  <c r="BB28" i="5"/>
  <c r="AK28" i="5"/>
  <c r="AD28" i="5"/>
  <c r="M28" i="5"/>
  <c r="AQ27" i="5"/>
  <c r="AJ27" i="5"/>
  <c r="S27" i="5"/>
  <c r="L27" i="5"/>
  <c r="AW26" i="5"/>
  <c r="AP26" i="5"/>
  <c r="Y26" i="5"/>
  <c r="R26" i="5"/>
  <c r="BC25" i="5"/>
  <c r="AV25" i="5"/>
  <c r="AE25" i="5"/>
  <c r="X25" i="5"/>
  <c r="G25" i="5"/>
  <c r="BB24" i="5"/>
  <c r="AK24" i="5"/>
  <c r="AD24" i="5"/>
  <c r="M24" i="5"/>
  <c r="AQ23" i="5"/>
  <c r="AJ23" i="5"/>
  <c r="S23" i="5"/>
  <c r="L23" i="5"/>
  <c r="AW22" i="5"/>
  <c r="AP22" i="5"/>
  <c r="Y22" i="5"/>
  <c r="R22" i="5"/>
  <c r="BC21" i="5"/>
  <c r="AV21" i="5"/>
  <c r="AE21" i="5"/>
  <c r="X21" i="5"/>
  <c r="G21" i="5"/>
  <c r="BB20" i="5"/>
  <c r="AK20" i="5"/>
  <c r="AD20" i="5"/>
  <c r="M20" i="5"/>
  <c r="AQ19" i="5"/>
  <c r="AJ19" i="5"/>
  <c r="S19" i="5"/>
  <c r="L19" i="5"/>
  <c r="AW18" i="5"/>
  <c r="AP18" i="5"/>
  <c r="Y18" i="5"/>
  <c r="R18" i="5"/>
  <c r="BC17" i="5"/>
  <c r="AV17" i="5"/>
  <c r="AE17" i="5"/>
  <c r="X17" i="5"/>
  <c r="G17" i="5"/>
  <c r="BB16" i="5"/>
  <c r="AK16" i="5"/>
  <c r="AD16" i="5"/>
  <c r="M16" i="5"/>
  <c r="AQ15" i="5"/>
  <c r="AJ15" i="5"/>
  <c r="S15" i="5"/>
  <c r="L15" i="5"/>
  <c r="AW14" i="5"/>
  <c r="AP14" i="5"/>
  <c r="Y14" i="5"/>
  <c r="R14" i="5"/>
  <c r="BC13" i="5"/>
  <c r="AV13" i="5"/>
  <c r="AE13" i="5"/>
  <c r="X13" i="5"/>
  <c r="G13" i="5"/>
  <c r="BB12" i="5"/>
  <c r="AK12" i="5"/>
  <c r="AD12" i="5"/>
  <c r="M12" i="5"/>
  <c r="AQ11" i="5"/>
  <c r="AJ11" i="5"/>
  <c r="S11" i="5"/>
  <c r="L11" i="5"/>
  <c r="AW10" i="5"/>
  <c r="AP10" i="5"/>
  <c r="Y10" i="5"/>
  <c r="R10" i="5"/>
  <c r="BC9" i="5"/>
  <c r="AV9" i="5"/>
  <c r="AE9" i="5"/>
  <c r="X9" i="5"/>
  <c r="G9" i="5"/>
  <c r="BB8" i="5"/>
  <c r="AK8" i="5"/>
  <c r="AD8" i="5"/>
  <c r="M8" i="5"/>
  <c r="AQ7" i="5"/>
  <c r="AJ7" i="5"/>
  <c r="S7" i="5"/>
  <c r="L7" i="5"/>
  <c r="AP146" i="5"/>
  <c r="AV145" i="5"/>
  <c r="G145" i="5"/>
  <c r="X144" i="5"/>
  <c r="G144" i="5"/>
  <c r="AV143" i="5"/>
  <c r="AE141" i="5"/>
  <c r="R141" i="5"/>
  <c r="BB140" i="5"/>
  <c r="AQ140" i="5"/>
  <c r="Y140" i="5"/>
  <c r="G139" i="5"/>
  <c r="AP138" i="5"/>
  <c r="M138" i="5"/>
  <c r="AV137" i="5"/>
  <c r="G137" i="5"/>
  <c r="AP136" i="5"/>
  <c r="R136" i="5"/>
  <c r="AE135" i="5"/>
  <c r="R135" i="5"/>
  <c r="AV134" i="5"/>
  <c r="AD134" i="5"/>
  <c r="S134" i="5"/>
  <c r="AJ133" i="5"/>
  <c r="Y133" i="5"/>
  <c r="AE130" i="5"/>
  <c r="R130" i="5"/>
  <c r="AV129" i="5"/>
  <c r="AE129" i="5"/>
  <c r="L129" i="5"/>
  <c r="AK128" i="5"/>
  <c r="S128" i="5"/>
  <c r="BB127" i="5"/>
  <c r="Y127" i="5"/>
  <c r="AW125" i="5"/>
  <c r="AK124" i="5"/>
  <c r="AP123" i="5"/>
  <c r="M123" i="5"/>
  <c r="AD122" i="5"/>
  <c r="BC121" i="5"/>
  <c r="AJ121" i="5"/>
  <c r="AP120" i="5"/>
  <c r="R120" i="5"/>
  <c r="AE119" i="5"/>
  <c r="R119" i="5"/>
  <c r="AV118" i="5"/>
  <c r="AD118" i="5"/>
  <c r="S118" i="5"/>
  <c r="AJ117" i="5"/>
  <c r="Y117" i="5"/>
  <c r="AE114" i="5"/>
  <c r="R114" i="5"/>
  <c r="AV113" i="5"/>
  <c r="AE113" i="5"/>
  <c r="L113" i="5"/>
  <c r="AK112" i="5"/>
  <c r="S112" i="5"/>
  <c r="BB111" i="5"/>
  <c r="Y111" i="5"/>
  <c r="AW109" i="5"/>
  <c r="AK108" i="5"/>
  <c r="AP107" i="5"/>
  <c r="M107" i="5"/>
  <c r="AD106" i="5"/>
  <c r="BC105" i="5"/>
  <c r="AJ105" i="5"/>
  <c r="AP104" i="5"/>
  <c r="R104" i="5"/>
  <c r="AE103" i="5"/>
  <c r="R103" i="5"/>
  <c r="AV102" i="5"/>
  <c r="AD102" i="5"/>
  <c r="S102" i="5"/>
  <c r="AJ101" i="5"/>
  <c r="Y101" i="5"/>
  <c r="AE98" i="5"/>
  <c r="R98" i="5"/>
  <c r="AV97" i="5"/>
  <c r="AE97" i="5"/>
  <c r="L97" i="5"/>
  <c r="AK96" i="5"/>
  <c r="S96" i="5"/>
  <c r="BB95" i="5"/>
  <c r="Y95" i="5"/>
  <c r="AW93" i="5"/>
  <c r="AK92" i="5"/>
  <c r="AP91" i="5"/>
  <c r="M91" i="5"/>
  <c r="AQ90" i="5"/>
  <c r="AD90" i="5"/>
  <c r="AV89" i="5"/>
  <c r="AJ89" i="5"/>
  <c r="G89" i="5"/>
  <c r="AW88" i="5"/>
  <c r="AJ88" i="5"/>
  <c r="R88" i="5"/>
  <c r="G88" i="5"/>
  <c r="AW87" i="5"/>
  <c r="AD87" i="5"/>
  <c r="R87" i="5"/>
  <c r="AK86" i="5"/>
  <c r="Y86" i="5"/>
  <c r="L86" i="5"/>
  <c r="BC85" i="5"/>
  <c r="AP85" i="5"/>
  <c r="BC84" i="5"/>
  <c r="AV84" i="5"/>
  <c r="AE84" i="5"/>
  <c r="R83" i="5"/>
  <c r="AW82" i="5"/>
  <c r="AJ82" i="5"/>
  <c r="X82" i="5"/>
  <c r="M82" i="5"/>
  <c r="AE81" i="5"/>
  <c r="S81" i="5"/>
  <c r="AW80" i="5"/>
  <c r="AK80" i="5"/>
  <c r="S80" i="5"/>
  <c r="G80" i="5"/>
  <c r="AW79" i="5"/>
  <c r="Y79" i="5"/>
  <c r="M79" i="5"/>
  <c r="BC78" i="5"/>
  <c r="AQ78" i="5"/>
  <c r="AD78" i="5"/>
  <c r="S78" i="5"/>
  <c r="AP77" i="5"/>
  <c r="AE77" i="5"/>
  <c r="S77" i="5"/>
  <c r="BB76" i="5"/>
  <c r="AE76" i="5"/>
  <c r="L76" i="5"/>
  <c r="BB75" i="5"/>
  <c r="AQ75" i="5"/>
  <c r="L75" i="5"/>
  <c r="BC74" i="5"/>
  <c r="AQ74" i="5"/>
  <c r="AE74" i="5"/>
  <c r="X74" i="5"/>
  <c r="M74" i="5"/>
  <c r="AV73" i="5"/>
  <c r="AK73" i="5"/>
  <c r="AW72" i="5"/>
  <c r="AK72" i="5"/>
  <c r="Y72" i="5"/>
  <c r="AW71" i="5"/>
  <c r="AD71" i="5"/>
  <c r="BC70" i="5"/>
  <c r="AJ70" i="5"/>
  <c r="L70" i="5"/>
  <c r="BC69" i="5"/>
  <c r="AQ69" i="5"/>
  <c r="X69" i="5"/>
  <c r="L69" i="5"/>
  <c r="BC68" i="5"/>
  <c r="AV68" i="5"/>
  <c r="AK68" i="5"/>
  <c r="R68" i="5"/>
  <c r="G68" i="5"/>
  <c r="BB67" i="5"/>
  <c r="AQ67" i="5"/>
  <c r="AE67" i="5"/>
  <c r="L67" i="5"/>
  <c r="BB66" i="5"/>
  <c r="AQ66" i="5"/>
  <c r="L66" i="5"/>
  <c r="BC65" i="5"/>
  <c r="AQ65" i="5"/>
  <c r="X65" i="5"/>
  <c r="L65" i="5"/>
  <c r="BC64" i="5"/>
  <c r="AV64" i="5"/>
  <c r="AK64" i="5"/>
  <c r="R64" i="5"/>
  <c r="G64" i="5"/>
  <c r="BB63" i="5"/>
  <c r="AQ63" i="5"/>
  <c r="AE63" i="5"/>
  <c r="L63" i="5"/>
  <c r="BB62" i="5"/>
  <c r="AQ62" i="5"/>
  <c r="L62" i="5"/>
  <c r="BC61" i="5"/>
  <c r="AQ61" i="5"/>
  <c r="X61" i="5"/>
  <c r="L61" i="5"/>
  <c r="BC60" i="5"/>
  <c r="AV60" i="5"/>
  <c r="AK60" i="5"/>
  <c r="R60" i="5"/>
  <c r="G60" i="5"/>
  <c r="BB59" i="5"/>
  <c r="AQ59" i="5"/>
  <c r="AE59" i="5"/>
  <c r="L59" i="5"/>
  <c r="BB58" i="5"/>
  <c r="AQ58" i="5"/>
  <c r="L58" i="5"/>
  <c r="BC57" i="5"/>
  <c r="AQ57" i="5"/>
  <c r="X57" i="5"/>
  <c r="L57" i="5"/>
  <c r="BC56" i="5"/>
  <c r="AV56" i="5"/>
  <c r="AK56" i="5"/>
  <c r="R56" i="5"/>
  <c r="G56" i="5"/>
  <c r="BB55" i="5"/>
  <c r="AQ55" i="5"/>
  <c r="AE55" i="5"/>
  <c r="L55" i="5"/>
  <c r="BB54" i="5"/>
  <c r="AQ54" i="5"/>
  <c r="L54" i="5"/>
  <c r="BC53" i="5"/>
  <c r="AQ53" i="5"/>
  <c r="X53" i="5"/>
  <c r="L53" i="5"/>
  <c r="BC52" i="5"/>
  <c r="AV52" i="5"/>
  <c r="AK52" i="5"/>
  <c r="R52" i="5"/>
  <c r="G52" i="5"/>
  <c r="BB51" i="5"/>
  <c r="AQ51" i="5"/>
  <c r="AE51" i="5"/>
  <c r="L51" i="5"/>
  <c r="BB50" i="5"/>
  <c r="AQ50" i="5"/>
  <c r="L50" i="5"/>
  <c r="BC49" i="5"/>
  <c r="AQ49" i="5"/>
  <c r="X49" i="5"/>
  <c r="L49" i="5"/>
  <c r="BC48" i="5"/>
  <c r="AV48" i="5"/>
  <c r="AK48" i="5"/>
  <c r="R48" i="5"/>
  <c r="G48" i="5"/>
  <c r="BB47" i="5"/>
  <c r="AQ47" i="5"/>
  <c r="AE47" i="5"/>
  <c r="L47" i="5"/>
  <c r="BB46" i="5"/>
  <c r="AQ46" i="5"/>
  <c r="L46" i="5"/>
  <c r="BC45" i="5"/>
  <c r="AQ45" i="5"/>
  <c r="X45" i="5"/>
  <c r="L45" i="5"/>
  <c r="AW44" i="5"/>
  <c r="AP44" i="5"/>
  <c r="Y44" i="5"/>
  <c r="R44" i="5"/>
  <c r="BC43" i="5"/>
  <c r="AV43" i="5"/>
  <c r="AE43" i="5"/>
  <c r="X43" i="5"/>
  <c r="G43" i="5"/>
  <c r="BB42" i="5"/>
  <c r="AK42" i="5"/>
  <c r="AD42" i="5"/>
  <c r="M42" i="5"/>
  <c r="AQ41" i="5"/>
  <c r="AJ41" i="5"/>
  <c r="S41" i="5"/>
  <c r="L41" i="5"/>
  <c r="AW40" i="5"/>
  <c r="AP40" i="5"/>
  <c r="Y40" i="5"/>
  <c r="R40" i="5"/>
  <c r="BC39" i="5"/>
  <c r="AV39" i="5"/>
  <c r="AE39" i="5"/>
  <c r="X39" i="5"/>
  <c r="G39" i="5"/>
  <c r="BB38" i="5"/>
  <c r="AK38" i="5"/>
  <c r="AD38" i="5"/>
  <c r="M38" i="5"/>
  <c r="AQ37" i="5"/>
  <c r="AJ37" i="5"/>
  <c r="S37" i="5"/>
  <c r="L37" i="5"/>
  <c r="AW36" i="5"/>
  <c r="AP36" i="5"/>
  <c r="Y36" i="5"/>
  <c r="R36" i="5"/>
  <c r="BC35" i="5"/>
  <c r="AV35" i="5"/>
  <c r="AE35" i="5"/>
  <c r="X35" i="5"/>
  <c r="G35" i="5"/>
  <c r="BB34" i="5"/>
  <c r="AK34" i="5"/>
  <c r="AD34" i="5"/>
  <c r="M34" i="5"/>
  <c r="AQ33" i="5"/>
  <c r="AJ33" i="5"/>
  <c r="S33" i="5"/>
  <c r="L33" i="5"/>
  <c r="AW32" i="5"/>
  <c r="AP32" i="5"/>
  <c r="Y32" i="5"/>
  <c r="R32" i="5"/>
  <c r="BC31" i="5"/>
  <c r="AV31" i="5"/>
  <c r="AE31" i="5"/>
  <c r="X31" i="5"/>
  <c r="G31" i="5"/>
  <c r="BB30" i="5"/>
  <c r="AK30" i="5"/>
  <c r="AD30" i="5"/>
  <c r="M30" i="5"/>
  <c r="AQ29" i="5"/>
  <c r="AJ29" i="5"/>
  <c r="S29" i="5"/>
  <c r="L29" i="5"/>
  <c r="AW28" i="5"/>
  <c r="AP28" i="5"/>
  <c r="Y28" i="5"/>
  <c r="R28" i="5"/>
  <c r="BC27" i="5"/>
  <c r="AV27" i="5"/>
  <c r="AE27" i="5"/>
  <c r="X27" i="5"/>
  <c r="G27" i="5"/>
  <c r="BB26" i="5"/>
  <c r="AK26" i="5"/>
  <c r="AD26" i="5"/>
  <c r="M26" i="5"/>
  <c r="AQ25" i="5"/>
  <c r="AJ25" i="5"/>
  <c r="S25" i="5"/>
  <c r="L25" i="5"/>
  <c r="AW24" i="5"/>
  <c r="AP24" i="5"/>
  <c r="Y24" i="5"/>
  <c r="R24" i="5"/>
  <c r="BC23" i="5"/>
  <c r="AV23" i="5"/>
  <c r="AE23" i="5"/>
  <c r="X23" i="5"/>
  <c r="G23" i="5"/>
  <c r="BB22" i="5"/>
  <c r="AK22" i="5"/>
  <c r="AD22" i="5"/>
  <c r="M22" i="5"/>
  <c r="AQ21" i="5"/>
  <c r="AJ21" i="5"/>
  <c r="S21" i="5"/>
  <c r="L21" i="5"/>
  <c r="AW20" i="5"/>
  <c r="AP20" i="5"/>
  <c r="Y20" i="5"/>
  <c r="R20" i="5"/>
  <c r="BC19" i="5"/>
  <c r="AV19" i="5"/>
  <c r="AE19" i="5"/>
  <c r="X19" i="5"/>
  <c r="G19" i="5"/>
  <c r="BB18" i="5"/>
  <c r="AK18" i="5"/>
  <c r="AD18" i="5"/>
  <c r="M18" i="5"/>
  <c r="AQ17" i="5"/>
  <c r="AJ17" i="5"/>
  <c r="S17" i="5"/>
  <c r="L17" i="5"/>
  <c r="AW16" i="5"/>
  <c r="AP16" i="5"/>
  <c r="Y16" i="5"/>
  <c r="R16" i="5"/>
  <c r="BC15" i="5"/>
  <c r="AV15" i="5"/>
  <c r="AE15" i="5"/>
  <c r="X15" i="5"/>
  <c r="G15" i="5"/>
  <c r="BB14" i="5"/>
  <c r="AK14" i="5"/>
  <c r="AD14" i="5"/>
  <c r="M14" i="5"/>
  <c r="AQ13" i="5"/>
  <c r="AJ13" i="5"/>
  <c r="S13" i="5"/>
  <c r="L13" i="5"/>
  <c r="AW12" i="5"/>
  <c r="AP12" i="5"/>
  <c r="Y12" i="5"/>
  <c r="R12" i="5"/>
  <c r="BC11" i="5"/>
  <c r="AV11" i="5"/>
  <c r="AE11" i="5"/>
  <c r="X11" i="5"/>
  <c r="G11" i="5"/>
  <c r="BB10" i="5"/>
  <c r="AK10" i="5"/>
  <c r="AD10" i="5"/>
  <c r="M10" i="5"/>
  <c r="AQ9" i="5"/>
  <c r="AJ9" i="5"/>
  <c r="S9" i="5"/>
  <c r="L9" i="5"/>
  <c r="AW8" i="5"/>
  <c r="AW182" i="5" s="1"/>
  <c r="AP8" i="5"/>
  <c r="Y8" i="5"/>
  <c r="R8" i="5"/>
  <c r="R182" i="5" s="1"/>
  <c r="BC7" i="5"/>
  <c r="AV7" i="5"/>
  <c r="AE7" i="5"/>
  <c r="X7" i="5"/>
  <c r="G7" i="5"/>
  <c r="C162" i="5"/>
  <c r="AO146" i="5"/>
  <c r="AO144" i="5"/>
  <c r="AO142" i="5"/>
  <c r="AO140" i="5"/>
  <c r="AO138" i="5"/>
  <c r="AO136" i="5"/>
  <c r="AO131" i="5"/>
  <c r="AO128" i="5"/>
  <c r="AO123" i="5"/>
  <c r="AO120" i="5"/>
  <c r="AO115" i="5"/>
  <c r="AO112" i="5"/>
  <c r="AO107" i="5"/>
  <c r="AO104" i="5"/>
  <c r="AO99" i="5"/>
  <c r="AO96" i="5"/>
  <c r="AO91" i="5"/>
  <c r="AO88" i="5"/>
  <c r="AO83" i="5"/>
  <c r="AO80" i="5"/>
  <c r="AO75" i="5"/>
  <c r="AO72" i="5"/>
  <c r="AO66" i="5"/>
  <c r="AO62" i="5"/>
  <c r="AO58" i="5"/>
  <c r="AO54" i="5"/>
  <c r="AO50" i="5"/>
  <c r="AO46" i="5"/>
  <c r="AO145" i="5"/>
  <c r="AO143" i="5"/>
  <c r="AO134" i="5"/>
  <c r="AO133" i="5"/>
  <c r="AO119" i="5"/>
  <c r="AO113" i="5"/>
  <c r="AO108" i="5"/>
  <c r="AO106" i="5"/>
  <c r="AO102" i="5"/>
  <c r="AO101" i="5"/>
  <c r="AO137" i="5"/>
  <c r="AO135" i="5"/>
  <c r="AO129" i="5"/>
  <c r="AO124" i="5"/>
  <c r="AO122" i="5"/>
  <c r="AO118" i="5"/>
  <c r="AO117" i="5"/>
  <c r="AO103" i="5"/>
  <c r="AO97" i="5"/>
  <c r="AO92" i="5"/>
  <c r="AO90" i="5"/>
  <c r="AO86" i="5"/>
  <c r="AO85" i="5"/>
  <c r="AO125" i="5"/>
  <c r="AO109" i="5"/>
  <c r="AO93" i="5"/>
  <c r="AO89" i="5"/>
  <c r="AO84" i="5"/>
  <c r="AO81" i="5"/>
  <c r="AO76" i="5"/>
  <c r="AO74" i="5"/>
  <c r="AO70" i="5"/>
  <c r="AO69" i="5"/>
  <c r="AO65" i="5"/>
  <c r="AO61" i="5"/>
  <c r="AO57" i="5"/>
  <c r="AO53" i="5"/>
  <c r="AO49" i="5"/>
  <c r="AO45" i="5"/>
  <c r="AO41" i="5"/>
  <c r="AO37" i="5"/>
  <c r="AO33" i="5"/>
  <c r="AO29" i="5"/>
  <c r="AO25" i="5"/>
  <c r="AO21" i="5"/>
  <c r="AO17" i="5"/>
  <c r="AO13" i="5"/>
  <c r="AO9" i="5"/>
  <c r="AO127" i="5"/>
  <c r="AO111" i="5"/>
  <c r="AO95" i="5"/>
  <c r="AO87" i="5"/>
  <c r="AO71" i="5"/>
  <c r="AO43" i="5"/>
  <c r="AO39" i="5"/>
  <c r="AO35" i="5"/>
  <c r="AO31" i="5"/>
  <c r="AO27" i="5"/>
  <c r="AO23" i="5"/>
  <c r="AO19" i="5"/>
  <c r="AO15" i="5"/>
  <c r="AO11" i="5"/>
  <c r="AO7" i="5"/>
  <c r="E9" i="8"/>
  <c r="AC32" i="8"/>
  <c r="E62" i="8"/>
  <c r="AC62" i="8"/>
  <c r="E73" i="8"/>
  <c r="AC96" i="8"/>
  <c r="E126" i="8"/>
  <c r="AC126" i="8"/>
  <c r="E128" i="8"/>
  <c r="E8" i="4"/>
  <c r="E9" i="4"/>
  <c r="E12" i="4"/>
  <c r="E13" i="4"/>
  <c r="E16" i="4"/>
  <c r="E17" i="4"/>
  <c r="E20" i="4"/>
  <c r="E24" i="4"/>
  <c r="K7" i="4"/>
  <c r="AC7" i="4"/>
  <c r="BA7" i="4"/>
  <c r="BA8" i="4"/>
  <c r="E10" i="4"/>
  <c r="K11" i="4"/>
  <c r="AC11" i="4"/>
  <c r="BA11" i="4"/>
  <c r="BA12" i="4"/>
  <c r="E14" i="4"/>
  <c r="K15" i="4"/>
  <c r="AC15" i="4"/>
  <c r="BA15" i="4"/>
  <c r="BA16" i="4"/>
  <c r="E18" i="4"/>
  <c r="K19" i="4"/>
  <c r="AC19" i="4"/>
  <c r="BA19" i="4"/>
  <c r="BA20" i="4"/>
  <c r="E22" i="4"/>
  <c r="K23" i="4"/>
  <c r="AC23" i="4"/>
  <c r="BA23" i="4"/>
  <c r="BA24" i="4"/>
  <c r="E26" i="4"/>
  <c r="K27" i="4"/>
  <c r="AC27" i="4"/>
  <c r="BA27" i="4"/>
  <c r="BA28" i="4"/>
  <c r="E30" i="4"/>
  <c r="K31" i="4"/>
  <c r="AC31" i="4"/>
  <c r="BA31" i="4"/>
  <c r="BA32" i="4"/>
  <c r="E34" i="4"/>
  <c r="K35" i="4"/>
  <c r="AC35" i="4"/>
  <c r="BA35" i="4"/>
  <c r="BA36" i="4"/>
  <c r="E38" i="4"/>
  <c r="K39" i="4"/>
  <c r="AC39" i="4"/>
  <c r="BA39" i="4"/>
  <c r="BA40" i="4"/>
  <c r="E42" i="4"/>
  <c r="K43" i="4"/>
  <c r="AC43" i="4"/>
  <c r="BA43" i="4"/>
  <c r="BA44" i="4"/>
  <c r="E46" i="4"/>
  <c r="K47" i="4"/>
  <c r="AC47" i="4"/>
  <c r="BA47" i="4"/>
  <c r="BA48" i="4"/>
  <c r="E50" i="4"/>
  <c r="K51" i="4"/>
  <c r="AC51" i="4"/>
  <c r="BA51" i="4"/>
  <c r="BA52" i="4"/>
  <c r="E54" i="4"/>
  <c r="K55" i="4"/>
  <c r="AC55" i="4"/>
  <c r="BA55" i="4"/>
  <c r="BA56" i="4"/>
  <c r="E58" i="4"/>
  <c r="K59" i="4"/>
  <c r="AC59" i="4"/>
  <c r="BA59" i="4"/>
  <c r="BA60" i="4"/>
  <c r="E62" i="4"/>
  <c r="K63" i="4"/>
  <c r="AC63" i="4"/>
  <c r="BA63" i="4"/>
  <c r="BA64" i="4"/>
  <c r="E66" i="4"/>
  <c r="K67" i="4"/>
  <c r="AC67" i="4"/>
  <c r="BA67" i="4"/>
  <c r="BA68" i="4"/>
  <c r="E70" i="4"/>
  <c r="K71" i="4"/>
  <c r="AC71" i="4"/>
  <c r="BA71" i="4"/>
  <c r="BA72" i="4"/>
  <c r="E74" i="4"/>
  <c r="K75" i="4"/>
  <c r="AC75" i="4"/>
  <c r="BA75" i="4"/>
  <c r="BA76" i="4"/>
  <c r="E78" i="4"/>
  <c r="K79" i="4"/>
  <c r="AC79" i="4"/>
  <c r="BA79" i="4"/>
  <c r="BA80" i="4"/>
  <c r="E82" i="4"/>
  <c r="K83" i="4"/>
  <c r="AC83" i="4"/>
  <c r="BA83" i="4"/>
  <c r="BA84" i="4"/>
  <c r="E86" i="4"/>
  <c r="K87" i="4"/>
  <c r="AC87" i="4"/>
  <c r="BA87" i="4"/>
  <c r="BA88" i="4"/>
  <c r="E90" i="4"/>
  <c r="K91" i="4"/>
  <c r="AC91" i="4"/>
  <c r="BA91" i="4"/>
  <c r="BA92" i="4"/>
  <c r="E94" i="4"/>
  <c r="K95" i="4"/>
  <c r="AC95" i="4"/>
  <c r="BA95" i="4"/>
  <c r="BA96" i="4"/>
  <c r="E98" i="4"/>
  <c r="K99" i="4"/>
  <c r="AC99" i="4"/>
  <c r="BA99" i="4"/>
  <c r="BA100" i="4"/>
  <c r="E102" i="4"/>
  <c r="K103" i="4"/>
  <c r="AC103" i="4"/>
  <c r="BA103" i="4"/>
  <c r="BA104" i="4"/>
  <c r="E106" i="4"/>
  <c r="K107" i="4"/>
  <c r="AC107" i="4"/>
  <c r="BA107" i="4"/>
  <c r="BA108" i="4"/>
  <c r="E110" i="4"/>
  <c r="E113" i="4"/>
  <c r="AC113" i="4"/>
  <c r="BA114" i="4"/>
  <c r="AC115" i="4"/>
  <c r="E116" i="4"/>
  <c r="K119" i="4"/>
  <c r="BA120" i="4"/>
  <c r="K121" i="4"/>
  <c r="BA123" i="4"/>
  <c r="E126" i="4"/>
  <c r="AC126" i="4"/>
  <c r="E129" i="4"/>
  <c r="AC129" i="4"/>
  <c r="BA130" i="4"/>
  <c r="AC131" i="4"/>
  <c r="E132" i="4"/>
  <c r="K135" i="4"/>
  <c r="BA136" i="4"/>
  <c r="K137" i="4"/>
  <c r="BA139" i="4"/>
  <c r="E142" i="4"/>
  <c r="AC142" i="4"/>
  <c r="E145" i="4"/>
  <c r="AC145" i="4"/>
  <c r="BA145" i="4"/>
  <c r="BA146" i="4"/>
  <c r="E156" i="4"/>
  <c r="AW146" i="4"/>
  <c r="AP146" i="4"/>
  <c r="Y146" i="4"/>
  <c r="R146" i="4"/>
  <c r="BC145" i="4"/>
  <c r="AV145" i="4"/>
  <c r="AK145" i="4"/>
  <c r="AD145" i="4"/>
  <c r="L145" i="4"/>
  <c r="BB144" i="4"/>
  <c r="AJ144" i="4"/>
  <c r="S144" i="4"/>
  <c r="G144" i="4"/>
  <c r="BB143" i="4"/>
  <c r="AK143" i="4"/>
  <c r="AD143" i="4"/>
  <c r="L143" i="4"/>
  <c r="AW142" i="4"/>
  <c r="AP142" i="4"/>
  <c r="Y142" i="4"/>
  <c r="R142" i="4"/>
  <c r="AQ141" i="4"/>
  <c r="Y141" i="4"/>
  <c r="R141" i="4"/>
  <c r="G141" i="4"/>
  <c r="BB140" i="4"/>
  <c r="AJ140" i="4"/>
  <c r="S140" i="4"/>
  <c r="G140" i="4"/>
  <c r="BB139" i="4"/>
  <c r="AK139" i="4"/>
  <c r="AD139" i="4"/>
  <c r="L139" i="4"/>
  <c r="AW138" i="4"/>
  <c r="AP138" i="4"/>
  <c r="Y138" i="4"/>
  <c r="R138" i="4"/>
  <c r="AQ137" i="4"/>
  <c r="Y137" i="4"/>
  <c r="R137" i="4"/>
  <c r="G137" i="4"/>
  <c r="BB136" i="4"/>
  <c r="AJ136" i="4"/>
  <c r="S136" i="4"/>
  <c r="G136" i="4"/>
  <c r="BB135" i="4"/>
  <c r="AK135" i="4"/>
  <c r="AD135" i="4"/>
  <c r="L135" i="4"/>
  <c r="AW134" i="4"/>
  <c r="AP134" i="4"/>
  <c r="Y134" i="4"/>
  <c r="R134" i="4"/>
  <c r="AQ133" i="4"/>
  <c r="Y133" i="4"/>
  <c r="R133" i="4"/>
  <c r="G133" i="4"/>
  <c r="BB132" i="4"/>
  <c r="AJ132" i="4"/>
  <c r="S132" i="4"/>
  <c r="G132" i="4"/>
  <c r="BB131" i="4"/>
  <c r="AK131" i="4"/>
  <c r="AD131" i="4"/>
  <c r="L131" i="4"/>
  <c r="AW130" i="4"/>
  <c r="AP130" i="4"/>
  <c r="Y130" i="4"/>
  <c r="R130" i="4"/>
  <c r="AQ129" i="4"/>
  <c r="Y129" i="4"/>
  <c r="R129" i="4"/>
  <c r="G129" i="4"/>
  <c r="BB128" i="4"/>
  <c r="AJ128" i="4"/>
  <c r="S128" i="4"/>
  <c r="G128" i="4"/>
  <c r="BB127" i="4"/>
  <c r="AK127" i="4"/>
  <c r="AD127" i="4"/>
  <c r="L127" i="4"/>
  <c r="AW126" i="4"/>
  <c r="AP126" i="4"/>
  <c r="Y126" i="4"/>
  <c r="R126" i="4"/>
  <c r="AQ125" i="4"/>
  <c r="Y125" i="4"/>
  <c r="R125" i="4"/>
  <c r="G125" i="4"/>
  <c r="BB124" i="4"/>
  <c r="AJ124" i="4"/>
  <c r="S124" i="4"/>
  <c r="G124" i="4"/>
  <c r="BB123" i="4"/>
  <c r="AK123" i="4"/>
  <c r="AD123" i="4"/>
  <c r="L123" i="4"/>
  <c r="AW122" i="4"/>
  <c r="AP122" i="4"/>
  <c r="Y122" i="4"/>
  <c r="R122" i="4"/>
  <c r="AQ121" i="4"/>
  <c r="Y121" i="4"/>
  <c r="R121" i="4"/>
  <c r="G121" i="4"/>
  <c r="BB120" i="4"/>
  <c r="AJ120" i="4"/>
  <c r="S120" i="4"/>
  <c r="G120" i="4"/>
  <c r="BB119" i="4"/>
  <c r="AK119" i="4"/>
  <c r="AD119" i="4"/>
  <c r="L119" i="4"/>
  <c r="AW118" i="4"/>
  <c r="AP118" i="4"/>
  <c r="Y118" i="4"/>
  <c r="R118" i="4"/>
  <c r="AQ117" i="4"/>
  <c r="Y117" i="4"/>
  <c r="R117" i="4"/>
  <c r="G117" i="4"/>
  <c r="BB116" i="4"/>
  <c r="AJ116" i="4"/>
  <c r="S116" i="4"/>
  <c r="G116" i="4"/>
  <c r="BB115" i="4"/>
  <c r="AK115" i="4"/>
  <c r="AD115" i="4"/>
  <c r="L115" i="4"/>
  <c r="AW114" i="4"/>
  <c r="AP114" i="4"/>
  <c r="Y114" i="4"/>
  <c r="R114" i="4"/>
  <c r="AQ113" i="4"/>
  <c r="AQ149" i="4" s="1"/>
  <c r="H162" i="4" s="1"/>
  <c r="Y113" i="4"/>
  <c r="R113" i="4"/>
  <c r="G113" i="4"/>
  <c r="BB112" i="4"/>
  <c r="AJ112" i="4"/>
  <c r="S112" i="4"/>
  <c r="G112" i="4"/>
  <c r="BB111" i="4"/>
  <c r="AK111" i="4"/>
  <c r="AD111" i="4"/>
  <c r="L111" i="4"/>
  <c r="AW110" i="4"/>
  <c r="M7" i="5"/>
  <c r="AP7" i="5"/>
  <c r="BB7" i="5"/>
  <c r="R9" i="5"/>
  <c r="AD9" i="5"/>
  <c r="L10" i="5"/>
  <c r="X10" i="5"/>
  <c r="AJ10" i="5"/>
  <c r="AV10" i="5"/>
  <c r="AW11" i="5"/>
  <c r="Q12" i="5"/>
  <c r="AO12" i="5"/>
  <c r="Y13" i="5"/>
  <c r="AK13" i="5"/>
  <c r="G14" i="5"/>
  <c r="S14" i="5"/>
  <c r="AE14" i="5"/>
  <c r="AQ14" i="5"/>
  <c r="BC14" i="5"/>
  <c r="M15" i="5"/>
  <c r="AP15" i="5"/>
  <c r="BB15" i="5"/>
  <c r="R17" i="5"/>
  <c r="AD17" i="5"/>
  <c r="L18" i="5"/>
  <c r="X18" i="5"/>
  <c r="AJ18" i="5"/>
  <c r="AV18" i="5"/>
  <c r="AW19" i="5"/>
  <c r="Q20" i="5"/>
  <c r="AO20" i="5"/>
  <c r="Y21" i="5"/>
  <c r="AK21" i="5"/>
  <c r="G22" i="5"/>
  <c r="S22" i="5"/>
  <c r="AE22" i="5"/>
  <c r="AQ22" i="5"/>
  <c r="BC22" i="5"/>
  <c r="M23" i="5"/>
  <c r="AP23" i="5"/>
  <c r="BB23" i="5"/>
  <c r="R25" i="5"/>
  <c r="AD25" i="5"/>
  <c r="L26" i="5"/>
  <c r="X26" i="5"/>
  <c r="AJ26" i="5"/>
  <c r="AV26" i="5"/>
  <c r="AW27" i="5"/>
  <c r="Q28" i="5"/>
  <c r="AO28" i="5"/>
  <c r="Y29" i="5"/>
  <c r="AK29" i="5"/>
  <c r="G30" i="5"/>
  <c r="S30" i="5"/>
  <c r="AE30" i="5"/>
  <c r="AQ30" i="5"/>
  <c r="BC30" i="5"/>
  <c r="M31" i="5"/>
  <c r="AP31" i="5"/>
  <c r="BB31" i="5"/>
  <c r="R33" i="5"/>
  <c r="AD33" i="5"/>
  <c r="L34" i="5"/>
  <c r="X34" i="5"/>
  <c r="AJ34" i="5"/>
  <c r="AV34" i="5"/>
  <c r="AW35" i="5"/>
  <c r="Q36" i="5"/>
  <c r="AO36" i="5"/>
  <c r="Y37" i="5"/>
  <c r="AK37" i="5"/>
  <c r="G38" i="5"/>
  <c r="S38" i="5"/>
  <c r="AE38" i="5"/>
  <c r="AQ38" i="5"/>
  <c r="BC38" i="5"/>
  <c r="M39" i="5"/>
  <c r="AP39" i="5"/>
  <c r="BB39" i="5"/>
  <c r="R41" i="5"/>
  <c r="AD41" i="5"/>
  <c r="L42" i="5"/>
  <c r="X42" i="5"/>
  <c r="AJ42" i="5"/>
  <c r="AV42" i="5"/>
  <c r="AW43" i="5"/>
  <c r="Q44" i="5"/>
  <c r="AO44" i="5"/>
  <c r="AP45" i="5"/>
  <c r="M47" i="5"/>
  <c r="Y48" i="5"/>
  <c r="AO48" i="5"/>
  <c r="BB48" i="5"/>
  <c r="S49" i="5"/>
  <c r="M50" i="5"/>
  <c r="AP50" i="5"/>
  <c r="AJ51" i="5"/>
  <c r="BC51" i="5"/>
  <c r="Q52" i="5"/>
  <c r="AD52" i="5"/>
  <c r="AW52" i="5"/>
  <c r="AP53" i="5"/>
  <c r="M55" i="5"/>
  <c r="Y56" i="5"/>
  <c r="AO56" i="5"/>
  <c r="BB56" i="5"/>
  <c r="S57" i="5"/>
  <c r="M58" i="5"/>
  <c r="AP58" i="5"/>
  <c r="AJ59" i="5"/>
  <c r="BC59" i="5"/>
  <c r="Q60" i="5"/>
  <c r="AD60" i="5"/>
  <c r="AW60" i="5"/>
  <c r="AP61" i="5"/>
  <c r="M63" i="5"/>
  <c r="Y64" i="5"/>
  <c r="AO64" i="5"/>
  <c r="BB64" i="5"/>
  <c r="S65" i="5"/>
  <c r="M66" i="5"/>
  <c r="AP66" i="5"/>
  <c r="AJ67" i="5"/>
  <c r="BC67" i="5"/>
  <c r="Q68" i="5"/>
  <c r="AD68" i="5"/>
  <c r="AW68" i="5"/>
  <c r="AP69" i="5"/>
  <c r="AK70" i="5"/>
  <c r="G71" i="5"/>
  <c r="AV71" i="5"/>
  <c r="G72" i="5"/>
  <c r="X72" i="5"/>
  <c r="G73" i="5"/>
  <c r="X73" i="5"/>
  <c r="AO73" i="5"/>
  <c r="AJ74" i="5"/>
  <c r="S75" i="5"/>
  <c r="AD75" i="5"/>
  <c r="G76" i="5"/>
  <c r="X76" i="5"/>
  <c r="AP76" i="5"/>
  <c r="BC76" i="5"/>
  <c r="L77" i="5"/>
  <c r="Q79" i="5"/>
  <c r="AE79" i="5"/>
  <c r="Y80" i="5"/>
  <c r="G81" i="5"/>
  <c r="AD81" i="5"/>
  <c r="AV81" i="5"/>
  <c r="Y82" i="5"/>
  <c r="AV82" i="5"/>
  <c r="AW83" i="5"/>
  <c r="AK84" i="5"/>
  <c r="BB84" i="5"/>
  <c r="S85" i="5"/>
  <c r="M87" i="5"/>
  <c r="AV87" i="5"/>
  <c r="Q88" i="5"/>
  <c r="M89" i="5"/>
  <c r="Q90" i="5"/>
  <c r="AE90" i="5"/>
  <c r="BC90" i="5"/>
  <c r="L91" i="5"/>
  <c r="G92" i="5"/>
  <c r="AV92" i="5"/>
  <c r="G93" i="5"/>
  <c r="Y96" i="5"/>
  <c r="M98" i="5"/>
  <c r="AW98" i="5"/>
  <c r="AW99" i="5"/>
  <c r="AO100" i="5"/>
  <c r="BB100" i="5"/>
  <c r="AJ104" i="5"/>
  <c r="X105" i="5"/>
  <c r="AV106" i="5"/>
  <c r="G108" i="5"/>
  <c r="AV108" i="5"/>
  <c r="G109" i="5"/>
  <c r="Y112" i="5"/>
  <c r="M114" i="5"/>
  <c r="AW114" i="5"/>
  <c r="AW115" i="5"/>
  <c r="AO116" i="5"/>
  <c r="BB116" i="5"/>
  <c r="AJ120" i="5"/>
  <c r="X121" i="5"/>
  <c r="AV122" i="5"/>
  <c r="G124" i="5"/>
  <c r="AV124" i="5"/>
  <c r="G125" i="5"/>
  <c r="Y128" i="5"/>
  <c r="M130" i="5"/>
  <c r="AW130" i="5"/>
  <c r="AW131" i="5"/>
  <c r="AO132" i="5"/>
  <c r="BB132" i="5"/>
  <c r="AJ136" i="5"/>
  <c r="M137" i="5"/>
  <c r="AD137" i="5"/>
  <c r="S140" i="5"/>
  <c r="R143" i="5"/>
  <c r="AE143" i="5"/>
  <c r="Y145" i="5"/>
  <c r="M146" i="5"/>
  <c r="AC19" i="8"/>
  <c r="BA19" i="8"/>
  <c r="AC21" i="8"/>
  <c r="E30" i="8"/>
  <c r="AC30" i="8"/>
  <c r="BA30" i="8"/>
  <c r="E32" i="8"/>
  <c r="E41" i="8"/>
  <c r="AC64" i="8"/>
  <c r="AC83" i="8"/>
  <c r="BA83" i="8"/>
  <c r="AC85" i="8"/>
  <c r="E94" i="8"/>
  <c r="AC94" i="8"/>
  <c r="BA94" i="8"/>
  <c r="E96" i="8"/>
  <c r="E105" i="8"/>
  <c r="AC128" i="8"/>
  <c r="AI113" i="4"/>
  <c r="AI114" i="4"/>
  <c r="AI117" i="4"/>
  <c r="AI118" i="4"/>
  <c r="AI121" i="4"/>
  <c r="AI122" i="4"/>
  <c r="AI125" i="4"/>
  <c r="AI126" i="4"/>
  <c r="AI129" i="4"/>
  <c r="AI130" i="4"/>
  <c r="AI133" i="4"/>
  <c r="AI134" i="4"/>
  <c r="AI137" i="4"/>
  <c r="AI138" i="4"/>
  <c r="AI141" i="4"/>
  <c r="AI142" i="4"/>
  <c r="AI146" i="4"/>
  <c r="E87" i="6"/>
  <c r="E103" i="6"/>
  <c r="E119" i="6"/>
  <c r="BA126" i="6"/>
  <c r="AI149" i="8"/>
  <c r="F161" i="8" s="1"/>
  <c r="E146" i="6"/>
  <c r="E140" i="6"/>
  <c r="E136" i="6"/>
  <c r="E130" i="6"/>
  <c r="E129" i="6"/>
  <c r="E123" i="6"/>
  <c r="E120" i="6"/>
  <c r="E116" i="6"/>
  <c r="E112" i="6"/>
  <c r="E108" i="6"/>
  <c r="E104" i="6"/>
  <c r="E100" i="6"/>
  <c r="E96" i="6"/>
  <c r="E92" i="6"/>
  <c r="E88" i="6"/>
  <c r="E84" i="6"/>
  <c r="E80" i="6"/>
  <c r="E76" i="6"/>
  <c r="E72" i="6"/>
  <c r="E68" i="6"/>
  <c r="E64" i="6"/>
  <c r="E144" i="6"/>
  <c r="E135" i="6"/>
  <c r="E132" i="6"/>
  <c r="E126" i="6"/>
  <c r="E125" i="6"/>
  <c r="E118" i="6"/>
  <c r="E114" i="6"/>
  <c r="E110" i="6"/>
  <c r="E106" i="6"/>
  <c r="E102" i="6"/>
  <c r="E98" i="6"/>
  <c r="E94" i="6"/>
  <c r="E90" i="6"/>
  <c r="E86" i="6"/>
  <c r="E82" i="6"/>
  <c r="E78" i="6"/>
  <c r="E74" i="6"/>
  <c r="E70" i="6"/>
  <c r="E66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0" i="6"/>
  <c r="E131" i="6"/>
  <c r="E128" i="6"/>
  <c r="E117" i="6"/>
  <c r="E109" i="6"/>
  <c r="E101" i="6"/>
  <c r="E93" i="6"/>
  <c r="E85" i="6"/>
  <c r="E77" i="6"/>
  <c r="E69" i="6"/>
  <c r="E25" i="6"/>
  <c r="E24" i="6"/>
  <c r="E15" i="6"/>
  <c r="E9" i="6"/>
  <c r="E8" i="6"/>
  <c r="E142" i="6"/>
  <c r="E134" i="6"/>
  <c r="E127" i="6"/>
  <c r="E124" i="6"/>
  <c r="E121" i="6"/>
  <c r="E113" i="6"/>
  <c r="E105" i="6"/>
  <c r="E97" i="6"/>
  <c r="E89" i="6"/>
  <c r="E81" i="6"/>
  <c r="E73" i="6"/>
  <c r="E65" i="6"/>
  <c r="E23" i="6"/>
  <c r="E17" i="6"/>
  <c r="E16" i="6"/>
  <c r="E7" i="6"/>
  <c r="C160" i="6"/>
  <c r="AC140" i="6"/>
  <c r="AC137" i="6"/>
  <c r="AC134" i="6"/>
  <c r="AC127" i="6"/>
  <c r="AC124" i="6"/>
  <c r="AC121" i="6"/>
  <c r="AC117" i="6"/>
  <c r="AC113" i="6"/>
  <c r="AC109" i="6"/>
  <c r="AC105" i="6"/>
  <c r="AC101" i="6"/>
  <c r="AC97" i="6"/>
  <c r="AC93" i="6"/>
  <c r="AC89" i="6"/>
  <c r="AC85" i="6"/>
  <c r="AC81" i="6"/>
  <c r="AC77" i="6"/>
  <c r="AC73" i="6"/>
  <c r="AC69" i="6"/>
  <c r="AC65" i="6"/>
  <c r="AC145" i="6"/>
  <c r="AC144" i="6"/>
  <c r="AC141" i="6"/>
  <c r="AC136" i="6"/>
  <c r="AC133" i="6"/>
  <c r="AC130" i="6"/>
  <c r="AC123" i="6"/>
  <c r="AC120" i="6"/>
  <c r="AC118" i="6"/>
  <c r="AC116" i="6"/>
  <c r="AC114" i="6"/>
  <c r="AC112" i="6"/>
  <c r="AC110" i="6"/>
  <c r="AC108" i="6"/>
  <c r="AC106" i="6"/>
  <c r="AC104" i="6"/>
  <c r="AC102" i="6"/>
  <c r="AC100" i="6"/>
  <c r="AC98" i="6"/>
  <c r="AC96" i="6"/>
  <c r="AC94" i="6"/>
  <c r="AC92" i="6"/>
  <c r="AC90" i="6"/>
  <c r="AC88" i="6"/>
  <c r="AC86" i="6"/>
  <c r="AC84" i="6"/>
  <c r="AC82" i="6"/>
  <c r="AC80" i="6"/>
  <c r="AC78" i="6"/>
  <c r="AC76" i="6"/>
  <c r="AC74" i="6"/>
  <c r="AC72" i="6"/>
  <c r="AC70" i="6"/>
  <c r="AC68" i="6"/>
  <c r="AC66" i="6"/>
  <c r="AC64" i="6"/>
  <c r="AC62" i="6"/>
  <c r="AC60" i="6"/>
  <c r="AC58" i="6"/>
  <c r="AC56" i="6"/>
  <c r="AC54" i="6"/>
  <c r="AC52" i="6"/>
  <c r="AC50" i="6"/>
  <c r="AC48" i="6"/>
  <c r="AC46" i="6"/>
  <c r="AC44" i="6"/>
  <c r="AC42" i="6"/>
  <c r="AC40" i="6"/>
  <c r="AC38" i="6"/>
  <c r="AC36" i="6"/>
  <c r="AC34" i="6"/>
  <c r="AC32" i="6"/>
  <c r="AC30" i="6"/>
  <c r="AC28" i="6"/>
  <c r="AC26" i="6"/>
  <c r="AC24" i="6"/>
  <c r="AC22" i="6"/>
  <c r="AC20" i="6"/>
  <c r="AC18" i="6"/>
  <c r="AC16" i="6"/>
  <c r="AC14" i="6"/>
  <c r="AC12" i="6"/>
  <c r="AC10" i="6"/>
  <c r="AC8" i="6"/>
  <c r="AC182" i="6" s="1"/>
  <c r="AC142" i="6"/>
  <c r="AC138" i="6"/>
  <c r="AC135" i="6"/>
  <c r="AC126" i="6"/>
  <c r="AC115" i="6"/>
  <c r="AC107" i="6"/>
  <c r="AC99" i="6"/>
  <c r="AC91" i="6"/>
  <c r="AC83" i="6"/>
  <c r="AC75" i="6"/>
  <c r="AC67" i="6"/>
  <c r="AC59" i="6"/>
  <c r="AC51" i="6"/>
  <c r="AC43" i="6"/>
  <c r="AC35" i="6"/>
  <c r="AC27" i="6"/>
  <c r="AC17" i="6"/>
  <c r="AC11" i="6"/>
  <c r="AC131" i="6"/>
  <c r="AC128" i="6"/>
  <c r="AC125" i="6"/>
  <c r="AC122" i="6"/>
  <c r="AC119" i="6"/>
  <c r="AC111" i="6"/>
  <c r="AC103" i="6"/>
  <c r="AC95" i="6"/>
  <c r="AC87" i="6"/>
  <c r="AC79" i="6"/>
  <c r="AC71" i="6"/>
  <c r="AC63" i="6"/>
  <c r="AC55" i="6"/>
  <c r="AC47" i="6"/>
  <c r="AC39" i="6"/>
  <c r="AC31" i="6"/>
  <c r="AC25" i="6"/>
  <c r="AC19" i="6"/>
  <c r="AC9" i="6"/>
  <c r="C164" i="6"/>
  <c r="BA146" i="6"/>
  <c r="BA142" i="6"/>
  <c r="BA137" i="6"/>
  <c r="BA134" i="6"/>
  <c r="BA131" i="6"/>
  <c r="BA125" i="6"/>
  <c r="BA124" i="6"/>
  <c r="BA117" i="6"/>
  <c r="BA113" i="6"/>
  <c r="BA109" i="6"/>
  <c r="BA105" i="6"/>
  <c r="BA101" i="6"/>
  <c r="BA97" i="6"/>
  <c r="BA93" i="6"/>
  <c r="BA89" i="6"/>
  <c r="BA85" i="6"/>
  <c r="BA81" i="6"/>
  <c r="BA77" i="6"/>
  <c r="BA73" i="6"/>
  <c r="BA69" i="6"/>
  <c r="BA65" i="6"/>
  <c r="BA61" i="6"/>
  <c r="BA145" i="6"/>
  <c r="BA141" i="6"/>
  <c r="BA140" i="6"/>
  <c r="BA136" i="6"/>
  <c r="BA130" i="6"/>
  <c r="BA127" i="6"/>
  <c r="BA121" i="6"/>
  <c r="BA120" i="6"/>
  <c r="BA118" i="6"/>
  <c r="BA116" i="6"/>
  <c r="BA114" i="6"/>
  <c r="BA112" i="6"/>
  <c r="BA110" i="6"/>
  <c r="BA108" i="6"/>
  <c r="BA106" i="6"/>
  <c r="BA104" i="6"/>
  <c r="BA102" i="6"/>
  <c r="BA100" i="6"/>
  <c r="BA98" i="6"/>
  <c r="BA96" i="6"/>
  <c r="BA94" i="6"/>
  <c r="BA92" i="6"/>
  <c r="BA90" i="6"/>
  <c r="BA88" i="6"/>
  <c r="BA86" i="6"/>
  <c r="BA84" i="6"/>
  <c r="BA82" i="6"/>
  <c r="BA80" i="6"/>
  <c r="BA78" i="6"/>
  <c r="BA76" i="6"/>
  <c r="BA74" i="6"/>
  <c r="BA72" i="6"/>
  <c r="BA70" i="6"/>
  <c r="BA68" i="6"/>
  <c r="BA66" i="6"/>
  <c r="BA64" i="6"/>
  <c r="BA62" i="6"/>
  <c r="BA60" i="6"/>
  <c r="BA58" i="6"/>
  <c r="BA56" i="6"/>
  <c r="BA54" i="6"/>
  <c r="BA52" i="6"/>
  <c r="BA50" i="6"/>
  <c r="BA48" i="6"/>
  <c r="BA46" i="6"/>
  <c r="BA44" i="6"/>
  <c r="BA42" i="6"/>
  <c r="BA40" i="6"/>
  <c r="BA38" i="6"/>
  <c r="BA36" i="6"/>
  <c r="BA34" i="6"/>
  <c r="BA32" i="6"/>
  <c r="BA30" i="6"/>
  <c r="BA28" i="6"/>
  <c r="BA26" i="6"/>
  <c r="BA24" i="6"/>
  <c r="BA22" i="6"/>
  <c r="BA20" i="6"/>
  <c r="BA18" i="6"/>
  <c r="BA16" i="6"/>
  <c r="BA14" i="6"/>
  <c r="BA12" i="6"/>
  <c r="BA10" i="6"/>
  <c r="BA8" i="6"/>
  <c r="BA182" i="6" s="1"/>
  <c r="BA144" i="6"/>
  <c r="BA139" i="6"/>
  <c r="BA129" i="6"/>
  <c r="BA115" i="6"/>
  <c r="BA107" i="6"/>
  <c r="BA99" i="6"/>
  <c r="BA91" i="6"/>
  <c r="BA83" i="6"/>
  <c r="BA75" i="6"/>
  <c r="BA67" i="6"/>
  <c r="BA59" i="6"/>
  <c r="BA53" i="6"/>
  <c r="BA51" i="6"/>
  <c r="BA45" i="6"/>
  <c r="BA43" i="6"/>
  <c r="BA37" i="6"/>
  <c r="BA35" i="6"/>
  <c r="BA29" i="6"/>
  <c r="BA27" i="6"/>
  <c r="BA17" i="6"/>
  <c r="BA11" i="6"/>
  <c r="BA138" i="6"/>
  <c r="BA132" i="6"/>
  <c r="BA128" i="6"/>
  <c r="BA122" i="6"/>
  <c r="BA119" i="6"/>
  <c r="BA111" i="6"/>
  <c r="BA103" i="6"/>
  <c r="BA95" i="6"/>
  <c r="BA87" i="6"/>
  <c r="BA79" i="6"/>
  <c r="BA71" i="6"/>
  <c r="BA63" i="6"/>
  <c r="BA57" i="6"/>
  <c r="BA55" i="6"/>
  <c r="BA49" i="6"/>
  <c r="BA47" i="6"/>
  <c r="BA41" i="6"/>
  <c r="BA39" i="6"/>
  <c r="BA33" i="6"/>
  <c r="BA31" i="6"/>
  <c r="BA25" i="6"/>
  <c r="BA19" i="6"/>
  <c r="BA9" i="6"/>
  <c r="F137" i="5"/>
  <c r="F138" i="5"/>
  <c r="C157" i="5"/>
  <c r="K145" i="5"/>
  <c r="K143" i="5"/>
  <c r="K141" i="5"/>
  <c r="K139" i="5"/>
  <c r="K137" i="5"/>
  <c r="K132" i="5"/>
  <c r="K129" i="5"/>
  <c r="K124" i="5"/>
  <c r="K121" i="5"/>
  <c r="K116" i="5"/>
  <c r="K113" i="5"/>
  <c r="K108" i="5"/>
  <c r="K105" i="5"/>
  <c r="K100" i="5"/>
  <c r="K97" i="5"/>
  <c r="K92" i="5"/>
  <c r="K89" i="5"/>
  <c r="K84" i="5"/>
  <c r="K81" i="5"/>
  <c r="K76" i="5"/>
  <c r="K73" i="5"/>
  <c r="K67" i="5"/>
  <c r="K63" i="5"/>
  <c r="K59" i="5"/>
  <c r="K55" i="5"/>
  <c r="K51" i="5"/>
  <c r="K47" i="5"/>
  <c r="K149" i="5" s="1"/>
  <c r="C161" i="5"/>
  <c r="AI129" i="5"/>
  <c r="AI121" i="5"/>
  <c r="AI113" i="5"/>
  <c r="AI105" i="5"/>
  <c r="AI97" i="5"/>
  <c r="AI89" i="5"/>
  <c r="AI81" i="5"/>
  <c r="AI73" i="5"/>
  <c r="AI67" i="5"/>
  <c r="AI63" i="5"/>
  <c r="AI59" i="5"/>
  <c r="AI55" i="5"/>
  <c r="AI51" i="5"/>
  <c r="AI47" i="5"/>
  <c r="D156" i="6"/>
  <c r="F144" i="6"/>
  <c r="F135" i="6"/>
  <c r="F132" i="6"/>
  <c r="F118" i="6"/>
  <c r="F114" i="6"/>
  <c r="F110" i="6"/>
  <c r="F106" i="6"/>
  <c r="F102" i="6"/>
  <c r="F98" i="6"/>
  <c r="F94" i="6"/>
  <c r="F90" i="6"/>
  <c r="F86" i="6"/>
  <c r="F82" i="6"/>
  <c r="F78" i="6"/>
  <c r="F74" i="6"/>
  <c r="F70" i="6"/>
  <c r="F66" i="6"/>
  <c r="F62" i="6"/>
  <c r="F139" i="6"/>
  <c r="F131" i="6"/>
  <c r="F128" i="6"/>
  <c r="C159" i="6"/>
  <c r="W146" i="6"/>
  <c r="W139" i="6"/>
  <c r="W138" i="6"/>
  <c r="W136" i="6"/>
  <c r="W133" i="6"/>
  <c r="W130" i="6"/>
  <c r="W123" i="6"/>
  <c r="W120" i="6"/>
  <c r="W118" i="6"/>
  <c r="W116" i="6"/>
  <c r="W114" i="6"/>
  <c r="W112" i="6"/>
  <c r="W110" i="6"/>
  <c r="W108" i="6"/>
  <c r="W106" i="6"/>
  <c r="W104" i="6"/>
  <c r="W102" i="6"/>
  <c r="W100" i="6"/>
  <c r="W98" i="6"/>
  <c r="W96" i="6"/>
  <c r="W94" i="6"/>
  <c r="W92" i="6"/>
  <c r="W90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143" i="6"/>
  <c r="W142" i="6"/>
  <c r="W135" i="6"/>
  <c r="W132" i="6"/>
  <c r="W129" i="6"/>
  <c r="W126" i="6"/>
  <c r="C163" i="6"/>
  <c r="AU144" i="6"/>
  <c r="AU139" i="6"/>
  <c r="AU136" i="6"/>
  <c r="AU130" i="6"/>
  <c r="AU127" i="6"/>
  <c r="AU121" i="6"/>
  <c r="AU120" i="6"/>
  <c r="AU118" i="6"/>
  <c r="AU116" i="6"/>
  <c r="AU114" i="6"/>
  <c r="AU112" i="6"/>
  <c r="AU110" i="6"/>
  <c r="AU108" i="6"/>
  <c r="AU106" i="6"/>
  <c r="AU104" i="6"/>
  <c r="AU102" i="6"/>
  <c r="AU100" i="6"/>
  <c r="AU98" i="6"/>
  <c r="AU96" i="6"/>
  <c r="AU94" i="6"/>
  <c r="AU92" i="6"/>
  <c r="AU90" i="6"/>
  <c r="AU88" i="6"/>
  <c r="AU86" i="6"/>
  <c r="AU84" i="6"/>
  <c r="AU82" i="6"/>
  <c r="AU80" i="6"/>
  <c r="AU78" i="6"/>
  <c r="AU76" i="6"/>
  <c r="AU74" i="6"/>
  <c r="AU72" i="6"/>
  <c r="AU70" i="6"/>
  <c r="AU68" i="6"/>
  <c r="AU66" i="6"/>
  <c r="AU64" i="6"/>
  <c r="AU62" i="6"/>
  <c r="AU143" i="6"/>
  <c r="AU138" i="6"/>
  <c r="AU133" i="6"/>
  <c r="AU132" i="6"/>
  <c r="AU126" i="6"/>
  <c r="AU123" i="6"/>
  <c r="D156" i="8"/>
  <c r="F130" i="8"/>
  <c r="F122" i="8"/>
  <c r="F114" i="8"/>
  <c r="F106" i="8"/>
  <c r="F98" i="8"/>
  <c r="F90" i="8"/>
  <c r="F82" i="8"/>
  <c r="F74" i="8"/>
  <c r="F66" i="8"/>
  <c r="F58" i="8"/>
  <c r="F50" i="8"/>
  <c r="F42" i="8"/>
  <c r="F34" i="8"/>
  <c r="F26" i="8"/>
  <c r="F18" i="8"/>
  <c r="F10" i="8"/>
  <c r="F144" i="8"/>
  <c r="F140" i="8"/>
  <c r="F136" i="8"/>
  <c r="F128" i="8"/>
  <c r="F120" i="8"/>
  <c r="F112" i="8"/>
  <c r="F104" i="8"/>
  <c r="F96" i="8"/>
  <c r="F88" i="8"/>
  <c r="F80" i="8"/>
  <c r="F72" i="8"/>
  <c r="F64" i="8"/>
  <c r="F56" i="8"/>
  <c r="F48" i="8"/>
  <c r="F40" i="8"/>
  <c r="F32" i="8"/>
  <c r="F24" i="8"/>
  <c r="F16" i="8"/>
  <c r="F8" i="8"/>
  <c r="C159" i="8"/>
  <c r="W143" i="8"/>
  <c r="W139" i="8"/>
  <c r="W135" i="8"/>
  <c r="W130" i="8"/>
  <c r="W127" i="8"/>
  <c r="W122" i="8"/>
  <c r="W119" i="8"/>
  <c r="W114" i="8"/>
  <c r="W111" i="8"/>
  <c r="W106" i="8"/>
  <c r="W103" i="8"/>
  <c r="W98" i="8"/>
  <c r="W95" i="8"/>
  <c r="W90" i="8"/>
  <c r="W87" i="8"/>
  <c r="W82" i="8"/>
  <c r="W79" i="8"/>
  <c r="W74" i="8"/>
  <c r="W71" i="8"/>
  <c r="W66" i="8"/>
  <c r="W63" i="8"/>
  <c r="W58" i="8"/>
  <c r="W55" i="8"/>
  <c r="W50" i="8"/>
  <c r="W47" i="8"/>
  <c r="W42" i="8"/>
  <c r="W39" i="8"/>
  <c r="W34" i="8"/>
  <c r="W31" i="8"/>
  <c r="W26" i="8"/>
  <c r="W23" i="8"/>
  <c r="W18" i="8"/>
  <c r="W15" i="8"/>
  <c r="W10" i="8"/>
  <c r="W7" i="8"/>
  <c r="W145" i="8"/>
  <c r="W141" i="8"/>
  <c r="W137" i="8"/>
  <c r="W133" i="8"/>
  <c r="W128" i="8"/>
  <c r="W125" i="8"/>
  <c r="W120" i="8"/>
  <c r="W117" i="8"/>
  <c r="W112" i="8"/>
  <c r="W109" i="8"/>
  <c r="W104" i="8"/>
  <c r="W101" i="8"/>
  <c r="W96" i="8"/>
  <c r="W93" i="8"/>
  <c r="W88" i="8"/>
  <c r="W85" i="8"/>
  <c r="W80" i="8"/>
  <c r="W77" i="8"/>
  <c r="W72" i="8"/>
  <c r="W69" i="8"/>
  <c r="W64" i="8"/>
  <c r="W61" i="8"/>
  <c r="W56" i="8"/>
  <c r="W53" i="8"/>
  <c r="W48" i="8"/>
  <c r="W45" i="8"/>
  <c r="W40" i="8"/>
  <c r="W37" i="8"/>
  <c r="W32" i="8"/>
  <c r="W29" i="8"/>
  <c r="W24" i="8"/>
  <c r="W21" i="8"/>
  <c r="W16" i="8"/>
  <c r="W13" i="8"/>
  <c r="W8" i="8"/>
  <c r="C163" i="8"/>
  <c r="AU146" i="8"/>
  <c r="AU143" i="8"/>
  <c r="AU139" i="8"/>
  <c r="AU135" i="8"/>
  <c r="AU130" i="8"/>
  <c r="AU127" i="8"/>
  <c r="AU122" i="8"/>
  <c r="AU119" i="8"/>
  <c r="AU114" i="8"/>
  <c r="AU111" i="8"/>
  <c r="AU106" i="8"/>
  <c r="AU103" i="8"/>
  <c r="AU98" i="8"/>
  <c r="AU95" i="8"/>
  <c r="AU90" i="8"/>
  <c r="AU87" i="8"/>
  <c r="AU82" i="8"/>
  <c r="AU79" i="8"/>
  <c r="AU74" i="8"/>
  <c r="AU71" i="8"/>
  <c r="AU66" i="8"/>
  <c r="AU63" i="8"/>
  <c r="AU58" i="8"/>
  <c r="AU55" i="8"/>
  <c r="AU50" i="8"/>
  <c r="AU47" i="8"/>
  <c r="AU42" i="8"/>
  <c r="AU39" i="8"/>
  <c r="AU34" i="8"/>
  <c r="AU31" i="8"/>
  <c r="AU26" i="8"/>
  <c r="AU23" i="8"/>
  <c r="AU18" i="8"/>
  <c r="AU15" i="8"/>
  <c r="AU10" i="8"/>
  <c r="AU7" i="8"/>
  <c r="AU145" i="8"/>
  <c r="AU141" i="8"/>
  <c r="AU137" i="8"/>
  <c r="AU133" i="8"/>
  <c r="AU128" i="8"/>
  <c r="AU125" i="8"/>
  <c r="AU120" i="8"/>
  <c r="AU117" i="8"/>
  <c r="AU112" i="8"/>
  <c r="AU109" i="8"/>
  <c r="AU104" i="8"/>
  <c r="AU101" i="8"/>
  <c r="AU96" i="8"/>
  <c r="AU93" i="8"/>
  <c r="AU88" i="8"/>
  <c r="AU85" i="8"/>
  <c r="AU80" i="8"/>
  <c r="AU77" i="8"/>
  <c r="AU72" i="8"/>
  <c r="AU69" i="8"/>
  <c r="AU64" i="8"/>
  <c r="AU61" i="8"/>
  <c r="AU56" i="8"/>
  <c r="AU53" i="8"/>
  <c r="AU48" i="8"/>
  <c r="AU45" i="8"/>
  <c r="AU40" i="8"/>
  <c r="AU37" i="8"/>
  <c r="AU32" i="8"/>
  <c r="AU29" i="8"/>
  <c r="AU24" i="8"/>
  <c r="AU21" i="8"/>
  <c r="AU16" i="8"/>
  <c r="AU13" i="8"/>
  <c r="AU8" i="8"/>
  <c r="D156" i="5"/>
  <c r="F144" i="5"/>
  <c r="F140" i="5"/>
  <c r="F136" i="5"/>
  <c r="F133" i="5"/>
  <c r="F128" i="5"/>
  <c r="F125" i="5"/>
  <c r="F120" i="5"/>
  <c r="F117" i="5"/>
  <c r="F112" i="5"/>
  <c r="F109" i="5"/>
  <c r="F104" i="5"/>
  <c r="F101" i="5"/>
  <c r="F96" i="5"/>
  <c r="F93" i="5"/>
  <c r="F88" i="5"/>
  <c r="F85" i="5"/>
  <c r="F80" i="5"/>
  <c r="F77" i="5"/>
  <c r="F72" i="5"/>
  <c r="F69" i="5"/>
  <c r="F65" i="5"/>
  <c r="F61" i="5"/>
  <c r="F57" i="5"/>
  <c r="F53" i="5"/>
  <c r="F49" i="5"/>
  <c r="C159" i="5"/>
  <c r="W144" i="5"/>
  <c r="W140" i="5"/>
  <c r="W136" i="5"/>
  <c r="W133" i="5"/>
  <c r="W128" i="5"/>
  <c r="W125" i="5"/>
  <c r="W120" i="5"/>
  <c r="W117" i="5"/>
  <c r="W112" i="5"/>
  <c r="W109" i="5"/>
  <c r="W104" i="5"/>
  <c r="W101" i="5"/>
  <c r="W96" i="5"/>
  <c r="W93" i="5"/>
  <c r="W88" i="5"/>
  <c r="W85" i="5"/>
  <c r="W80" i="5"/>
  <c r="W77" i="5"/>
  <c r="W72" i="5"/>
  <c r="W69" i="5"/>
  <c r="W65" i="5"/>
  <c r="W61" i="5"/>
  <c r="W57" i="5"/>
  <c r="W53" i="5"/>
  <c r="W49" i="5"/>
  <c r="W45" i="5"/>
  <c r="C163" i="5"/>
  <c r="AU145" i="5"/>
  <c r="AU141" i="5"/>
  <c r="AU137" i="5"/>
  <c r="AU133" i="5"/>
  <c r="AU130" i="5"/>
  <c r="AU125" i="5"/>
  <c r="AU122" i="5"/>
  <c r="AU117" i="5"/>
  <c r="AU114" i="5"/>
  <c r="AU109" i="5"/>
  <c r="AU106" i="5"/>
  <c r="AU101" i="5"/>
  <c r="AU98" i="5"/>
  <c r="AU93" i="5"/>
  <c r="AU90" i="5"/>
  <c r="AU85" i="5"/>
  <c r="AU82" i="5"/>
  <c r="AU77" i="5"/>
  <c r="AU74" i="5"/>
  <c r="AU69" i="5"/>
  <c r="AU65" i="5"/>
  <c r="AU61" i="5"/>
  <c r="AU57" i="5"/>
  <c r="AU53" i="5"/>
  <c r="AU49" i="5"/>
  <c r="AU45" i="5"/>
  <c r="AI29" i="6"/>
  <c r="AI33" i="6"/>
  <c r="AI37" i="6"/>
  <c r="AI41" i="6"/>
  <c r="AI45" i="6"/>
  <c r="AI49" i="6"/>
  <c r="AI53" i="6"/>
  <c r="AI57" i="6"/>
  <c r="AI61" i="6"/>
  <c r="AI65" i="6"/>
  <c r="AI69" i="6"/>
  <c r="AI73" i="6"/>
  <c r="AI77" i="6"/>
  <c r="AI81" i="6"/>
  <c r="AI85" i="6"/>
  <c r="AI89" i="6"/>
  <c r="AI93" i="6"/>
  <c r="AI97" i="6"/>
  <c r="AI101" i="6"/>
  <c r="AI105" i="6"/>
  <c r="AI109" i="6"/>
  <c r="AI113" i="6"/>
  <c r="AI117" i="6"/>
  <c r="AI124" i="6"/>
  <c r="K134" i="6"/>
  <c r="AI134" i="6"/>
  <c r="K142" i="6"/>
  <c r="K143" i="6"/>
  <c r="AI143" i="6"/>
  <c r="AI146" i="6"/>
  <c r="E156" i="8"/>
  <c r="BB146" i="8"/>
  <c r="X7" i="9"/>
  <c r="AQ7" i="9"/>
  <c r="BC7" i="9"/>
  <c r="L8" i="9"/>
  <c r="X8" i="9"/>
  <c r="AQ8" i="9"/>
  <c r="BB8" i="9"/>
  <c r="G9" i="9"/>
  <c r="S9" i="9"/>
  <c r="AE9" i="9"/>
  <c r="AE182" i="9" s="1"/>
  <c r="AP9" i="9"/>
  <c r="AE10" i="9"/>
  <c r="AO10" i="9"/>
  <c r="R11" i="9"/>
  <c r="AO11" i="9"/>
  <c r="AW11" i="9"/>
  <c r="S12" i="9"/>
  <c r="AD12" i="9"/>
  <c r="AK12" i="9"/>
  <c r="AV12" i="9"/>
  <c r="M13" i="9"/>
  <c r="Y13" i="9"/>
  <c r="AJ13" i="9"/>
  <c r="AV13" i="9"/>
  <c r="M14" i="9"/>
  <c r="AJ14" i="9"/>
  <c r="BC14" i="9"/>
  <c r="X15" i="9"/>
  <c r="AQ15" i="9"/>
  <c r="BC15" i="9"/>
  <c r="L16" i="9"/>
  <c r="X16" i="9"/>
  <c r="AQ16" i="9"/>
  <c r="BB16" i="9"/>
  <c r="G17" i="9"/>
  <c r="S17" i="9"/>
  <c r="AE17" i="9"/>
  <c r="AP17" i="9"/>
  <c r="AE18" i="9"/>
  <c r="AO18" i="9"/>
  <c r="R19" i="9"/>
  <c r="AO19" i="9"/>
  <c r="AW19" i="9"/>
  <c r="S20" i="9"/>
  <c r="AD20" i="9"/>
  <c r="AK20" i="9"/>
  <c r="AV20" i="9"/>
  <c r="M21" i="9"/>
  <c r="Y21" i="9"/>
  <c r="AJ21" i="9"/>
  <c r="AV21" i="9"/>
  <c r="M22" i="9"/>
  <c r="AJ22" i="9"/>
  <c r="BC22" i="9"/>
  <c r="X23" i="9"/>
  <c r="AQ23" i="9"/>
  <c r="BC23" i="9"/>
  <c r="L24" i="9"/>
  <c r="X24" i="9"/>
  <c r="AQ24" i="9"/>
  <c r="BB24" i="9"/>
  <c r="G25" i="9"/>
  <c r="S25" i="9"/>
  <c r="AE25" i="9"/>
  <c r="AP25" i="9"/>
  <c r="AE26" i="9"/>
  <c r="AO26" i="9"/>
  <c r="R27" i="9"/>
  <c r="AO27" i="9"/>
  <c r="AW27" i="9"/>
  <c r="S28" i="9"/>
  <c r="AD28" i="9"/>
  <c r="AK28" i="9"/>
  <c r="AV28" i="9"/>
  <c r="M29" i="9"/>
  <c r="Y29" i="9"/>
  <c r="AJ29" i="9"/>
  <c r="AV29" i="9"/>
  <c r="M30" i="9"/>
  <c r="AJ30" i="9"/>
  <c r="BC30" i="9"/>
  <c r="X31" i="9"/>
  <c r="AQ31" i="9"/>
  <c r="BC31" i="9"/>
  <c r="L32" i="9"/>
  <c r="X32" i="9"/>
  <c r="AQ32" i="9"/>
  <c r="BB32" i="9"/>
  <c r="G33" i="9"/>
  <c r="S33" i="9"/>
  <c r="AE33" i="9"/>
  <c r="AP33" i="9"/>
  <c r="AE34" i="9"/>
  <c r="AO34" i="9"/>
  <c r="R35" i="9"/>
  <c r="AO35" i="9"/>
  <c r="AW35" i="9"/>
  <c r="S36" i="9"/>
  <c r="AD36" i="9"/>
  <c r="AK36" i="9"/>
  <c r="AV36" i="9"/>
  <c r="M37" i="9"/>
  <c r="Y37" i="9"/>
  <c r="AJ37" i="9"/>
  <c r="AV37" i="9"/>
  <c r="M38" i="9"/>
  <c r="AJ38" i="9"/>
  <c r="BC38" i="9"/>
  <c r="X39" i="9"/>
  <c r="AQ39" i="9"/>
  <c r="BC39" i="9"/>
  <c r="L40" i="9"/>
  <c r="X40" i="9"/>
  <c r="AQ40" i="9"/>
  <c r="BB40" i="9"/>
  <c r="G41" i="9"/>
  <c r="S41" i="9"/>
  <c r="AE41" i="9"/>
  <c r="AP41" i="9"/>
  <c r="AE42" i="9"/>
  <c r="AO42" i="9"/>
  <c r="R43" i="9"/>
  <c r="AO43" i="9"/>
  <c r="AW43" i="9"/>
  <c r="S44" i="9"/>
  <c r="AD44" i="9"/>
  <c r="AK44" i="9"/>
  <c r="AV44" i="9"/>
  <c r="M45" i="9"/>
  <c r="Y45" i="9"/>
  <c r="AJ45" i="9"/>
  <c r="AV45" i="9"/>
  <c r="M46" i="9"/>
  <c r="AJ46" i="9"/>
  <c r="BC46" i="9"/>
  <c r="X47" i="9"/>
  <c r="AQ47" i="9"/>
  <c r="BC47" i="9"/>
  <c r="L48" i="9"/>
  <c r="X48" i="9"/>
  <c r="AQ48" i="9"/>
  <c r="BB48" i="9"/>
  <c r="G49" i="9"/>
  <c r="X49" i="9"/>
  <c r="AV49" i="9"/>
  <c r="X50" i="9"/>
  <c r="AJ50" i="9"/>
  <c r="S51" i="9"/>
  <c r="AW51" i="9"/>
  <c r="AE52" i="9"/>
  <c r="AQ52" i="9"/>
  <c r="M53" i="9"/>
  <c r="AO53" i="9"/>
  <c r="M54" i="9"/>
  <c r="AD54" i="9"/>
  <c r="AK54" i="9"/>
  <c r="Y55" i="9"/>
  <c r="AO55" i="9"/>
  <c r="X56" i="9"/>
  <c r="AJ56" i="9"/>
  <c r="AV56" i="9"/>
  <c r="S57" i="9"/>
  <c r="AE57" i="9"/>
  <c r="AQ57" i="9"/>
  <c r="R59" i="9"/>
  <c r="AE59" i="9"/>
  <c r="AQ59" i="9"/>
  <c r="S60" i="9"/>
  <c r="AD60" i="9"/>
  <c r="AO60" i="9"/>
  <c r="BB60" i="9"/>
  <c r="Y61" i="9"/>
  <c r="AJ61" i="9"/>
  <c r="AW61" i="9"/>
  <c r="AJ62" i="9"/>
  <c r="AV62" i="9"/>
  <c r="X63" i="9"/>
  <c r="AJ63" i="9"/>
  <c r="AW63" i="9"/>
  <c r="S64" i="9"/>
  <c r="BC64" i="9"/>
  <c r="M65" i="9"/>
  <c r="AP65" i="9"/>
  <c r="BC65" i="9"/>
  <c r="M66" i="9"/>
  <c r="AE66" i="9"/>
  <c r="AQ66" i="9"/>
  <c r="BC66" i="9"/>
  <c r="AP67" i="9"/>
  <c r="BC67" i="9"/>
  <c r="L68" i="9"/>
  <c r="AK68" i="9"/>
  <c r="G69" i="9"/>
  <c r="S69" i="9"/>
  <c r="AV69" i="9"/>
  <c r="R71" i="9"/>
  <c r="AV71" i="9"/>
  <c r="M72" i="9"/>
  <c r="AD72" i="9"/>
  <c r="AQ72" i="9"/>
  <c r="BB72" i="9"/>
  <c r="Y73" i="9"/>
  <c r="AJ73" i="9"/>
  <c r="L74" i="9"/>
  <c r="AO74" i="9"/>
  <c r="BB74" i="9"/>
  <c r="G75" i="9"/>
  <c r="X75" i="9"/>
  <c r="AO75" i="9"/>
  <c r="X76" i="9"/>
  <c r="AV76" i="9"/>
  <c r="R77" i="9"/>
  <c r="AE77" i="9"/>
  <c r="AP77" i="9"/>
  <c r="S78" i="9"/>
  <c r="AE78" i="9"/>
  <c r="AO78" i="9"/>
  <c r="BC78" i="9"/>
  <c r="M79" i="9"/>
  <c r="AQ79" i="9"/>
  <c r="BC79" i="9"/>
  <c r="L80" i="9"/>
  <c r="AK80" i="9"/>
  <c r="G81" i="9"/>
  <c r="X81" i="9"/>
  <c r="AV81" i="9"/>
  <c r="X82" i="9"/>
  <c r="AJ82" i="9"/>
  <c r="S83" i="9"/>
  <c r="AW83" i="9"/>
  <c r="AE84" i="9"/>
  <c r="AQ84" i="9"/>
  <c r="M85" i="9"/>
  <c r="AO85" i="9"/>
  <c r="M86" i="9"/>
  <c r="AD86" i="9"/>
  <c r="AK86" i="9"/>
  <c r="Y87" i="9"/>
  <c r="AO87" i="9"/>
  <c r="X88" i="9"/>
  <c r="AJ88" i="9"/>
  <c r="AV88" i="9"/>
  <c r="S89" i="9"/>
  <c r="AE89" i="9"/>
  <c r="AQ89" i="9"/>
  <c r="R91" i="9"/>
  <c r="AE91" i="9"/>
  <c r="AQ91" i="9"/>
  <c r="S92" i="9"/>
  <c r="AD92" i="9"/>
  <c r="AO92" i="9"/>
  <c r="BB92" i="9"/>
  <c r="Y93" i="9"/>
  <c r="AJ93" i="9"/>
  <c r="AW93" i="9"/>
  <c r="AJ94" i="9"/>
  <c r="AV94" i="9"/>
  <c r="X95" i="9"/>
  <c r="AJ95" i="9"/>
  <c r="AW95" i="9"/>
  <c r="S96" i="9"/>
  <c r="BC96" i="9"/>
  <c r="M97" i="9"/>
  <c r="AP97" i="9"/>
  <c r="BC97" i="9"/>
  <c r="M98" i="9"/>
  <c r="AE98" i="9"/>
  <c r="AQ98" i="9"/>
  <c r="X99" i="9"/>
  <c r="AJ99" i="9"/>
  <c r="M100" i="9"/>
  <c r="AW100" i="9"/>
  <c r="X101" i="9"/>
  <c r="AK101" i="9"/>
  <c r="BC101" i="9"/>
  <c r="X102" i="9"/>
  <c r="AJ102" i="9"/>
  <c r="M103" i="9"/>
  <c r="AD103" i="9"/>
  <c r="BC103" i="9"/>
  <c r="R104" i="9"/>
  <c r="AJ104" i="9"/>
  <c r="AQ105" i="9"/>
  <c r="BC105" i="9"/>
  <c r="Y106" i="9"/>
  <c r="AQ106" i="9"/>
  <c r="X107" i="9"/>
  <c r="AJ107" i="9"/>
  <c r="M108" i="9"/>
  <c r="AW108" i="9"/>
  <c r="X109" i="9"/>
  <c r="AK109" i="9"/>
  <c r="BC109" i="9"/>
  <c r="X110" i="9"/>
  <c r="AJ110" i="9"/>
  <c r="M111" i="9"/>
  <c r="AD111" i="9"/>
  <c r="BC111" i="9"/>
  <c r="R112" i="9"/>
  <c r="AJ112" i="9"/>
  <c r="AQ113" i="9"/>
  <c r="BC113" i="9"/>
  <c r="Y114" i="9"/>
  <c r="AQ114" i="9"/>
  <c r="X115" i="9"/>
  <c r="AJ115" i="9"/>
  <c r="M116" i="9"/>
  <c r="AW116" i="9"/>
  <c r="X117" i="9"/>
  <c r="AK117" i="9"/>
  <c r="BC117" i="9"/>
  <c r="X118" i="9"/>
  <c r="AJ118" i="9"/>
  <c r="M119" i="9"/>
  <c r="AD119" i="9"/>
  <c r="BC119" i="9"/>
  <c r="R120" i="9"/>
  <c r="AJ120" i="9"/>
  <c r="AQ121" i="9"/>
  <c r="BC121" i="9"/>
  <c r="Y122" i="9"/>
  <c r="AQ122" i="9"/>
  <c r="X123" i="9"/>
  <c r="AJ123" i="9"/>
  <c r="M124" i="9"/>
  <c r="AW124" i="9"/>
  <c r="X125" i="9"/>
  <c r="AK125" i="9"/>
  <c r="BC125" i="9"/>
  <c r="X126" i="9"/>
  <c r="AJ126" i="9"/>
  <c r="M127" i="9"/>
  <c r="AD127" i="9"/>
  <c r="AV127" i="9"/>
  <c r="AP128" i="9"/>
  <c r="G129" i="9"/>
  <c r="L130" i="9"/>
  <c r="AE130" i="9"/>
  <c r="AV130" i="9"/>
  <c r="AQ131" i="9"/>
  <c r="AQ132" i="9"/>
  <c r="AO133" i="9"/>
  <c r="AK134" i="9"/>
  <c r="BC134" i="9"/>
  <c r="L135" i="9"/>
  <c r="AE135" i="9"/>
  <c r="AW135" i="9"/>
  <c r="AQ136" i="9"/>
  <c r="Y137" i="9"/>
  <c r="AO137" i="9"/>
  <c r="G138" i="9"/>
  <c r="X138" i="9"/>
  <c r="AO138" i="9"/>
  <c r="AD139" i="9"/>
  <c r="AK139" i="9"/>
  <c r="AQ140" i="9"/>
  <c r="AQ141" i="9"/>
  <c r="X142" i="9"/>
  <c r="AV142" i="9"/>
  <c r="X143" i="9"/>
  <c r="AJ143" i="9"/>
  <c r="S144" i="9"/>
  <c r="D156" i="9"/>
  <c r="F144" i="9"/>
  <c r="F140" i="9"/>
  <c r="F136" i="9"/>
  <c r="F132" i="9"/>
  <c r="F128" i="9"/>
  <c r="F146" i="9"/>
  <c r="F141" i="9"/>
  <c r="F131" i="9"/>
  <c r="F130" i="9"/>
  <c r="F139" i="9"/>
  <c r="F138" i="9"/>
  <c r="F134" i="9"/>
  <c r="F123" i="9"/>
  <c r="F122" i="9"/>
  <c r="F115" i="9"/>
  <c r="F114" i="9"/>
  <c r="F107" i="9"/>
  <c r="F106" i="9"/>
  <c r="F99" i="9"/>
  <c r="F98" i="9"/>
  <c r="F97" i="9"/>
  <c r="F90" i="9"/>
  <c r="F89" i="9"/>
  <c r="F82" i="9"/>
  <c r="F81" i="9"/>
  <c r="F74" i="9"/>
  <c r="F73" i="9"/>
  <c r="F66" i="9"/>
  <c r="F65" i="9"/>
  <c r="F58" i="9"/>
  <c r="F57" i="9"/>
  <c r="F50" i="9"/>
  <c r="C159" i="9"/>
  <c r="W145" i="9"/>
  <c r="W141" i="9"/>
  <c r="W137" i="9"/>
  <c r="W133" i="9"/>
  <c r="W129" i="9"/>
  <c r="W126" i="9"/>
  <c r="W124" i="9"/>
  <c r="W122" i="9"/>
  <c r="W120" i="9"/>
  <c r="W118" i="9"/>
  <c r="W116" i="9"/>
  <c r="W114" i="9"/>
  <c r="W112" i="9"/>
  <c r="W110" i="9"/>
  <c r="W108" i="9"/>
  <c r="W106" i="9"/>
  <c r="W104" i="9"/>
  <c r="W102" i="9"/>
  <c r="W100" i="9"/>
  <c r="W144" i="9"/>
  <c r="W143" i="9"/>
  <c r="W138" i="9"/>
  <c r="W128" i="9"/>
  <c r="W127" i="9"/>
  <c r="W125" i="9"/>
  <c r="W123" i="9"/>
  <c r="W121" i="9"/>
  <c r="W119" i="9"/>
  <c r="W117" i="9"/>
  <c r="W115" i="9"/>
  <c r="W113" i="9"/>
  <c r="W111" i="9"/>
  <c r="W109" i="9"/>
  <c r="W107" i="9"/>
  <c r="W105" i="9"/>
  <c r="W103" i="9"/>
  <c r="W101" i="9"/>
  <c r="W99" i="9"/>
  <c r="W97" i="9"/>
  <c r="W95" i="9"/>
  <c r="W93" i="9"/>
  <c r="W91" i="9"/>
  <c r="W89" i="9"/>
  <c r="W87" i="9"/>
  <c r="W85" i="9"/>
  <c r="W83" i="9"/>
  <c r="W81" i="9"/>
  <c r="W79" i="9"/>
  <c r="W77" i="9"/>
  <c r="W75" i="9"/>
  <c r="W73" i="9"/>
  <c r="W71" i="9"/>
  <c r="W69" i="9"/>
  <c r="W67" i="9"/>
  <c r="W65" i="9"/>
  <c r="W63" i="9"/>
  <c r="W61" i="9"/>
  <c r="W59" i="9"/>
  <c r="W57" i="9"/>
  <c r="W55" i="9"/>
  <c r="W53" i="9"/>
  <c r="W51" i="9"/>
  <c r="W49" i="9"/>
  <c r="W47" i="9"/>
  <c r="W45" i="9"/>
  <c r="W43" i="9"/>
  <c r="W41" i="9"/>
  <c r="W39" i="9"/>
  <c r="W37" i="9"/>
  <c r="W35" i="9"/>
  <c r="W33" i="9"/>
  <c r="W31" i="9"/>
  <c r="W29" i="9"/>
  <c r="W27" i="9"/>
  <c r="W25" i="9"/>
  <c r="W23" i="9"/>
  <c r="W21" i="9"/>
  <c r="W19" i="9"/>
  <c r="W17" i="9"/>
  <c r="W15" i="9"/>
  <c r="W13" i="9"/>
  <c r="W11" i="9"/>
  <c r="W9" i="9"/>
  <c r="W7" i="9"/>
  <c r="W140" i="9"/>
  <c r="W139" i="9"/>
  <c r="W130" i="9"/>
  <c r="W96" i="9"/>
  <c r="W88" i="9"/>
  <c r="W80" i="9"/>
  <c r="W72" i="9"/>
  <c r="W64" i="9"/>
  <c r="W56" i="9"/>
  <c r="C163" i="9"/>
  <c r="AU126" i="9"/>
  <c r="AU124" i="9"/>
  <c r="AU122" i="9"/>
  <c r="AU120" i="9"/>
  <c r="AU118" i="9"/>
  <c r="AU116" i="9"/>
  <c r="AU114" i="9"/>
  <c r="AU112" i="9"/>
  <c r="AU110" i="9"/>
  <c r="AU108" i="9"/>
  <c r="AU106" i="9"/>
  <c r="AU104" i="9"/>
  <c r="AU102" i="9"/>
  <c r="AU100" i="9"/>
  <c r="AU98" i="9"/>
  <c r="AU97" i="9"/>
  <c r="AU95" i="9"/>
  <c r="AU93" i="9"/>
  <c r="AU91" i="9"/>
  <c r="AU89" i="9"/>
  <c r="AU87" i="9"/>
  <c r="AU85" i="9"/>
  <c r="AU83" i="9"/>
  <c r="AU81" i="9"/>
  <c r="AU79" i="9"/>
  <c r="AU77" i="9"/>
  <c r="AU75" i="9"/>
  <c r="AU73" i="9"/>
  <c r="AU71" i="9"/>
  <c r="AU69" i="9"/>
  <c r="AU67" i="9"/>
  <c r="AU65" i="9"/>
  <c r="AU63" i="9"/>
  <c r="AU61" i="9"/>
  <c r="AU59" i="9"/>
  <c r="AU57" i="9"/>
  <c r="AU55" i="9"/>
  <c r="AU53" i="9"/>
  <c r="AU51" i="9"/>
  <c r="AU49" i="9"/>
  <c r="AU47" i="9"/>
  <c r="AU45" i="9"/>
  <c r="AU43" i="9"/>
  <c r="AU41" i="9"/>
  <c r="AU39" i="9"/>
  <c r="AU37" i="9"/>
  <c r="AU35" i="9"/>
  <c r="AU33" i="9"/>
  <c r="AU31" i="9"/>
  <c r="AU29" i="9"/>
  <c r="AU27" i="9"/>
  <c r="AU25" i="9"/>
  <c r="AU23" i="9"/>
  <c r="AU21" i="9"/>
  <c r="AU19" i="9"/>
  <c r="AU17" i="9"/>
  <c r="AU15" i="9"/>
  <c r="AU13" i="9"/>
  <c r="AU11" i="9"/>
  <c r="AU9" i="9"/>
  <c r="AU7" i="9"/>
  <c r="AU123" i="9"/>
  <c r="AU115" i="9"/>
  <c r="AU107" i="9"/>
  <c r="AU99" i="9"/>
  <c r="AU92" i="9"/>
  <c r="AU84" i="9"/>
  <c r="AU76" i="9"/>
  <c r="AU68" i="9"/>
  <c r="AU60" i="9"/>
  <c r="AU52" i="9"/>
  <c r="E156" i="9"/>
  <c r="X146" i="9"/>
  <c r="BC145" i="9"/>
  <c r="AV145" i="9"/>
  <c r="AK145" i="9"/>
  <c r="AD145" i="9"/>
  <c r="L145" i="9"/>
  <c r="AW144" i="9"/>
  <c r="AE144" i="9"/>
  <c r="X144" i="9"/>
  <c r="M144" i="9"/>
  <c r="AP143" i="9"/>
  <c r="Y143" i="9"/>
  <c r="R143" i="9"/>
  <c r="G143" i="9"/>
  <c r="BB142" i="9"/>
  <c r="AQ142" i="9"/>
  <c r="AJ142" i="9"/>
  <c r="S142" i="9"/>
  <c r="BC141" i="9"/>
  <c r="AV141" i="9"/>
  <c r="AK141" i="9"/>
  <c r="AD141" i="9"/>
  <c r="L141" i="9"/>
  <c r="AW140" i="9"/>
  <c r="AE140" i="9"/>
  <c r="X140" i="9"/>
  <c r="M140" i="9"/>
  <c r="AP139" i="9"/>
  <c r="Y139" i="9"/>
  <c r="R139" i="9"/>
  <c r="G139" i="9"/>
  <c r="BB138" i="9"/>
  <c r="AQ138" i="9"/>
  <c r="AJ138" i="9"/>
  <c r="S138" i="9"/>
  <c r="BC137" i="9"/>
  <c r="AV137" i="9"/>
  <c r="AK137" i="9"/>
  <c r="AD137" i="9"/>
  <c r="L137" i="9"/>
  <c r="AW136" i="9"/>
  <c r="AE136" i="9"/>
  <c r="X136" i="9"/>
  <c r="M136" i="9"/>
  <c r="AP135" i="9"/>
  <c r="Y135" i="9"/>
  <c r="R135" i="9"/>
  <c r="G135" i="9"/>
  <c r="BB134" i="9"/>
  <c r="AQ134" i="9"/>
  <c r="AJ134" i="9"/>
  <c r="S134" i="9"/>
  <c r="BC133" i="9"/>
  <c r="AV133" i="9"/>
  <c r="AK133" i="9"/>
  <c r="AD133" i="9"/>
  <c r="L133" i="9"/>
  <c r="AW132" i="9"/>
  <c r="AE132" i="9"/>
  <c r="X132" i="9"/>
  <c r="M132" i="9"/>
  <c r="AP131" i="9"/>
  <c r="Y131" i="9"/>
  <c r="R131" i="9"/>
  <c r="G131" i="9"/>
  <c r="BB130" i="9"/>
  <c r="AQ130" i="9"/>
  <c r="AJ130" i="9"/>
  <c r="S130" i="9"/>
  <c r="BC129" i="9"/>
  <c r="AV129" i="9"/>
  <c r="AK129" i="9"/>
  <c r="AD129" i="9"/>
  <c r="L129" i="9"/>
  <c r="AW128" i="9"/>
  <c r="AE128" i="9"/>
  <c r="X128" i="9"/>
  <c r="M128" i="9"/>
  <c r="AP127" i="9"/>
  <c r="Y127" i="9"/>
  <c r="R127" i="9"/>
  <c r="G127" i="9"/>
  <c r="BB126" i="9"/>
  <c r="AK126" i="9"/>
  <c r="AD126" i="9"/>
  <c r="L126" i="9"/>
  <c r="AW125" i="9"/>
  <c r="AP125" i="9"/>
  <c r="Y125" i="9"/>
  <c r="R125" i="9"/>
  <c r="G125" i="9"/>
  <c r="BB124" i="9"/>
  <c r="AK124" i="9"/>
  <c r="AD124" i="9"/>
  <c r="L124" i="9"/>
  <c r="AW123" i="9"/>
  <c r="AP123" i="9"/>
  <c r="Y123" i="9"/>
  <c r="R123" i="9"/>
  <c r="G123" i="9"/>
  <c r="BB122" i="9"/>
  <c r="AK122" i="9"/>
  <c r="AD122" i="9"/>
  <c r="L122" i="9"/>
  <c r="AW121" i="9"/>
  <c r="AP121" i="9"/>
  <c r="Y121" i="9"/>
  <c r="R121" i="9"/>
  <c r="G121" i="9"/>
  <c r="BB120" i="9"/>
  <c r="AK120" i="9"/>
  <c r="AD120" i="9"/>
  <c r="L120" i="9"/>
  <c r="AW119" i="9"/>
  <c r="AP119" i="9"/>
  <c r="Y119" i="9"/>
  <c r="R119" i="9"/>
  <c r="G119" i="9"/>
  <c r="BB118" i="9"/>
  <c r="AK118" i="9"/>
  <c r="AD118" i="9"/>
  <c r="L118" i="9"/>
  <c r="AW117" i="9"/>
  <c r="AP117" i="9"/>
  <c r="Y117" i="9"/>
  <c r="R117" i="9"/>
  <c r="G117" i="9"/>
  <c r="BB116" i="9"/>
  <c r="AK116" i="9"/>
  <c r="AD116" i="9"/>
  <c r="L116" i="9"/>
  <c r="AW115" i="9"/>
  <c r="AP115" i="9"/>
  <c r="Y115" i="9"/>
  <c r="R115" i="9"/>
  <c r="G115" i="9"/>
  <c r="BB114" i="9"/>
  <c r="AK114" i="9"/>
  <c r="AD114" i="9"/>
  <c r="L114" i="9"/>
  <c r="AW113" i="9"/>
  <c r="AP113" i="9"/>
  <c r="Y113" i="9"/>
  <c r="R113" i="9"/>
  <c r="G113" i="9"/>
  <c r="BB112" i="9"/>
  <c r="AK112" i="9"/>
  <c r="AD112" i="9"/>
  <c r="L112" i="9"/>
  <c r="AW111" i="9"/>
  <c r="AP111" i="9"/>
  <c r="Y111" i="9"/>
  <c r="R111" i="9"/>
  <c r="G111" i="9"/>
  <c r="BB110" i="9"/>
  <c r="AK110" i="9"/>
  <c r="AD110" i="9"/>
  <c r="L110" i="9"/>
  <c r="AW109" i="9"/>
  <c r="AP109" i="9"/>
  <c r="Y109" i="9"/>
  <c r="R109" i="9"/>
  <c r="G109" i="9"/>
  <c r="BB108" i="9"/>
  <c r="AK108" i="9"/>
  <c r="AD108" i="9"/>
  <c r="L108" i="9"/>
  <c r="AW107" i="9"/>
  <c r="AP107" i="9"/>
  <c r="Y107" i="9"/>
  <c r="R107" i="9"/>
  <c r="G107" i="9"/>
  <c r="BB106" i="9"/>
  <c r="AK106" i="9"/>
  <c r="AD106" i="9"/>
  <c r="L106" i="9"/>
  <c r="AW105" i="9"/>
  <c r="AP105" i="9"/>
  <c r="Y105" i="9"/>
  <c r="R105" i="9"/>
  <c r="G105" i="9"/>
  <c r="BB104" i="9"/>
  <c r="AK104" i="9"/>
  <c r="AD104" i="9"/>
  <c r="L104" i="9"/>
  <c r="AW103" i="9"/>
  <c r="AP103" i="9"/>
  <c r="Y103" i="9"/>
  <c r="R103" i="9"/>
  <c r="G103" i="9"/>
  <c r="BB102" i="9"/>
  <c r="AK102" i="9"/>
  <c r="AD102" i="9"/>
  <c r="L102" i="9"/>
  <c r="AW101" i="9"/>
  <c r="AP101" i="9"/>
  <c r="Y101" i="9"/>
  <c r="R101" i="9"/>
  <c r="G101" i="9"/>
  <c r="BB100" i="9"/>
  <c r="AK100" i="9"/>
  <c r="AD100" i="9"/>
  <c r="L100" i="9"/>
  <c r="AW99" i="9"/>
  <c r="AP99" i="9"/>
  <c r="Y99" i="9"/>
  <c r="R99" i="9"/>
  <c r="G99" i="9"/>
  <c r="BB98" i="9"/>
  <c r="AJ146" i="9"/>
  <c r="S146" i="9"/>
  <c r="AW145" i="9"/>
  <c r="AJ145" i="9"/>
  <c r="Y145" i="9"/>
  <c r="M145" i="9"/>
  <c r="BC144" i="9"/>
  <c r="AQ144" i="9"/>
  <c r="BB143" i="9"/>
  <c r="AE143" i="9"/>
  <c r="AD142" i="9"/>
  <c r="R142" i="9"/>
  <c r="G142" i="9"/>
  <c r="R141" i="9"/>
  <c r="AV140" i="9"/>
  <c r="AJ140" i="9"/>
  <c r="Y140" i="9"/>
  <c r="L140" i="9"/>
  <c r="BC139" i="9"/>
  <c r="AQ139" i="9"/>
  <c r="X139" i="9"/>
  <c r="L139" i="9"/>
  <c r="BC138" i="9"/>
  <c r="AP138" i="9"/>
  <c r="AE138" i="9"/>
  <c r="BB137" i="9"/>
  <c r="AP137" i="9"/>
  <c r="AE137" i="9"/>
  <c r="S137" i="9"/>
  <c r="G137" i="9"/>
  <c r="AK136" i="9"/>
  <c r="R136" i="9"/>
  <c r="AV135" i="9"/>
  <c r="AJ135" i="9"/>
  <c r="M135" i="9"/>
  <c r="AV134" i="9"/>
  <c r="X134" i="9"/>
  <c r="L134" i="9"/>
  <c r="AQ133" i="9"/>
  <c r="X133" i="9"/>
  <c r="BB132" i="9"/>
  <c r="AP132" i="9"/>
  <c r="AD132" i="9"/>
  <c r="S132" i="9"/>
  <c r="G132" i="9"/>
  <c r="AW131" i="9"/>
  <c r="AK131" i="9"/>
  <c r="AD131" i="9"/>
  <c r="S131" i="9"/>
  <c r="AW130" i="9"/>
  <c r="AK130" i="9"/>
  <c r="Y130" i="9"/>
  <c r="M130" i="9"/>
  <c r="AW129" i="9"/>
  <c r="AJ129" i="9"/>
  <c r="Y129" i="9"/>
  <c r="M129" i="9"/>
  <c r="BC128" i="9"/>
  <c r="AQ128" i="9"/>
  <c r="BB127" i="9"/>
  <c r="AE127" i="9"/>
  <c r="AP126" i="9"/>
  <c r="AE126" i="9"/>
  <c r="S126" i="9"/>
  <c r="G126" i="9"/>
  <c r="AE125" i="9"/>
  <c r="AP124" i="9"/>
  <c r="AE124" i="9"/>
  <c r="S124" i="9"/>
  <c r="G124" i="9"/>
  <c r="AE123" i="9"/>
  <c r="AP122" i="9"/>
  <c r="AE122" i="9"/>
  <c r="S122" i="9"/>
  <c r="G122" i="9"/>
  <c r="AE121" i="9"/>
  <c r="AP120" i="9"/>
  <c r="AE120" i="9"/>
  <c r="S120" i="9"/>
  <c r="G120" i="9"/>
  <c r="AE119" i="9"/>
  <c r="AP118" i="9"/>
  <c r="AE118" i="9"/>
  <c r="S118" i="9"/>
  <c r="G118" i="9"/>
  <c r="AE117" i="9"/>
  <c r="AP116" i="9"/>
  <c r="AE116" i="9"/>
  <c r="S116" i="9"/>
  <c r="G116" i="9"/>
  <c r="AE115" i="9"/>
  <c r="AP114" i="9"/>
  <c r="AE114" i="9"/>
  <c r="S114" i="9"/>
  <c r="G114" i="9"/>
  <c r="AE113" i="9"/>
  <c r="AP112" i="9"/>
  <c r="AE112" i="9"/>
  <c r="S112" i="9"/>
  <c r="G112" i="9"/>
  <c r="AE111" i="9"/>
  <c r="AP110" i="9"/>
  <c r="AE110" i="9"/>
  <c r="S110" i="9"/>
  <c r="G110" i="9"/>
  <c r="AE109" i="9"/>
  <c r="AP108" i="9"/>
  <c r="AE108" i="9"/>
  <c r="S108" i="9"/>
  <c r="G108" i="9"/>
  <c r="AE107" i="9"/>
  <c r="AP106" i="9"/>
  <c r="AE106" i="9"/>
  <c r="S106" i="9"/>
  <c r="G106" i="9"/>
  <c r="AE105" i="9"/>
  <c r="AP104" i="9"/>
  <c r="AE104" i="9"/>
  <c r="S104" i="9"/>
  <c r="G104" i="9"/>
  <c r="AE103" i="9"/>
  <c r="AP102" i="9"/>
  <c r="AE102" i="9"/>
  <c r="S102" i="9"/>
  <c r="G102" i="9"/>
  <c r="AE101" i="9"/>
  <c r="AP100" i="9"/>
  <c r="AE100" i="9"/>
  <c r="S100" i="9"/>
  <c r="G100" i="9"/>
  <c r="AE99" i="9"/>
  <c r="AP98" i="9"/>
  <c r="Y98" i="9"/>
  <c r="R98" i="9"/>
  <c r="G98" i="9"/>
  <c r="BB97" i="9"/>
  <c r="AK97" i="9"/>
  <c r="AD97" i="9"/>
  <c r="L97" i="9"/>
  <c r="AW96" i="9"/>
  <c r="AP96" i="9"/>
  <c r="Y96" i="9"/>
  <c r="R96" i="9"/>
  <c r="G96" i="9"/>
  <c r="BB95" i="9"/>
  <c r="AK95" i="9"/>
  <c r="AD95" i="9"/>
  <c r="L95" i="9"/>
  <c r="AW94" i="9"/>
  <c r="AP94" i="9"/>
  <c r="Y94" i="9"/>
  <c r="R94" i="9"/>
  <c r="G94" i="9"/>
  <c r="BB93" i="9"/>
  <c r="AK93" i="9"/>
  <c r="AD93" i="9"/>
  <c r="L93" i="9"/>
  <c r="AW92" i="9"/>
  <c r="AP92" i="9"/>
  <c r="Y92" i="9"/>
  <c r="R92" i="9"/>
  <c r="G92" i="9"/>
  <c r="BB91" i="9"/>
  <c r="AK91" i="9"/>
  <c r="AD91" i="9"/>
  <c r="L91" i="9"/>
  <c r="AW90" i="9"/>
  <c r="AP90" i="9"/>
  <c r="Y90" i="9"/>
  <c r="R90" i="9"/>
  <c r="G90" i="9"/>
  <c r="BB89" i="9"/>
  <c r="AK89" i="9"/>
  <c r="AD89" i="9"/>
  <c r="L89" i="9"/>
  <c r="AW88" i="9"/>
  <c r="AP88" i="9"/>
  <c r="Y88" i="9"/>
  <c r="R88" i="9"/>
  <c r="G88" i="9"/>
  <c r="BB87" i="9"/>
  <c r="AK87" i="9"/>
  <c r="AD87" i="9"/>
  <c r="L87" i="9"/>
  <c r="AW86" i="9"/>
  <c r="AP86" i="9"/>
  <c r="Y86" i="9"/>
  <c r="R86" i="9"/>
  <c r="G86" i="9"/>
  <c r="BB85" i="9"/>
  <c r="AK85" i="9"/>
  <c r="AD85" i="9"/>
  <c r="L85" i="9"/>
  <c r="AW84" i="9"/>
  <c r="AP84" i="9"/>
  <c r="Y84" i="9"/>
  <c r="R84" i="9"/>
  <c r="G84" i="9"/>
  <c r="BB83" i="9"/>
  <c r="AK83" i="9"/>
  <c r="AD83" i="9"/>
  <c r="L83" i="9"/>
  <c r="AW82" i="9"/>
  <c r="AP82" i="9"/>
  <c r="Y82" i="9"/>
  <c r="R82" i="9"/>
  <c r="G82" i="9"/>
  <c r="BB81" i="9"/>
  <c r="AK81" i="9"/>
  <c r="AD81" i="9"/>
  <c r="L81" i="9"/>
  <c r="AW80" i="9"/>
  <c r="AP80" i="9"/>
  <c r="Y80" i="9"/>
  <c r="R80" i="9"/>
  <c r="G80" i="9"/>
  <c r="BB79" i="9"/>
  <c r="AK79" i="9"/>
  <c r="AD79" i="9"/>
  <c r="L79" i="9"/>
  <c r="AW78" i="9"/>
  <c r="AP78" i="9"/>
  <c r="Y78" i="9"/>
  <c r="R78" i="9"/>
  <c r="G78" i="9"/>
  <c r="BB77" i="9"/>
  <c r="AK77" i="9"/>
  <c r="AD77" i="9"/>
  <c r="L77" i="9"/>
  <c r="AW76" i="9"/>
  <c r="AP76" i="9"/>
  <c r="Y76" i="9"/>
  <c r="R76" i="9"/>
  <c r="G76" i="9"/>
  <c r="BB75" i="9"/>
  <c r="AK75" i="9"/>
  <c r="AD75" i="9"/>
  <c r="L75" i="9"/>
  <c r="AW74" i="9"/>
  <c r="AP74" i="9"/>
  <c r="Y74" i="9"/>
  <c r="R74" i="9"/>
  <c r="G74" i="9"/>
  <c r="BB73" i="9"/>
  <c r="AK73" i="9"/>
  <c r="AD73" i="9"/>
  <c r="L73" i="9"/>
  <c r="AW72" i="9"/>
  <c r="AP72" i="9"/>
  <c r="Y72" i="9"/>
  <c r="R72" i="9"/>
  <c r="G72" i="9"/>
  <c r="BB71" i="9"/>
  <c r="AK71" i="9"/>
  <c r="AD71" i="9"/>
  <c r="L71" i="9"/>
  <c r="AW70" i="9"/>
  <c r="AP70" i="9"/>
  <c r="Y70" i="9"/>
  <c r="R70" i="9"/>
  <c r="G70" i="9"/>
  <c r="BB69" i="9"/>
  <c r="AK69" i="9"/>
  <c r="AD69" i="9"/>
  <c r="L69" i="9"/>
  <c r="AW68" i="9"/>
  <c r="AP68" i="9"/>
  <c r="Y68" i="9"/>
  <c r="R68" i="9"/>
  <c r="G68" i="9"/>
  <c r="BB67" i="9"/>
  <c r="AK67" i="9"/>
  <c r="AD67" i="9"/>
  <c r="L67" i="9"/>
  <c r="AW66" i="9"/>
  <c r="AP66" i="9"/>
  <c r="Y66" i="9"/>
  <c r="R66" i="9"/>
  <c r="G66" i="9"/>
  <c r="BB65" i="9"/>
  <c r="AK65" i="9"/>
  <c r="AD65" i="9"/>
  <c r="L65" i="9"/>
  <c r="AW64" i="9"/>
  <c r="AP64" i="9"/>
  <c r="Y64" i="9"/>
  <c r="R64" i="9"/>
  <c r="G64" i="9"/>
  <c r="BB63" i="9"/>
  <c r="AK63" i="9"/>
  <c r="AD63" i="9"/>
  <c r="L63" i="9"/>
  <c r="AW62" i="9"/>
  <c r="AP62" i="9"/>
  <c r="Y62" i="9"/>
  <c r="R62" i="9"/>
  <c r="G62" i="9"/>
  <c r="BB61" i="9"/>
  <c r="AK61" i="9"/>
  <c r="AD61" i="9"/>
  <c r="L61" i="9"/>
  <c r="AW60" i="9"/>
  <c r="AP60" i="9"/>
  <c r="Y60" i="9"/>
  <c r="R60" i="9"/>
  <c r="G60" i="9"/>
  <c r="BB59" i="9"/>
  <c r="AK59" i="9"/>
  <c r="AD59" i="9"/>
  <c r="L59" i="9"/>
  <c r="AW58" i="9"/>
  <c r="AP58" i="9"/>
  <c r="Y58" i="9"/>
  <c r="R58" i="9"/>
  <c r="G58" i="9"/>
  <c r="BB57" i="9"/>
  <c r="AK57" i="9"/>
  <c r="AD57" i="9"/>
  <c r="L57" i="9"/>
  <c r="AW56" i="9"/>
  <c r="AP56" i="9"/>
  <c r="Y56" i="9"/>
  <c r="R56" i="9"/>
  <c r="G56" i="9"/>
  <c r="BB55" i="9"/>
  <c r="AK55" i="9"/>
  <c r="AD55" i="9"/>
  <c r="L55" i="9"/>
  <c r="AW54" i="9"/>
  <c r="AP54" i="9"/>
  <c r="Y54" i="9"/>
  <c r="R54" i="9"/>
  <c r="G54" i="9"/>
  <c r="BB53" i="9"/>
  <c r="AK53" i="9"/>
  <c r="AD53" i="9"/>
  <c r="L53" i="9"/>
  <c r="AW52" i="9"/>
  <c r="AP52" i="9"/>
  <c r="Y52" i="9"/>
  <c r="R52" i="9"/>
  <c r="G52" i="9"/>
  <c r="BB51" i="9"/>
  <c r="AK51" i="9"/>
  <c r="AD51" i="9"/>
  <c r="L51" i="9"/>
  <c r="AW50" i="9"/>
  <c r="AP50" i="9"/>
  <c r="Y50" i="9"/>
  <c r="R50" i="9"/>
  <c r="G50" i="9"/>
  <c r="BB49" i="9"/>
  <c r="AK49" i="9"/>
  <c r="AD49" i="9"/>
  <c r="L49" i="9"/>
  <c r="AW48" i="9"/>
  <c r="AP48" i="9"/>
  <c r="Y48" i="9"/>
  <c r="R48" i="9"/>
  <c r="G48" i="9"/>
  <c r="BB47" i="9"/>
  <c r="AK47" i="9"/>
  <c r="AD47" i="9"/>
  <c r="L47" i="9"/>
  <c r="AW46" i="9"/>
  <c r="AP46" i="9"/>
  <c r="Y46" i="9"/>
  <c r="R46" i="9"/>
  <c r="G46" i="9"/>
  <c r="BB45" i="9"/>
  <c r="AK45" i="9"/>
  <c r="AD45" i="9"/>
  <c r="L45" i="9"/>
  <c r="AW44" i="9"/>
  <c r="AP44" i="9"/>
  <c r="Y44" i="9"/>
  <c r="R44" i="9"/>
  <c r="G44" i="9"/>
  <c r="BB43" i="9"/>
  <c r="AK43" i="9"/>
  <c r="AD43" i="9"/>
  <c r="L43" i="9"/>
  <c r="AW42" i="9"/>
  <c r="AP42" i="9"/>
  <c r="Y42" i="9"/>
  <c r="R42" i="9"/>
  <c r="G42" i="9"/>
  <c r="BB41" i="9"/>
  <c r="AK41" i="9"/>
  <c r="AD41" i="9"/>
  <c r="L41" i="9"/>
  <c r="AW40" i="9"/>
  <c r="AP40" i="9"/>
  <c r="Y40" i="9"/>
  <c r="R40" i="9"/>
  <c r="G40" i="9"/>
  <c r="BB39" i="9"/>
  <c r="AK39" i="9"/>
  <c r="AD39" i="9"/>
  <c r="L39" i="9"/>
  <c r="AW38" i="9"/>
  <c r="AP38" i="9"/>
  <c r="Y38" i="9"/>
  <c r="R38" i="9"/>
  <c r="G38" i="9"/>
  <c r="BB37" i="9"/>
  <c r="AK37" i="9"/>
  <c r="AD37" i="9"/>
  <c r="L37" i="9"/>
  <c r="AW36" i="9"/>
  <c r="AP36" i="9"/>
  <c r="Y36" i="9"/>
  <c r="R36" i="9"/>
  <c r="G36" i="9"/>
  <c r="BB35" i="9"/>
  <c r="AK35" i="9"/>
  <c r="AD35" i="9"/>
  <c r="L35" i="9"/>
  <c r="AW34" i="9"/>
  <c r="AP34" i="9"/>
  <c r="Y34" i="9"/>
  <c r="R34" i="9"/>
  <c r="G34" i="9"/>
  <c r="BB33" i="9"/>
  <c r="AK33" i="9"/>
  <c r="AD33" i="9"/>
  <c r="L33" i="9"/>
  <c r="AW32" i="9"/>
  <c r="AP32" i="9"/>
  <c r="Y32" i="9"/>
  <c r="R32" i="9"/>
  <c r="G32" i="9"/>
  <c r="BB31" i="9"/>
  <c r="AK31" i="9"/>
  <c r="AD31" i="9"/>
  <c r="L31" i="9"/>
  <c r="AW30" i="9"/>
  <c r="AP30" i="9"/>
  <c r="Y30" i="9"/>
  <c r="R30" i="9"/>
  <c r="G30" i="9"/>
  <c r="BB29" i="9"/>
  <c r="AK29" i="9"/>
  <c r="AD29" i="9"/>
  <c r="L29" i="9"/>
  <c r="AW28" i="9"/>
  <c r="AP28" i="9"/>
  <c r="Y28" i="9"/>
  <c r="R28" i="9"/>
  <c r="G28" i="9"/>
  <c r="BB27" i="9"/>
  <c r="AK27" i="9"/>
  <c r="AD27" i="9"/>
  <c r="L27" i="9"/>
  <c r="AW26" i="9"/>
  <c r="AP26" i="9"/>
  <c r="Y26" i="9"/>
  <c r="R26" i="9"/>
  <c r="G26" i="9"/>
  <c r="BB25" i="9"/>
  <c r="AK25" i="9"/>
  <c r="AD25" i="9"/>
  <c r="L25" i="9"/>
  <c r="AW24" i="9"/>
  <c r="AP24" i="9"/>
  <c r="Y24" i="9"/>
  <c r="R24" i="9"/>
  <c r="G24" i="9"/>
  <c r="BB23" i="9"/>
  <c r="AK23" i="9"/>
  <c r="AD23" i="9"/>
  <c r="L23" i="9"/>
  <c r="AW22" i="9"/>
  <c r="AP22" i="9"/>
  <c r="Y22" i="9"/>
  <c r="R22" i="9"/>
  <c r="G22" i="9"/>
  <c r="BB21" i="9"/>
  <c r="AK21" i="9"/>
  <c r="AD21" i="9"/>
  <c r="L21" i="9"/>
  <c r="AW20" i="9"/>
  <c r="AP20" i="9"/>
  <c r="Y20" i="9"/>
  <c r="R20" i="9"/>
  <c r="G20" i="9"/>
  <c r="BB19" i="9"/>
  <c r="AK19" i="9"/>
  <c r="AD19" i="9"/>
  <c r="L19" i="9"/>
  <c r="AW18" i="9"/>
  <c r="AP18" i="9"/>
  <c r="Y18" i="9"/>
  <c r="R18" i="9"/>
  <c r="G18" i="9"/>
  <c r="BB17" i="9"/>
  <c r="AK17" i="9"/>
  <c r="AD17" i="9"/>
  <c r="L17" i="9"/>
  <c r="AW16" i="9"/>
  <c r="AP16" i="9"/>
  <c r="Y16" i="9"/>
  <c r="R16" i="9"/>
  <c r="G16" i="9"/>
  <c r="BB15" i="9"/>
  <c r="AK15" i="9"/>
  <c r="AD15" i="9"/>
  <c r="L15" i="9"/>
  <c r="AW14" i="9"/>
  <c r="AP14" i="9"/>
  <c r="Y14" i="9"/>
  <c r="R14" i="9"/>
  <c r="G14" i="9"/>
  <c r="BB13" i="9"/>
  <c r="AK13" i="9"/>
  <c r="AD13" i="9"/>
  <c r="L13" i="9"/>
  <c r="AW12" i="9"/>
  <c r="AP12" i="9"/>
  <c r="Y12" i="9"/>
  <c r="R12" i="9"/>
  <c r="G12" i="9"/>
  <c r="BB11" i="9"/>
  <c r="AK11" i="9"/>
  <c r="AD11" i="9"/>
  <c r="L11" i="9"/>
  <c r="AW10" i="9"/>
  <c r="AP10" i="9"/>
  <c r="Y10" i="9"/>
  <c r="R10" i="9"/>
  <c r="G10" i="9"/>
  <c r="BB9" i="9"/>
  <c r="AK9" i="9"/>
  <c r="AD9" i="9"/>
  <c r="L9" i="9"/>
  <c r="AW8" i="9"/>
  <c r="AP8" i="9"/>
  <c r="AP182" i="9" s="1"/>
  <c r="Y8" i="9"/>
  <c r="Y182" i="9" s="1"/>
  <c r="R8" i="9"/>
  <c r="G8" i="9"/>
  <c r="G182" i="9" s="1"/>
  <c r="BB7" i="9"/>
  <c r="AK7" i="9"/>
  <c r="AD7" i="9"/>
  <c r="L7" i="9"/>
  <c r="AV146" i="9"/>
  <c r="AE146" i="9"/>
  <c r="G146" i="9"/>
  <c r="AQ145" i="9"/>
  <c r="AE145" i="9"/>
  <c r="R145" i="9"/>
  <c r="BB144" i="9"/>
  <c r="AK144" i="9"/>
  <c r="L144" i="9"/>
  <c r="BC143" i="9"/>
  <c r="AK143" i="9"/>
  <c r="L143" i="9"/>
  <c r="BC142" i="9"/>
  <c r="AP142" i="9"/>
  <c r="Y142" i="9"/>
  <c r="L142" i="9"/>
  <c r="BB141" i="9"/>
  <c r="AP141" i="9"/>
  <c r="M141" i="9"/>
  <c r="BB140" i="9"/>
  <c r="AK140" i="9"/>
  <c r="G140" i="9"/>
  <c r="AV139" i="9"/>
  <c r="AV138" i="9"/>
  <c r="AD138" i="9"/>
  <c r="M138" i="9"/>
  <c r="AQ137" i="9"/>
  <c r="M137" i="9"/>
  <c r="BB136" i="9"/>
  <c r="AP136" i="9"/>
  <c r="L136" i="9"/>
  <c r="BC135" i="9"/>
  <c r="AD135" i="9"/>
  <c r="S135" i="9"/>
  <c r="AP134" i="9"/>
  <c r="AE134" i="9"/>
  <c r="R134" i="9"/>
  <c r="AW133" i="9"/>
  <c r="S133" i="9"/>
  <c r="G133" i="9"/>
  <c r="AV132" i="9"/>
  <c r="R132" i="9"/>
  <c r="BC131" i="9"/>
  <c r="L131" i="9"/>
  <c r="G130" i="9"/>
  <c r="AQ129" i="9"/>
  <c r="AE129" i="9"/>
  <c r="R129" i="9"/>
  <c r="BB128" i="9"/>
  <c r="AK128" i="9"/>
  <c r="L128" i="9"/>
  <c r="BC127" i="9"/>
  <c r="AK127" i="9"/>
  <c r="L127" i="9"/>
  <c r="BC126" i="9"/>
  <c r="AQ126" i="9"/>
  <c r="M126" i="9"/>
  <c r="BB125" i="9"/>
  <c r="AQ125" i="9"/>
  <c r="AD125" i="9"/>
  <c r="M125" i="9"/>
  <c r="AV124" i="9"/>
  <c r="R124" i="9"/>
  <c r="BC123" i="9"/>
  <c r="S123" i="9"/>
  <c r="AW122" i="9"/>
  <c r="AJ122" i="9"/>
  <c r="X122" i="9"/>
  <c r="AV121" i="9"/>
  <c r="AJ121" i="9"/>
  <c r="X121" i="9"/>
  <c r="Y120" i="9"/>
  <c r="AK119" i="9"/>
  <c r="L119" i="9"/>
  <c r="BC118" i="9"/>
  <c r="AQ118" i="9"/>
  <c r="M118" i="9"/>
  <c r="BB117" i="9"/>
  <c r="AQ117" i="9"/>
  <c r="AD117" i="9"/>
  <c r="M117" i="9"/>
  <c r="AV116" i="9"/>
  <c r="R116" i="9"/>
  <c r="BC115" i="9"/>
  <c r="S115" i="9"/>
  <c r="AW114" i="9"/>
  <c r="AJ114" i="9"/>
  <c r="X114" i="9"/>
  <c r="AV113" i="9"/>
  <c r="AJ113" i="9"/>
  <c r="X113" i="9"/>
  <c r="Y112" i="9"/>
  <c r="AK111" i="9"/>
  <c r="L111" i="9"/>
  <c r="BC110" i="9"/>
  <c r="AQ110" i="9"/>
  <c r="M110" i="9"/>
  <c r="BB109" i="9"/>
  <c r="AQ109" i="9"/>
  <c r="AD109" i="9"/>
  <c r="M109" i="9"/>
  <c r="AV108" i="9"/>
  <c r="R108" i="9"/>
  <c r="BC107" i="9"/>
  <c r="S107" i="9"/>
  <c r="AW106" i="9"/>
  <c r="AJ106" i="9"/>
  <c r="X106" i="9"/>
  <c r="AV105" i="9"/>
  <c r="AJ105" i="9"/>
  <c r="X105" i="9"/>
  <c r="Y104" i="9"/>
  <c r="AK103" i="9"/>
  <c r="L103" i="9"/>
  <c r="BC102" i="9"/>
  <c r="AQ102" i="9"/>
  <c r="M102" i="9"/>
  <c r="BB101" i="9"/>
  <c r="AQ101" i="9"/>
  <c r="AD101" i="9"/>
  <c r="M101" i="9"/>
  <c r="AV100" i="9"/>
  <c r="R100" i="9"/>
  <c r="BC99" i="9"/>
  <c r="S99" i="9"/>
  <c r="AW98" i="9"/>
  <c r="AK98" i="9"/>
  <c r="AD98" i="9"/>
  <c r="S98" i="9"/>
  <c r="AW97" i="9"/>
  <c r="R97" i="9"/>
  <c r="AE96" i="9"/>
  <c r="AP95" i="9"/>
  <c r="AE95" i="9"/>
  <c r="S95" i="9"/>
  <c r="G95" i="9"/>
  <c r="BB94" i="9"/>
  <c r="AQ94" i="9"/>
  <c r="X94" i="9"/>
  <c r="L94" i="9"/>
  <c r="BC93" i="9"/>
  <c r="AQ93" i="9"/>
  <c r="X93" i="9"/>
  <c r="BC92" i="9"/>
  <c r="AJ92" i="9"/>
  <c r="M92" i="9"/>
  <c r="AV91" i="9"/>
  <c r="AJ91" i="9"/>
  <c r="Y91" i="9"/>
  <c r="M91" i="9"/>
  <c r="AV90" i="9"/>
  <c r="AK90" i="9"/>
  <c r="AD90" i="9"/>
  <c r="S90" i="9"/>
  <c r="AW89" i="9"/>
  <c r="R89" i="9"/>
  <c r="AE88" i="9"/>
  <c r="AP87" i="9"/>
  <c r="AE87" i="9"/>
  <c r="S87" i="9"/>
  <c r="G87" i="9"/>
  <c r="BB86" i="9"/>
  <c r="AQ86" i="9"/>
  <c r="X86" i="9"/>
  <c r="L86" i="9"/>
  <c r="BC85" i="9"/>
  <c r="AQ85" i="9"/>
  <c r="X85" i="9"/>
  <c r="BC84" i="9"/>
  <c r="AJ84" i="9"/>
  <c r="M84" i="9"/>
  <c r="AV83" i="9"/>
  <c r="AJ83" i="9"/>
  <c r="Y83" i="9"/>
  <c r="M83" i="9"/>
  <c r="AV82" i="9"/>
  <c r="AK82" i="9"/>
  <c r="AD82" i="9"/>
  <c r="S82" i="9"/>
  <c r="AW81" i="9"/>
  <c r="R81" i="9"/>
  <c r="AE80" i="9"/>
  <c r="AP79" i="9"/>
  <c r="AE79" i="9"/>
  <c r="S79" i="9"/>
  <c r="G79" i="9"/>
  <c r="BB78" i="9"/>
  <c r="AQ78" i="9"/>
  <c r="X78" i="9"/>
  <c r="L78" i="9"/>
  <c r="BC77" i="9"/>
  <c r="AQ77" i="9"/>
  <c r="X77" i="9"/>
  <c r="BC76" i="9"/>
  <c r="AJ76" i="9"/>
  <c r="M76" i="9"/>
  <c r="AV75" i="9"/>
  <c r="AJ75" i="9"/>
  <c r="Y75" i="9"/>
  <c r="M75" i="9"/>
  <c r="AV74" i="9"/>
  <c r="AK74" i="9"/>
  <c r="AD74" i="9"/>
  <c r="S74" i="9"/>
  <c r="AW73" i="9"/>
  <c r="R73" i="9"/>
  <c r="AE72" i="9"/>
  <c r="AP71" i="9"/>
  <c r="AE71" i="9"/>
  <c r="S71" i="9"/>
  <c r="G71" i="9"/>
  <c r="BB70" i="9"/>
  <c r="AQ70" i="9"/>
  <c r="X70" i="9"/>
  <c r="L70" i="9"/>
  <c r="BC69" i="9"/>
  <c r="AQ69" i="9"/>
  <c r="X69" i="9"/>
  <c r="BC68" i="9"/>
  <c r="AJ68" i="9"/>
  <c r="M68" i="9"/>
  <c r="AV67" i="9"/>
  <c r="AJ67" i="9"/>
  <c r="Y67" i="9"/>
  <c r="M67" i="9"/>
  <c r="AV66" i="9"/>
  <c r="AK66" i="9"/>
  <c r="AD66" i="9"/>
  <c r="S66" i="9"/>
  <c r="AW65" i="9"/>
  <c r="R65" i="9"/>
  <c r="AE64" i="9"/>
  <c r="AP63" i="9"/>
  <c r="AE63" i="9"/>
  <c r="S63" i="9"/>
  <c r="G63" i="9"/>
  <c r="BB62" i="9"/>
  <c r="AQ62" i="9"/>
  <c r="X62" i="9"/>
  <c r="L62" i="9"/>
  <c r="BC61" i="9"/>
  <c r="AQ61" i="9"/>
  <c r="X61" i="9"/>
  <c r="BC60" i="9"/>
  <c r="AJ60" i="9"/>
  <c r="M60" i="9"/>
  <c r="AV59" i="9"/>
  <c r="AJ59" i="9"/>
  <c r="Y59" i="9"/>
  <c r="M59" i="9"/>
  <c r="AV58" i="9"/>
  <c r="AK58" i="9"/>
  <c r="AD58" i="9"/>
  <c r="S58" i="9"/>
  <c r="AW57" i="9"/>
  <c r="R57" i="9"/>
  <c r="AE56" i="9"/>
  <c r="AP55" i="9"/>
  <c r="AE55" i="9"/>
  <c r="S55" i="9"/>
  <c r="G55" i="9"/>
  <c r="BB54" i="9"/>
  <c r="AQ54" i="9"/>
  <c r="X54" i="9"/>
  <c r="L54" i="9"/>
  <c r="BC53" i="9"/>
  <c r="AQ53" i="9"/>
  <c r="X53" i="9"/>
  <c r="BC52" i="9"/>
  <c r="AJ52" i="9"/>
  <c r="M52" i="9"/>
  <c r="AV51" i="9"/>
  <c r="AJ51" i="9"/>
  <c r="Y51" i="9"/>
  <c r="M51" i="9"/>
  <c r="K157" i="9" s="1"/>
  <c r="AV50" i="9"/>
  <c r="AK50" i="9"/>
  <c r="AD50" i="9"/>
  <c r="S50" i="9"/>
  <c r="AW49" i="9"/>
  <c r="R49" i="9"/>
  <c r="C162" i="9"/>
  <c r="AO146" i="9"/>
  <c r="AO144" i="9"/>
  <c r="AO140" i="9"/>
  <c r="AO136" i="9"/>
  <c r="AO132" i="9"/>
  <c r="AO128" i="9"/>
  <c r="AO143" i="9"/>
  <c r="AO142" i="9"/>
  <c r="AO141" i="9"/>
  <c r="AO127" i="9"/>
  <c r="AO125" i="9"/>
  <c r="AO123" i="9"/>
  <c r="AO121" i="9"/>
  <c r="AO119" i="9"/>
  <c r="AO117" i="9"/>
  <c r="AO115" i="9"/>
  <c r="AO113" i="9"/>
  <c r="AO111" i="9"/>
  <c r="AO109" i="9"/>
  <c r="AO107" i="9"/>
  <c r="AO105" i="9"/>
  <c r="AO103" i="9"/>
  <c r="AO101" i="9"/>
  <c r="AO99" i="9"/>
  <c r="AO135" i="9"/>
  <c r="AO131" i="9"/>
  <c r="AO120" i="9"/>
  <c r="AO112" i="9"/>
  <c r="AO104" i="9"/>
  <c r="AO97" i="9"/>
  <c r="AO96" i="9"/>
  <c r="AO89" i="9"/>
  <c r="AO88" i="9"/>
  <c r="AO81" i="9"/>
  <c r="AO80" i="9"/>
  <c r="AO73" i="9"/>
  <c r="AO72" i="9"/>
  <c r="AO65" i="9"/>
  <c r="AO64" i="9"/>
  <c r="AO57" i="9"/>
  <c r="AO56" i="9"/>
  <c r="AO49" i="9"/>
  <c r="C156" i="9"/>
  <c r="E145" i="9"/>
  <c r="E141" i="9"/>
  <c r="E137" i="9"/>
  <c r="E133" i="9"/>
  <c r="E129" i="9"/>
  <c r="E126" i="9"/>
  <c r="E124" i="9"/>
  <c r="E122" i="9"/>
  <c r="E120" i="9"/>
  <c r="E118" i="9"/>
  <c r="E116" i="9"/>
  <c r="E114" i="9"/>
  <c r="E112" i="9"/>
  <c r="E110" i="9"/>
  <c r="E108" i="9"/>
  <c r="E106" i="9"/>
  <c r="E104" i="9"/>
  <c r="E102" i="9"/>
  <c r="E100" i="9"/>
  <c r="C160" i="9"/>
  <c r="AC142" i="9"/>
  <c r="AC138" i="9"/>
  <c r="AC134" i="9"/>
  <c r="AC130" i="9"/>
  <c r="C164" i="9"/>
  <c r="BA146" i="9"/>
  <c r="BA143" i="9"/>
  <c r="BA139" i="9"/>
  <c r="BA135" i="9"/>
  <c r="BA131" i="9"/>
  <c r="BA127" i="9"/>
  <c r="E93" i="10"/>
  <c r="E95" i="10"/>
  <c r="E97" i="10"/>
  <c r="E99" i="10"/>
  <c r="E101" i="10"/>
  <c r="E103" i="10"/>
  <c r="E105" i="10"/>
  <c r="E107" i="10"/>
  <c r="E109" i="10"/>
  <c r="E111" i="10"/>
  <c r="E113" i="10"/>
  <c r="E115" i="10"/>
  <c r="BA116" i="10"/>
  <c r="E121" i="10"/>
  <c r="E125" i="10"/>
  <c r="BA126" i="10"/>
  <c r="AC132" i="10"/>
  <c r="AC137" i="10"/>
  <c r="E138" i="10"/>
  <c r="AC138" i="10"/>
  <c r="BA138" i="10"/>
  <c r="E142" i="10"/>
  <c r="K142" i="10"/>
  <c r="K132" i="10"/>
  <c r="K126" i="10"/>
  <c r="K146" i="10"/>
  <c r="K136" i="10"/>
  <c r="K130" i="10"/>
  <c r="AI142" i="10"/>
  <c r="AI137" i="10"/>
  <c r="AI135" i="10"/>
  <c r="AI132" i="10"/>
  <c r="AI126" i="10"/>
  <c r="AI146" i="10"/>
  <c r="AI141" i="10"/>
  <c r="AI139" i="10"/>
  <c r="AI136" i="10"/>
  <c r="AI130" i="10"/>
  <c r="AI125" i="10"/>
  <c r="AI123" i="10"/>
  <c r="AI121" i="10"/>
  <c r="AI119" i="10"/>
  <c r="AI117" i="10"/>
  <c r="E71" i="11"/>
  <c r="E79" i="11"/>
  <c r="AC79" i="11"/>
  <c r="BA79" i="11"/>
  <c r="E87" i="11"/>
  <c r="AC87" i="11"/>
  <c r="BA87" i="11"/>
  <c r="E95" i="11"/>
  <c r="AC95" i="11"/>
  <c r="BA95" i="11"/>
  <c r="E103" i="11"/>
  <c r="AC103" i="11"/>
  <c r="BA103" i="11"/>
  <c r="E111" i="11"/>
  <c r="AC111" i="11"/>
  <c r="BA111" i="11"/>
  <c r="E119" i="11"/>
  <c r="AC119" i="11"/>
  <c r="BA119" i="11"/>
  <c r="E127" i="11"/>
  <c r="E146" i="10"/>
  <c r="E145" i="10"/>
  <c r="E143" i="10"/>
  <c r="E136" i="10"/>
  <c r="E130" i="10"/>
  <c r="E129" i="10"/>
  <c r="E127" i="10"/>
  <c r="E140" i="10"/>
  <c r="E134" i="10"/>
  <c r="E133" i="10"/>
  <c r="E131" i="10"/>
  <c r="E124" i="10"/>
  <c r="E120" i="10"/>
  <c r="AC146" i="10"/>
  <c r="AC141" i="10"/>
  <c r="AC139" i="10"/>
  <c r="AC136" i="10"/>
  <c r="AC130" i="10"/>
  <c r="AC125" i="10"/>
  <c r="AC123" i="10"/>
  <c r="AC121" i="10"/>
  <c r="AC119" i="10"/>
  <c r="AC145" i="10"/>
  <c r="AC143" i="10"/>
  <c r="AC140" i="10"/>
  <c r="AC134" i="10"/>
  <c r="AC129" i="10"/>
  <c r="AC127" i="10"/>
  <c r="AC124" i="10"/>
  <c r="AC120" i="10"/>
  <c r="AC116" i="10"/>
  <c r="BA146" i="10"/>
  <c r="BA139" i="10"/>
  <c r="BA132" i="10"/>
  <c r="BA130" i="10"/>
  <c r="BA123" i="10"/>
  <c r="BA119" i="10"/>
  <c r="BA143" i="10"/>
  <c r="BA136" i="10"/>
  <c r="BA134" i="10"/>
  <c r="BA127" i="10"/>
  <c r="BA121" i="10"/>
  <c r="BA117" i="10"/>
  <c r="C156" i="11"/>
  <c r="E146" i="11"/>
  <c r="E142" i="11"/>
  <c r="E138" i="11"/>
  <c r="E134" i="11"/>
  <c r="E143" i="11"/>
  <c r="E139" i="11"/>
  <c r="E135" i="11"/>
  <c r="E128" i="11"/>
  <c r="E124" i="11"/>
  <c r="E120" i="11"/>
  <c r="E116" i="11"/>
  <c r="E112" i="11"/>
  <c r="E108" i="11"/>
  <c r="E104" i="11"/>
  <c r="E100" i="11"/>
  <c r="E96" i="11"/>
  <c r="E92" i="11"/>
  <c r="E88" i="11"/>
  <c r="E84" i="11"/>
  <c r="E80" i="11"/>
  <c r="E76" i="11"/>
  <c r="E72" i="11"/>
  <c r="E68" i="11"/>
  <c r="E64" i="11"/>
  <c r="E60" i="11"/>
  <c r="E56" i="11"/>
  <c r="E52" i="11"/>
  <c r="E48" i="11"/>
  <c r="E44" i="11"/>
  <c r="E40" i="11"/>
  <c r="E36" i="11"/>
  <c r="E32" i="11"/>
  <c r="E28" i="11"/>
  <c r="E24" i="11"/>
  <c r="E20" i="11"/>
  <c r="E16" i="11"/>
  <c r="E12" i="11"/>
  <c r="E8" i="11"/>
  <c r="E145" i="11"/>
  <c r="E144" i="11"/>
  <c r="E141" i="11"/>
  <c r="E140" i="11"/>
  <c r="E137" i="11"/>
  <c r="E136" i="11"/>
  <c r="E129" i="11"/>
  <c r="E125" i="11"/>
  <c r="E121" i="11"/>
  <c r="E117" i="11"/>
  <c r="E113" i="11"/>
  <c r="E109" i="11"/>
  <c r="E105" i="11"/>
  <c r="E101" i="11"/>
  <c r="E97" i="11"/>
  <c r="E93" i="11"/>
  <c r="E89" i="11"/>
  <c r="E85" i="11"/>
  <c r="E81" i="11"/>
  <c r="E77" i="11"/>
  <c r="E73" i="11"/>
  <c r="E69" i="11"/>
  <c r="E65" i="11"/>
  <c r="E61" i="11"/>
  <c r="E57" i="11"/>
  <c r="E53" i="11"/>
  <c r="E49" i="11"/>
  <c r="E45" i="11"/>
  <c r="E41" i="11"/>
  <c r="E37" i="11"/>
  <c r="E33" i="11"/>
  <c r="E29" i="11"/>
  <c r="E25" i="11"/>
  <c r="E21" i="11"/>
  <c r="E17" i="11"/>
  <c r="E13" i="11"/>
  <c r="E9" i="11"/>
  <c r="C160" i="11"/>
  <c r="AC146" i="11"/>
  <c r="AC142" i="11"/>
  <c r="AC138" i="11"/>
  <c r="AC134" i="11"/>
  <c r="AC144" i="11"/>
  <c r="AC141" i="11"/>
  <c r="AC140" i="11"/>
  <c r="AC137" i="11"/>
  <c r="AC136" i="11"/>
  <c r="AC128" i="11"/>
  <c r="AC124" i="11"/>
  <c r="AC120" i="11"/>
  <c r="AC116" i="11"/>
  <c r="AC112" i="11"/>
  <c r="AC108" i="11"/>
  <c r="AC104" i="11"/>
  <c r="AC100" i="11"/>
  <c r="AC96" i="11"/>
  <c r="AC92" i="11"/>
  <c r="AC88" i="11"/>
  <c r="AC84" i="11"/>
  <c r="AC80" i="11"/>
  <c r="AC76" i="11"/>
  <c r="AC72" i="11"/>
  <c r="AC68" i="11"/>
  <c r="AC64" i="11"/>
  <c r="AC60" i="11"/>
  <c r="AC56" i="11"/>
  <c r="AC52" i="11"/>
  <c r="AC48" i="11"/>
  <c r="AC44" i="11"/>
  <c r="AC40" i="11"/>
  <c r="AC36" i="11"/>
  <c r="AC32" i="11"/>
  <c r="AC28" i="11"/>
  <c r="AC24" i="11"/>
  <c r="AC20" i="11"/>
  <c r="AC16" i="11"/>
  <c r="AC12" i="11"/>
  <c r="AC8" i="11"/>
  <c r="AC145" i="11"/>
  <c r="AC143" i="11"/>
  <c r="AC139" i="11"/>
  <c r="AC135" i="11"/>
  <c r="AC133" i="11"/>
  <c r="AC129" i="11"/>
  <c r="AC125" i="11"/>
  <c r="AC121" i="11"/>
  <c r="AC117" i="11"/>
  <c r="AC113" i="11"/>
  <c r="AC109" i="11"/>
  <c r="AC105" i="11"/>
  <c r="AC101" i="11"/>
  <c r="AC97" i="11"/>
  <c r="AC93" i="11"/>
  <c r="AC89" i="11"/>
  <c r="AC85" i="11"/>
  <c r="AC81" i="11"/>
  <c r="AC77" i="11"/>
  <c r="AC73" i="11"/>
  <c r="AC69" i="11"/>
  <c r="AC65" i="11"/>
  <c r="AC61" i="11"/>
  <c r="AC57" i="11"/>
  <c r="AC53" i="11"/>
  <c r="AC49" i="11"/>
  <c r="AC45" i="11"/>
  <c r="AC41" i="11"/>
  <c r="AC37" i="11"/>
  <c r="AC33" i="11"/>
  <c r="AC29" i="11"/>
  <c r="AC25" i="11"/>
  <c r="AC21" i="11"/>
  <c r="AC17" i="11"/>
  <c r="AC13" i="11"/>
  <c r="AC9" i="11"/>
  <c r="C164" i="11"/>
  <c r="BA146" i="11"/>
  <c r="BA142" i="11"/>
  <c r="BA138" i="11"/>
  <c r="BA134" i="11"/>
  <c r="BA128" i="11"/>
  <c r="BA124" i="11"/>
  <c r="BA120" i="11"/>
  <c r="BA116" i="11"/>
  <c r="BA112" i="11"/>
  <c r="BA108" i="11"/>
  <c r="BA104" i="11"/>
  <c r="BA100" i="11"/>
  <c r="BA96" i="11"/>
  <c r="BA92" i="11"/>
  <c r="BA88" i="11"/>
  <c r="BA84" i="11"/>
  <c r="BA80" i="11"/>
  <c r="BA76" i="11"/>
  <c r="BA72" i="11"/>
  <c r="BA68" i="11"/>
  <c r="BA64" i="11"/>
  <c r="BA60" i="11"/>
  <c r="BA56" i="11"/>
  <c r="BA52" i="11"/>
  <c r="BA48" i="11"/>
  <c r="BA44" i="11"/>
  <c r="BA40" i="11"/>
  <c r="BA36" i="11"/>
  <c r="BA32" i="11"/>
  <c r="BA28" i="11"/>
  <c r="BA24" i="11"/>
  <c r="BA20" i="11"/>
  <c r="BA16" i="11"/>
  <c r="BA12" i="11"/>
  <c r="BA8" i="11"/>
  <c r="BA182" i="11" s="1"/>
  <c r="BA132" i="11"/>
  <c r="BA131" i="11"/>
  <c r="BA129" i="11"/>
  <c r="BA125" i="11"/>
  <c r="BA121" i="11"/>
  <c r="BA117" i="11"/>
  <c r="BA113" i="11"/>
  <c r="BA109" i="11"/>
  <c r="BA105" i="11"/>
  <c r="BA101" i="11"/>
  <c r="BA97" i="11"/>
  <c r="BA93" i="11"/>
  <c r="BA89" i="11"/>
  <c r="BA85" i="11"/>
  <c r="BA81" i="11"/>
  <c r="BA77" i="11"/>
  <c r="BA73" i="11"/>
  <c r="BA69" i="11"/>
  <c r="BA65" i="11"/>
  <c r="BA61" i="11"/>
  <c r="BA57" i="11"/>
  <c r="BA53" i="11"/>
  <c r="BA49" i="11"/>
  <c r="BA45" i="11"/>
  <c r="BA41" i="11"/>
  <c r="BA37" i="11"/>
  <c r="BA33" i="11"/>
  <c r="BA29" i="11"/>
  <c r="BA25" i="11"/>
  <c r="BA21" i="11"/>
  <c r="BA17" i="11"/>
  <c r="BA13" i="11"/>
  <c r="BA9" i="11"/>
  <c r="AD144" i="10"/>
  <c r="AK144" i="10"/>
  <c r="AV144" i="10"/>
  <c r="BC144" i="10"/>
  <c r="L145" i="10"/>
  <c r="S145" i="10"/>
  <c r="AJ145" i="10"/>
  <c r="BC145" i="10"/>
  <c r="R146" i="10"/>
  <c r="Y146" i="10"/>
  <c r="AP146" i="10"/>
  <c r="AW146" i="10"/>
  <c r="E156" i="11"/>
  <c r="BC146" i="11"/>
  <c r="AV146" i="11"/>
  <c r="AE146" i="11"/>
  <c r="X146" i="11"/>
  <c r="G146" i="11"/>
  <c r="BB145" i="11"/>
  <c r="AK145" i="11"/>
  <c r="AD145" i="11"/>
  <c r="M145" i="11"/>
  <c r="AQ146" i="11"/>
  <c r="AJ146" i="11"/>
  <c r="S146" i="11"/>
  <c r="L146" i="11"/>
  <c r="AW145" i="11"/>
  <c r="AP145" i="11"/>
  <c r="Y145" i="11"/>
  <c r="R145" i="11"/>
  <c r="BC144" i="11"/>
  <c r="AV144" i="11"/>
  <c r="AE144" i="11"/>
  <c r="X144" i="11"/>
  <c r="G144" i="11"/>
  <c r="BB143" i="11"/>
  <c r="AK143" i="11"/>
  <c r="AD143" i="11"/>
  <c r="M143" i="11"/>
  <c r="AQ142" i="11"/>
  <c r="AJ142" i="11"/>
  <c r="S142" i="11"/>
  <c r="L142" i="11"/>
  <c r="AW141" i="11"/>
  <c r="AP141" i="11"/>
  <c r="Y141" i="11"/>
  <c r="R141" i="11"/>
  <c r="BC140" i="11"/>
  <c r="AV140" i="11"/>
  <c r="AE140" i="11"/>
  <c r="X140" i="11"/>
  <c r="G140" i="11"/>
  <c r="BB139" i="11"/>
  <c r="AK139" i="11"/>
  <c r="AD139" i="11"/>
  <c r="M139" i="11"/>
  <c r="AQ138" i="11"/>
  <c r="AJ138" i="11"/>
  <c r="S138" i="11"/>
  <c r="L138" i="11"/>
  <c r="AW137" i="11"/>
  <c r="AP137" i="11"/>
  <c r="Y137" i="11"/>
  <c r="R137" i="11"/>
  <c r="BC136" i="11"/>
  <c r="AV136" i="11"/>
  <c r="AE136" i="11"/>
  <c r="X136" i="11"/>
  <c r="G136" i="11"/>
  <c r="BB135" i="11"/>
  <c r="AK135" i="11"/>
  <c r="AD135" i="11"/>
  <c r="M135" i="11"/>
  <c r="AQ134" i="11"/>
  <c r="AJ134" i="11"/>
  <c r="S134" i="11"/>
  <c r="L134" i="11"/>
  <c r="AW133" i="11"/>
  <c r="AP133" i="11"/>
  <c r="Y133" i="11"/>
  <c r="R133" i="11"/>
  <c r="BC132" i="11"/>
  <c r="AV132" i="11"/>
  <c r="AE132" i="11"/>
  <c r="X132" i="11"/>
  <c r="G132" i="11"/>
  <c r="BB131" i="11"/>
  <c r="AK131" i="11"/>
  <c r="AD131" i="11"/>
  <c r="C158" i="11"/>
  <c r="Q146" i="11"/>
  <c r="Q144" i="11"/>
  <c r="Q140" i="11"/>
  <c r="Q136" i="11"/>
  <c r="Q132" i="11"/>
  <c r="C162" i="11"/>
  <c r="AO146" i="11"/>
  <c r="AO144" i="11"/>
  <c r="AO140" i="11"/>
  <c r="AO136" i="11"/>
  <c r="AO132" i="11"/>
  <c r="E97" i="12"/>
  <c r="AC97" i="12"/>
  <c r="BA97" i="12"/>
  <c r="E113" i="12"/>
  <c r="AC113" i="12"/>
  <c r="BA113" i="12"/>
  <c r="E146" i="12"/>
  <c r="E144" i="12"/>
  <c r="E142" i="12"/>
  <c r="E140" i="12"/>
  <c r="E138" i="12"/>
  <c r="E135" i="12"/>
  <c r="E137" i="12"/>
  <c r="E130" i="12"/>
  <c r="E126" i="12"/>
  <c r="E122" i="12"/>
  <c r="E118" i="12"/>
  <c r="E114" i="12"/>
  <c r="E110" i="12"/>
  <c r="E106" i="12"/>
  <c r="E102" i="12"/>
  <c r="E98" i="12"/>
  <c r="E94" i="12"/>
  <c r="E90" i="12"/>
  <c r="E86" i="12"/>
  <c r="E82" i="12"/>
  <c r="E78" i="12"/>
  <c r="E74" i="12"/>
  <c r="E70" i="12"/>
  <c r="E66" i="12"/>
  <c r="E62" i="12"/>
  <c r="E58" i="12"/>
  <c r="E54" i="12"/>
  <c r="E131" i="12"/>
  <c r="E127" i="12"/>
  <c r="E123" i="12"/>
  <c r="E119" i="12"/>
  <c r="E115" i="12"/>
  <c r="E111" i="12"/>
  <c r="E107" i="12"/>
  <c r="E103" i="12"/>
  <c r="E99" i="12"/>
  <c r="E95" i="12"/>
  <c r="E91" i="12"/>
  <c r="E87" i="12"/>
  <c r="E83" i="12"/>
  <c r="E79" i="12"/>
  <c r="E75" i="12"/>
  <c r="E71" i="12"/>
  <c r="E67" i="12"/>
  <c r="E63" i="12"/>
  <c r="E59" i="12"/>
  <c r="E55" i="12"/>
  <c r="E51" i="12"/>
  <c r="E134" i="12"/>
  <c r="E132" i="12"/>
  <c r="E124" i="12"/>
  <c r="E116" i="12"/>
  <c r="E108" i="12"/>
  <c r="E100" i="12"/>
  <c r="E92" i="12"/>
  <c r="E84" i="12"/>
  <c r="E76" i="12"/>
  <c r="E68" i="12"/>
  <c r="E60" i="12"/>
  <c r="E52" i="12"/>
  <c r="E47" i="12"/>
  <c r="E43" i="12"/>
  <c r="E39" i="12"/>
  <c r="E35" i="12"/>
  <c r="E31" i="12"/>
  <c r="E27" i="12"/>
  <c r="E23" i="12"/>
  <c r="E19" i="12"/>
  <c r="E15" i="12"/>
  <c r="E11" i="12"/>
  <c r="E7" i="12"/>
  <c r="E136" i="12"/>
  <c r="E128" i="12"/>
  <c r="E120" i="12"/>
  <c r="E112" i="12"/>
  <c r="E104" i="12"/>
  <c r="E96" i="12"/>
  <c r="E88" i="12"/>
  <c r="E80" i="12"/>
  <c r="E72" i="12"/>
  <c r="E64" i="12"/>
  <c r="E56" i="12"/>
  <c r="E49" i="12"/>
  <c r="E45" i="12"/>
  <c r="E41" i="12"/>
  <c r="E37" i="12"/>
  <c r="E33" i="12"/>
  <c r="E29" i="12"/>
  <c r="E25" i="12"/>
  <c r="E21" i="12"/>
  <c r="E17" i="12"/>
  <c r="E13" i="12"/>
  <c r="E9" i="12"/>
  <c r="C160" i="12"/>
  <c r="AC146" i="12"/>
  <c r="AC135" i="12"/>
  <c r="AC143" i="12"/>
  <c r="AC141" i="12"/>
  <c r="AC139" i="12"/>
  <c r="AC137" i="12"/>
  <c r="AC144" i="12"/>
  <c r="AC140" i="12"/>
  <c r="AC130" i="12"/>
  <c r="AC126" i="12"/>
  <c r="AC122" i="12"/>
  <c r="AC118" i="12"/>
  <c r="AC114" i="12"/>
  <c r="AC110" i="12"/>
  <c r="AC106" i="12"/>
  <c r="AC102" i="12"/>
  <c r="AC98" i="12"/>
  <c r="AC94" i="12"/>
  <c r="AC90" i="12"/>
  <c r="AC86" i="12"/>
  <c r="AC82" i="12"/>
  <c r="AC78" i="12"/>
  <c r="AC74" i="12"/>
  <c r="AC70" i="12"/>
  <c r="AC66" i="12"/>
  <c r="AC62" i="12"/>
  <c r="AC58" i="12"/>
  <c r="AC54" i="12"/>
  <c r="AC136" i="12"/>
  <c r="AC134" i="12"/>
  <c r="AC131" i="12"/>
  <c r="AC127" i="12"/>
  <c r="AC123" i="12"/>
  <c r="AC119" i="12"/>
  <c r="AC115" i="12"/>
  <c r="AC111" i="12"/>
  <c r="AC107" i="12"/>
  <c r="AC103" i="12"/>
  <c r="AC99" i="12"/>
  <c r="AC95" i="12"/>
  <c r="AC91" i="12"/>
  <c r="AC87" i="12"/>
  <c r="AC83" i="12"/>
  <c r="AC79" i="12"/>
  <c r="AC75" i="12"/>
  <c r="AC71" i="12"/>
  <c r="AC67" i="12"/>
  <c r="AC63" i="12"/>
  <c r="AC59" i="12"/>
  <c r="AC55" i="12"/>
  <c r="AC51" i="12"/>
  <c r="AC138" i="12"/>
  <c r="AC132" i="12"/>
  <c r="AC124" i="12"/>
  <c r="AC116" i="12"/>
  <c r="AC108" i="12"/>
  <c r="AC100" i="12"/>
  <c r="AC92" i="12"/>
  <c r="AC84" i="12"/>
  <c r="AC76" i="12"/>
  <c r="AC68" i="12"/>
  <c r="AC60" i="12"/>
  <c r="AC52" i="12"/>
  <c r="AC47" i="12"/>
  <c r="AC43" i="12"/>
  <c r="AC39" i="12"/>
  <c r="AC35" i="12"/>
  <c r="AC31" i="12"/>
  <c r="AC27" i="12"/>
  <c r="AC23" i="12"/>
  <c r="AC19" i="12"/>
  <c r="AC15" i="12"/>
  <c r="AC11" i="12"/>
  <c r="AC7" i="12"/>
  <c r="AC142" i="12"/>
  <c r="AC128" i="12"/>
  <c r="AC120" i="12"/>
  <c r="AC112" i="12"/>
  <c r="AC104" i="12"/>
  <c r="AC96" i="12"/>
  <c r="AC88" i="12"/>
  <c r="AC80" i="12"/>
  <c r="AC72" i="12"/>
  <c r="AC64" i="12"/>
  <c r="AC56" i="12"/>
  <c r="AC49" i="12"/>
  <c r="AC45" i="12"/>
  <c r="AC41" i="12"/>
  <c r="AC37" i="12"/>
  <c r="AC33" i="12"/>
  <c r="AC29" i="12"/>
  <c r="AC25" i="12"/>
  <c r="AC21" i="12"/>
  <c r="AC17" i="12"/>
  <c r="AC13" i="12"/>
  <c r="AC9" i="12"/>
  <c r="C164" i="12"/>
  <c r="BA146" i="12"/>
  <c r="BA135" i="12"/>
  <c r="BA143" i="12"/>
  <c r="BA141" i="12"/>
  <c r="BA139" i="12"/>
  <c r="BA137" i="12"/>
  <c r="BA133" i="12"/>
  <c r="BA144" i="12"/>
  <c r="BA140" i="12"/>
  <c r="BA130" i="12"/>
  <c r="BA126" i="12"/>
  <c r="BA122" i="12"/>
  <c r="BA118" i="12"/>
  <c r="BA114" i="12"/>
  <c r="BA110" i="12"/>
  <c r="BA106" i="12"/>
  <c r="BA102" i="12"/>
  <c r="BA98" i="12"/>
  <c r="BA94" i="12"/>
  <c r="BA90" i="12"/>
  <c r="BA86" i="12"/>
  <c r="BA82" i="12"/>
  <c r="BA78" i="12"/>
  <c r="BA74" i="12"/>
  <c r="BA70" i="12"/>
  <c r="BA66" i="12"/>
  <c r="BA62" i="12"/>
  <c r="BA58" i="12"/>
  <c r="BA54" i="12"/>
  <c r="BA136" i="12"/>
  <c r="BA134" i="12"/>
  <c r="BA131" i="12"/>
  <c r="BA127" i="12"/>
  <c r="BA123" i="12"/>
  <c r="BA119" i="12"/>
  <c r="BA115" i="12"/>
  <c r="BA111" i="12"/>
  <c r="BA107" i="12"/>
  <c r="BA103" i="12"/>
  <c r="BA99" i="12"/>
  <c r="BA95" i="12"/>
  <c r="BA91" i="12"/>
  <c r="BA87" i="12"/>
  <c r="BA83" i="12"/>
  <c r="BA79" i="12"/>
  <c r="BA75" i="12"/>
  <c r="BA71" i="12"/>
  <c r="BA67" i="12"/>
  <c r="BA63" i="12"/>
  <c r="BA59" i="12"/>
  <c r="BA55" i="12"/>
  <c r="BA51" i="12"/>
  <c r="BA138" i="12"/>
  <c r="BA132" i="12"/>
  <c r="BA124" i="12"/>
  <c r="BA116" i="12"/>
  <c r="BA108" i="12"/>
  <c r="BA100" i="12"/>
  <c r="BA92" i="12"/>
  <c r="BA84" i="12"/>
  <c r="BA76" i="12"/>
  <c r="BA68" i="12"/>
  <c r="BA60" i="12"/>
  <c r="BA52" i="12"/>
  <c r="BA47" i="12"/>
  <c r="BA43" i="12"/>
  <c r="BA39" i="12"/>
  <c r="BA35" i="12"/>
  <c r="BA31" i="12"/>
  <c r="BA27" i="12"/>
  <c r="BA23" i="12"/>
  <c r="BA19" i="12"/>
  <c r="BA15" i="12"/>
  <c r="BA11" i="12"/>
  <c r="BA7" i="12"/>
  <c r="BA142" i="12"/>
  <c r="BA128" i="12"/>
  <c r="BA120" i="12"/>
  <c r="BA112" i="12"/>
  <c r="BA104" i="12"/>
  <c r="BA96" i="12"/>
  <c r="BA88" i="12"/>
  <c r="BA80" i="12"/>
  <c r="BA72" i="12"/>
  <c r="BA64" i="12"/>
  <c r="BA56" i="12"/>
  <c r="BA49" i="12"/>
  <c r="BA45" i="12"/>
  <c r="BA41" i="12"/>
  <c r="BA37" i="12"/>
  <c r="BA33" i="12"/>
  <c r="BA29" i="12"/>
  <c r="BA25" i="12"/>
  <c r="BA21" i="12"/>
  <c r="BA17" i="12"/>
  <c r="BA13" i="12"/>
  <c r="BA9" i="12"/>
  <c r="K137" i="11"/>
  <c r="AI137" i="11"/>
  <c r="K141" i="11"/>
  <c r="AI141" i="11"/>
  <c r="K145" i="11"/>
  <c r="AI145" i="11"/>
  <c r="L146" i="12"/>
  <c r="AV144" i="12"/>
  <c r="AJ144" i="12"/>
  <c r="X144" i="12"/>
  <c r="L144" i="12"/>
  <c r="AV142" i="12"/>
  <c r="AJ142" i="12"/>
  <c r="X142" i="12"/>
  <c r="L142" i="12"/>
  <c r="AV140" i="12"/>
  <c r="AJ140" i="12"/>
  <c r="X140" i="12"/>
  <c r="L140" i="12"/>
  <c r="AV138" i="12"/>
  <c r="AJ138" i="12"/>
  <c r="X138" i="12"/>
  <c r="L138" i="12"/>
  <c r="X137" i="12"/>
  <c r="G137" i="12"/>
  <c r="BB136" i="12"/>
  <c r="AK136" i="12"/>
  <c r="AD136" i="12"/>
  <c r="M136" i="12"/>
  <c r="AQ135" i="12"/>
  <c r="AJ135" i="12"/>
  <c r="S135" i="12"/>
  <c r="L135" i="12"/>
  <c r="AW134" i="12"/>
  <c r="AP134" i="12"/>
  <c r="Y134" i="12"/>
  <c r="R134" i="12"/>
  <c r="G146" i="12"/>
  <c r="BC144" i="12"/>
  <c r="AQ144" i="12"/>
  <c r="AE144" i="12"/>
  <c r="S144" i="12"/>
  <c r="G144" i="12"/>
  <c r="BC142" i="12"/>
  <c r="AQ142" i="12"/>
  <c r="AE142" i="12"/>
  <c r="S142" i="12"/>
  <c r="G142" i="12"/>
  <c r="BC140" i="12"/>
  <c r="AQ140" i="12"/>
  <c r="AE140" i="12"/>
  <c r="S140" i="12"/>
  <c r="G140" i="12"/>
  <c r="BC138" i="12"/>
  <c r="AQ138" i="12"/>
  <c r="AE138" i="12"/>
  <c r="S138" i="12"/>
  <c r="G138" i="12"/>
  <c r="S137" i="12"/>
  <c r="L137" i="12"/>
  <c r="AW136" i="12"/>
  <c r="AP136" i="12"/>
  <c r="Y136" i="12"/>
  <c r="R136" i="12"/>
  <c r="BC135" i="12"/>
  <c r="AV135" i="12"/>
  <c r="AE135" i="12"/>
  <c r="X135" i="12"/>
  <c r="G135" i="12"/>
  <c r="BB134" i="12"/>
  <c r="AK134" i="12"/>
  <c r="AD134" i="12"/>
  <c r="M134" i="12"/>
  <c r="AQ133" i="12"/>
  <c r="C158" i="12"/>
  <c r="Q137" i="12"/>
  <c r="Q143" i="12"/>
  <c r="Q141" i="12"/>
  <c r="Q139" i="12"/>
  <c r="Q135" i="12"/>
  <c r="C162" i="12"/>
  <c r="AO146" i="12"/>
  <c r="AO143" i="12"/>
  <c r="AO141" i="12"/>
  <c r="AO139" i="12"/>
  <c r="AO137" i="12"/>
  <c r="AO135" i="12"/>
  <c r="E140" i="13"/>
  <c r="E138" i="13"/>
  <c r="E136" i="13"/>
  <c r="E134" i="13"/>
  <c r="E132" i="13"/>
  <c r="E130" i="13"/>
  <c r="E128" i="13"/>
  <c r="E126" i="13"/>
  <c r="E124" i="13"/>
  <c r="E122" i="13"/>
  <c r="E120" i="13"/>
  <c r="E118" i="13"/>
  <c r="E116" i="13"/>
  <c r="E114" i="13"/>
  <c r="E112" i="13"/>
  <c r="E110" i="13"/>
  <c r="E108" i="13"/>
  <c r="E106" i="13"/>
  <c r="E104" i="13"/>
  <c r="E102" i="13"/>
  <c r="E100" i="13"/>
  <c r="E98" i="13"/>
  <c r="E141" i="13"/>
  <c r="E139" i="13"/>
  <c r="E125" i="13"/>
  <c r="E123" i="13"/>
  <c r="E109" i="13"/>
  <c r="E107" i="13"/>
  <c r="E92" i="13"/>
  <c r="E89" i="13"/>
  <c r="E84" i="13"/>
  <c r="E81" i="13"/>
  <c r="E76" i="13"/>
  <c r="E73" i="13"/>
  <c r="E68" i="13"/>
  <c r="E65" i="13"/>
  <c r="E60" i="13"/>
  <c r="E57" i="13"/>
  <c r="E52" i="13"/>
  <c r="E49" i="13"/>
  <c r="E44" i="13"/>
  <c r="E41" i="13"/>
  <c r="E36" i="13"/>
  <c r="E33" i="13"/>
  <c r="E28" i="13"/>
  <c r="E25" i="13"/>
  <c r="E20" i="13"/>
  <c r="E145" i="13"/>
  <c r="E137" i="13"/>
  <c r="E135" i="13"/>
  <c r="E121" i="13"/>
  <c r="E119" i="13"/>
  <c r="E105" i="13"/>
  <c r="E103" i="13"/>
  <c r="E90" i="13"/>
  <c r="E87" i="13"/>
  <c r="E82" i="13"/>
  <c r="AC143" i="13"/>
  <c r="AC134" i="13"/>
  <c r="AC132" i="13"/>
  <c r="AC129" i="13"/>
  <c r="AC127" i="13"/>
  <c r="AC118" i="13"/>
  <c r="AC116" i="13"/>
  <c r="AC113" i="13"/>
  <c r="AC111" i="13"/>
  <c r="AC102" i="13"/>
  <c r="AC100" i="13"/>
  <c r="AC97" i="13"/>
  <c r="AC89" i="13"/>
  <c r="AC86" i="13"/>
  <c r="AC81" i="13"/>
  <c r="AC78" i="13"/>
  <c r="AC73" i="13"/>
  <c r="AC70" i="13"/>
  <c r="AC65" i="13"/>
  <c r="AC62" i="13"/>
  <c r="AC57" i="13"/>
  <c r="AC54" i="13"/>
  <c r="AC49" i="13"/>
  <c r="AC46" i="13"/>
  <c r="AC41" i="13"/>
  <c r="AC38" i="13"/>
  <c r="AC33" i="13"/>
  <c r="AC30" i="13"/>
  <c r="AC25" i="13"/>
  <c r="AC22" i="13"/>
  <c r="AC17" i="13"/>
  <c r="AC141" i="13"/>
  <c r="AC139" i="13"/>
  <c r="AC130" i="13"/>
  <c r="AC128" i="13"/>
  <c r="AC125" i="13"/>
  <c r="AC123" i="13"/>
  <c r="AC114" i="13"/>
  <c r="AC112" i="13"/>
  <c r="AC109" i="13"/>
  <c r="AC107" i="13"/>
  <c r="AC98" i="13"/>
  <c r="AC96" i="13"/>
  <c r="AC94" i="13"/>
  <c r="AC92" i="13"/>
  <c r="AC87" i="13"/>
  <c r="AC84" i="13"/>
  <c r="AC79" i="13"/>
  <c r="C164" i="13"/>
  <c r="BA146" i="13"/>
  <c r="BA144" i="13"/>
  <c r="BA142" i="13"/>
  <c r="BA145" i="13"/>
  <c r="BA141" i="13"/>
  <c r="BA136" i="13"/>
  <c r="BA134" i="13"/>
  <c r="BA133" i="13"/>
  <c r="BA131" i="13"/>
  <c r="BA120" i="13"/>
  <c r="BA118" i="13"/>
  <c r="BA117" i="13"/>
  <c r="BA115" i="13"/>
  <c r="BA104" i="13"/>
  <c r="BA102" i="13"/>
  <c r="BA101" i="13"/>
  <c r="BA99" i="13"/>
  <c r="BA89" i="13"/>
  <c r="BA86" i="13"/>
  <c r="BA81" i="13"/>
  <c r="BA78" i="13"/>
  <c r="BA73" i="13"/>
  <c r="BA70" i="13"/>
  <c r="BA65" i="13"/>
  <c r="BA62" i="13"/>
  <c r="BA57" i="13"/>
  <c r="BA54" i="13"/>
  <c r="BA49" i="13"/>
  <c r="BA46" i="13"/>
  <c r="BA41" i="13"/>
  <c r="BA38" i="13"/>
  <c r="BA33" i="13"/>
  <c r="BA30" i="13"/>
  <c r="BA25" i="13"/>
  <c r="BA22" i="13"/>
  <c r="BA17" i="13"/>
  <c r="BA132" i="13"/>
  <c r="BA130" i="13"/>
  <c r="BA129" i="13"/>
  <c r="BA127" i="13"/>
  <c r="BA116" i="13"/>
  <c r="BA114" i="13"/>
  <c r="BA113" i="13"/>
  <c r="BA111" i="13"/>
  <c r="BA100" i="13"/>
  <c r="BA98" i="13"/>
  <c r="BA97" i="13"/>
  <c r="BA94" i="13"/>
  <c r="BA92" i="13"/>
  <c r="BA87" i="13"/>
  <c r="BA84" i="13"/>
  <c r="BA79" i="13"/>
  <c r="D156" i="13"/>
  <c r="F142" i="13"/>
  <c r="W146" i="13"/>
  <c r="W144" i="13"/>
  <c r="W142" i="13"/>
  <c r="W140" i="13"/>
  <c r="W136" i="13"/>
  <c r="W132" i="13"/>
  <c r="W128" i="13"/>
  <c r="W124" i="13"/>
  <c r="W120" i="13"/>
  <c r="W116" i="13"/>
  <c r="W112" i="13"/>
  <c r="W108" i="13"/>
  <c r="W104" i="13"/>
  <c r="W100" i="13"/>
  <c r="W96" i="13"/>
  <c r="AU140" i="13"/>
  <c r="AU136" i="13"/>
  <c r="AU132" i="13"/>
  <c r="AU128" i="13"/>
  <c r="AU124" i="13"/>
  <c r="AU120" i="13"/>
  <c r="AU116" i="13"/>
  <c r="AU112" i="13"/>
  <c r="AU108" i="13"/>
  <c r="AU104" i="13"/>
  <c r="AU100" i="13"/>
  <c r="AU96" i="13"/>
  <c r="F74" i="13"/>
  <c r="W76" i="13"/>
  <c r="AU76" i="13"/>
  <c r="F79" i="13"/>
  <c r="W79" i="13"/>
  <c r="AU79" i="13"/>
  <c r="F82" i="13"/>
  <c r="W84" i="13"/>
  <c r="AU84" i="13"/>
  <c r="F87" i="13"/>
  <c r="W87" i="13"/>
  <c r="AU87" i="13"/>
  <c r="F90" i="13"/>
  <c r="W92" i="13"/>
  <c r="AU92" i="13"/>
  <c r="AU94" i="13"/>
  <c r="AU97" i="13"/>
  <c r="AU98" i="13"/>
  <c r="F103" i="13"/>
  <c r="F104" i="13"/>
  <c r="F105" i="13"/>
  <c r="F106" i="13"/>
  <c r="W107" i="13"/>
  <c r="AU111" i="13"/>
  <c r="AU113" i="13"/>
  <c r="AU114" i="13"/>
  <c r="F119" i="13"/>
  <c r="F120" i="13"/>
  <c r="F121" i="13"/>
  <c r="F122" i="13"/>
  <c r="W123" i="13"/>
  <c r="AU127" i="13"/>
  <c r="AU129" i="13"/>
  <c r="AU130" i="13"/>
  <c r="F135" i="13"/>
  <c r="F136" i="13"/>
  <c r="F137" i="13"/>
  <c r="F138" i="13"/>
  <c r="W139" i="13"/>
  <c r="F144" i="13"/>
  <c r="AU144" i="13"/>
  <c r="F145" i="13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C146" i="9"/>
  <c r="C158" i="9"/>
  <c r="Q7" i="9"/>
  <c r="Q9" i="9"/>
  <c r="Q11" i="9"/>
  <c r="Q13" i="9"/>
  <c r="Q15" i="9"/>
  <c r="Q17" i="9"/>
  <c r="Q19" i="9"/>
  <c r="Q21" i="9"/>
  <c r="Q23" i="9"/>
  <c r="Q25" i="9"/>
  <c r="Q27" i="9"/>
  <c r="Q29" i="9"/>
  <c r="Q31" i="9"/>
  <c r="Q33" i="9"/>
  <c r="Q35" i="9"/>
  <c r="Q37" i="9"/>
  <c r="Q39" i="9"/>
  <c r="Q41" i="9"/>
  <c r="Q43" i="9"/>
  <c r="Q45" i="9"/>
  <c r="Q47" i="9"/>
  <c r="Q49" i="9"/>
  <c r="Q51" i="9"/>
  <c r="Q53" i="9"/>
  <c r="Q55" i="9"/>
  <c r="Q57" i="9"/>
  <c r="Q59" i="9"/>
  <c r="Q61" i="9"/>
  <c r="Q63" i="9"/>
  <c r="Q65" i="9"/>
  <c r="Q67" i="9"/>
  <c r="Q69" i="9"/>
  <c r="Q71" i="9"/>
  <c r="Q73" i="9"/>
  <c r="Q75" i="9"/>
  <c r="Q77" i="9"/>
  <c r="Q79" i="9"/>
  <c r="Q81" i="9"/>
  <c r="Q83" i="9"/>
  <c r="Q85" i="9"/>
  <c r="Q87" i="9"/>
  <c r="Q89" i="9"/>
  <c r="Q91" i="9"/>
  <c r="Q93" i="9"/>
  <c r="Q95" i="9"/>
  <c r="Q97" i="9"/>
  <c r="Q99" i="9"/>
  <c r="Q101" i="9"/>
  <c r="Q103" i="9"/>
  <c r="Q105" i="9"/>
  <c r="Q107" i="9"/>
  <c r="Q109" i="9"/>
  <c r="Q111" i="9"/>
  <c r="Q113" i="9"/>
  <c r="Q115" i="9"/>
  <c r="Q117" i="9"/>
  <c r="Q119" i="9"/>
  <c r="Q121" i="9"/>
  <c r="Q123" i="9"/>
  <c r="Q125" i="9"/>
  <c r="Q127" i="9"/>
  <c r="Q129" i="9"/>
  <c r="Q131" i="9"/>
  <c r="Q133" i="9"/>
  <c r="Q135" i="9"/>
  <c r="Q137" i="9"/>
  <c r="Q139" i="9"/>
  <c r="Q141" i="9"/>
  <c r="Q143" i="9"/>
  <c r="Q145" i="9"/>
  <c r="Q8" i="9"/>
  <c r="Q10" i="9"/>
  <c r="Q12" i="9"/>
  <c r="Q14" i="9"/>
  <c r="Q16" i="9"/>
  <c r="Q18" i="9"/>
  <c r="Q20" i="9"/>
  <c r="Q22" i="9"/>
  <c r="Q24" i="9"/>
  <c r="Q26" i="9"/>
  <c r="Q28" i="9"/>
  <c r="Q30" i="9"/>
  <c r="Q32" i="9"/>
  <c r="Q34" i="9"/>
  <c r="Q36" i="9"/>
  <c r="Q38" i="9"/>
  <c r="Q40" i="9"/>
  <c r="Q42" i="9"/>
  <c r="Q44" i="9"/>
  <c r="Q46" i="9"/>
  <c r="Q48" i="9"/>
  <c r="Q50" i="9"/>
  <c r="Q52" i="9"/>
  <c r="Q54" i="9"/>
  <c r="Q56" i="9"/>
  <c r="Q58" i="9"/>
  <c r="Q60" i="9"/>
  <c r="Q62" i="9"/>
  <c r="Q64" i="9"/>
  <c r="Q66" i="9"/>
  <c r="Q68" i="9"/>
  <c r="Q70" i="9"/>
  <c r="Q72" i="9"/>
  <c r="Q74" i="9"/>
  <c r="Q76" i="9"/>
  <c r="Q78" i="9"/>
  <c r="Q80" i="9"/>
  <c r="Q82" i="9"/>
  <c r="Q84" i="9"/>
  <c r="Q86" i="9"/>
  <c r="Q88" i="9"/>
  <c r="Q90" i="9"/>
  <c r="Q92" i="9"/>
  <c r="Q94" i="9"/>
  <c r="Q96" i="9"/>
  <c r="Q98" i="9"/>
  <c r="Q100" i="9"/>
  <c r="Q102" i="9"/>
  <c r="Q104" i="9"/>
  <c r="Q106" i="9"/>
  <c r="Q108" i="9"/>
  <c r="Q110" i="9"/>
  <c r="Q112" i="9"/>
  <c r="Q114" i="9"/>
  <c r="Q116" i="9"/>
  <c r="Q118" i="9"/>
  <c r="Q120" i="9"/>
  <c r="Q122" i="9"/>
  <c r="Q124" i="9"/>
  <c r="Q126" i="9"/>
  <c r="Q128" i="9"/>
  <c r="Q130" i="9"/>
  <c r="Q132" i="9"/>
  <c r="Q134" i="9"/>
  <c r="Q136" i="9"/>
  <c r="Q138" i="9"/>
  <c r="Q140" i="9"/>
  <c r="Q142" i="9"/>
  <c r="Q144" i="9"/>
  <c r="Q146" i="9"/>
  <c r="K149" i="9"/>
  <c r="F157" i="9" s="1"/>
  <c r="M146" i="9"/>
  <c r="R146" i="9"/>
  <c r="Y146" i="9"/>
  <c r="AD146" i="9"/>
  <c r="AK146" i="9"/>
  <c r="AP146" i="9"/>
  <c r="AW146" i="9"/>
  <c r="BB146" i="9"/>
  <c r="AO146" i="6"/>
  <c r="AC146" i="6"/>
  <c r="K8" i="6"/>
  <c r="K182" i="6" s="1"/>
  <c r="K9" i="6"/>
  <c r="K12" i="6"/>
  <c r="K13" i="6"/>
  <c r="K16" i="6"/>
  <c r="K17" i="6"/>
  <c r="K20" i="6"/>
  <c r="K21" i="6"/>
  <c r="K24" i="6"/>
  <c r="K25" i="6"/>
  <c r="K28" i="6"/>
  <c r="K29" i="6"/>
  <c r="K32" i="6"/>
  <c r="K33" i="6"/>
  <c r="K36" i="6"/>
  <c r="K37" i="6"/>
  <c r="K40" i="6"/>
  <c r="K41" i="6"/>
  <c r="K44" i="6"/>
  <c r="K45" i="6"/>
  <c r="K48" i="6"/>
  <c r="K49" i="6"/>
  <c r="K52" i="6"/>
  <c r="K53" i="6"/>
  <c r="K56" i="6"/>
  <c r="K57" i="6"/>
  <c r="K60" i="6"/>
  <c r="K61" i="6"/>
  <c r="K64" i="6"/>
  <c r="K65" i="6"/>
  <c r="K68" i="6"/>
  <c r="K69" i="6"/>
  <c r="K72" i="6"/>
  <c r="K73" i="6"/>
  <c r="K76" i="6"/>
  <c r="K77" i="6"/>
  <c r="K80" i="6"/>
  <c r="K81" i="6"/>
  <c r="K84" i="6"/>
  <c r="K85" i="6"/>
  <c r="K88" i="6"/>
  <c r="K89" i="6"/>
  <c r="K92" i="6"/>
  <c r="K93" i="6"/>
  <c r="K96" i="6"/>
  <c r="K97" i="6"/>
  <c r="K100" i="6"/>
  <c r="K101" i="6"/>
  <c r="K104" i="6"/>
  <c r="K105" i="6"/>
  <c r="K108" i="6"/>
  <c r="K109" i="6"/>
  <c r="K112" i="6"/>
  <c r="K113" i="6"/>
  <c r="K116" i="6"/>
  <c r="K117" i="6"/>
  <c r="K120" i="6"/>
  <c r="K121" i="6"/>
  <c r="K123" i="6"/>
  <c r="K124" i="6"/>
  <c r="K125" i="6"/>
  <c r="K127" i="6"/>
  <c r="K128" i="6"/>
  <c r="K129" i="6"/>
  <c r="K131" i="6"/>
  <c r="K132" i="6"/>
  <c r="K133" i="6"/>
  <c r="K135" i="6"/>
  <c r="K136" i="6"/>
  <c r="K137" i="6"/>
  <c r="K140" i="6"/>
  <c r="K144" i="6"/>
  <c r="K146" i="6"/>
  <c r="F7" i="6"/>
  <c r="F9" i="6"/>
  <c r="F11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2" i="6"/>
  <c r="F125" i="6"/>
  <c r="F126" i="6"/>
  <c r="F129" i="6"/>
  <c r="F130" i="6"/>
  <c r="F133" i="6"/>
  <c r="F134" i="6"/>
  <c r="F137" i="6"/>
  <c r="F138" i="6"/>
  <c r="F141" i="6"/>
  <c r="F142" i="6"/>
  <c r="F145" i="6"/>
  <c r="F146" i="6"/>
  <c r="AO8" i="4"/>
  <c r="AO182" i="4" s="1"/>
  <c r="AO9" i="4"/>
  <c r="AO12" i="4"/>
  <c r="AO13" i="4"/>
  <c r="AO16" i="4"/>
  <c r="AO17" i="4"/>
  <c r="AO20" i="4"/>
  <c r="AO21" i="4"/>
  <c r="AO24" i="4"/>
  <c r="AO25" i="4"/>
  <c r="AO28" i="4"/>
  <c r="AO29" i="4"/>
  <c r="AO32" i="4"/>
  <c r="AO33" i="4"/>
  <c r="AO36" i="4"/>
  <c r="AO37" i="4"/>
  <c r="AO40" i="4"/>
  <c r="AO41" i="4"/>
  <c r="AO44" i="4"/>
  <c r="AO45" i="4"/>
  <c r="AO48" i="4"/>
  <c r="AO49" i="4"/>
  <c r="AO52" i="4"/>
  <c r="AO53" i="4"/>
  <c r="AO56" i="4"/>
  <c r="AO57" i="4"/>
  <c r="AO60" i="4"/>
  <c r="AO61" i="4"/>
  <c r="AO64" i="4"/>
  <c r="AO65" i="4"/>
  <c r="AO68" i="4"/>
  <c r="AO69" i="4"/>
  <c r="AO72" i="4"/>
  <c r="AO73" i="4"/>
  <c r="AO76" i="4"/>
  <c r="AO77" i="4"/>
  <c r="AO80" i="4"/>
  <c r="AO81" i="4"/>
  <c r="AO84" i="4"/>
  <c r="AO85" i="4"/>
  <c r="AO88" i="4"/>
  <c r="AO89" i="4"/>
  <c r="AO92" i="4"/>
  <c r="AO93" i="4"/>
  <c r="AO96" i="4"/>
  <c r="AO97" i="4"/>
  <c r="AO100" i="4"/>
  <c r="AO101" i="4"/>
  <c r="AO104" i="4"/>
  <c r="AO105" i="4"/>
  <c r="AO108" i="4"/>
  <c r="AO109" i="4"/>
  <c r="AO112" i="4"/>
  <c r="AO113" i="4"/>
  <c r="AO116" i="4"/>
  <c r="AO117" i="4"/>
  <c r="AO120" i="4"/>
  <c r="AO121" i="4"/>
  <c r="AO124" i="4"/>
  <c r="AO125" i="4"/>
  <c r="AO128" i="4"/>
  <c r="AO129" i="4"/>
  <c r="AO132" i="4"/>
  <c r="AO133" i="4"/>
  <c r="AO136" i="4"/>
  <c r="AO137" i="4"/>
  <c r="AO140" i="4"/>
  <c r="AO141" i="4"/>
  <c r="AO144" i="4"/>
  <c r="AO145" i="4"/>
  <c r="Q7" i="4"/>
  <c r="Q8" i="4"/>
  <c r="Q11" i="4"/>
  <c r="Q12" i="4"/>
  <c r="Q15" i="4"/>
  <c r="Q16" i="4"/>
  <c r="Q19" i="4"/>
  <c r="Q20" i="4"/>
  <c r="Q23" i="4"/>
  <c r="Q24" i="4"/>
  <c r="Q27" i="4"/>
  <c r="Q28" i="4"/>
  <c r="Q31" i="4"/>
  <c r="Q32" i="4"/>
  <c r="Q35" i="4"/>
  <c r="Q36" i="4"/>
  <c r="Q39" i="4"/>
  <c r="Q40" i="4"/>
  <c r="Q43" i="4"/>
  <c r="Q44" i="4"/>
  <c r="Q47" i="4"/>
  <c r="Q48" i="4"/>
  <c r="Q51" i="4"/>
  <c r="Q52" i="4"/>
  <c r="Q55" i="4"/>
  <c r="Q56" i="4"/>
  <c r="Q59" i="4"/>
  <c r="Q60" i="4"/>
  <c r="Q63" i="4"/>
  <c r="Q64" i="4"/>
  <c r="Q67" i="4"/>
  <c r="Q68" i="4"/>
  <c r="Q71" i="4"/>
  <c r="Q72" i="4"/>
  <c r="Q75" i="4"/>
  <c r="Q76" i="4"/>
  <c r="Q79" i="4"/>
  <c r="Q80" i="4"/>
  <c r="Q83" i="4"/>
  <c r="Q84" i="4"/>
  <c r="Q87" i="4"/>
  <c r="Q88" i="4"/>
  <c r="Q91" i="4"/>
  <c r="Q92" i="4"/>
  <c r="Q95" i="4"/>
  <c r="Q96" i="4"/>
  <c r="Q99" i="4"/>
  <c r="Q100" i="4"/>
  <c r="Q103" i="4"/>
  <c r="Q104" i="4"/>
  <c r="Q107" i="4"/>
  <c r="Q108" i="4"/>
  <c r="Q111" i="4"/>
  <c r="Q112" i="4"/>
  <c r="Q115" i="4"/>
  <c r="Q116" i="4"/>
  <c r="Q119" i="4"/>
  <c r="Q120" i="4"/>
  <c r="Q123" i="4"/>
  <c r="Q124" i="4"/>
  <c r="Q127" i="4"/>
  <c r="Q128" i="4"/>
  <c r="Q131" i="4"/>
  <c r="Q132" i="4"/>
  <c r="Q135" i="4"/>
  <c r="Q136" i="4"/>
  <c r="Q139" i="4"/>
  <c r="Q140" i="4"/>
  <c r="Q143" i="4"/>
  <c r="Q144" i="4"/>
  <c r="W94" i="13"/>
  <c r="W97" i="13"/>
  <c r="W98" i="13"/>
  <c r="W101" i="13"/>
  <c r="W102" i="13"/>
  <c r="W105" i="13"/>
  <c r="W106" i="13"/>
  <c r="W109" i="13"/>
  <c r="W110" i="13"/>
  <c r="W113" i="13"/>
  <c r="W114" i="13"/>
  <c r="W117" i="13"/>
  <c r="W118" i="13"/>
  <c r="W121" i="13"/>
  <c r="W122" i="13"/>
  <c r="W125" i="13"/>
  <c r="W126" i="13"/>
  <c r="W129" i="13"/>
  <c r="W130" i="13"/>
  <c r="W133" i="13"/>
  <c r="W134" i="13"/>
  <c r="W137" i="13"/>
  <c r="W138" i="13"/>
  <c r="W141" i="13"/>
  <c r="K8" i="13"/>
  <c r="K10" i="13"/>
  <c r="K12" i="13"/>
  <c r="K14" i="13"/>
  <c r="K16" i="13"/>
  <c r="K18" i="13"/>
  <c r="K20" i="13"/>
  <c r="K22" i="13"/>
  <c r="K24" i="13"/>
  <c r="K26" i="13"/>
  <c r="K28" i="13"/>
  <c r="K30" i="13"/>
  <c r="K32" i="13"/>
  <c r="K34" i="13"/>
  <c r="K36" i="13"/>
  <c r="K38" i="13"/>
  <c r="K40" i="13"/>
  <c r="K42" i="13"/>
  <c r="K44" i="13"/>
  <c r="K46" i="13"/>
  <c r="K48" i="13"/>
  <c r="K50" i="13"/>
  <c r="K52" i="13"/>
  <c r="K54" i="13"/>
  <c r="K56" i="13"/>
  <c r="K58" i="13"/>
  <c r="K60" i="13"/>
  <c r="K62" i="13"/>
  <c r="K64" i="13"/>
  <c r="K66" i="13"/>
  <c r="K68" i="13"/>
  <c r="K70" i="13"/>
  <c r="K72" i="13"/>
  <c r="K74" i="13"/>
  <c r="K76" i="13"/>
  <c r="K78" i="13"/>
  <c r="K80" i="13"/>
  <c r="K82" i="13"/>
  <c r="K84" i="13"/>
  <c r="K86" i="13"/>
  <c r="K88" i="13"/>
  <c r="K90" i="13"/>
  <c r="K92" i="13"/>
  <c r="K94" i="13"/>
  <c r="K96" i="13"/>
  <c r="K98" i="13"/>
  <c r="K100" i="13"/>
  <c r="K102" i="13"/>
  <c r="K104" i="13"/>
  <c r="K106" i="13"/>
  <c r="K108" i="13"/>
  <c r="K110" i="13"/>
  <c r="K112" i="13"/>
  <c r="K114" i="13"/>
  <c r="K116" i="13"/>
  <c r="K118" i="13"/>
  <c r="K120" i="13"/>
  <c r="K122" i="13"/>
  <c r="K124" i="13"/>
  <c r="K126" i="13"/>
  <c r="K128" i="13"/>
  <c r="K130" i="13"/>
  <c r="K132" i="13"/>
  <c r="K134" i="13"/>
  <c r="K136" i="13"/>
  <c r="K138" i="13"/>
  <c r="K140" i="13"/>
  <c r="Q146" i="12"/>
  <c r="C156" i="12"/>
  <c r="E145" i="12"/>
  <c r="E143" i="12"/>
  <c r="E141" i="12"/>
  <c r="E139" i="12"/>
  <c r="E156" i="12"/>
  <c r="BB146" i="12"/>
  <c r="AW146" i="12"/>
  <c r="AP146" i="12"/>
  <c r="AK146" i="12"/>
  <c r="AD146" i="12"/>
  <c r="Y146" i="12"/>
  <c r="R146" i="12"/>
  <c r="M146" i="12"/>
  <c r="BC145" i="12"/>
  <c r="AV145" i="12"/>
  <c r="AQ145" i="12"/>
  <c r="AJ145" i="12"/>
  <c r="AE145" i="12"/>
  <c r="X145" i="12"/>
  <c r="S145" i="12"/>
  <c r="L145" i="12"/>
  <c r="G145" i="12"/>
  <c r="BB144" i="12"/>
  <c r="AW144" i="12"/>
  <c r="AP144" i="12"/>
  <c r="AK144" i="12"/>
  <c r="AD144" i="12"/>
  <c r="Y144" i="12"/>
  <c r="R144" i="12"/>
  <c r="M144" i="12"/>
  <c r="BC143" i="12"/>
  <c r="AV143" i="12"/>
  <c r="AQ143" i="12"/>
  <c r="AJ143" i="12"/>
  <c r="AE143" i="12"/>
  <c r="X143" i="12"/>
  <c r="S143" i="12"/>
  <c r="L143" i="12"/>
  <c r="G143" i="12"/>
  <c r="BB142" i="12"/>
  <c r="AW142" i="12"/>
  <c r="AP142" i="12"/>
  <c r="AK142" i="12"/>
  <c r="AD142" i="12"/>
  <c r="Y142" i="12"/>
  <c r="R142" i="12"/>
  <c r="M142" i="12"/>
  <c r="BC141" i="12"/>
  <c r="AV141" i="12"/>
  <c r="AQ141" i="12"/>
  <c r="AJ141" i="12"/>
  <c r="AE141" i="12"/>
  <c r="X141" i="12"/>
  <c r="S141" i="12"/>
  <c r="L141" i="12"/>
  <c r="G141" i="12"/>
  <c r="BB140" i="12"/>
  <c r="AW140" i="12"/>
  <c r="AP140" i="12"/>
  <c r="AK140" i="12"/>
  <c r="AD140" i="12"/>
  <c r="Y140" i="12"/>
  <c r="R140" i="12"/>
  <c r="M140" i="12"/>
  <c r="BC139" i="12"/>
  <c r="AV139" i="12"/>
  <c r="AQ139" i="12"/>
  <c r="AJ139" i="12"/>
  <c r="AE139" i="12"/>
  <c r="X139" i="12"/>
  <c r="S139" i="12"/>
  <c r="L139" i="12"/>
  <c r="G139" i="12"/>
  <c r="BB138" i="12"/>
  <c r="AW138" i="12"/>
  <c r="AP138" i="12"/>
  <c r="AK138" i="12"/>
  <c r="AD138" i="12"/>
  <c r="Y138" i="12"/>
  <c r="R138" i="12"/>
  <c r="M138" i="12"/>
  <c r="BC137" i="12"/>
  <c r="AV137" i="12"/>
  <c r="AQ137" i="12"/>
  <c r="AJ137" i="12"/>
  <c r="AE137" i="12"/>
  <c r="M145" i="12"/>
  <c r="R145" i="12"/>
  <c r="Y145" i="12"/>
  <c r="AD145" i="12"/>
  <c r="AK145" i="12"/>
  <c r="AP145" i="12"/>
  <c r="AW145" i="12"/>
  <c r="BB145" i="12"/>
  <c r="BA125" i="10"/>
  <c r="BA129" i="10"/>
  <c r="BA133" i="10"/>
  <c r="BA137" i="10"/>
  <c r="BA141" i="10"/>
  <c r="BA145" i="10"/>
  <c r="AO8" i="10"/>
  <c r="AO182" i="10" s="1"/>
  <c r="AO9" i="10"/>
  <c r="AO12" i="10"/>
  <c r="AO13" i="10"/>
  <c r="AO16" i="10"/>
  <c r="AO17" i="10"/>
  <c r="AO20" i="10"/>
  <c r="AO21" i="10"/>
  <c r="AO24" i="10"/>
  <c r="AO25" i="10"/>
  <c r="AO28" i="10"/>
  <c r="AO29" i="10"/>
  <c r="AO32" i="10"/>
  <c r="AO33" i="10"/>
  <c r="AO36" i="10"/>
  <c r="AO37" i="10"/>
  <c r="AO40" i="10"/>
  <c r="AO41" i="10"/>
  <c r="AO44" i="10"/>
  <c r="AO45" i="10"/>
  <c r="AO48" i="10"/>
  <c r="AO49" i="10"/>
  <c r="AO52" i="10"/>
  <c r="AO53" i="10"/>
  <c r="AO56" i="10"/>
  <c r="AO57" i="10"/>
  <c r="AO60" i="10"/>
  <c r="AO61" i="10"/>
  <c r="AO64" i="10"/>
  <c r="AO65" i="10"/>
  <c r="AO68" i="10"/>
  <c r="AO69" i="10"/>
  <c r="AO72" i="10"/>
  <c r="AO73" i="10"/>
  <c r="AO76" i="10"/>
  <c r="AO77" i="10"/>
  <c r="AO80" i="10"/>
  <c r="AO81" i="10"/>
  <c r="AO84" i="10"/>
  <c r="AO85" i="10"/>
  <c r="AO88" i="10"/>
  <c r="AO89" i="10"/>
  <c r="AO92" i="10"/>
  <c r="AO93" i="10"/>
  <c r="AO96" i="10"/>
  <c r="AO97" i="10"/>
  <c r="AO100" i="10"/>
  <c r="AO101" i="10"/>
  <c r="AO104" i="10"/>
  <c r="AO105" i="10"/>
  <c r="AO108" i="10"/>
  <c r="AO109" i="10"/>
  <c r="AO112" i="10"/>
  <c r="AO113" i="10"/>
  <c r="AO116" i="10"/>
  <c r="AO117" i="10"/>
  <c r="AO120" i="10"/>
  <c r="AO121" i="10"/>
  <c r="AO124" i="10"/>
  <c r="AO125" i="10"/>
  <c r="AO128" i="10"/>
  <c r="AO129" i="10"/>
  <c r="AO132" i="10"/>
  <c r="AO133" i="10"/>
  <c r="AO136" i="10"/>
  <c r="AO137" i="10"/>
  <c r="AO140" i="10"/>
  <c r="AO141" i="10"/>
  <c r="AO144" i="10"/>
  <c r="AO145" i="10"/>
  <c r="K7" i="10"/>
  <c r="K9" i="10"/>
  <c r="K11" i="10"/>
  <c r="K13" i="10"/>
  <c r="K15" i="10"/>
  <c r="K17" i="10"/>
  <c r="K19" i="10"/>
  <c r="K21" i="10"/>
  <c r="K23" i="10"/>
  <c r="K25" i="10"/>
  <c r="K27" i="10"/>
  <c r="K29" i="10"/>
  <c r="K31" i="10"/>
  <c r="K33" i="10"/>
  <c r="K35" i="10"/>
  <c r="K37" i="10"/>
  <c r="K39" i="10"/>
  <c r="K41" i="10"/>
  <c r="K43" i="10"/>
  <c r="K45" i="10"/>
  <c r="K47" i="10"/>
  <c r="K49" i="10"/>
  <c r="K51" i="10"/>
  <c r="K53" i="10"/>
  <c r="K55" i="10"/>
  <c r="K57" i="10"/>
  <c r="K59" i="10"/>
  <c r="K61" i="10"/>
  <c r="K63" i="10"/>
  <c r="K65" i="10"/>
  <c r="K67" i="10"/>
  <c r="K69" i="10"/>
  <c r="K71" i="10"/>
  <c r="K73" i="10"/>
  <c r="K75" i="10"/>
  <c r="K77" i="10"/>
  <c r="K79" i="10"/>
  <c r="K81" i="10"/>
  <c r="K83" i="10"/>
  <c r="K85" i="10"/>
  <c r="K87" i="10"/>
  <c r="K89" i="10"/>
  <c r="K91" i="10"/>
  <c r="K93" i="10"/>
  <c r="K95" i="10"/>
  <c r="K97" i="10"/>
  <c r="K99" i="10"/>
  <c r="K101" i="10"/>
  <c r="K103" i="10"/>
  <c r="K105" i="10"/>
  <c r="K107" i="10"/>
  <c r="K109" i="10"/>
  <c r="K111" i="10"/>
  <c r="K113" i="10"/>
  <c r="K115" i="10"/>
  <c r="K117" i="10"/>
  <c r="K119" i="10"/>
  <c r="K121" i="10"/>
  <c r="K123" i="10"/>
  <c r="K125" i="10"/>
  <c r="K127" i="10"/>
  <c r="K129" i="10"/>
  <c r="K131" i="10"/>
  <c r="K133" i="10"/>
  <c r="K135" i="10"/>
  <c r="K137" i="10"/>
  <c r="K139" i="10"/>
  <c r="K141" i="10"/>
  <c r="K143" i="10"/>
  <c r="K145" i="10"/>
  <c r="K136" i="8"/>
  <c r="K137" i="8"/>
  <c r="K140" i="8"/>
  <c r="K141" i="8"/>
  <c r="K144" i="8"/>
  <c r="K145" i="8"/>
  <c r="F7" i="8"/>
  <c r="F9" i="8"/>
  <c r="F11" i="8"/>
  <c r="F13" i="8"/>
  <c r="F15" i="8"/>
  <c r="F17" i="8"/>
  <c r="F19" i="8"/>
  <c r="F21" i="8"/>
  <c r="F23" i="8"/>
  <c r="F25" i="8"/>
  <c r="F27" i="8"/>
  <c r="F29" i="8"/>
  <c r="F31" i="8"/>
  <c r="F33" i="8"/>
  <c r="F35" i="8"/>
  <c r="F37" i="8"/>
  <c r="F39" i="8"/>
  <c r="F41" i="8"/>
  <c r="F43" i="8"/>
  <c r="F45" i="8"/>
  <c r="F47" i="8"/>
  <c r="F49" i="8"/>
  <c r="F51" i="8"/>
  <c r="F53" i="8"/>
  <c r="F55" i="8"/>
  <c r="F57" i="8"/>
  <c r="F59" i="8"/>
  <c r="F61" i="8"/>
  <c r="F63" i="8"/>
  <c r="F65" i="8"/>
  <c r="F67" i="8"/>
  <c r="F69" i="8"/>
  <c r="F71" i="8"/>
  <c r="F73" i="8"/>
  <c r="F75" i="8"/>
  <c r="F77" i="8"/>
  <c r="F79" i="8"/>
  <c r="F81" i="8"/>
  <c r="F83" i="8"/>
  <c r="F85" i="8"/>
  <c r="F87" i="8"/>
  <c r="F89" i="8"/>
  <c r="F91" i="8"/>
  <c r="F93" i="8"/>
  <c r="F95" i="8"/>
  <c r="F97" i="8"/>
  <c r="F99" i="8"/>
  <c r="F101" i="8"/>
  <c r="F103" i="8"/>
  <c r="F105" i="8"/>
  <c r="F107" i="8"/>
  <c r="F109" i="8"/>
  <c r="F111" i="8"/>
  <c r="F113" i="8"/>
  <c r="F115" i="8"/>
  <c r="F117" i="8"/>
  <c r="F119" i="8"/>
  <c r="F121" i="8"/>
  <c r="F123" i="8"/>
  <c r="F125" i="8"/>
  <c r="F127" i="8"/>
  <c r="F129" i="8"/>
  <c r="F131" i="8"/>
  <c r="F133" i="8"/>
  <c r="F135" i="8"/>
  <c r="F137" i="8"/>
  <c r="F139" i="8"/>
  <c r="F141" i="8"/>
  <c r="F143" i="8"/>
  <c r="F145" i="8"/>
  <c r="AI121" i="6"/>
  <c r="AI123" i="6"/>
  <c r="AI125" i="6"/>
  <c r="AI127" i="6"/>
  <c r="AI129" i="6"/>
  <c r="AI131" i="6"/>
  <c r="AI133" i="6"/>
  <c r="AI135" i="6"/>
  <c r="AI138" i="6"/>
  <c r="AI140" i="6"/>
  <c r="AI142" i="6"/>
  <c r="AI144" i="6"/>
  <c r="Q146" i="6"/>
  <c r="M145" i="6"/>
  <c r="R145" i="6"/>
  <c r="Y145" i="6"/>
  <c r="AD145" i="6"/>
  <c r="AK145" i="6"/>
  <c r="AP145" i="6"/>
  <c r="AW145" i="6"/>
  <c r="C156" i="6"/>
  <c r="E145" i="6"/>
  <c r="E143" i="6"/>
  <c r="E141" i="6"/>
  <c r="E139" i="6"/>
  <c r="E156" i="6"/>
  <c r="BB146" i="6"/>
  <c r="AW146" i="6"/>
  <c r="AP146" i="6"/>
  <c r="AK146" i="6"/>
  <c r="AD146" i="6"/>
  <c r="Y146" i="6"/>
  <c r="R146" i="6"/>
  <c r="M146" i="6"/>
  <c r="BC145" i="6"/>
  <c r="AV145" i="6"/>
  <c r="AQ145" i="6"/>
  <c r="AJ145" i="6"/>
  <c r="AE145" i="6"/>
  <c r="X145" i="6"/>
  <c r="S145" i="6"/>
  <c r="L145" i="6"/>
  <c r="G145" i="6"/>
  <c r="BB144" i="6"/>
  <c r="AW144" i="6"/>
  <c r="AP144" i="6"/>
  <c r="AK144" i="6"/>
  <c r="AD144" i="6"/>
  <c r="Y144" i="6"/>
  <c r="R144" i="6"/>
  <c r="M144" i="6"/>
  <c r="BC143" i="6"/>
  <c r="AV143" i="6"/>
  <c r="AQ143" i="6"/>
  <c r="AJ143" i="6"/>
  <c r="AE143" i="6"/>
  <c r="X143" i="6"/>
  <c r="S143" i="6"/>
  <c r="L143" i="6"/>
  <c r="G143" i="6"/>
  <c r="BB142" i="6"/>
  <c r="AW142" i="6"/>
  <c r="AP142" i="6"/>
  <c r="AK142" i="6"/>
  <c r="AD142" i="6"/>
  <c r="Y142" i="6"/>
  <c r="R142" i="6"/>
  <c r="M142" i="6"/>
  <c r="BC141" i="6"/>
  <c r="AV141" i="6"/>
  <c r="AQ141" i="6"/>
  <c r="AJ141" i="6"/>
  <c r="AE141" i="6"/>
  <c r="X141" i="6"/>
  <c r="S141" i="6"/>
  <c r="L141" i="6"/>
  <c r="G141" i="6"/>
  <c r="BB140" i="6"/>
  <c r="AW140" i="6"/>
  <c r="AP140" i="6"/>
  <c r="AK140" i="6"/>
  <c r="AD140" i="6"/>
  <c r="Y140" i="6"/>
  <c r="R140" i="6"/>
  <c r="M140" i="6"/>
  <c r="BC139" i="6"/>
  <c r="AV139" i="6"/>
  <c r="AQ139" i="6"/>
  <c r="AJ139" i="6"/>
  <c r="AE139" i="6"/>
  <c r="X139" i="6"/>
  <c r="S139" i="6"/>
  <c r="L139" i="6"/>
  <c r="G139" i="6"/>
  <c r="BB138" i="6"/>
  <c r="AW138" i="6"/>
  <c r="AP138" i="6"/>
  <c r="AK138" i="6"/>
  <c r="AD138" i="6"/>
  <c r="Y138" i="6"/>
  <c r="R138" i="6"/>
  <c r="M138" i="6"/>
  <c r="BC137" i="6"/>
  <c r="AV137" i="6"/>
  <c r="AQ137" i="6"/>
  <c r="AJ137" i="6"/>
  <c r="AE137" i="6"/>
  <c r="AI70" i="5"/>
  <c r="AI72" i="5"/>
  <c r="AI74" i="5"/>
  <c r="AI76" i="5"/>
  <c r="AI78" i="5"/>
  <c r="AI80" i="5"/>
  <c r="AI82" i="5"/>
  <c r="AI84" i="5"/>
  <c r="AI86" i="5"/>
  <c r="AI88" i="5"/>
  <c r="AI90" i="5"/>
  <c r="AI92" i="5"/>
  <c r="AI94" i="5"/>
  <c r="AI96" i="5"/>
  <c r="AI98" i="5"/>
  <c r="AI100" i="5"/>
  <c r="AI102" i="5"/>
  <c r="AI104" i="5"/>
  <c r="AI106" i="5"/>
  <c r="AI108" i="5"/>
  <c r="AI110" i="5"/>
  <c r="AI112" i="5"/>
  <c r="AI114" i="5"/>
  <c r="AI116" i="5"/>
  <c r="AI118" i="5"/>
  <c r="AI120" i="5"/>
  <c r="AI122" i="5"/>
  <c r="AI124" i="5"/>
  <c r="AI126" i="5"/>
  <c r="AI128" i="5"/>
  <c r="AI130" i="5"/>
  <c r="AI132" i="5"/>
  <c r="AI134" i="5"/>
  <c r="AI136" i="5"/>
  <c r="AI137" i="5"/>
  <c r="AI140" i="5"/>
  <c r="AI141" i="5"/>
  <c r="AI144" i="5"/>
  <c r="AI145" i="5"/>
  <c r="Q137" i="5"/>
  <c r="Q139" i="5"/>
  <c r="Q141" i="5"/>
  <c r="Q143" i="5"/>
  <c r="Q145" i="5"/>
  <c r="AP149" i="4"/>
  <c r="G162" i="4" s="1"/>
  <c r="Q9" i="4"/>
  <c r="Q10" i="4"/>
  <c r="Q13" i="4"/>
  <c r="Q14" i="4"/>
  <c r="Q17" i="4"/>
  <c r="Q18" i="4"/>
  <c r="Q21" i="4"/>
  <c r="Q22" i="4"/>
  <c r="Q25" i="4"/>
  <c r="Q26" i="4"/>
  <c r="Q29" i="4"/>
  <c r="Q30" i="4"/>
  <c r="Q33" i="4"/>
  <c r="Q34" i="4"/>
  <c r="Q37" i="4"/>
  <c r="Q38" i="4"/>
  <c r="Q41" i="4"/>
  <c r="Q42" i="4"/>
  <c r="Q45" i="4"/>
  <c r="Q46" i="4"/>
  <c r="Q49" i="4"/>
  <c r="Q50" i="4"/>
  <c r="Q53" i="4"/>
  <c r="Q54" i="4"/>
  <c r="Q57" i="4"/>
  <c r="Q58" i="4"/>
  <c r="Q61" i="4"/>
  <c r="Q62" i="4"/>
  <c r="Q65" i="4"/>
  <c r="Q66" i="4"/>
  <c r="Q69" i="4"/>
  <c r="Q70" i="4"/>
  <c r="Q73" i="4"/>
  <c r="Q74" i="4"/>
  <c r="Q77" i="4"/>
  <c r="Q78" i="4"/>
  <c r="Q81" i="4"/>
  <c r="Q82" i="4"/>
  <c r="Q85" i="4"/>
  <c r="Q86" i="4"/>
  <c r="Q89" i="4"/>
  <c r="Q90" i="4"/>
  <c r="Q93" i="4"/>
  <c r="Q94" i="4"/>
  <c r="Q97" i="4"/>
  <c r="Q98" i="4"/>
  <c r="Q101" i="4"/>
  <c r="Q102" i="4"/>
  <c r="Q105" i="4"/>
  <c r="Q106" i="4"/>
  <c r="Q109" i="4"/>
  <c r="Q110" i="4"/>
  <c r="Q113" i="4"/>
  <c r="Q114" i="4"/>
  <c r="Q117" i="4"/>
  <c r="Q118" i="4"/>
  <c r="Q121" i="4"/>
  <c r="Q122" i="4"/>
  <c r="Q125" i="4"/>
  <c r="Q126" i="4"/>
  <c r="Q129" i="4"/>
  <c r="Q130" i="4"/>
  <c r="Q133" i="4"/>
  <c r="Q134" i="4"/>
  <c r="Q137" i="4"/>
  <c r="Q138" i="4"/>
  <c r="Q141" i="4"/>
  <c r="Q142" i="4"/>
  <c r="Q145" i="4"/>
  <c r="K8" i="4"/>
  <c r="K10" i="4"/>
  <c r="K12" i="4"/>
  <c r="K14" i="4"/>
  <c r="K16" i="4"/>
  <c r="K18" i="4"/>
  <c r="K20" i="4"/>
  <c r="K22" i="4"/>
  <c r="K24" i="4"/>
  <c r="K26" i="4"/>
  <c r="K28" i="4"/>
  <c r="K30" i="4"/>
  <c r="K32" i="4"/>
  <c r="K34" i="4"/>
  <c r="K36" i="4"/>
  <c r="K38" i="4"/>
  <c r="K40" i="4"/>
  <c r="K42" i="4"/>
  <c r="K44" i="4"/>
  <c r="K46" i="4"/>
  <c r="K48" i="4"/>
  <c r="K50" i="4"/>
  <c r="K52" i="4"/>
  <c r="K54" i="4"/>
  <c r="K56" i="4"/>
  <c r="K58" i="4"/>
  <c r="K60" i="4"/>
  <c r="K62" i="4"/>
  <c r="K64" i="4"/>
  <c r="K66" i="4"/>
  <c r="K68" i="4"/>
  <c r="K70" i="4"/>
  <c r="K72" i="4"/>
  <c r="K74" i="4"/>
  <c r="K76" i="4"/>
  <c r="K78" i="4"/>
  <c r="K80" i="4"/>
  <c r="K82" i="4"/>
  <c r="K84" i="4"/>
  <c r="K86" i="4"/>
  <c r="K88" i="4"/>
  <c r="K90" i="4"/>
  <c r="K92" i="4"/>
  <c r="K94" i="4"/>
  <c r="K96" i="4"/>
  <c r="K98" i="4"/>
  <c r="K100" i="4"/>
  <c r="K102" i="4"/>
  <c r="K104" i="4"/>
  <c r="K106" i="4"/>
  <c r="K108" i="4"/>
  <c r="K110" i="4"/>
  <c r="K112" i="4"/>
  <c r="K114" i="4"/>
  <c r="K116" i="4"/>
  <c r="K118" i="4"/>
  <c r="K120" i="4"/>
  <c r="K122" i="4"/>
  <c r="K124" i="4"/>
  <c r="K126" i="4"/>
  <c r="K128" i="4"/>
  <c r="K130" i="4"/>
  <c r="K132" i="4"/>
  <c r="K134" i="4"/>
  <c r="K136" i="4"/>
  <c r="K138" i="4"/>
  <c r="K140" i="4"/>
  <c r="K142" i="4"/>
  <c r="K144" i="4"/>
  <c r="K145" i="4"/>
  <c r="F145" i="4"/>
  <c r="C156" i="13"/>
  <c r="E146" i="13"/>
  <c r="E144" i="13"/>
  <c r="E142" i="13"/>
  <c r="E156" i="13"/>
  <c r="BC146" i="13"/>
  <c r="AV146" i="13"/>
  <c r="AQ146" i="13"/>
  <c r="AJ146" i="13"/>
  <c r="AE146" i="13"/>
  <c r="X146" i="13"/>
  <c r="S146" i="13"/>
  <c r="L146" i="13"/>
  <c r="G146" i="13"/>
  <c r="BB145" i="13"/>
  <c r="AW145" i="13"/>
  <c r="AP145" i="13"/>
  <c r="AK145" i="13"/>
  <c r="AD145" i="13"/>
  <c r="Y145" i="13"/>
  <c r="R145" i="13"/>
  <c r="M145" i="13"/>
  <c r="BC144" i="13"/>
  <c r="AV144" i="13"/>
  <c r="AQ144" i="13"/>
  <c r="AJ144" i="13"/>
  <c r="AE144" i="13"/>
  <c r="X144" i="13"/>
  <c r="S144" i="13"/>
  <c r="L144" i="13"/>
  <c r="G144" i="13"/>
  <c r="BB143" i="13"/>
  <c r="AW143" i="13"/>
  <c r="AP143" i="13"/>
  <c r="AK143" i="13"/>
  <c r="AD143" i="13"/>
  <c r="Y143" i="13"/>
  <c r="Y182" i="13" s="1"/>
  <c r="R143" i="13"/>
  <c r="R182" i="13" s="1"/>
  <c r="M143" i="13"/>
  <c r="BC142" i="13"/>
  <c r="BC182" i="13" s="1"/>
  <c r="AV142" i="13"/>
  <c r="AV182" i="13" s="1"/>
  <c r="AQ142" i="13"/>
  <c r="AQ182" i="13" s="1"/>
  <c r="AJ142" i="13"/>
  <c r="AJ182" i="13" s="1"/>
  <c r="AE142" i="13"/>
  <c r="AE182" i="13" s="1"/>
  <c r="X142" i="13"/>
  <c r="X182" i="13" s="1"/>
  <c r="S142" i="13"/>
  <c r="S182" i="13" s="1"/>
  <c r="L142" i="13"/>
  <c r="L182" i="13" s="1"/>
  <c r="G142" i="13"/>
  <c r="G182" i="13" s="1"/>
  <c r="BB141" i="13"/>
  <c r="BB182" i="13" s="1"/>
  <c r="AW141" i="13"/>
  <c r="AW182" i="13" s="1"/>
  <c r="AP141" i="13"/>
  <c r="AP182" i="13" s="1"/>
  <c r="AK141" i="13"/>
  <c r="AK182" i="13" s="1"/>
  <c r="AD141" i="13"/>
  <c r="AD182" i="13" s="1"/>
  <c r="C157" i="13"/>
  <c r="K145" i="13"/>
  <c r="K143" i="13"/>
  <c r="C158" i="13"/>
  <c r="Q146" i="13"/>
  <c r="Q144" i="13"/>
  <c r="Q142" i="13"/>
  <c r="Q182" i="13" s="1"/>
  <c r="C159" i="13"/>
  <c r="W145" i="13"/>
  <c r="W143" i="13"/>
  <c r="C160" i="13"/>
  <c r="AC146" i="13"/>
  <c r="AC144" i="13"/>
  <c r="AC142" i="13"/>
  <c r="C161" i="13"/>
  <c r="AI145" i="13"/>
  <c r="AI143" i="13"/>
  <c r="AI141" i="13"/>
  <c r="C162" i="13"/>
  <c r="AO146" i="13"/>
  <c r="AO144" i="13"/>
  <c r="AO142" i="13"/>
  <c r="AO182" i="13" s="1"/>
  <c r="C163" i="13"/>
  <c r="AU145" i="13"/>
  <c r="AU143" i="13"/>
  <c r="AU141" i="13"/>
  <c r="BC146" i="12"/>
  <c r="BC146" i="10"/>
  <c r="BC146" i="9"/>
  <c r="BC146" i="8"/>
  <c r="BC146" i="6"/>
  <c r="BC149" i="6"/>
  <c r="H164" i="6" s="1"/>
  <c r="BC146" i="5"/>
  <c r="BC146" i="4"/>
  <c r="M149" i="13" l="1"/>
  <c r="H157" i="13" s="1"/>
  <c r="F182" i="8"/>
  <c r="K182" i="10"/>
  <c r="AC182" i="12"/>
  <c r="AD182" i="9"/>
  <c r="AQ182" i="9"/>
  <c r="E182" i="6"/>
  <c r="M182" i="5"/>
  <c r="AV182" i="5"/>
  <c r="AQ182" i="5"/>
  <c r="Y182" i="5"/>
  <c r="E182" i="8"/>
  <c r="AI182" i="11"/>
  <c r="AV182" i="11"/>
  <c r="G182" i="11"/>
  <c r="BA182" i="13"/>
  <c r="AW182" i="8"/>
  <c r="AI182" i="9"/>
  <c r="G182" i="6"/>
  <c r="BC182" i="6"/>
  <c r="M182" i="6"/>
  <c r="W182" i="5"/>
  <c r="F182" i="5"/>
  <c r="W182" i="11"/>
  <c r="AJ182" i="9"/>
  <c r="Q182" i="6"/>
  <c r="L182" i="6"/>
  <c r="AU182" i="6"/>
  <c r="E182" i="4"/>
  <c r="Q182" i="4"/>
  <c r="E182" i="12"/>
  <c r="AK182" i="9"/>
  <c r="X182" i="9"/>
  <c r="AU182" i="8"/>
  <c r="W182" i="8"/>
  <c r="AC149" i="6"/>
  <c r="F160" i="6" s="1"/>
  <c r="BA182" i="4"/>
  <c r="AO182" i="5"/>
  <c r="G182" i="5"/>
  <c r="BC182" i="5"/>
  <c r="L182" i="5"/>
  <c r="Q182" i="5"/>
  <c r="AI182" i="13"/>
  <c r="BA182" i="8"/>
  <c r="E182" i="11"/>
  <c r="K182" i="11"/>
  <c r="AK182" i="11"/>
  <c r="E182" i="13"/>
  <c r="L182" i="8"/>
  <c r="R182" i="6"/>
  <c r="AD182" i="6"/>
  <c r="AU182" i="5"/>
  <c r="S182" i="11"/>
  <c r="R182" i="9"/>
  <c r="K182" i="8"/>
  <c r="AO182" i="6"/>
  <c r="X182" i="6"/>
  <c r="AP182" i="6"/>
  <c r="AD182" i="5"/>
  <c r="AI182" i="5"/>
  <c r="K182" i="5"/>
  <c r="F182" i="6"/>
  <c r="Q182" i="9"/>
  <c r="AU149" i="9"/>
  <c r="F163" i="9" s="1"/>
  <c r="BA182" i="12"/>
  <c r="BB182" i="9"/>
  <c r="W182" i="9"/>
  <c r="BB182" i="5"/>
  <c r="AC182" i="4"/>
  <c r="X182" i="5"/>
  <c r="S182" i="5"/>
  <c r="AC182" i="8"/>
  <c r="AO182" i="11"/>
  <c r="AU182" i="13"/>
  <c r="W182" i="13"/>
  <c r="Y182" i="11"/>
  <c r="AC182" i="13"/>
  <c r="S182" i="8"/>
  <c r="Y182" i="6"/>
  <c r="AK182" i="6"/>
  <c r="AE182" i="11"/>
  <c r="AU182" i="11"/>
  <c r="BA182" i="10"/>
  <c r="AC182" i="10"/>
  <c r="AV182" i="6"/>
  <c r="AW182" i="6"/>
  <c r="W182" i="4"/>
  <c r="M182" i="13"/>
  <c r="AI182" i="10"/>
  <c r="L182" i="9"/>
  <c r="AU182" i="9"/>
  <c r="BC182" i="9"/>
  <c r="AP182" i="5"/>
  <c r="K182" i="4"/>
  <c r="AE182" i="5"/>
  <c r="AJ182" i="5"/>
  <c r="AK182" i="5"/>
  <c r="K182" i="13"/>
  <c r="AC182" i="11"/>
  <c r="K149" i="12"/>
  <c r="F157" i="12" s="1"/>
  <c r="AU149" i="13"/>
  <c r="AU149" i="12"/>
  <c r="F163" i="12" s="1"/>
  <c r="BC182" i="11"/>
  <c r="R182" i="11"/>
  <c r="BA149" i="13"/>
  <c r="Q149" i="10"/>
  <c r="AD149" i="10"/>
  <c r="G160" i="10" s="1"/>
  <c r="S149" i="10"/>
  <c r="H158" i="10" s="1"/>
  <c r="BA182" i="9"/>
  <c r="AC182" i="9"/>
  <c r="E182" i="9"/>
  <c r="AO182" i="8"/>
  <c r="Q149" i="8"/>
  <c r="AE182" i="8"/>
  <c r="AJ149" i="8"/>
  <c r="G161" i="8" s="1"/>
  <c r="Y149" i="8"/>
  <c r="H159" i="8" s="1"/>
  <c r="AW149" i="8"/>
  <c r="H163" i="8" s="1"/>
  <c r="K182" i="9"/>
  <c r="AJ182" i="6"/>
  <c r="BB182" i="6"/>
  <c r="AC149" i="5"/>
  <c r="W149" i="4"/>
  <c r="F159" i="4" s="1"/>
  <c r="AK149" i="4"/>
  <c r="H161" i="4" s="1"/>
  <c r="W149" i="11"/>
  <c r="W151" i="11" s="1"/>
  <c r="W153" i="11" s="1"/>
  <c r="M159" i="11" s="1"/>
  <c r="F182" i="11"/>
  <c r="AW182" i="9"/>
  <c r="F158" i="8"/>
  <c r="AI151" i="8"/>
  <c r="J161" i="8" s="1"/>
  <c r="AK149" i="9"/>
  <c r="H161" i="9" s="1"/>
  <c r="M149" i="6"/>
  <c r="AK149" i="6"/>
  <c r="H161" i="6" s="1"/>
  <c r="AK149" i="10"/>
  <c r="H161" i="10" s="1"/>
  <c r="E149" i="10"/>
  <c r="F149" i="9"/>
  <c r="M149" i="9"/>
  <c r="H157" i="9" s="1"/>
  <c r="Q149" i="13"/>
  <c r="AK149" i="13"/>
  <c r="H161" i="13" s="1"/>
  <c r="G149" i="13"/>
  <c r="AE149" i="13"/>
  <c r="H160" i="13" s="1"/>
  <c r="BC149" i="13"/>
  <c r="H164" i="13" s="1"/>
  <c r="E149" i="13"/>
  <c r="AC149" i="10"/>
  <c r="BB149" i="10"/>
  <c r="BC151" i="10" s="1"/>
  <c r="X149" i="10"/>
  <c r="G159" i="10" s="1"/>
  <c r="M149" i="10"/>
  <c r="H157" i="10" s="1"/>
  <c r="G149" i="10"/>
  <c r="H156" i="10" s="1"/>
  <c r="AW149" i="10"/>
  <c r="H163" i="10" s="1"/>
  <c r="AQ149" i="10"/>
  <c r="H162" i="10" s="1"/>
  <c r="AE149" i="10"/>
  <c r="H160" i="10" s="1"/>
  <c r="L149" i="10"/>
  <c r="G157" i="10" s="1"/>
  <c r="R149" i="10"/>
  <c r="Q151" i="10" s="1"/>
  <c r="AU149" i="10"/>
  <c r="F163" i="10" s="1"/>
  <c r="AQ151" i="4"/>
  <c r="BB149" i="8"/>
  <c r="AU149" i="5"/>
  <c r="F163" i="5" s="1"/>
  <c r="W149" i="8"/>
  <c r="F159" i="8" s="1"/>
  <c r="AU149" i="11"/>
  <c r="F163" i="11" s="1"/>
  <c r="AI149" i="12"/>
  <c r="F161" i="12" s="1"/>
  <c r="W149" i="12"/>
  <c r="F159" i="12" s="1"/>
  <c r="F149" i="12"/>
  <c r="G156" i="12" s="1"/>
  <c r="F149" i="10"/>
  <c r="BA149" i="9"/>
  <c r="AO149" i="8"/>
  <c r="F162" i="8" s="1"/>
  <c r="G149" i="8"/>
  <c r="H156" i="8" s="1"/>
  <c r="AE149" i="8"/>
  <c r="H160" i="8" s="1"/>
  <c r="AD149" i="8"/>
  <c r="AQ149" i="8"/>
  <c r="H162" i="8" s="1"/>
  <c r="L149" i="8"/>
  <c r="G157" i="8" s="1"/>
  <c r="AP149" i="8"/>
  <c r="AK149" i="8"/>
  <c r="H161" i="8" s="1"/>
  <c r="S149" i="8"/>
  <c r="H158" i="8" s="1"/>
  <c r="X149" i="8"/>
  <c r="AV149" i="8"/>
  <c r="AW151" i="8" s="1"/>
  <c r="BC149" i="8"/>
  <c r="H164" i="8" s="1"/>
  <c r="R149" i="8"/>
  <c r="S151" i="8" s="1"/>
  <c r="S153" i="8" s="1"/>
  <c r="N158" i="8" s="1"/>
  <c r="M149" i="8"/>
  <c r="H157" i="8" s="1"/>
  <c r="AI149" i="9"/>
  <c r="F161" i="9" s="1"/>
  <c r="Q149" i="6"/>
  <c r="F158" i="6" s="1"/>
  <c r="BA149" i="5"/>
  <c r="F164" i="5" s="1"/>
  <c r="E149" i="5"/>
  <c r="F156" i="5" s="1"/>
  <c r="AU149" i="4"/>
  <c r="BA149" i="10"/>
  <c r="F164" i="10" s="1"/>
  <c r="AJ149" i="6"/>
  <c r="AK151" i="6" s="1"/>
  <c r="K161" i="6" s="1"/>
  <c r="G149" i="6"/>
  <c r="H156" i="6" s="1"/>
  <c r="Y149" i="10"/>
  <c r="H159" i="10" s="1"/>
  <c r="BB149" i="5"/>
  <c r="L149" i="4"/>
  <c r="M151" i="4" s="1"/>
  <c r="M153" i="4" s="1"/>
  <c r="N157" i="4" s="1"/>
  <c r="G149" i="4"/>
  <c r="H156" i="4" s="1"/>
  <c r="AW149" i="4"/>
  <c r="H163" i="4" s="1"/>
  <c r="Y149" i="5"/>
  <c r="H159" i="5" s="1"/>
  <c r="W149" i="10"/>
  <c r="F159" i="10" s="1"/>
  <c r="X149" i="4"/>
  <c r="G159" i="4" s="1"/>
  <c r="R149" i="4"/>
  <c r="G158" i="4" s="1"/>
  <c r="AJ149" i="4"/>
  <c r="G161" i="4" s="1"/>
  <c r="AE149" i="4"/>
  <c r="H160" i="4" s="1"/>
  <c r="BB149" i="4"/>
  <c r="G164" i="4" s="1"/>
  <c r="AV149" i="4"/>
  <c r="G163" i="4" s="1"/>
  <c r="F158" i="10"/>
  <c r="G156" i="10"/>
  <c r="G151" i="10"/>
  <c r="K156" i="10" s="1"/>
  <c r="G160" i="8"/>
  <c r="AE151" i="8"/>
  <c r="AE153" i="8" s="1"/>
  <c r="N160" i="8" s="1"/>
  <c r="G162" i="8"/>
  <c r="AO151" i="8"/>
  <c r="J162" i="8" s="1"/>
  <c r="F160" i="5"/>
  <c r="AC149" i="12"/>
  <c r="F160" i="12" s="1"/>
  <c r="AP149" i="11"/>
  <c r="G162" i="11" s="1"/>
  <c r="AP149" i="10"/>
  <c r="AJ149" i="10"/>
  <c r="AV149" i="10"/>
  <c r="G163" i="10" s="1"/>
  <c r="AC149" i="9"/>
  <c r="F160" i="9" s="1"/>
  <c r="R149" i="9"/>
  <c r="S151" i="9" s="1"/>
  <c r="W149" i="5"/>
  <c r="F159" i="5" s="1"/>
  <c r="E149" i="8"/>
  <c r="F156" i="8" s="1"/>
  <c r="S149" i="9"/>
  <c r="H158" i="9" s="1"/>
  <c r="AO149" i="9"/>
  <c r="F162" i="9" s="1"/>
  <c r="BB149" i="9"/>
  <c r="G164" i="9" s="1"/>
  <c r="BC149" i="5"/>
  <c r="H164" i="5" s="1"/>
  <c r="BC149" i="10"/>
  <c r="H164" i="10" s="1"/>
  <c r="AJ149" i="13"/>
  <c r="G161" i="13" s="1"/>
  <c r="K149" i="6"/>
  <c r="F157" i="6" s="1"/>
  <c r="AO149" i="6"/>
  <c r="F162" i="6" s="1"/>
  <c r="X149" i="11"/>
  <c r="G149" i="11"/>
  <c r="H156" i="11" s="1"/>
  <c r="BC149" i="11"/>
  <c r="H164" i="11" s="1"/>
  <c r="AW149" i="11"/>
  <c r="AS151" i="11" s="1"/>
  <c r="I163" i="11" s="1"/>
  <c r="AV149" i="11"/>
  <c r="AU151" i="11" s="1"/>
  <c r="J163" i="11" s="1"/>
  <c r="AI149" i="10"/>
  <c r="AE149" i="9"/>
  <c r="H160" i="9" s="1"/>
  <c r="AU149" i="8"/>
  <c r="F163" i="8" s="1"/>
  <c r="AU149" i="6"/>
  <c r="F163" i="6" s="1"/>
  <c r="W149" i="6"/>
  <c r="F159" i="6" s="1"/>
  <c r="AI149" i="4"/>
  <c r="F161" i="4" s="1"/>
  <c r="AP149" i="5"/>
  <c r="G162" i="5" s="1"/>
  <c r="AD149" i="4"/>
  <c r="S149" i="4"/>
  <c r="H158" i="4" s="1"/>
  <c r="BA149" i="4"/>
  <c r="F164" i="4" s="1"/>
  <c r="AD149" i="5"/>
  <c r="AC151" i="5" s="1"/>
  <c r="AW149" i="5"/>
  <c r="H163" i="5" s="1"/>
  <c r="AV149" i="9"/>
  <c r="AJ149" i="9"/>
  <c r="AK151" i="9" s="1"/>
  <c r="K161" i="9" s="1"/>
  <c r="AP149" i="9"/>
  <c r="G162" i="9" s="1"/>
  <c r="BC149" i="9"/>
  <c r="H164" i="9" s="1"/>
  <c r="BA149" i="6"/>
  <c r="F164" i="6" s="1"/>
  <c r="BA149" i="8"/>
  <c r="F164" i="8" s="1"/>
  <c r="F149" i="11"/>
  <c r="G156" i="11" s="1"/>
  <c r="AO149" i="13"/>
  <c r="AP149" i="13"/>
  <c r="G162" i="13" s="1"/>
  <c r="F149" i="4"/>
  <c r="R149" i="13"/>
  <c r="G158" i="13" s="1"/>
  <c r="AW149" i="12"/>
  <c r="AJ149" i="12"/>
  <c r="AI151" i="12" s="1"/>
  <c r="G149" i="12"/>
  <c r="AO149" i="4"/>
  <c r="AM151" i="4" s="1"/>
  <c r="AM153" i="4" s="1"/>
  <c r="L162" i="4" s="1"/>
  <c r="AO149" i="12"/>
  <c r="F162" i="12" s="1"/>
  <c r="E149" i="9"/>
  <c r="E151" i="9" s="1"/>
  <c r="J156" i="9" s="1"/>
  <c r="L149" i="9"/>
  <c r="G149" i="9"/>
  <c r="H156" i="9" s="1"/>
  <c r="AW149" i="9"/>
  <c r="H163" i="9" s="1"/>
  <c r="Y149" i="9"/>
  <c r="H159" i="9" s="1"/>
  <c r="AD149" i="9"/>
  <c r="AE151" i="9" s="1"/>
  <c r="AE153" i="9" s="1"/>
  <c r="N160" i="9" s="1"/>
  <c r="F149" i="5"/>
  <c r="G156" i="5" s="1"/>
  <c r="Y149" i="4"/>
  <c r="E149" i="4"/>
  <c r="R149" i="5"/>
  <c r="G158" i="5" s="1"/>
  <c r="AJ149" i="5"/>
  <c r="G161" i="5" s="1"/>
  <c r="S149" i="5"/>
  <c r="H158" i="5" s="1"/>
  <c r="L149" i="13"/>
  <c r="M151" i="13" s="1"/>
  <c r="M153" i="13" s="1"/>
  <c r="N157" i="13" s="1"/>
  <c r="F149" i="13"/>
  <c r="G156" i="13" s="1"/>
  <c r="Y149" i="12"/>
  <c r="H159" i="12" s="1"/>
  <c r="Q149" i="12"/>
  <c r="F158" i="12" s="1"/>
  <c r="AP149" i="12"/>
  <c r="G162" i="12" s="1"/>
  <c r="BB149" i="11"/>
  <c r="G164" i="11" s="1"/>
  <c r="BA149" i="11"/>
  <c r="BA151" i="11" s="1"/>
  <c r="AO149" i="11"/>
  <c r="F162" i="11" s="1"/>
  <c r="AQ149" i="11"/>
  <c r="AI149" i="11"/>
  <c r="F161" i="11" s="1"/>
  <c r="AD149" i="11"/>
  <c r="AC149" i="11"/>
  <c r="Q149" i="11"/>
  <c r="R149" i="11"/>
  <c r="G158" i="11" s="1"/>
  <c r="K149" i="11"/>
  <c r="F157" i="11" s="1"/>
  <c r="L149" i="11"/>
  <c r="G157" i="11" s="1"/>
  <c r="M149" i="11"/>
  <c r="H157" i="11" s="1"/>
  <c r="AK149" i="11"/>
  <c r="H161" i="11" s="1"/>
  <c r="AE149" i="11"/>
  <c r="H160" i="11" s="1"/>
  <c r="Y149" i="11"/>
  <c r="H159" i="11" s="1"/>
  <c r="S149" i="11"/>
  <c r="H158" i="11" s="1"/>
  <c r="AJ149" i="11"/>
  <c r="G161" i="11" s="1"/>
  <c r="E149" i="11"/>
  <c r="E151" i="11" s="1"/>
  <c r="E153" i="11" s="1"/>
  <c r="M156" i="11" s="1"/>
  <c r="AC151" i="10"/>
  <c r="J160" i="10" s="1"/>
  <c r="F160" i="10"/>
  <c r="AA151" i="10"/>
  <c r="AA153" i="10" s="1"/>
  <c r="L160" i="10" s="1"/>
  <c r="G156" i="9"/>
  <c r="F157" i="5"/>
  <c r="G162" i="10"/>
  <c r="G161" i="10"/>
  <c r="F156" i="9"/>
  <c r="G157" i="9"/>
  <c r="H159" i="4"/>
  <c r="U151" i="4"/>
  <c r="U153" i="4" s="1"/>
  <c r="L159" i="4" s="1"/>
  <c r="G159" i="11"/>
  <c r="H162" i="11"/>
  <c r="G163" i="11"/>
  <c r="C151" i="10"/>
  <c r="C153" i="10" s="1"/>
  <c r="L156" i="10" s="1"/>
  <c r="F156" i="10"/>
  <c r="E151" i="10"/>
  <c r="J156" i="10" s="1"/>
  <c r="G161" i="9"/>
  <c r="AI151" i="9"/>
  <c r="J161" i="9" s="1"/>
  <c r="G157" i="4"/>
  <c r="AG151" i="4"/>
  <c r="I161" i="4" s="1"/>
  <c r="AI151" i="4"/>
  <c r="J161" i="4" s="1"/>
  <c r="G160" i="4"/>
  <c r="G156" i="4"/>
  <c r="AA151" i="9"/>
  <c r="AA153" i="9" s="1"/>
  <c r="L160" i="9" s="1"/>
  <c r="G158" i="9"/>
  <c r="BA149" i="12"/>
  <c r="F164" i="12" s="1"/>
  <c r="AE149" i="5"/>
  <c r="H160" i="5" s="1"/>
  <c r="S151" i="4"/>
  <c r="S153" i="4" s="1"/>
  <c r="N158" i="4" s="1"/>
  <c r="BC149" i="12"/>
  <c r="H164" i="12" s="1"/>
  <c r="W149" i="13"/>
  <c r="W151" i="13" s="1"/>
  <c r="R149" i="6"/>
  <c r="Q151" i="6" s="1"/>
  <c r="J158" i="6" s="1"/>
  <c r="AP149" i="6"/>
  <c r="E149" i="6"/>
  <c r="R149" i="12"/>
  <c r="L149" i="12"/>
  <c r="AQ149" i="9"/>
  <c r="H162" i="9" s="1"/>
  <c r="AC149" i="4"/>
  <c r="W151" i="4"/>
  <c r="J159" i="4" s="1"/>
  <c r="AE151" i="10"/>
  <c r="AE153" i="10" s="1"/>
  <c r="N160" i="10" s="1"/>
  <c r="Y151" i="10"/>
  <c r="Y153" i="10" s="1"/>
  <c r="N159" i="10" s="1"/>
  <c r="M151" i="10"/>
  <c r="M153" i="10" s="1"/>
  <c r="N157" i="10" s="1"/>
  <c r="AI149" i="13"/>
  <c r="AG151" i="13" s="1"/>
  <c r="AW149" i="13"/>
  <c r="H163" i="13" s="1"/>
  <c r="S149" i="13"/>
  <c r="H158" i="13" s="1"/>
  <c r="AQ149" i="13"/>
  <c r="H162" i="13" s="1"/>
  <c r="AV149" i="6"/>
  <c r="G163" i="6" s="1"/>
  <c r="Y149" i="6"/>
  <c r="H159" i="6" s="1"/>
  <c r="AW149" i="6"/>
  <c r="AK149" i="12"/>
  <c r="H161" i="12" s="1"/>
  <c r="M149" i="12"/>
  <c r="H157" i="12" s="1"/>
  <c r="AV149" i="12"/>
  <c r="G163" i="12" s="1"/>
  <c r="M149" i="5"/>
  <c r="H157" i="5" s="1"/>
  <c r="AO149" i="5"/>
  <c r="G149" i="5"/>
  <c r="L149" i="5"/>
  <c r="K151" i="5" s="1"/>
  <c r="AC149" i="8"/>
  <c r="F160" i="8" s="1"/>
  <c r="AG151" i="9"/>
  <c r="I161" i="9" s="1"/>
  <c r="U151" i="10"/>
  <c r="U153" i="10" s="1"/>
  <c r="L159" i="10" s="1"/>
  <c r="AC149" i="13"/>
  <c r="F160" i="13" s="1"/>
  <c r="AQ149" i="6"/>
  <c r="L149" i="6"/>
  <c r="M151" i="6" s="1"/>
  <c r="M153" i="6" s="1"/>
  <c r="N157" i="6" s="1"/>
  <c r="AQ149" i="12"/>
  <c r="H162" i="12" s="1"/>
  <c r="E149" i="12"/>
  <c r="F156" i="12" s="1"/>
  <c r="AV149" i="5"/>
  <c r="G163" i="5" s="1"/>
  <c r="AQ149" i="5"/>
  <c r="H162" i="5" s="1"/>
  <c r="AK151" i="4"/>
  <c r="K161" i="4" s="1"/>
  <c r="BC149" i="4"/>
  <c r="G163" i="8"/>
  <c r="O151" i="10"/>
  <c r="O153" i="10" s="1"/>
  <c r="L158" i="10" s="1"/>
  <c r="AD149" i="13"/>
  <c r="G160" i="13" s="1"/>
  <c r="X149" i="13"/>
  <c r="AV149" i="13"/>
  <c r="AW151" i="13" s="1"/>
  <c r="Y149" i="13"/>
  <c r="H159" i="13" s="1"/>
  <c r="AE149" i="6"/>
  <c r="H160" i="6" s="1"/>
  <c r="AD149" i="6"/>
  <c r="AE151" i="6" s="1"/>
  <c r="BB149" i="6"/>
  <c r="G164" i="6" s="1"/>
  <c r="X149" i="6"/>
  <c r="G159" i="6" s="1"/>
  <c r="BB149" i="12"/>
  <c r="G164" i="12" s="1"/>
  <c r="W149" i="9"/>
  <c r="X149" i="9"/>
  <c r="X149" i="5"/>
  <c r="AK149" i="5"/>
  <c r="H161" i="5" s="1"/>
  <c r="AO149" i="10"/>
  <c r="AU151" i="9"/>
  <c r="J163" i="9" s="1"/>
  <c r="Q149" i="9"/>
  <c r="K151" i="9"/>
  <c r="K149" i="8"/>
  <c r="AI149" i="6"/>
  <c r="F161" i="6" s="1"/>
  <c r="F149" i="6"/>
  <c r="G156" i="6" s="1"/>
  <c r="AI149" i="5"/>
  <c r="Q149" i="5"/>
  <c r="F158" i="5" s="1"/>
  <c r="Q149" i="4"/>
  <c r="F158" i="4" s="1"/>
  <c r="K149" i="4"/>
  <c r="F157" i="4" s="1"/>
  <c r="BB149" i="13"/>
  <c r="G164" i="13" s="1"/>
  <c r="K149" i="13"/>
  <c r="I151" i="13" s="1"/>
  <c r="AD149" i="12"/>
  <c r="AE149" i="12"/>
  <c r="X149" i="12"/>
  <c r="S149" i="12"/>
  <c r="H158" i="12" s="1"/>
  <c r="H163" i="12"/>
  <c r="AS151" i="12"/>
  <c r="AS153" i="12" s="1"/>
  <c r="L163" i="12" s="1"/>
  <c r="AG151" i="12"/>
  <c r="I161" i="12" s="1"/>
  <c r="U151" i="12"/>
  <c r="U153" i="12" s="1"/>
  <c r="L159" i="12" s="1"/>
  <c r="H156" i="12"/>
  <c r="G151" i="12"/>
  <c r="G153" i="12" s="1"/>
  <c r="N156" i="12" s="1"/>
  <c r="G159" i="12"/>
  <c r="Y151" i="12"/>
  <c r="K159" i="12" s="1"/>
  <c r="K149" i="10"/>
  <c r="AG151" i="8"/>
  <c r="I161" i="8" s="1"/>
  <c r="AK151" i="8"/>
  <c r="K161" i="8" s="1"/>
  <c r="F149" i="8"/>
  <c r="S149" i="6"/>
  <c r="G162" i="6"/>
  <c r="AO151" i="6"/>
  <c r="J162" i="6" s="1"/>
  <c r="H157" i="6"/>
  <c r="I151" i="6"/>
  <c r="I157" i="6" s="1"/>
  <c r="H163" i="6"/>
  <c r="Q151" i="5"/>
  <c r="Q153" i="5" s="1"/>
  <c r="M158" i="5" s="1"/>
  <c r="H156" i="13"/>
  <c r="F156" i="13"/>
  <c r="E151" i="13"/>
  <c r="C151" i="13"/>
  <c r="F162" i="13"/>
  <c r="AO151" i="13"/>
  <c r="AK151" i="13"/>
  <c r="F163" i="13"/>
  <c r="F164" i="13"/>
  <c r="BC151" i="12"/>
  <c r="BA151" i="12"/>
  <c r="G153" i="10"/>
  <c r="N156" i="10" s="1"/>
  <c r="AC153" i="10"/>
  <c r="M160" i="10" s="1"/>
  <c r="K159" i="10"/>
  <c r="F164" i="9"/>
  <c r="AU153" i="9"/>
  <c r="M163" i="9" s="1"/>
  <c r="J157" i="9"/>
  <c r="K153" i="9"/>
  <c r="M157" i="9" s="1"/>
  <c r="BC151" i="8"/>
  <c r="K163" i="8"/>
  <c r="AW153" i="8"/>
  <c r="N163" i="8" s="1"/>
  <c r="I153" i="6"/>
  <c r="L157" i="6" s="1"/>
  <c r="G164" i="5"/>
  <c r="F163" i="4"/>
  <c r="AS151" i="4"/>
  <c r="AU151" i="4"/>
  <c r="AQ153" i="4"/>
  <c r="N162" i="4" s="1"/>
  <c r="K162" i="4"/>
  <c r="K158" i="4"/>
  <c r="AW151" i="4"/>
  <c r="F156" i="11" l="1"/>
  <c r="BA151" i="5"/>
  <c r="AY151" i="5"/>
  <c r="AE151" i="13"/>
  <c r="AE153" i="13" s="1"/>
  <c r="N160" i="13" s="1"/>
  <c r="G161" i="6"/>
  <c r="AI151" i="5"/>
  <c r="AU151" i="8"/>
  <c r="AM151" i="9"/>
  <c r="AM153" i="9" s="1"/>
  <c r="L162" i="9" s="1"/>
  <c r="Q151" i="8"/>
  <c r="G158" i="10"/>
  <c r="AI153" i="8"/>
  <c r="M161" i="8" s="1"/>
  <c r="G164" i="10"/>
  <c r="AA151" i="6"/>
  <c r="AA153" i="6" s="1"/>
  <c r="L160" i="6" s="1"/>
  <c r="AA151" i="12"/>
  <c r="AO151" i="4"/>
  <c r="J162" i="4" s="1"/>
  <c r="M151" i="9"/>
  <c r="M153" i="9" s="1"/>
  <c r="N157" i="9" s="1"/>
  <c r="H163" i="11"/>
  <c r="AW151" i="9"/>
  <c r="S151" i="10"/>
  <c r="S153" i="10" s="1"/>
  <c r="N158" i="10" s="1"/>
  <c r="AE151" i="11"/>
  <c r="K160" i="11" s="1"/>
  <c r="AS151" i="5"/>
  <c r="I158" i="10"/>
  <c r="F164" i="11"/>
  <c r="F159" i="11"/>
  <c r="I151" i="11"/>
  <c r="I157" i="11" s="1"/>
  <c r="M151" i="11"/>
  <c r="M153" i="11" s="1"/>
  <c r="N157" i="11" s="1"/>
  <c r="AM151" i="8"/>
  <c r="G158" i="8"/>
  <c r="Y151" i="8"/>
  <c r="Q151" i="13"/>
  <c r="Y153" i="8"/>
  <c r="N159" i="8" s="1"/>
  <c r="K159" i="8"/>
  <c r="J160" i="5"/>
  <c r="AC153" i="5"/>
  <c r="M160" i="5" s="1"/>
  <c r="J158" i="10"/>
  <c r="Q153" i="10"/>
  <c r="M158" i="10" s="1"/>
  <c r="AS151" i="13"/>
  <c r="AC151" i="12"/>
  <c r="J160" i="12" s="1"/>
  <c r="AM151" i="10"/>
  <c r="I162" i="10" s="1"/>
  <c r="BC151" i="4"/>
  <c r="BC153" i="4" s="1"/>
  <c r="N164" i="4" s="1"/>
  <c r="AC151" i="11"/>
  <c r="G160" i="5"/>
  <c r="AO153" i="4"/>
  <c r="M162" i="4" s="1"/>
  <c r="BA151" i="4"/>
  <c r="J164" i="4" s="1"/>
  <c r="BC151" i="5"/>
  <c r="AY151" i="8"/>
  <c r="I164" i="8" s="1"/>
  <c r="AI153" i="9"/>
  <c r="M161" i="9" s="1"/>
  <c r="K160" i="10"/>
  <c r="AQ151" i="12"/>
  <c r="F158" i="13"/>
  <c r="AC151" i="6"/>
  <c r="J160" i="6" s="1"/>
  <c r="AM151" i="6"/>
  <c r="I162" i="6" s="1"/>
  <c r="G160" i="11"/>
  <c r="E151" i="5"/>
  <c r="BA151" i="10"/>
  <c r="C151" i="8"/>
  <c r="AE151" i="4"/>
  <c r="AE153" i="4" s="1"/>
  <c r="N160" i="4" s="1"/>
  <c r="AQ151" i="9"/>
  <c r="AQ153" i="9" s="1"/>
  <c r="N162" i="9" s="1"/>
  <c r="AW151" i="11"/>
  <c r="K163" i="11" s="1"/>
  <c r="F162" i="4"/>
  <c r="G160" i="9"/>
  <c r="AU151" i="10"/>
  <c r="J163" i="10" s="1"/>
  <c r="O151" i="11"/>
  <c r="O153" i="11" s="1"/>
  <c r="L158" i="11" s="1"/>
  <c r="E151" i="4"/>
  <c r="J156" i="4" s="1"/>
  <c r="AI151" i="10"/>
  <c r="AQ151" i="10"/>
  <c r="AQ153" i="10" s="1"/>
  <c r="N162" i="10" s="1"/>
  <c r="W151" i="10"/>
  <c r="U151" i="8"/>
  <c r="G159" i="8"/>
  <c r="AW151" i="10"/>
  <c r="AW153" i="10" s="1"/>
  <c r="N163" i="10" s="1"/>
  <c r="F161" i="5"/>
  <c r="C151" i="6"/>
  <c r="I156" i="6" s="1"/>
  <c r="F156" i="6"/>
  <c r="G151" i="4"/>
  <c r="AK151" i="10"/>
  <c r="K161" i="10" s="1"/>
  <c r="AI153" i="4"/>
  <c r="M161" i="4" s="1"/>
  <c r="BC151" i="6"/>
  <c r="K160" i="8"/>
  <c r="I159" i="10"/>
  <c r="AY151" i="11"/>
  <c r="I164" i="11" s="1"/>
  <c r="AU151" i="12"/>
  <c r="AU153" i="12" s="1"/>
  <c r="M163" i="12" s="1"/>
  <c r="U151" i="5"/>
  <c r="I159" i="5" s="1"/>
  <c r="I151" i="9"/>
  <c r="BA151" i="8"/>
  <c r="J164" i="8" s="1"/>
  <c r="BA151" i="9"/>
  <c r="AS151" i="10"/>
  <c r="I163" i="10" s="1"/>
  <c r="Y153" i="12"/>
  <c r="N159" i="12" s="1"/>
  <c r="AY151" i="13"/>
  <c r="AY153" i="13" s="1"/>
  <c r="L164" i="13" s="1"/>
  <c r="G151" i="13"/>
  <c r="K151" i="4"/>
  <c r="K153" i="4" s="1"/>
  <c r="M157" i="4" s="1"/>
  <c r="AI151" i="6"/>
  <c r="J161" i="6" s="1"/>
  <c r="K151" i="6"/>
  <c r="J157" i="6" s="1"/>
  <c r="H162" i="6"/>
  <c r="M151" i="8"/>
  <c r="M153" i="8" s="1"/>
  <c r="N157" i="8" s="1"/>
  <c r="F162" i="10"/>
  <c r="G160" i="12"/>
  <c r="AW151" i="12"/>
  <c r="K163" i="12" s="1"/>
  <c r="W151" i="12"/>
  <c r="J159" i="12" s="1"/>
  <c r="K151" i="8"/>
  <c r="J157" i="8" s="1"/>
  <c r="F157" i="8"/>
  <c r="W151" i="5"/>
  <c r="J159" i="5" s="1"/>
  <c r="Y151" i="6"/>
  <c r="K159" i="6" s="1"/>
  <c r="W151" i="8"/>
  <c r="J159" i="8" s="1"/>
  <c r="M151" i="12"/>
  <c r="M153" i="12" s="1"/>
  <c r="N157" i="12" s="1"/>
  <c r="AS151" i="8"/>
  <c r="G151" i="9"/>
  <c r="G153" i="9" s="1"/>
  <c r="N156" i="9" s="1"/>
  <c r="F158" i="11"/>
  <c r="AA151" i="11"/>
  <c r="AA153" i="11" s="1"/>
  <c r="L160" i="11" s="1"/>
  <c r="Y151" i="4"/>
  <c r="AQ151" i="8"/>
  <c r="O151" i="8"/>
  <c r="W153" i="5"/>
  <c r="M159" i="5" s="1"/>
  <c r="I158" i="11"/>
  <c r="AI153" i="12"/>
  <c r="M161" i="12" s="1"/>
  <c r="J161" i="12"/>
  <c r="J161" i="10"/>
  <c r="AI153" i="10"/>
  <c r="M161" i="10" s="1"/>
  <c r="K159" i="4"/>
  <c r="Y153" i="4"/>
  <c r="N159" i="4" s="1"/>
  <c r="AI153" i="5"/>
  <c r="M161" i="5" s="1"/>
  <c r="J161" i="5"/>
  <c r="K163" i="9"/>
  <c r="AW153" i="9"/>
  <c r="N163" i="9" s="1"/>
  <c r="S153" i="9"/>
  <c r="N158" i="9" s="1"/>
  <c r="K158" i="9"/>
  <c r="K158" i="10"/>
  <c r="J163" i="12"/>
  <c r="G157" i="13"/>
  <c r="O151" i="4"/>
  <c r="K160" i="4"/>
  <c r="AY151" i="6"/>
  <c r="S151" i="6"/>
  <c r="K158" i="6" s="1"/>
  <c r="C151" i="12"/>
  <c r="H160" i="12"/>
  <c r="C151" i="9"/>
  <c r="AG151" i="10"/>
  <c r="G163" i="9"/>
  <c r="BA151" i="6"/>
  <c r="J164" i="6" s="1"/>
  <c r="AO153" i="8"/>
  <c r="M162" i="8" s="1"/>
  <c r="K160" i="9"/>
  <c r="BC151" i="9"/>
  <c r="I163" i="12"/>
  <c r="G163" i="13"/>
  <c r="AC151" i="13"/>
  <c r="G158" i="6"/>
  <c r="E151" i="12"/>
  <c r="G157" i="12"/>
  <c r="AE151" i="12"/>
  <c r="G161" i="12"/>
  <c r="AC151" i="9"/>
  <c r="AM151" i="11"/>
  <c r="I162" i="11" s="1"/>
  <c r="C151" i="4"/>
  <c r="F160" i="11"/>
  <c r="K151" i="11"/>
  <c r="F161" i="10"/>
  <c r="AO151" i="9"/>
  <c r="G151" i="11"/>
  <c r="I151" i="5"/>
  <c r="AA151" i="13"/>
  <c r="AA153" i="13" s="1"/>
  <c r="L160" i="13" s="1"/>
  <c r="S151" i="13"/>
  <c r="O151" i="13"/>
  <c r="O151" i="6"/>
  <c r="O153" i="6" s="1"/>
  <c r="L158" i="6" s="1"/>
  <c r="F156" i="4"/>
  <c r="Q151" i="11"/>
  <c r="I159" i="4"/>
  <c r="AK153" i="4"/>
  <c r="N161" i="4" s="1"/>
  <c r="K158" i="8"/>
  <c r="AK153" i="8"/>
  <c r="N161" i="8" s="1"/>
  <c r="AG153" i="8"/>
  <c r="L161" i="8" s="1"/>
  <c r="I160" i="10"/>
  <c r="E153" i="10"/>
  <c r="M156" i="10" s="1"/>
  <c r="AY151" i="10"/>
  <c r="AO151" i="12"/>
  <c r="AO153" i="12" s="1"/>
  <c r="M162" i="12" s="1"/>
  <c r="U151" i="6"/>
  <c r="J157" i="4"/>
  <c r="AW151" i="5"/>
  <c r="I160" i="6"/>
  <c r="AK153" i="6"/>
  <c r="N161" i="6" s="1"/>
  <c r="I160" i="9"/>
  <c r="AY151" i="9"/>
  <c r="J159" i="11"/>
  <c r="AW153" i="12"/>
  <c r="N163" i="12" s="1"/>
  <c r="I159" i="12"/>
  <c r="AU151" i="13"/>
  <c r="AS151" i="6"/>
  <c r="W151" i="6"/>
  <c r="AM151" i="12"/>
  <c r="AS151" i="9"/>
  <c r="AK151" i="12"/>
  <c r="AQ151" i="11"/>
  <c r="K162" i="11" s="1"/>
  <c r="S151" i="5"/>
  <c r="C151" i="11"/>
  <c r="F161" i="13"/>
  <c r="K151" i="13"/>
  <c r="K153" i="13" s="1"/>
  <c r="M157" i="13" s="1"/>
  <c r="Y151" i="13"/>
  <c r="K159" i="13" s="1"/>
  <c r="U151" i="13"/>
  <c r="U153" i="13" s="1"/>
  <c r="L159" i="13" s="1"/>
  <c r="K151" i="12"/>
  <c r="I151" i="12"/>
  <c r="I157" i="12" s="1"/>
  <c r="S151" i="12"/>
  <c r="K158" i="12" s="1"/>
  <c r="BC151" i="11"/>
  <c r="BC153" i="11" s="1"/>
  <c r="N164" i="11" s="1"/>
  <c r="AU153" i="11"/>
  <c r="M163" i="11" s="1"/>
  <c r="AS153" i="11"/>
  <c r="L163" i="11" s="1"/>
  <c r="AO151" i="11"/>
  <c r="AI151" i="11"/>
  <c r="AI153" i="11" s="1"/>
  <c r="M161" i="11" s="1"/>
  <c r="U151" i="11"/>
  <c r="I153" i="11"/>
  <c r="L157" i="11" s="1"/>
  <c r="AG151" i="11"/>
  <c r="I161" i="11" s="1"/>
  <c r="J161" i="11"/>
  <c r="AK151" i="11"/>
  <c r="K161" i="11" s="1"/>
  <c r="S151" i="11"/>
  <c r="J156" i="11"/>
  <c r="Y151" i="11"/>
  <c r="I160" i="12"/>
  <c r="AA153" i="12"/>
  <c r="L160" i="12" s="1"/>
  <c r="J157" i="5"/>
  <c r="K153" i="5"/>
  <c r="M157" i="5" s="1"/>
  <c r="AE153" i="6"/>
  <c r="N160" i="6" s="1"/>
  <c r="K160" i="6"/>
  <c r="AM153" i="6"/>
  <c r="L162" i="6" s="1"/>
  <c r="K161" i="12"/>
  <c r="AK153" i="12"/>
  <c r="N161" i="12" s="1"/>
  <c r="F159" i="9"/>
  <c r="U151" i="9"/>
  <c r="W151" i="9"/>
  <c r="H156" i="5"/>
  <c r="C151" i="5"/>
  <c r="AQ151" i="5"/>
  <c r="J158" i="5"/>
  <c r="AI153" i="6"/>
  <c r="M161" i="6" s="1"/>
  <c r="G157" i="6"/>
  <c r="G158" i="12"/>
  <c r="F162" i="5"/>
  <c r="AO151" i="5"/>
  <c r="AM151" i="5"/>
  <c r="W153" i="4"/>
  <c r="M159" i="4" s="1"/>
  <c r="E153" i="9"/>
  <c r="M156" i="9" s="1"/>
  <c r="AK153" i="9"/>
  <c r="N161" i="9" s="1"/>
  <c r="AG153" i="9"/>
  <c r="L161" i="9" s="1"/>
  <c r="I156" i="10"/>
  <c r="AW153" i="11"/>
  <c r="N163" i="11" s="1"/>
  <c r="K156" i="12"/>
  <c r="AG153" i="12"/>
  <c r="L161" i="12" s="1"/>
  <c r="BA151" i="13"/>
  <c r="BA153" i="13" s="1"/>
  <c r="M164" i="13" s="1"/>
  <c r="F159" i="13"/>
  <c r="G159" i="13"/>
  <c r="BC151" i="13"/>
  <c r="BC153" i="13" s="1"/>
  <c r="N164" i="13" s="1"/>
  <c r="AM151" i="13"/>
  <c r="AM153" i="13" s="1"/>
  <c r="L162" i="13" s="1"/>
  <c r="F157" i="13"/>
  <c r="AI151" i="13"/>
  <c r="J161" i="13" s="1"/>
  <c r="AU151" i="6"/>
  <c r="G160" i="6"/>
  <c r="Q151" i="12"/>
  <c r="Y151" i="5"/>
  <c r="G159" i="5"/>
  <c r="AC151" i="8"/>
  <c r="AA151" i="8"/>
  <c r="AA151" i="5"/>
  <c r="AE151" i="5"/>
  <c r="AY151" i="4"/>
  <c r="AY153" i="4" s="1"/>
  <c r="L164" i="4" s="1"/>
  <c r="AW151" i="6"/>
  <c r="AA151" i="4"/>
  <c r="F160" i="4"/>
  <c r="AC151" i="4"/>
  <c r="I162" i="4"/>
  <c r="AG153" i="4"/>
  <c r="L161" i="4" s="1"/>
  <c r="H164" i="4"/>
  <c r="AO153" i="6"/>
  <c r="M162" i="6" s="1"/>
  <c r="AC153" i="6"/>
  <c r="M160" i="6" s="1"/>
  <c r="AU151" i="5"/>
  <c r="J163" i="5" s="1"/>
  <c r="Q153" i="6"/>
  <c r="M158" i="6" s="1"/>
  <c r="AY151" i="12"/>
  <c r="AY153" i="12" s="1"/>
  <c r="L164" i="12" s="1"/>
  <c r="AQ151" i="13"/>
  <c r="AQ153" i="13" s="1"/>
  <c r="N162" i="13" s="1"/>
  <c r="O151" i="5"/>
  <c r="AG151" i="5"/>
  <c r="AQ151" i="6"/>
  <c r="I151" i="8"/>
  <c r="AO151" i="10"/>
  <c r="O151" i="12"/>
  <c r="G159" i="9"/>
  <c r="Y151" i="9"/>
  <c r="G157" i="5"/>
  <c r="M151" i="5"/>
  <c r="M153" i="5" s="1"/>
  <c r="N157" i="5" s="1"/>
  <c r="AK151" i="5"/>
  <c r="G151" i="5"/>
  <c r="AM153" i="10"/>
  <c r="L162" i="10" s="1"/>
  <c r="Q151" i="9"/>
  <c r="F158" i="9"/>
  <c r="O151" i="9"/>
  <c r="AG151" i="6"/>
  <c r="G151" i="6"/>
  <c r="E151" i="6"/>
  <c r="Q151" i="4"/>
  <c r="I151" i="4"/>
  <c r="W153" i="12"/>
  <c r="M159" i="12" s="1"/>
  <c r="F157" i="10"/>
  <c r="K151" i="10"/>
  <c r="I151" i="10"/>
  <c r="G151" i="8"/>
  <c r="G156" i="8"/>
  <c r="E151" i="8"/>
  <c r="H158" i="6"/>
  <c r="J164" i="13"/>
  <c r="J159" i="13"/>
  <c r="W153" i="13"/>
  <c r="M159" i="13" s="1"/>
  <c r="I163" i="13"/>
  <c r="AS153" i="13"/>
  <c r="L163" i="13" s="1"/>
  <c r="J162" i="13"/>
  <c r="AO153" i="13"/>
  <c r="M162" i="13" s="1"/>
  <c r="C153" i="13"/>
  <c r="L156" i="13" s="1"/>
  <c r="I156" i="13"/>
  <c r="I157" i="13"/>
  <c r="I153" i="13"/>
  <c r="L157" i="13" s="1"/>
  <c r="O153" i="13"/>
  <c r="L158" i="13" s="1"/>
  <c r="I158" i="13"/>
  <c r="I161" i="13"/>
  <c r="AG153" i="13"/>
  <c r="L161" i="13" s="1"/>
  <c r="I159" i="13"/>
  <c r="J163" i="13"/>
  <c r="AU153" i="13"/>
  <c r="M163" i="13" s="1"/>
  <c r="K163" i="13"/>
  <c r="AW153" i="13"/>
  <c r="N163" i="13" s="1"/>
  <c r="K161" i="13"/>
  <c r="AK153" i="13"/>
  <c r="N161" i="13" s="1"/>
  <c r="J160" i="13"/>
  <c r="AC153" i="13"/>
  <c r="M160" i="13" s="1"/>
  <c r="J156" i="13"/>
  <c r="E153" i="13"/>
  <c r="M156" i="13" s="1"/>
  <c r="S153" i="13"/>
  <c r="N158" i="13" s="1"/>
  <c r="K158" i="13"/>
  <c r="G153" i="13"/>
  <c r="N156" i="13" s="1"/>
  <c r="K156" i="13"/>
  <c r="J158" i="13"/>
  <c r="Q153" i="13"/>
  <c r="M158" i="13" s="1"/>
  <c r="AI153" i="13"/>
  <c r="M161" i="13" s="1"/>
  <c r="J162" i="12"/>
  <c r="BC153" i="12"/>
  <c r="N164" i="12" s="1"/>
  <c r="K164" i="12"/>
  <c r="AQ153" i="12"/>
  <c r="N162" i="12" s="1"/>
  <c r="K162" i="12"/>
  <c r="J164" i="12"/>
  <c r="BA153" i="12"/>
  <c r="M164" i="12" s="1"/>
  <c r="AY153" i="11"/>
  <c r="L164" i="11" s="1"/>
  <c r="BA153" i="11"/>
  <c r="M164" i="11" s="1"/>
  <c r="K164" i="11"/>
  <c r="K163" i="10"/>
  <c r="BC153" i="10"/>
  <c r="N164" i="10" s="1"/>
  <c r="AY153" i="10"/>
  <c r="L164" i="10" s="1"/>
  <c r="I164" i="10"/>
  <c r="BC153" i="9"/>
  <c r="N164" i="9" s="1"/>
  <c r="K164" i="9"/>
  <c r="J164" i="9"/>
  <c r="BA153" i="9"/>
  <c r="M164" i="9" s="1"/>
  <c r="AY153" i="9"/>
  <c r="L164" i="9" s="1"/>
  <c r="I164" i="9"/>
  <c r="BC153" i="8"/>
  <c r="N164" i="8" s="1"/>
  <c r="K164" i="8"/>
  <c r="BA153" i="8"/>
  <c r="M164" i="8" s="1"/>
  <c r="BC153" i="6"/>
  <c r="N164" i="6" s="1"/>
  <c r="K164" i="6"/>
  <c r="AY153" i="6"/>
  <c r="L164" i="6" s="1"/>
  <c r="I164" i="6"/>
  <c r="K163" i="5"/>
  <c r="AW153" i="5"/>
  <c r="N163" i="5" s="1"/>
  <c r="J164" i="5"/>
  <c r="BA153" i="5"/>
  <c r="M164" i="5" s="1"/>
  <c r="I163" i="5"/>
  <c r="AS153" i="5"/>
  <c r="L163" i="5" s="1"/>
  <c r="BC153" i="5"/>
  <c r="N164" i="5" s="1"/>
  <c r="K164" i="5"/>
  <c r="AY153" i="5"/>
  <c r="L164" i="5" s="1"/>
  <c r="I164" i="5"/>
  <c r="BA153" i="4"/>
  <c r="M164" i="4" s="1"/>
  <c r="I163" i="4"/>
  <c r="AS153" i="4"/>
  <c r="L163" i="4" s="1"/>
  <c r="K164" i="4"/>
  <c r="K163" i="4"/>
  <c r="AW153" i="4"/>
  <c r="N163" i="4" s="1"/>
  <c r="J163" i="4"/>
  <c r="AU153" i="4"/>
  <c r="M163" i="4" s="1"/>
  <c r="AS153" i="10" l="1"/>
  <c r="L163" i="10" s="1"/>
  <c r="I162" i="9"/>
  <c r="AM153" i="8"/>
  <c r="L162" i="8" s="1"/>
  <c r="I162" i="8"/>
  <c r="AU153" i="8"/>
  <c r="M163" i="8" s="1"/>
  <c r="J163" i="8"/>
  <c r="AY153" i="8"/>
  <c r="L164" i="8" s="1"/>
  <c r="I164" i="12"/>
  <c r="K160" i="13"/>
  <c r="K162" i="9"/>
  <c r="U153" i="5"/>
  <c r="L159" i="5" s="1"/>
  <c r="AU153" i="10"/>
  <c r="M163" i="10" s="1"/>
  <c r="Y153" i="6"/>
  <c r="N159" i="6" s="1"/>
  <c r="K162" i="10"/>
  <c r="AE153" i="11"/>
  <c r="N160" i="11" s="1"/>
  <c r="AC153" i="12"/>
  <c r="M160" i="12" s="1"/>
  <c r="K156" i="9"/>
  <c r="J158" i="8"/>
  <c r="Q153" i="8"/>
  <c r="M158" i="8" s="1"/>
  <c r="I156" i="8"/>
  <c r="C153" i="8"/>
  <c r="L156" i="8" s="1"/>
  <c r="Y153" i="13"/>
  <c r="N159" i="13" s="1"/>
  <c r="C153" i="6"/>
  <c r="L156" i="6" s="1"/>
  <c r="I157" i="9"/>
  <c r="I153" i="9"/>
  <c r="L157" i="9" s="1"/>
  <c r="J159" i="10"/>
  <c r="W153" i="10"/>
  <c r="M159" i="10" s="1"/>
  <c r="BA153" i="6"/>
  <c r="M164" i="6" s="1"/>
  <c r="I164" i="13"/>
  <c r="I160" i="13"/>
  <c r="K162" i="13"/>
  <c r="K153" i="8"/>
  <c r="M157" i="8" s="1"/>
  <c r="K153" i="6"/>
  <c r="M157" i="6" s="1"/>
  <c r="AK153" i="10"/>
  <c r="N161" i="10" s="1"/>
  <c r="E153" i="4"/>
  <c r="M156" i="4" s="1"/>
  <c r="W153" i="8"/>
  <c r="M159" i="8" s="1"/>
  <c r="AQ153" i="8"/>
  <c r="N162" i="8" s="1"/>
  <c r="K162" i="8"/>
  <c r="G153" i="4"/>
  <c r="N156" i="4" s="1"/>
  <c r="K156" i="4"/>
  <c r="J156" i="5"/>
  <c r="E153" i="5"/>
  <c r="M156" i="5" s="1"/>
  <c r="U153" i="8"/>
  <c r="L159" i="8" s="1"/>
  <c r="I159" i="8"/>
  <c r="I160" i="11"/>
  <c r="S153" i="12"/>
  <c r="N158" i="12" s="1"/>
  <c r="O153" i="8"/>
  <c r="L158" i="8" s="1"/>
  <c r="I158" i="8"/>
  <c r="BA153" i="10"/>
  <c r="M164" i="10" s="1"/>
  <c r="J164" i="10"/>
  <c r="I153" i="12"/>
  <c r="L157" i="12" s="1"/>
  <c r="AM153" i="11"/>
  <c r="L162" i="11" s="1"/>
  <c r="AS153" i="8"/>
  <c r="L163" i="8" s="1"/>
  <c r="I163" i="8"/>
  <c r="J160" i="11"/>
  <c r="AC153" i="11"/>
  <c r="M160" i="11" s="1"/>
  <c r="J159" i="6"/>
  <c r="W153" i="6"/>
  <c r="M159" i="6" s="1"/>
  <c r="J157" i="11"/>
  <c r="K153" i="11"/>
  <c r="M157" i="11" s="1"/>
  <c r="J156" i="12"/>
  <c r="E153" i="12"/>
  <c r="M156" i="12" s="1"/>
  <c r="C153" i="12"/>
  <c r="L156" i="12" s="1"/>
  <c r="I156" i="12"/>
  <c r="AS153" i="6"/>
  <c r="L163" i="6" s="1"/>
  <c r="I163" i="6"/>
  <c r="G153" i="11"/>
  <c r="N156" i="11" s="1"/>
  <c r="K156" i="11"/>
  <c r="I161" i="10"/>
  <c r="AG153" i="10"/>
  <c r="L161" i="10" s="1"/>
  <c r="J157" i="13"/>
  <c r="K164" i="13"/>
  <c r="S153" i="6"/>
  <c r="N158" i="6" s="1"/>
  <c r="AK153" i="11"/>
  <c r="N161" i="11" s="1"/>
  <c r="I156" i="11"/>
  <c r="C153" i="11"/>
  <c r="L156" i="11" s="1"/>
  <c r="I163" i="9"/>
  <c r="AS153" i="9"/>
  <c r="L163" i="9" s="1"/>
  <c r="Q153" i="11"/>
  <c r="M158" i="11" s="1"/>
  <c r="J158" i="11"/>
  <c r="J162" i="9"/>
  <c r="AO153" i="9"/>
  <c r="M162" i="9" s="1"/>
  <c r="C153" i="4"/>
  <c r="L156" i="4" s="1"/>
  <c r="I156" i="4"/>
  <c r="AE153" i="12"/>
  <c r="N160" i="12" s="1"/>
  <c r="K160" i="12"/>
  <c r="C153" i="9"/>
  <c r="L156" i="9" s="1"/>
  <c r="I156" i="9"/>
  <c r="U153" i="6"/>
  <c r="L159" i="6" s="1"/>
  <c r="I159" i="6"/>
  <c r="I153" i="5"/>
  <c r="L157" i="5" s="1"/>
  <c r="I157" i="5"/>
  <c r="AC153" i="9"/>
  <c r="M160" i="9" s="1"/>
  <c r="J160" i="9"/>
  <c r="O153" i="4"/>
  <c r="L158" i="4" s="1"/>
  <c r="I158" i="4"/>
  <c r="I158" i="6"/>
  <c r="AQ153" i="11"/>
  <c r="N162" i="11" s="1"/>
  <c r="K158" i="5"/>
  <c r="S153" i="5"/>
  <c r="N158" i="5" s="1"/>
  <c r="AM153" i="12"/>
  <c r="L162" i="12" s="1"/>
  <c r="I162" i="12"/>
  <c r="J157" i="12"/>
  <c r="K153" i="12"/>
  <c r="M157" i="12" s="1"/>
  <c r="AO153" i="11"/>
  <c r="M162" i="11" s="1"/>
  <c r="J162" i="11"/>
  <c r="I159" i="11"/>
  <c r="U153" i="11"/>
  <c r="L159" i="11" s="1"/>
  <c r="S153" i="11"/>
  <c r="N158" i="11" s="1"/>
  <c r="K158" i="11"/>
  <c r="AG153" i="11"/>
  <c r="L161" i="11" s="1"/>
  <c r="Y153" i="11"/>
  <c r="N159" i="11" s="1"/>
  <c r="K159" i="11"/>
  <c r="J162" i="10"/>
  <c r="AO153" i="10"/>
  <c r="M162" i="10" s="1"/>
  <c r="AA153" i="4"/>
  <c r="L160" i="4" s="1"/>
  <c r="I160" i="4"/>
  <c r="J160" i="8"/>
  <c r="AC153" i="8"/>
  <c r="M160" i="8" s="1"/>
  <c r="I159" i="9"/>
  <c r="U153" i="9"/>
  <c r="L159" i="9" s="1"/>
  <c r="I164" i="4"/>
  <c r="G153" i="5"/>
  <c r="N156" i="5" s="1"/>
  <c r="K156" i="5"/>
  <c r="I157" i="8"/>
  <c r="I153" i="8"/>
  <c r="L157" i="8" s="1"/>
  <c r="K160" i="5"/>
  <c r="AE153" i="5"/>
  <c r="N160" i="5" s="1"/>
  <c r="I156" i="5"/>
  <c r="C153" i="5"/>
  <c r="L156" i="5" s="1"/>
  <c r="I162" i="13"/>
  <c r="K161" i="5"/>
  <c r="AK153" i="5"/>
  <c r="N161" i="5" s="1"/>
  <c r="AQ153" i="6"/>
  <c r="N162" i="6" s="1"/>
  <c r="K162" i="6"/>
  <c r="J160" i="4"/>
  <c r="AC153" i="4"/>
  <c r="M160" i="4" s="1"/>
  <c r="AA153" i="5"/>
  <c r="L160" i="5" s="1"/>
  <c r="I160" i="5"/>
  <c r="J163" i="6"/>
  <c r="AU153" i="6"/>
  <c r="M163" i="6" s="1"/>
  <c r="I158" i="5"/>
  <c r="O153" i="5"/>
  <c r="L158" i="5" s="1"/>
  <c r="J158" i="12"/>
  <c r="Q153" i="12"/>
  <c r="M158" i="12" s="1"/>
  <c r="J162" i="5"/>
  <c r="AO153" i="5"/>
  <c r="M162" i="5" s="1"/>
  <c r="K162" i="5"/>
  <c r="AQ153" i="5"/>
  <c r="N162" i="5" s="1"/>
  <c r="AU153" i="5"/>
  <c r="M163" i="5" s="1"/>
  <c r="K159" i="9"/>
  <c r="Y153" i="9"/>
  <c r="N159" i="9" s="1"/>
  <c r="K163" i="6"/>
  <c r="AW153" i="6"/>
  <c r="N163" i="6" s="1"/>
  <c r="O153" i="12"/>
  <c r="L158" i="12" s="1"/>
  <c r="I158" i="12"/>
  <c r="I161" i="5"/>
  <c r="AG153" i="5"/>
  <c r="L161" i="5" s="1"/>
  <c r="AA153" i="8"/>
  <c r="L160" i="8" s="1"/>
  <c r="I160" i="8"/>
  <c r="K159" i="5"/>
  <c r="Y153" i="5"/>
  <c r="N159" i="5" s="1"/>
  <c r="I162" i="5"/>
  <c r="AM153" i="5"/>
  <c r="L162" i="5" s="1"/>
  <c r="J159" i="9"/>
  <c r="W153" i="9"/>
  <c r="M159" i="9" s="1"/>
  <c r="O153" i="9"/>
  <c r="L158" i="9" s="1"/>
  <c r="I158" i="9"/>
  <c r="J158" i="9"/>
  <c r="Q153" i="9"/>
  <c r="M158" i="9" s="1"/>
  <c r="AG153" i="6"/>
  <c r="L161" i="6" s="1"/>
  <c r="I161" i="6"/>
  <c r="G153" i="6"/>
  <c r="N156" i="6" s="1"/>
  <c r="K156" i="6"/>
  <c r="E153" i="6"/>
  <c r="M156" i="6" s="1"/>
  <c r="J156" i="6"/>
  <c r="Q153" i="4"/>
  <c r="M158" i="4" s="1"/>
  <c r="J158" i="4"/>
  <c r="I157" i="4"/>
  <c r="I153" i="4"/>
  <c r="L157" i="4" s="1"/>
  <c r="J157" i="10"/>
  <c r="K153" i="10"/>
  <c r="M157" i="10" s="1"/>
  <c r="I153" i="10"/>
  <c r="L157" i="10" s="1"/>
  <c r="I157" i="10"/>
  <c r="E153" i="8"/>
  <c r="M156" i="8" s="1"/>
  <c r="J156" i="8"/>
  <c r="K156" i="8"/>
  <c r="G153" i="8"/>
  <c r="N156" i="8" s="1"/>
  <c r="D35" i="14" l="1"/>
  <c r="D34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F14" i="14"/>
  <c r="H14" i="14"/>
  <c r="K33" i="14" l="1"/>
  <c r="K20" i="14"/>
  <c r="K25" i="14"/>
  <c r="K32" i="14"/>
  <c r="K16" i="14"/>
  <c r="K23" i="14"/>
  <c r="K24" i="14"/>
  <c r="K17" i="14"/>
  <c r="K28" i="14"/>
  <c r="K34" i="14"/>
  <c r="K22" i="14"/>
  <c r="K29" i="14"/>
  <c r="K21" i="14"/>
  <c r="K19" i="14"/>
  <c r="K18" i="14"/>
  <c r="K35" i="14"/>
  <c r="K15" i="14"/>
  <c r="K14" i="14"/>
  <c r="L14" i="14" s="1"/>
  <c r="K26" i="14"/>
  <c r="K31" i="14"/>
  <c r="K30" i="14"/>
  <c r="K27" i="14"/>
  <c r="L35" i="14"/>
  <c r="M35" i="14" s="1"/>
  <c r="R35" i="14" s="1"/>
  <c r="L34" i="14"/>
  <c r="M34" i="14" s="1"/>
  <c r="R34" i="14" s="1"/>
  <c r="AY14" i="14" l="1"/>
  <c r="AZ149" i="3"/>
  <c r="E164" i="3" s="1"/>
  <c r="AY149" i="3"/>
  <c r="D164" i="3" s="1"/>
  <c r="AX149" i="3"/>
  <c r="AT149" i="3"/>
  <c r="E163" i="3" s="1"/>
  <c r="AS149" i="3"/>
  <c r="D163" i="3" s="1"/>
  <c r="AR149" i="3"/>
  <c r="AN149" i="3"/>
  <c r="E162" i="3" s="1"/>
  <c r="AM149" i="3"/>
  <c r="D162" i="3" s="1"/>
  <c r="AL149" i="3"/>
  <c r="AH149" i="3"/>
  <c r="E161" i="3" s="1"/>
  <c r="AG149" i="3"/>
  <c r="D161" i="3" s="1"/>
  <c r="AF149" i="3"/>
  <c r="AB149" i="3"/>
  <c r="E160" i="3" s="1"/>
  <c r="AA149" i="3"/>
  <c r="D160" i="3" s="1"/>
  <c r="Z149" i="3"/>
  <c r="V149" i="3"/>
  <c r="E159" i="3" s="1"/>
  <c r="U149" i="3"/>
  <c r="D159" i="3" s="1"/>
  <c r="T149" i="3"/>
  <c r="P149" i="3"/>
  <c r="E158" i="3" s="1"/>
  <c r="O149" i="3"/>
  <c r="D158" i="3" s="1"/>
  <c r="N149" i="3"/>
  <c r="J149" i="3"/>
  <c r="E157" i="3" s="1"/>
  <c r="I149" i="3"/>
  <c r="D157" i="3" s="1"/>
  <c r="H149" i="3"/>
  <c r="D149" i="3"/>
  <c r="C149" i="3"/>
  <c r="B149" i="3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85" i="2"/>
  <c r="BC86" i="2"/>
  <c r="BC87" i="2"/>
  <c r="BC88" i="2"/>
  <c r="BC89" i="2"/>
  <c r="BC90" i="2"/>
  <c r="BC91" i="2"/>
  <c r="BC92" i="2"/>
  <c r="BC93" i="2"/>
  <c r="BC94" i="2"/>
  <c r="BC95" i="2"/>
  <c r="BC96" i="2"/>
  <c r="BC97" i="2"/>
  <c r="BC98" i="2"/>
  <c r="BC99" i="2"/>
  <c r="BC100" i="2"/>
  <c r="BC101" i="2"/>
  <c r="BC102" i="2"/>
  <c r="BC103" i="2"/>
  <c r="BC104" i="2"/>
  <c r="BC105" i="2"/>
  <c r="BC106" i="2"/>
  <c r="BC107" i="2"/>
  <c r="BC108" i="2"/>
  <c r="BC109" i="2"/>
  <c r="BC110" i="2"/>
  <c r="BC111" i="2"/>
  <c r="BC112" i="2"/>
  <c r="BC113" i="2"/>
  <c r="BC114" i="2"/>
  <c r="BC115" i="2"/>
  <c r="BC116" i="2"/>
  <c r="BC117" i="2"/>
  <c r="BC118" i="2"/>
  <c r="BC119" i="2"/>
  <c r="BC120" i="2"/>
  <c r="BC121" i="2"/>
  <c r="BC122" i="2"/>
  <c r="BC123" i="2"/>
  <c r="BC124" i="2"/>
  <c r="BC125" i="2"/>
  <c r="BC126" i="2"/>
  <c r="BC127" i="2"/>
  <c r="BC128" i="2"/>
  <c r="BC129" i="2"/>
  <c r="BC130" i="2"/>
  <c r="BC131" i="2"/>
  <c r="BC132" i="2"/>
  <c r="BC133" i="2"/>
  <c r="BC134" i="2"/>
  <c r="BC135" i="2"/>
  <c r="BC136" i="2"/>
  <c r="BC137" i="2"/>
  <c r="BC138" i="2"/>
  <c r="BC139" i="2"/>
  <c r="BC140" i="2"/>
  <c r="BC141" i="2"/>
  <c r="BC142" i="2"/>
  <c r="BC143" i="2"/>
  <c r="BC144" i="2"/>
  <c r="BC145" i="2"/>
  <c r="BC146" i="2"/>
  <c r="BC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6" i="2"/>
  <c r="AI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7" i="2"/>
  <c r="E182" i="2" l="1"/>
  <c r="F182" i="2"/>
  <c r="G182" i="2"/>
  <c r="K182" i="2"/>
  <c r="L182" i="2"/>
  <c r="M182" i="2"/>
  <c r="Q182" i="2"/>
  <c r="W182" i="2"/>
  <c r="AC182" i="2"/>
  <c r="AI182" i="2"/>
  <c r="AO182" i="2"/>
  <c r="AU182" i="2"/>
  <c r="BA182" i="2"/>
  <c r="R182" i="2"/>
  <c r="S182" i="2"/>
  <c r="X182" i="2"/>
  <c r="Y182" i="2"/>
  <c r="AD182" i="2"/>
  <c r="AE182" i="2"/>
  <c r="AJ182" i="2"/>
  <c r="AK182" i="2"/>
  <c r="AP182" i="2"/>
  <c r="AQ182" i="2"/>
  <c r="AV182" i="2"/>
  <c r="AW182" i="2"/>
  <c r="BB182" i="2"/>
  <c r="BC182" i="2"/>
  <c r="AI17" i="14"/>
  <c r="AI28" i="14"/>
  <c r="AI27" i="14"/>
  <c r="AI16" i="14"/>
  <c r="AI26" i="14"/>
  <c r="AI25" i="14"/>
  <c r="AI14" i="14"/>
  <c r="AI35" i="14"/>
  <c r="AI24" i="14"/>
  <c r="AI23" i="14"/>
  <c r="AI34" i="14"/>
  <c r="AI33" i="14"/>
  <c r="AI22" i="14"/>
  <c r="AI21" i="14"/>
  <c r="AI32" i="14"/>
  <c r="AI31" i="14"/>
  <c r="AI20" i="14"/>
  <c r="AI19" i="14"/>
  <c r="AI30" i="14"/>
  <c r="AI29" i="14"/>
  <c r="AI18" i="14"/>
  <c r="AI15" i="14"/>
  <c r="AZ35" i="14"/>
  <c r="AZ14" i="14"/>
  <c r="AZ25" i="14"/>
  <c r="AZ26" i="14"/>
  <c r="AZ15" i="14"/>
  <c r="AZ16" i="14"/>
  <c r="AZ27" i="14"/>
  <c r="AZ28" i="14"/>
  <c r="AZ17" i="14"/>
  <c r="AZ18" i="14"/>
  <c r="AZ29" i="14"/>
  <c r="AZ30" i="14"/>
  <c r="AZ19" i="14"/>
  <c r="AZ20" i="14"/>
  <c r="AZ31" i="14"/>
  <c r="AZ32" i="14"/>
  <c r="AZ21" i="14"/>
  <c r="AZ22" i="14"/>
  <c r="AZ33" i="14"/>
  <c r="AZ34" i="14"/>
  <c r="AZ23" i="14"/>
  <c r="AZ24" i="14"/>
  <c r="C156" i="3"/>
  <c r="E11" i="3"/>
  <c r="E15" i="3"/>
  <c r="E19" i="3"/>
  <c r="E23" i="3"/>
  <c r="E27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7" i="3"/>
  <c r="E8" i="3"/>
  <c r="E16" i="3"/>
  <c r="E20" i="3"/>
  <c r="E28" i="3"/>
  <c r="E32" i="3"/>
  <c r="E40" i="3"/>
  <c r="E44" i="3"/>
  <c r="E52" i="3"/>
  <c r="E56" i="3"/>
  <c r="E64" i="3"/>
  <c r="E68" i="3"/>
  <c r="E76" i="3"/>
  <c r="E80" i="3"/>
  <c r="E88" i="3"/>
  <c r="E92" i="3"/>
  <c r="E100" i="3"/>
  <c r="E104" i="3"/>
  <c r="E112" i="3"/>
  <c r="E116" i="3"/>
  <c r="E124" i="3"/>
  <c r="E128" i="3"/>
  <c r="E132" i="3"/>
  <c r="E140" i="3"/>
  <c r="E144" i="3"/>
  <c r="E9" i="3"/>
  <c r="E17" i="3"/>
  <c r="E25" i="3"/>
  <c r="E33" i="3"/>
  <c r="E41" i="3"/>
  <c r="E49" i="3"/>
  <c r="E57" i="3"/>
  <c r="E65" i="3"/>
  <c r="E77" i="3"/>
  <c r="E85" i="3"/>
  <c r="E93" i="3"/>
  <c r="E101" i="3"/>
  <c r="E109" i="3"/>
  <c r="E117" i="3"/>
  <c r="E125" i="3"/>
  <c r="E133" i="3"/>
  <c r="E141" i="3"/>
  <c r="E10" i="3"/>
  <c r="E18" i="3"/>
  <c r="E22" i="3"/>
  <c r="E30" i="3"/>
  <c r="E38" i="3"/>
  <c r="E42" i="3"/>
  <c r="E50" i="3"/>
  <c r="E58" i="3"/>
  <c r="E62" i="3"/>
  <c r="E70" i="3"/>
  <c r="E78" i="3"/>
  <c r="E82" i="3"/>
  <c r="E90" i="3"/>
  <c r="E94" i="3"/>
  <c r="E102" i="3"/>
  <c r="E106" i="3"/>
  <c r="E114" i="3"/>
  <c r="E122" i="3"/>
  <c r="E126" i="3"/>
  <c r="E134" i="3"/>
  <c r="E142" i="3"/>
  <c r="E146" i="3"/>
  <c r="E12" i="3"/>
  <c r="E24" i="3"/>
  <c r="E36" i="3"/>
  <c r="E48" i="3"/>
  <c r="E60" i="3"/>
  <c r="E72" i="3"/>
  <c r="E84" i="3"/>
  <c r="E96" i="3"/>
  <c r="E108" i="3"/>
  <c r="E120" i="3"/>
  <c r="E136" i="3"/>
  <c r="E13" i="3"/>
  <c r="E21" i="3"/>
  <c r="E29" i="3"/>
  <c r="E37" i="3"/>
  <c r="E45" i="3"/>
  <c r="E53" i="3"/>
  <c r="E61" i="3"/>
  <c r="E69" i="3"/>
  <c r="E73" i="3"/>
  <c r="E81" i="3"/>
  <c r="E89" i="3"/>
  <c r="E97" i="3"/>
  <c r="E105" i="3"/>
  <c r="E113" i="3"/>
  <c r="E121" i="3"/>
  <c r="E129" i="3"/>
  <c r="E137" i="3"/>
  <c r="E145" i="3"/>
  <c r="E14" i="3"/>
  <c r="E26" i="3"/>
  <c r="E34" i="3"/>
  <c r="E46" i="3"/>
  <c r="E54" i="3"/>
  <c r="E66" i="3"/>
  <c r="E74" i="3"/>
  <c r="E86" i="3"/>
  <c r="E98" i="3"/>
  <c r="E110" i="3"/>
  <c r="E118" i="3"/>
  <c r="E130" i="3"/>
  <c r="E138" i="3"/>
  <c r="C160" i="3"/>
  <c r="AC11" i="3"/>
  <c r="AC15" i="3"/>
  <c r="AC19" i="3"/>
  <c r="AC23" i="3"/>
  <c r="AC27" i="3"/>
  <c r="AC31" i="3"/>
  <c r="AC35" i="3"/>
  <c r="AC39" i="3"/>
  <c r="AC43" i="3"/>
  <c r="AC47" i="3"/>
  <c r="AC51" i="3"/>
  <c r="AC55" i="3"/>
  <c r="AC59" i="3"/>
  <c r="AC63" i="3"/>
  <c r="AC67" i="3"/>
  <c r="AC71" i="3"/>
  <c r="AC75" i="3"/>
  <c r="AC79" i="3"/>
  <c r="AC83" i="3"/>
  <c r="AC87" i="3"/>
  <c r="AC91" i="3"/>
  <c r="AC95" i="3"/>
  <c r="AC99" i="3"/>
  <c r="AC103" i="3"/>
  <c r="AC107" i="3"/>
  <c r="AC111" i="3"/>
  <c r="AC115" i="3"/>
  <c r="AC119" i="3"/>
  <c r="AC123" i="3"/>
  <c r="AC127" i="3"/>
  <c r="AC131" i="3"/>
  <c r="AC135" i="3"/>
  <c r="AC139" i="3"/>
  <c r="AC143" i="3"/>
  <c r="AC7" i="3"/>
  <c r="AC9" i="3"/>
  <c r="AC17" i="3"/>
  <c r="AC21" i="3"/>
  <c r="AC29" i="3"/>
  <c r="AC37" i="3"/>
  <c r="AC45" i="3"/>
  <c r="AC53" i="3"/>
  <c r="AC61" i="3"/>
  <c r="AC69" i="3"/>
  <c r="AC73" i="3"/>
  <c r="AC81" i="3"/>
  <c r="AC89" i="3"/>
  <c r="AC93" i="3"/>
  <c r="AC101" i="3"/>
  <c r="AC105" i="3"/>
  <c r="AC113" i="3"/>
  <c r="AC121" i="3"/>
  <c r="AC129" i="3"/>
  <c r="AC137" i="3"/>
  <c r="AC145" i="3"/>
  <c r="AC14" i="3"/>
  <c r="AC18" i="3"/>
  <c r="AC26" i="3"/>
  <c r="AC34" i="3"/>
  <c r="AC38" i="3"/>
  <c r="AC46" i="3"/>
  <c r="AC54" i="3"/>
  <c r="AC58" i="3"/>
  <c r="AC66" i="3"/>
  <c r="AC74" i="3"/>
  <c r="AC82" i="3"/>
  <c r="AC86" i="3"/>
  <c r="AC94" i="3"/>
  <c r="AC98" i="3"/>
  <c r="AC106" i="3"/>
  <c r="AC110" i="3"/>
  <c r="AC118" i="3"/>
  <c r="AC122" i="3"/>
  <c r="AC130" i="3"/>
  <c r="AC138" i="3"/>
  <c r="AC146" i="3"/>
  <c r="AC8" i="3"/>
  <c r="AC12" i="3"/>
  <c r="AC16" i="3"/>
  <c r="AC20" i="3"/>
  <c r="AC24" i="3"/>
  <c r="AC28" i="3"/>
  <c r="AC32" i="3"/>
  <c r="AC36" i="3"/>
  <c r="AC40" i="3"/>
  <c r="AC44" i="3"/>
  <c r="AC48" i="3"/>
  <c r="AC52" i="3"/>
  <c r="AC56" i="3"/>
  <c r="AC60" i="3"/>
  <c r="AC64" i="3"/>
  <c r="AC68" i="3"/>
  <c r="AC72" i="3"/>
  <c r="AC76" i="3"/>
  <c r="AC80" i="3"/>
  <c r="AC84" i="3"/>
  <c r="AC88" i="3"/>
  <c r="AC92" i="3"/>
  <c r="AC96" i="3"/>
  <c r="AC100" i="3"/>
  <c r="AC104" i="3"/>
  <c r="AC108" i="3"/>
  <c r="AC112" i="3"/>
  <c r="AC116" i="3"/>
  <c r="AC120" i="3"/>
  <c r="AC124" i="3"/>
  <c r="AC128" i="3"/>
  <c r="AC132" i="3"/>
  <c r="AC136" i="3"/>
  <c r="AC140" i="3"/>
  <c r="AC144" i="3"/>
  <c r="AC13" i="3"/>
  <c r="AC25" i="3"/>
  <c r="AC33" i="3"/>
  <c r="AC41" i="3"/>
  <c r="AC49" i="3"/>
  <c r="AC57" i="3"/>
  <c r="AC65" i="3"/>
  <c r="AC77" i="3"/>
  <c r="AC85" i="3"/>
  <c r="AC97" i="3"/>
  <c r="AC109" i="3"/>
  <c r="AC117" i="3"/>
  <c r="AC125" i="3"/>
  <c r="AC133" i="3"/>
  <c r="AC141" i="3"/>
  <c r="AC10" i="3"/>
  <c r="AC22" i="3"/>
  <c r="AC30" i="3"/>
  <c r="AC42" i="3"/>
  <c r="AC50" i="3"/>
  <c r="AC62" i="3"/>
  <c r="AC70" i="3"/>
  <c r="AC78" i="3"/>
  <c r="AC90" i="3"/>
  <c r="AC102" i="3"/>
  <c r="AC114" i="3"/>
  <c r="AC126" i="3"/>
  <c r="AC134" i="3"/>
  <c r="AC142" i="3"/>
  <c r="C164" i="3"/>
  <c r="BA11" i="3"/>
  <c r="BA15" i="3"/>
  <c r="BA19" i="3"/>
  <c r="BA23" i="3"/>
  <c r="BA27" i="3"/>
  <c r="BA31" i="3"/>
  <c r="BA35" i="3"/>
  <c r="BA39" i="3"/>
  <c r="BA43" i="3"/>
  <c r="BA47" i="3"/>
  <c r="BA51" i="3"/>
  <c r="BA55" i="3"/>
  <c r="BA59" i="3"/>
  <c r="BA63" i="3"/>
  <c r="BA67" i="3"/>
  <c r="BA71" i="3"/>
  <c r="BA75" i="3"/>
  <c r="BA79" i="3"/>
  <c r="BA83" i="3"/>
  <c r="BA87" i="3"/>
  <c r="BA91" i="3"/>
  <c r="BA95" i="3"/>
  <c r="BA99" i="3"/>
  <c r="BA103" i="3"/>
  <c r="BA107" i="3"/>
  <c r="BA111" i="3"/>
  <c r="BA115" i="3"/>
  <c r="BA119" i="3"/>
  <c r="BA123" i="3"/>
  <c r="BA127" i="3"/>
  <c r="BA131" i="3"/>
  <c r="BA135" i="3"/>
  <c r="BA139" i="3"/>
  <c r="BA143" i="3"/>
  <c r="BA7" i="3"/>
  <c r="BA8" i="3"/>
  <c r="BA12" i="3"/>
  <c r="BA16" i="3"/>
  <c r="BA20" i="3"/>
  <c r="BA24" i="3"/>
  <c r="BA28" i="3"/>
  <c r="BA32" i="3"/>
  <c r="BA36" i="3"/>
  <c r="BA40" i="3"/>
  <c r="BA44" i="3"/>
  <c r="BA48" i="3"/>
  <c r="BA52" i="3"/>
  <c r="BA56" i="3"/>
  <c r="BA60" i="3"/>
  <c r="BA64" i="3"/>
  <c r="BA68" i="3"/>
  <c r="BA72" i="3"/>
  <c r="BA76" i="3"/>
  <c r="BA80" i="3"/>
  <c r="BA84" i="3"/>
  <c r="BA88" i="3"/>
  <c r="BA92" i="3"/>
  <c r="BA96" i="3"/>
  <c r="BA100" i="3"/>
  <c r="BA104" i="3"/>
  <c r="BA108" i="3"/>
  <c r="BA112" i="3"/>
  <c r="BA116" i="3"/>
  <c r="BA120" i="3"/>
  <c r="BA124" i="3"/>
  <c r="BA128" i="3"/>
  <c r="BA132" i="3"/>
  <c r="BA136" i="3"/>
  <c r="BA140" i="3"/>
  <c r="BA144" i="3"/>
  <c r="BA14" i="3"/>
  <c r="BA22" i="3"/>
  <c r="BA30" i="3"/>
  <c r="BA38" i="3"/>
  <c r="BA46" i="3"/>
  <c r="BA54" i="3"/>
  <c r="BA62" i="3"/>
  <c r="BA70" i="3"/>
  <c r="BA78" i="3"/>
  <c r="BA86" i="3"/>
  <c r="BA94" i="3"/>
  <c r="BA102" i="3"/>
  <c r="BA110" i="3"/>
  <c r="BA118" i="3"/>
  <c r="BA126" i="3"/>
  <c r="BA134" i="3"/>
  <c r="BA142" i="3"/>
  <c r="BA18" i="3"/>
  <c r="BA34" i="3"/>
  <c r="BA50" i="3"/>
  <c r="BA66" i="3"/>
  <c r="BA82" i="3"/>
  <c r="BA90" i="3"/>
  <c r="BA106" i="3"/>
  <c r="BA122" i="3"/>
  <c r="BA138" i="3"/>
  <c r="BA21" i="3"/>
  <c r="BA37" i="3"/>
  <c r="BA45" i="3"/>
  <c r="BA61" i="3"/>
  <c r="BA77" i="3"/>
  <c r="BA93" i="3"/>
  <c r="BA109" i="3"/>
  <c r="BA125" i="3"/>
  <c r="BA133" i="3"/>
  <c r="BA9" i="3"/>
  <c r="BA17" i="3"/>
  <c r="BA25" i="3"/>
  <c r="BA33" i="3"/>
  <c r="BA41" i="3"/>
  <c r="BA49" i="3"/>
  <c r="BA57" i="3"/>
  <c r="BA65" i="3"/>
  <c r="BA73" i="3"/>
  <c r="BA81" i="3"/>
  <c r="BA89" i="3"/>
  <c r="BA97" i="3"/>
  <c r="BA105" i="3"/>
  <c r="BA113" i="3"/>
  <c r="BA121" i="3"/>
  <c r="BA129" i="3"/>
  <c r="BA137" i="3"/>
  <c r="BA145" i="3"/>
  <c r="BA10" i="3"/>
  <c r="BA26" i="3"/>
  <c r="BA42" i="3"/>
  <c r="BA58" i="3"/>
  <c r="BA74" i="3"/>
  <c r="BA98" i="3"/>
  <c r="BA114" i="3"/>
  <c r="BA130" i="3"/>
  <c r="BA146" i="3"/>
  <c r="BA13" i="3"/>
  <c r="BA29" i="3"/>
  <c r="BA53" i="3"/>
  <c r="BA69" i="3"/>
  <c r="BA85" i="3"/>
  <c r="BA101" i="3"/>
  <c r="BA117" i="3"/>
  <c r="BA141" i="3"/>
  <c r="D156" i="3"/>
  <c r="F11" i="3"/>
  <c r="F15" i="3"/>
  <c r="F19" i="3"/>
  <c r="F23" i="3"/>
  <c r="F27" i="3"/>
  <c r="F31" i="3"/>
  <c r="F35" i="3"/>
  <c r="F39" i="3"/>
  <c r="F43" i="3"/>
  <c r="F47" i="3"/>
  <c r="F51" i="3"/>
  <c r="F55" i="3"/>
  <c r="F59" i="3"/>
  <c r="F63" i="3"/>
  <c r="F67" i="3"/>
  <c r="F71" i="3"/>
  <c r="F75" i="3"/>
  <c r="F79" i="3"/>
  <c r="F83" i="3"/>
  <c r="F87" i="3"/>
  <c r="F91" i="3"/>
  <c r="F95" i="3"/>
  <c r="F99" i="3"/>
  <c r="F103" i="3"/>
  <c r="F107" i="3"/>
  <c r="F111" i="3"/>
  <c r="F115" i="3"/>
  <c r="F119" i="3"/>
  <c r="F123" i="3"/>
  <c r="F127" i="3"/>
  <c r="F131" i="3"/>
  <c r="F135" i="3"/>
  <c r="F139" i="3"/>
  <c r="F143" i="3"/>
  <c r="F7" i="3"/>
  <c r="F8" i="3"/>
  <c r="F12" i="3"/>
  <c r="F16" i="3"/>
  <c r="F20" i="3"/>
  <c r="F24" i="3"/>
  <c r="F28" i="3"/>
  <c r="F32" i="3"/>
  <c r="F36" i="3"/>
  <c r="F40" i="3"/>
  <c r="F44" i="3"/>
  <c r="F48" i="3"/>
  <c r="F52" i="3"/>
  <c r="F56" i="3"/>
  <c r="F60" i="3"/>
  <c r="F64" i="3"/>
  <c r="F68" i="3"/>
  <c r="F72" i="3"/>
  <c r="F76" i="3"/>
  <c r="F80" i="3"/>
  <c r="F84" i="3"/>
  <c r="F88" i="3"/>
  <c r="F92" i="3"/>
  <c r="F96" i="3"/>
  <c r="F100" i="3"/>
  <c r="F104" i="3"/>
  <c r="F108" i="3"/>
  <c r="F112" i="3"/>
  <c r="F116" i="3"/>
  <c r="F120" i="3"/>
  <c r="F124" i="3"/>
  <c r="F128" i="3"/>
  <c r="F132" i="3"/>
  <c r="F136" i="3"/>
  <c r="F140" i="3"/>
  <c r="F144" i="3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4" i="3"/>
  <c r="F30" i="3"/>
  <c r="F38" i="3"/>
  <c r="F54" i="3"/>
  <c r="F70" i="3"/>
  <c r="F78" i="3"/>
  <c r="F94" i="3"/>
  <c r="F110" i="3"/>
  <c r="F118" i="3"/>
  <c r="F134" i="3"/>
  <c r="F142" i="3"/>
  <c r="F9" i="3"/>
  <c r="F25" i="3"/>
  <c r="F33" i="3"/>
  <c r="F49" i="3"/>
  <c r="F65" i="3"/>
  <c r="F81" i="3"/>
  <c r="F97" i="3"/>
  <c r="F105" i="3"/>
  <c r="F121" i="3"/>
  <c r="F129" i="3"/>
  <c r="F145" i="3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22" i="3"/>
  <c r="F46" i="3"/>
  <c r="F62" i="3"/>
  <c r="F86" i="3"/>
  <c r="F102" i="3"/>
  <c r="F126" i="3"/>
  <c r="F17" i="3"/>
  <c r="F41" i="3"/>
  <c r="F57" i="3"/>
  <c r="F73" i="3"/>
  <c r="F89" i="3"/>
  <c r="F113" i="3"/>
  <c r="F137" i="3"/>
  <c r="C163" i="3"/>
  <c r="AU11" i="3"/>
  <c r="AU15" i="3"/>
  <c r="AU19" i="3"/>
  <c r="AU23" i="3"/>
  <c r="AU27" i="3"/>
  <c r="AU31" i="3"/>
  <c r="AU35" i="3"/>
  <c r="AU39" i="3"/>
  <c r="AU43" i="3"/>
  <c r="AU47" i="3"/>
  <c r="AU51" i="3"/>
  <c r="AU55" i="3"/>
  <c r="AU59" i="3"/>
  <c r="AU63" i="3"/>
  <c r="AU67" i="3"/>
  <c r="AU71" i="3"/>
  <c r="AU75" i="3"/>
  <c r="AU8" i="3"/>
  <c r="AU12" i="3"/>
  <c r="AU16" i="3"/>
  <c r="AU20" i="3"/>
  <c r="AU24" i="3"/>
  <c r="AU28" i="3"/>
  <c r="AU32" i="3"/>
  <c r="AU36" i="3"/>
  <c r="AU40" i="3"/>
  <c r="AU44" i="3"/>
  <c r="AU48" i="3"/>
  <c r="AU52" i="3"/>
  <c r="AU56" i="3"/>
  <c r="AU60" i="3"/>
  <c r="AU64" i="3"/>
  <c r="AU68" i="3"/>
  <c r="AU72" i="3"/>
  <c r="AU10" i="3"/>
  <c r="AU18" i="3"/>
  <c r="AU26" i="3"/>
  <c r="AU34" i="3"/>
  <c r="AU42" i="3"/>
  <c r="AU50" i="3"/>
  <c r="AU58" i="3"/>
  <c r="AU66" i="3"/>
  <c r="AU74" i="3"/>
  <c r="AU79" i="3"/>
  <c r="AU83" i="3"/>
  <c r="AU87" i="3"/>
  <c r="AU91" i="3"/>
  <c r="AU95" i="3"/>
  <c r="AU99" i="3"/>
  <c r="AU103" i="3"/>
  <c r="AU107" i="3"/>
  <c r="AU111" i="3"/>
  <c r="AU115" i="3"/>
  <c r="AU119" i="3"/>
  <c r="AU123" i="3"/>
  <c r="AU127" i="3"/>
  <c r="AU131" i="3"/>
  <c r="AU135" i="3"/>
  <c r="AU139" i="3"/>
  <c r="AU143" i="3"/>
  <c r="AU7" i="3"/>
  <c r="AU14" i="3"/>
  <c r="AU30" i="3"/>
  <c r="AU38" i="3"/>
  <c r="AU54" i="3"/>
  <c r="AU70" i="3"/>
  <c r="AU77" i="3"/>
  <c r="AU85" i="3"/>
  <c r="AU93" i="3"/>
  <c r="AU97" i="3"/>
  <c r="AU105" i="3"/>
  <c r="AU113" i="3"/>
  <c r="AU117" i="3"/>
  <c r="AU125" i="3"/>
  <c r="AU133" i="3"/>
  <c r="AU137" i="3"/>
  <c r="AU145" i="3"/>
  <c r="AU9" i="3"/>
  <c r="AU25" i="3"/>
  <c r="AU33" i="3"/>
  <c r="AU49" i="3"/>
  <c r="AU57" i="3"/>
  <c r="AU73" i="3"/>
  <c r="AU82" i="3"/>
  <c r="AU86" i="3"/>
  <c r="AU94" i="3"/>
  <c r="AU102" i="3"/>
  <c r="AU106" i="3"/>
  <c r="AU114" i="3"/>
  <c r="AU122" i="3"/>
  <c r="AU130" i="3"/>
  <c r="AU134" i="3"/>
  <c r="AU142" i="3"/>
  <c r="AU13" i="3"/>
  <c r="AU21" i="3"/>
  <c r="AU29" i="3"/>
  <c r="AU37" i="3"/>
  <c r="AU45" i="3"/>
  <c r="AU53" i="3"/>
  <c r="AU61" i="3"/>
  <c r="AU69" i="3"/>
  <c r="AU76" i="3"/>
  <c r="AU80" i="3"/>
  <c r="AU84" i="3"/>
  <c r="AU88" i="3"/>
  <c r="AU92" i="3"/>
  <c r="AU96" i="3"/>
  <c r="AU100" i="3"/>
  <c r="AU104" i="3"/>
  <c r="AU108" i="3"/>
  <c r="AU112" i="3"/>
  <c r="AU116" i="3"/>
  <c r="AU120" i="3"/>
  <c r="AU124" i="3"/>
  <c r="AU128" i="3"/>
  <c r="AU132" i="3"/>
  <c r="AU136" i="3"/>
  <c r="AU140" i="3"/>
  <c r="AU144" i="3"/>
  <c r="AU22" i="3"/>
  <c r="AU46" i="3"/>
  <c r="AU62" i="3"/>
  <c r="AU81" i="3"/>
  <c r="AU89" i="3"/>
  <c r="AU101" i="3"/>
  <c r="AU109" i="3"/>
  <c r="AU121" i="3"/>
  <c r="AU129" i="3"/>
  <c r="AU141" i="3"/>
  <c r="AU17" i="3"/>
  <c r="AU41" i="3"/>
  <c r="AU65" i="3"/>
  <c r="AU78" i="3"/>
  <c r="AU90" i="3"/>
  <c r="AU98" i="3"/>
  <c r="AU110" i="3"/>
  <c r="AU118" i="3"/>
  <c r="AU126" i="3"/>
  <c r="AU138" i="3"/>
  <c r="AU146" i="3"/>
  <c r="E156" i="3"/>
  <c r="BC11" i="3"/>
  <c r="BC15" i="3"/>
  <c r="BC19" i="3"/>
  <c r="BC23" i="3"/>
  <c r="BC27" i="3"/>
  <c r="BC31" i="3"/>
  <c r="BC35" i="3"/>
  <c r="BC39" i="3"/>
  <c r="BC43" i="3"/>
  <c r="BC47" i="3"/>
  <c r="BC51" i="3"/>
  <c r="BC55" i="3"/>
  <c r="BC59" i="3"/>
  <c r="BC63" i="3"/>
  <c r="BC67" i="3"/>
  <c r="BC71" i="3"/>
  <c r="BC75" i="3"/>
  <c r="BC79" i="3"/>
  <c r="BC83" i="3"/>
  <c r="BC87" i="3"/>
  <c r="BC91" i="3"/>
  <c r="BC95" i="3"/>
  <c r="BC99" i="3"/>
  <c r="BC103" i="3"/>
  <c r="BC107" i="3"/>
  <c r="BC111" i="3"/>
  <c r="BC115" i="3"/>
  <c r="BC119" i="3"/>
  <c r="BC123" i="3"/>
  <c r="BC127" i="3"/>
  <c r="BC131" i="3"/>
  <c r="BC135" i="3"/>
  <c r="BC139" i="3"/>
  <c r="BC143" i="3"/>
  <c r="BB8" i="3"/>
  <c r="BB12" i="3"/>
  <c r="BB16" i="3"/>
  <c r="BB20" i="3"/>
  <c r="BB24" i="3"/>
  <c r="BB28" i="3"/>
  <c r="BB32" i="3"/>
  <c r="BB36" i="3"/>
  <c r="BB40" i="3"/>
  <c r="BB44" i="3"/>
  <c r="BB48" i="3"/>
  <c r="BB52" i="3"/>
  <c r="BB56" i="3"/>
  <c r="BB60" i="3"/>
  <c r="BB64" i="3"/>
  <c r="BB68" i="3"/>
  <c r="BB72" i="3"/>
  <c r="BB76" i="3"/>
  <c r="BB80" i="3"/>
  <c r="BB84" i="3"/>
  <c r="BB88" i="3"/>
  <c r="BB92" i="3"/>
  <c r="BB96" i="3"/>
  <c r="BB100" i="3"/>
  <c r="BB104" i="3"/>
  <c r="BB108" i="3"/>
  <c r="BB112" i="3"/>
  <c r="BB116" i="3"/>
  <c r="BB120" i="3"/>
  <c r="BB124" i="3"/>
  <c r="BB128" i="3"/>
  <c r="BB132" i="3"/>
  <c r="BB136" i="3"/>
  <c r="BB140" i="3"/>
  <c r="BB144" i="3"/>
  <c r="AW9" i="3"/>
  <c r="AW13" i="3"/>
  <c r="AW17" i="3"/>
  <c r="AW21" i="3"/>
  <c r="AW25" i="3"/>
  <c r="AW29" i="3"/>
  <c r="AW33" i="3"/>
  <c r="AW37" i="3"/>
  <c r="AW41" i="3"/>
  <c r="AW45" i="3"/>
  <c r="AW49" i="3"/>
  <c r="AW53" i="3"/>
  <c r="AW57" i="3"/>
  <c r="AW61" i="3"/>
  <c r="AW65" i="3"/>
  <c r="AW69" i="3"/>
  <c r="AW73" i="3"/>
  <c r="AW77" i="3"/>
  <c r="AW81" i="3"/>
  <c r="AW85" i="3"/>
  <c r="AW89" i="3"/>
  <c r="AW93" i="3"/>
  <c r="AW97" i="3"/>
  <c r="AW101" i="3"/>
  <c r="AW105" i="3"/>
  <c r="AW109" i="3"/>
  <c r="AW113" i="3"/>
  <c r="AW117" i="3"/>
  <c r="AW121" i="3"/>
  <c r="AW125" i="3"/>
  <c r="AW129" i="3"/>
  <c r="AW133" i="3"/>
  <c r="AW137" i="3"/>
  <c r="AW141" i="3"/>
  <c r="AW145" i="3"/>
  <c r="AV10" i="3"/>
  <c r="AV14" i="3"/>
  <c r="AV18" i="3"/>
  <c r="AV22" i="3"/>
  <c r="AV26" i="3"/>
  <c r="AV30" i="3"/>
  <c r="AV34" i="3"/>
  <c r="AV38" i="3"/>
  <c r="AV42" i="3"/>
  <c r="AV46" i="3"/>
  <c r="AV50" i="3"/>
  <c r="AV54" i="3"/>
  <c r="AV58" i="3"/>
  <c r="AV62" i="3"/>
  <c r="AV66" i="3"/>
  <c r="AV70" i="3"/>
  <c r="AV74" i="3"/>
  <c r="AV78" i="3"/>
  <c r="AV82" i="3"/>
  <c r="AV86" i="3"/>
  <c r="AV90" i="3"/>
  <c r="AV94" i="3"/>
  <c r="AV98" i="3"/>
  <c r="AV102" i="3"/>
  <c r="AV106" i="3"/>
  <c r="AV110" i="3"/>
  <c r="AV114" i="3"/>
  <c r="AV118" i="3"/>
  <c r="AV122" i="3"/>
  <c r="AV126" i="3"/>
  <c r="AV130" i="3"/>
  <c r="AV134" i="3"/>
  <c r="AV138" i="3"/>
  <c r="AV142" i="3"/>
  <c r="AV146" i="3"/>
  <c r="AQ11" i="3"/>
  <c r="AQ15" i="3"/>
  <c r="AQ19" i="3"/>
  <c r="AQ23" i="3"/>
  <c r="AQ27" i="3"/>
  <c r="AQ31" i="3"/>
  <c r="AQ35" i="3"/>
  <c r="AQ39" i="3"/>
  <c r="AQ43" i="3"/>
  <c r="AQ47" i="3"/>
  <c r="AQ51" i="3"/>
  <c r="AQ55" i="3"/>
  <c r="AQ59" i="3"/>
  <c r="AQ63" i="3"/>
  <c r="AQ67" i="3"/>
  <c r="AQ71" i="3"/>
  <c r="AQ75" i="3"/>
  <c r="AQ79" i="3"/>
  <c r="AQ83" i="3"/>
  <c r="AQ87" i="3"/>
  <c r="AQ91" i="3"/>
  <c r="AQ95" i="3"/>
  <c r="AQ99" i="3"/>
  <c r="AQ103" i="3"/>
  <c r="AQ107" i="3"/>
  <c r="AQ111" i="3"/>
  <c r="AQ115" i="3"/>
  <c r="AQ119" i="3"/>
  <c r="AQ123" i="3"/>
  <c r="AQ127" i="3"/>
  <c r="AQ131" i="3"/>
  <c r="AQ135" i="3"/>
  <c r="AQ139" i="3"/>
  <c r="AQ143" i="3"/>
  <c r="AP8" i="3"/>
  <c r="AP12" i="3"/>
  <c r="AP16" i="3"/>
  <c r="AP20" i="3"/>
  <c r="AP24" i="3"/>
  <c r="AP28" i="3"/>
  <c r="AP32" i="3"/>
  <c r="AP36" i="3"/>
  <c r="AP40" i="3"/>
  <c r="AP44" i="3"/>
  <c r="AP48" i="3"/>
  <c r="AP52" i="3"/>
  <c r="AP56" i="3"/>
  <c r="AP60" i="3"/>
  <c r="AP64" i="3"/>
  <c r="AP68" i="3"/>
  <c r="AP72" i="3"/>
  <c r="AP76" i="3"/>
  <c r="AP80" i="3"/>
  <c r="AP84" i="3"/>
  <c r="AP88" i="3"/>
  <c r="AP92" i="3"/>
  <c r="AP96" i="3"/>
  <c r="AP100" i="3"/>
  <c r="AP104" i="3"/>
  <c r="AP108" i="3"/>
  <c r="AP112" i="3"/>
  <c r="AP116" i="3"/>
  <c r="AP120" i="3"/>
  <c r="AP124" i="3"/>
  <c r="AP128" i="3"/>
  <c r="AP132" i="3"/>
  <c r="AP136" i="3"/>
  <c r="AP140" i="3"/>
  <c r="AP144" i="3"/>
  <c r="AK9" i="3"/>
  <c r="AK13" i="3"/>
  <c r="AK17" i="3"/>
  <c r="AK21" i="3"/>
  <c r="AK25" i="3"/>
  <c r="AK29" i="3"/>
  <c r="AK33" i="3"/>
  <c r="AK37" i="3"/>
  <c r="AK41" i="3"/>
  <c r="AK45" i="3"/>
  <c r="AK49" i="3"/>
  <c r="AK53" i="3"/>
  <c r="AK57" i="3"/>
  <c r="AK61" i="3"/>
  <c r="AK65" i="3"/>
  <c r="AK69" i="3"/>
  <c r="AK73" i="3"/>
  <c r="AK77" i="3"/>
  <c r="AK81" i="3"/>
  <c r="AK85" i="3"/>
  <c r="AK89" i="3"/>
  <c r="AK93" i="3"/>
  <c r="AK97" i="3"/>
  <c r="AK101" i="3"/>
  <c r="AK105" i="3"/>
  <c r="AK109" i="3"/>
  <c r="AK113" i="3"/>
  <c r="AK117" i="3"/>
  <c r="AK121" i="3"/>
  <c r="AK125" i="3"/>
  <c r="AK129" i="3"/>
  <c r="AK133" i="3"/>
  <c r="AK137" i="3"/>
  <c r="AK141" i="3"/>
  <c r="AK145" i="3"/>
  <c r="AJ10" i="3"/>
  <c r="AJ14" i="3"/>
  <c r="AJ18" i="3"/>
  <c r="AJ22" i="3"/>
  <c r="AJ26" i="3"/>
  <c r="AJ30" i="3"/>
  <c r="AJ34" i="3"/>
  <c r="AJ38" i="3"/>
  <c r="AJ42" i="3"/>
  <c r="AJ46" i="3"/>
  <c r="AJ50" i="3"/>
  <c r="AJ54" i="3"/>
  <c r="AJ58" i="3"/>
  <c r="AJ62" i="3"/>
  <c r="AJ66" i="3"/>
  <c r="AJ70" i="3"/>
  <c r="AJ74" i="3"/>
  <c r="AJ78" i="3"/>
  <c r="AJ82" i="3"/>
  <c r="AJ86" i="3"/>
  <c r="AJ90" i="3"/>
  <c r="AJ94" i="3"/>
  <c r="AJ98" i="3"/>
  <c r="AJ102" i="3"/>
  <c r="AJ106" i="3"/>
  <c r="AJ110" i="3"/>
  <c r="AJ114" i="3"/>
  <c r="AJ118" i="3"/>
  <c r="AJ122" i="3"/>
  <c r="AJ126" i="3"/>
  <c r="AJ130" i="3"/>
  <c r="AJ134" i="3"/>
  <c r="AJ138" i="3"/>
  <c r="AJ142" i="3"/>
  <c r="AJ146" i="3"/>
  <c r="AE11" i="3"/>
  <c r="AE15" i="3"/>
  <c r="AE19" i="3"/>
  <c r="AE23" i="3"/>
  <c r="AE27" i="3"/>
  <c r="AE31" i="3"/>
  <c r="AE35" i="3"/>
  <c r="AE39" i="3"/>
  <c r="AE43" i="3"/>
  <c r="AE47" i="3"/>
  <c r="AE51" i="3"/>
  <c r="AE55" i="3"/>
  <c r="AE59" i="3"/>
  <c r="AE63" i="3"/>
  <c r="AE67" i="3"/>
  <c r="AE71" i="3"/>
  <c r="AE75" i="3"/>
  <c r="AE79" i="3"/>
  <c r="AE83" i="3"/>
  <c r="AE87" i="3"/>
  <c r="AE91" i="3"/>
  <c r="AE95" i="3"/>
  <c r="AE99" i="3"/>
  <c r="AE103" i="3"/>
  <c r="AE107" i="3"/>
  <c r="AE111" i="3"/>
  <c r="AE115" i="3"/>
  <c r="AE119" i="3"/>
  <c r="AE123" i="3"/>
  <c r="AE127" i="3"/>
  <c r="AE131" i="3"/>
  <c r="AE135" i="3"/>
  <c r="AE139" i="3"/>
  <c r="AE143" i="3"/>
  <c r="AD146" i="3"/>
  <c r="AD11" i="3"/>
  <c r="AD15" i="3"/>
  <c r="AD19" i="3"/>
  <c r="AD23" i="3"/>
  <c r="AD27" i="3"/>
  <c r="AD31" i="3"/>
  <c r="AD35" i="3"/>
  <c r="AD39" i="3"/>
  <c r="AD43" i="3"/>
  <c r="AD47" i="3"/>
  <c r="AD51" i="3"/>
  <c r="AD55" i="3"/>
  <c r="AD59" i="3"/>
  <c r="AD63" i="3"/>
  <c r="AD67" i="3"/>
  <c r="AD71" i="3"/>
  <c r="AD75" i="3"/>
  <c r="AD79" i="3"/>
  <c r="AD83" i="3"/>
  <c r="AD87" i="3"/>
  <c r="AD91" i="3"/>
  <c r="AD95" i="3"/>
  <c r="AD99" i="3"/>
  <c r="AD103" i="3"/>
  <c r="AD107" i="3"/>
  <c r="AD111" i="3"/>
  <c r="AD115" i="3"/>
  <c r="AD119" i="3"/>
  <c r="AD123" i="3"/>
  <c r="AD127" i="3"/>
  <c r="AD131" i="3"/>
  <c r="AD135" i="3"/>
  <c r="AD139" i="3"/>
  <c r="AD143" i="3"/>
  <c r="Y9" i="3"/>
  <c r="Y13" i="3"/>
  <c r="Y17" i="3"/>
  <c r="Y21" i="3"/>
  <c r="Y25" i="3"/>
  <c r="Y29" i="3"/>
  <c r="Y33" i="3"/>
  <c r="Y37" i="3"/>
  <c r="Y41" i="3"/>
  <c r="Y45" i="3"/>
  <c r="Y49" i="3"/>
  <c r="Y53" i="3"/>
  <c r="Y57" i="3"/>
  <c r="Y61" i="3"/>
  <c r="Y65" i="3"/>
  <c r="Y69" i="3"/>
  <c r="Y73" i="3"/>
  <c r="Y77" i="3"/>
  <c r="Y81" i="3"/>
  <c r="Y85" i="3"/>
  <c r="Y89" i="3"/>
  <c r="Y93" i="3"/>
  <c r="Y97" i="3"/>
  <c r="Y101" i="3"/>
  <c r="Y105" i="3"/>
  <c r="Y109" i="3"/>
  <c r="Y113" i="3"/>
  <c r="Y117" i="3"/>
  <c r="Y121" i="3"/>
  <c r="Y125" i="3"/>
  <c r="Y129" i="3"/>
  <c r="Y133" i="3"/>
  <c r="Y137" i="3"/>
  <c r="Y141" i="3"/>
  <c r="Y145" i="3"/>
  <c r="X10" i="3"/>
  <c r="X14" i="3"/>
  <c r="X18" i="3"/>
  <c r="X22" i="3"/>
  <c r="X26" i="3"/>
  <c r="X30" i="3"/>
  <c r="X34" i="3"/>
  <c r="X38" i="3"/>
  <c r="X42" i="3"/>
  <c r="X46" i="3"/>
  <c r="X50" i="3"/>
  <c r="X54" i="3"/>
  <c r="X58" i="3"/>
  <c r="X62" i="3"/>
  <c r="X66" i="3"/>
  <c r="X70" i="3"/>
  <c r="X74" i="3"/>
  <c r="X78" i="3"/>
  <c r="X82" i="3"/>
  <c r="X86" i="3"/>
  <c r="X90" i="3"/>
  <c r="X94" i="3"/>
  <c r="X98" i="3"/>
  <c r="X102" i="3"/>
  <c r="X106" i="3"/>
  <c r="X110" i="3"/>
  <c r="X114" i="3"/>
  <c r="X118" i="3"/>
  <c r="X122" i="3"/>
  <c r="X126" i="3"/>
  <c r="X130" i="3"/>
  <c r="X134" i="3"/>
  <c r="X138" i="3"/>
  <c r="X142" i="3"/>
  <c r="X146" i="3"/>
  <c r="S11" i="3"/>
  <c r="S15" i="3"/>
  <c r="S19" i="3"/>
  <c r="S23" i="3"/>
  <c r="S27" i="3"/>
  <c r="S31" i="3"/>
  <c r="S35" i="3"/>
  <c r="S39" i="3"/>
  <c r="S43" i="3"/>
  <c r="S47" i="3"/>
  <c r="S51" i="3"/>
  <c r="S55" i="3"/>
  <c r="S59" i="3"/>
  <c r="S63" i="3"/>
  <c r="S67" i="3"/>
  <c r="S71" i="3"/>
  <c r="S75" i="3"/>
  <c r="S79" i="3"/>
  <c r="S83" i="3"/>
  <c r="S87" i="3"/>
  <c r="S91" i="3"/>
  <c r="S95" i="3"/>
  <c r="S99" i="3"/>
  <c r="S103" i="3"/>
  <c r="S107" i="3"/>
  <c r="S111" i="3"/>
  <c r="S115" i="3"/>
  <c r="S119" i="3"/>
  <c r="S123" i="3"/>
  <c r="S127" i="3"/>
  <c r="S131" i="3"/>
  <c r="S135" i="3"/>
  <c r="S139" i="3"/>
  <c r="S143" i="3"/>
  <c r="R8" i="3"/>
  <c r="R12" i="3"/>
  <c r="R16" i="3"/>
  <c r="R20" i="3"/>
  <c r="R24" i="3"/>
  <c r="R28" i="3"/>
  <c r="R32" i="3"/>
  <c r="R36" i="3"/>
  <c r="R40" i="3"/>
  <c r="R44" i="3"/>
  <c r="R48" i="3"/>
  <c r="R52" i="3"/>
  <c r="R56" i="3"/>
  <c r="R60" i="3"/>
  <c r="R64" i="3"/>
  <c r="R68" i="3"/>
  <c r="R72" i="3"/>
  <c r="R76" i="3"/>
  <c r="R80" i="3"/>
  <c r="R84" i="3"/>
  <c r="R88" i="3"/>
  <c r="R92" i="3"/>
  <c r="R96" i="3"/>
  <c r="R100" i="3"/>
  <c r="R104" i="3"/>
  <c r="R108" i="3"/>
  <c r="R112" i="3"/>
  <c r="R116" i="3"/>
  <c r="R120" i="3"/>
  <c r="R124" i="3"/>
  <c r="R128" i="3"/>
  <c r="R132" i="3"/>
  <c r="R136" i="3"/>
  <c r="R140" i="3"/>
  <c r="R144" i="3"/>
  <c r="M9" i="3"/>
  <c r="M13" i="3"/>
  <c r="M17" i="3"/>
  <c r="M21" i="3"/>
  <c r="M25" i="3"/>
  <c r="M29" i="3"/>
  <c r="M33" i="3"/>
  <c r="M37" i="3"/>
  <c r="M41" i="3"/>
  <c r="M45" i="3"/>
  <c r="M49" i="3"/>
  <c r="M53" i="3"/>
  <c r="M57" i="3"/>
  <c r="M61" i="3"/>
  <c r="M65" i="3"/>
  <c r="M69" i="3"/>
  <c r="M73" i="3"/>
  <c r="M77" i="3"/>
  <c r="M81" i="3"/>
  <c r="M85" i="3"/>
  <c r="M89" i="3"/>
  <c r="M93" i="3"/>
  <c r="M97" i="3"/>
  <c r="M101" i="3"/>
  <c r="M105" i="3"/>
  <c r="M109" i="3"/>
  <c r="M113" i="3"/>
  <c r="M117" i="3"/>
  <c r="M121" i="3"/>
  <c r="M125" i="3"/>
  <c r="M129" i="3"/>
  <c r="M133" i="3"/>
  <c r="M137" i="3"/>
  <c r="M141" i="3"/>
  <c r="M145" i="3"/>
  <c r="L10" i="3"/>
  <c r="L14" i="3"/>
  <c r="L18" i="3"/>
  <c r="L22" i="3"/>
  <c r="L26" i="3"/>
  <c r="L30" i="3"/>
  <c r="L34" i="3"/>
  <c r="L38" i="3"/>
  <c r="L42" i="3"/>
  <c r="L46" i="3"/>
  <c r="L50" i="3"/>
  <c r="L54" i="3"/>
  <c r="L58" i="3"/>
  <c r="L62" i="3"/>
  <c r="L66" i="3"/>
  <c r="L70" i="3"/>
  <c r="L74" i="3"/>
  <c r="L78" i="3"/>
  <c r="L82" i="3"/>
  <c r="L86" i="3"/>
  <c r="L90" i="3"/>
  <c r="L94" i="3"/>
  <c r="L98" i="3"/>
  <c r="L102" i="3"/>
  <c r="L106" i="3"/>
  <c r="L110" i="3"/>
  <c r="L114" i="3"/>
  <c r="L118" i="3"/>
  <c r="L122" i="3"/>
  <c r="L126" i="3"/>
  <c r="L130" i="3"/>
  <c r="L134" i="3"/>
  <c r="L138" i="3"/>
  <c r="L142" i="3"/>
  <c r="L146" i="3"/>
  <c r="AV7" i="3"/>
  <c r="AJ7" i="3"/>
  <c r="X7" i="3"/>
  <c r="L7" i="3"/>
  <c r="G11" i="3"/>
  <c r="G15" i="3"/>
  <c r="G19" i="3"/>
  <c r="G23" i="3"/>
  <c r="G27" i="3"/>
  <c r="G31" i="3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G123" i="3"/>
  <c r="G127" i="3"/>
  <c r="G131" i="3"/>
  <c r="G135" i="3"/>
  <c r="G139" i="3"/>
  <c r="G143" i="3"/>
  <c r="G7" i="3"/>
  <c r="BC8" i="3"/>
  <c r="BC12" i="3"/>
  <c r="BC16" i="3"/>
  <c r="BC20" i="3"/>
  <c r="BC24" i="3"/>
  <c r="BC28" i="3"/>
  <c r="BC32" i="3"/>
  <c r="BC36" i="3"/>
  <c r="BC40" i="3"/>
  <c r="BC44" i="3"/>
  <c r="BC48" i="3"/>
  <c r="BC52" i="3"/>
  <c r="BC56" i="3"/>
  <c r="BC60" i="3"/>
  <c r="BC64" i="3"/>
  <c r="BC68" i="3"/>
  <c r="BC72" i="3"/>
  <c r="BC76" i="3"/>
  <c r="BC80" i="3"/>
  <c r="BC84" i="3"/>
  <c r="BC88" i="3"/>
  <c r="BC92" i="3"/>
  <c r="BC96" i="3"/>
  <c r="BC100" i="3"/>
  <c r="BC104" i="3"/>
  <c r="BC108" i="3"/>
  <c r="BC112" i="3"/>
  <c r="BC116" i="3"/>
  <c r="BC120" i="3"/>
  <c r="BC124" i="3"/>
  <c r="BC128" i="3"/>
  <c r="BC132" i="3"/>
  <c r="BC136" i="3"/>
  <c r="BC140" i="3"/>
  <c r="BC144" i="3"/>
  <c r="BB9" i="3"/>
  <c r="BB13" i="3"/>
  <c r="BB17" i="3"/>
  <c r="BB21" i="3"/>
  <c r="BB25" i="3"/>
  <c r="BB29" i="3"/>
  <c r="BB33" i="3"/>
  <c r="BB37" i="3"/>
  <c r="BB41" i="3"/>
  <c r="BB45" i="3"/>
  <c r="BB49" i="3"/>
  <c r="BB53" i="3"/>
  <c r="BB57" i="3"/>
  <c r="BB61" i="3"/>
  <c r="BB65" i="3"/>
  <c r="BB69" i="3"/>
  <c r="BB73" i="3"/>
  <c r="BB77" i="3"/>
  <c r="BB81" i="3"/>
  <c r="BB85" i="3"/>
  <c r="BB89" i="3"/>
  <c r="BB93" i="3"/>
  <c r="BB97" i="3"/>
  <c r="BB101" i="3"/>
  <c r="BB105" i="3"/>
  <c r="BB109" i="3"/>
  <c r="BB113" i="3"/>
  <c r="BB117" i="3"/>
  <c r="BB121" i="3"/>
  <c r="BB125" i="3"/>
  <c r="BB129" i="3"/>
  <c r="BB133" i="3"/>
  <c r="BB137" i="3"/>
  <c r="BB141" i="3"/>
  <c r="BB145" i="3"/>
  <c r="AW10" i="3"/>
  <c r="AW14" i="3"/>
  <c r="AW18" i="3"/>
  <c r="AW22" i="3"/>
  <c r="AW26" i="3"/>
  <c r="AW30" i="3"/>
  <c r="AW34" i="3"/>
  <c r="AW38" i="3"/>
  <c r="AW42" i="3"/>
  <c r="AW46" i="3"/>
  <c r="AW50" i="3"/>
  <c r="AW54" i="3"/>
  <c r="AW58" i="3"/>
  <c r="AW62" i="3"/>
  <c r="AW66" i="3"/>
  <c r="AW70" i="3"/>
  <c r="AW74" i="3"/>
  <c r="AW78" i="3"/>
  <c r="AW82" i="3"/>
  <c r="AW86" i="3"/>
  <c r="AW90" i="3"/>
  <c r="AW94" i="3"/>
  <c r="AW98" i="3"/>
  <c r="AW102" i="3"/>
  <c r="AW106" i="3"/>
  <c r="AW110" i="3"/>
  <c r="AW114" i="3"/>
  <c r="AW118" i="3"/>
  <c r="AW122" i="3"/>
  <c r="AW126" i="3"/>
  <c r="AW130" i="3"/>
  <c r="AW134" i="3"/>
  <c r="AW138" i="3"/>
  <c r="AW142" i="3"/>
  <c r="AW146" i="3"/>
  <c r="AV11" i="3"/>
  <c r="AV15" i="3"/>
  <c r="AV19" i="3"/>
  <c r="AV23" i="3"/>
  <c r="AV27" i="3"/>
  <c r="AV31" i="3"/>
  <c r="AV35" i="3"/>
  <c r="AV39" i="3"/>
  <c r="AV43" i="3"/>
  <c r="AV47" i="3"/>
  <c r="AV51" i="3"/>
  <c r="AV55" i="3"/>
  <c r="AV59" i="3"/>
  <c r="AV63" i="3"/>
  <c r="AV67" i="3"/>
  <c r="AV71" i="3"/>
  <c r="AV75" i="3"/>
  <c r="AV79" i="3"/>
  <c r="AV83" i="3"/>
  <c r="AV87" i="3"/>
  <c r="AV91" i="3"/>
  <c r="AV95" i="3"/>
  <c r="AV99" i="3"/>
  <c r="AV103" i="3"/>
  <c r="AV107" i="3"/>
  <c r="AV111" i="3"/>
  <c r="AV115" i="3"/>
  <c r="AV119" i="3"/>
  <c r="AV123" i="3"/>
  <c r="AV127" i="3"/>
  <c r="AV131" i="3"/>
  <c r="AV135" i="3"/>
  <c r="AV139" i="3"/>
  <c r="AV143" i="3"/>
  <c r="AQ8" i="3"/>
  <c r="AQ12" i="3"/>
  <c r="AQ16" i="3"/>
  <c r="AQ20" i="3"/>
  <c r="AQ24" i="3"/>
  <c r="AQ28" i="3"/>
  <c r="AQ32" i="3"/>
  <c r="AQ36" i="3"/>
  <c r="AQ40" i="3"/>
  <c r="AQ44" i="3"/>
  <c r="AQ48" i="3"/>
  <c r="AQ52" i="3"/>
  <c r="AQ56" i="3"/>
  <c r="AQ60" i="3"/>
  <c r="AQ64" i="3"/>
  <c r="AQ68" i="3"/>
  <c r="AQ72" i="3"/>
  <c r="AQ76" i="3"/>
  <c r="AQ80" i="3"/>
  <c r="AQ84" i="3"/>
  <c r="AQ88" i="3"/>
  <c r="AQ92" i="3"/>
  <c r="AQ96" i="3"/>
  <c r="AQ100" i="3"/>
  <c r="AQ104" i="3"/>
  <c r="AQ108" i="3"/>
  <c r="AQ112" i="3"/>
  <c r="AQ116" i="3"/>
  <c r="AQ120" i="3"/>
  <c r="AQ124" i="3"/>
  <c r="AQ128" i="3"/>
  <c r="AQ132" i="3"/>
  <c r="AQ136" i="3"/>
  <c r="AQ140" i="3"/>
  <c r="AQ144" i="3"/>
  <c r="AP9" i="3"/>
  <c r="AP13" i="3"/>
  <c r="AP17" i="3"/>
  <c r="AP21" i="3"/>
  <c r="AP25" i="3"/>
  <c r="AP29" i="3"/>
  <c r="AP33" i="3"/>
  <c r="AP37" i="3"/>
  <c r="AP41" i="3"/>
  <c r="AP45" i="3"/>
  <c r="AP49" i="3"/>
  <c r="AP53" i="3"/>
  <c r="AP57" i="3"/>
  <c r="AP61" i="3"/>
  <c r="AP65" i="3"/>
  <c r="AP69" i="3"/>
  <c r="AP73" i="3"/>
  <c r="AP77" i="3"/>
  <c r="AP81" i="3"/>
  <c r="AP85" i="3"/>
  <c r="AP89" i="3"/>
  <c r="AP93" i="3"/>
  <c r="AP97" i="3"/>
  <c r="AP101" i="3"/>
  <c r="AP105" i="3"/>
  <c r="AP109" i="3"/>
  <c r="AP113" i="3"/>
  <c r="AP117" i="3"/>
  <c r="AP121" i="3"/>
  <c r="AP125" i="3"/>
  <c r="AP129" i="3"/>
  <c r="AP133" i="3"/>
  <c r="AP137" i="3"/>
  <c r="AP141" i="3"/>
  <c r="AP145" i="3"/>
  <c r="AK10" i="3"/>
  <c r="AK14" i="3"/>
  <c r="AK18" i="3"/>
  <c r="AK22" i="3"/>
  <c r="AK26" i="3"/>
  <c r="AK30" i="3"/>
  <c r="AK34" i="3"/>
  <c r="AK38" i="3"/>
  <c r="AK42" i="3"/>
  <c r="AK46" i="3"/>
  <c r="AK50" i="3"/>
  <c r="AK54" i="3"/>
  <c r="AK58" i="3"/>
  <c r="AK62" i="3"/>
  <c r="AK66" i="3"/>
  <c r="AK70" i="3"/>
  <c r="AK74" i="3"/>
  <c r="AK78" i="3"/>
  <c r="AK82" i="3"/>
  <c r="AK86" i="3"/>
  <c r="AK90" i="3"/>
  <c r="AK94" i="3"/>
  <c r="AK98" i="3"/>
  <c r="AK102" i="3"/>
  <c r="AK106" i="3"/>
  <c r="AK110" i="3"/>
  <c r="AK114" i="3"/>
  <c r="AK118" i="3"/>
  <c r="AK122" i="3"/>
  <c r="AK126" i="3"/>
  <c r="AK130" i="3"/>
  <c r="AK134" i="3"/>
  <c r="AK138" i="3"/>
  <c r="AK142" i="3"/>
  <c r="AK146" i="3"/>
  <c r="AJ11" i="3"/>
  <c r="AJ15" i="3"/>
  <c r="AJ19" i="3"/>
  <c r="AJ23" i="3"/>
  <c r="AJ27" i="3"/>
  <c r="AJ31" i="3"/>
  <c r="AJ35" i="3"/>
  <c r="AJ39" i="3"/>
  <c r="AJ43" i="3"/>
  <c r="AJ47" i="3"/>
  <c r="AJ51" i="3"/>
  <c r="AJ55" i="3"/>
  <c r="AJ59" i="3"/>
  <c r="AJ63" i="3"/>
  <c r="AJ67" i="3"/>
  <c r="AJ71" i="3"/>
  <c r="AJ75" i="3"/>
  <c r="AJ79" i="3"/>
  <c r="AJ83" i="3"/>
  <c r="AJ87" i="3"/>
  <c r="AJ91" i="3"/>
  <c r="AJ95" i="3"/>
  <c r="AJ99" i="3"/>
  <c r="AJ103" i="3"/>
  <c r="AJ107" i="3"/>
  <c r="AJ111" i="3"/>
  <c r="AJ115" i="3"/>
  <c r="AJ119" i="3"/>
  <c r="AJ123" i="3"/>
  <c r="AJ127" i="3"/>
  <c r="AJ131" i="3"/>
  <c r="AJ135" i="3"/>
  <c r="AJ139" i="3"/>
  <c r="AJ143" i="3"/>
  <c r="AE8" i="3"/>
  <c r="AE12" i="3"/>
  <c r="AE16" i="3"/>
  <c r="AE20" i="3"/>
  <c r="AE24" i="3"/>
  <c r="AE28" i="3"/>
  <c r="AE32" i="3"/>
  <c r="AE36" i="3"/>
  <c r="AE40" i="3"/>
  <c r="AE44" i="3"/>
  <c r="AE48" i="3"/>
  <c r="AE52" i="3"/>
  <c r="AE56" i="3"/>
  <c r="AE60" i="3"/>
  <c r="AE64" i="3"/>
  <c r="AE68" i="3"/>
  <c r="AE72" i="3"/>
  <c r="AE76" i="3"/>
  <c r="AE80" i="3"/>
  <c r="AE84" i="3"/>
  <c r="AE88" i="3"/>
  <c r="AE92" i="3"/>
  <c r="AE96" i="3"/>
  <c r="AE100" i="3"/>
  <c r="AE104" i="3"/>
  <c r="AE108" i="3"/>
  <c r="AE112" i="3"/>
  <c r="AE116" i="3"/>
  <c r="AE120" i="3"/>
  <c r="AE124" i="3"/>
  <c r="AE128" i="3"/>
  <c r="AE132" i="3"/>
  <c r="AE136" i="3"/>
  <c r="AE140" i="3"/>
  <c r="AE144" i="3"/>
  <c r="AD8" i="3"/>
  <c r="AD12" i="3"/>
  <c r="AD16" i="3"/>
  <c r="AD20" i="3"/>
  <c r="AD24" i="3"/>
  <c r="AD28" i="3"/>
  <c r="AD32" i="3"/>
  <c r="AD36" i="3"/>
  <c r="AD40" i="3"/>
  <c r="AD44" i="3"/>
  <c r="AD48" i="3"/>
  <c r="AD52" i="3"/>
  <c r="AD56" i="3"/>
  <c r="AD60" i="3"/>
  <c r="AD64" i="3"/>
  <c r="AD68" i="3"/>
  <c r="AD72" i="3"/>
  <c r="AD76" i="3"/>
  <c r="AD80" i="3"/>
  <c r="AD84" i="3"/>
  <c r="AD88" i="3"/>
  <c r="AD92" i="3"/>
  <c r="AD96" i="3"/>
  <c r="AD100" i="3"/>
  <c r="AD104" i="3"/>
  <c r="AD108" i="3"/>
  <c r="AD112" i="3"/>
  <c r="AD116" i="3"/>
  <c r="AD120" i="3"/>
  <c r="AD124" i="3"/>
  <c r="AD128" i="3"/>
  <c r="AD132" i="3"/>
  <c r="AD136" i="3"/>
  <c r="AD140" i="3"/>
  <c r="AD144" i="3"/>
  <c r="Y10" i="3"/>
  <c r="Y14" i="3"/>
  <c r="Y18" i="3"/>
  <c r="Y22" i="3"/>
  <c r="Y26" i="3"/>
  <c r="Y30" i="3"/>
  <c r="Y34" i="3"/>
  <c r="Y38" i="3"/>
  <c r="Y42" i="3"/>
  <c r="Y46" i="3"/>
  <c r="Y50" i="3"/>
  <c r="Y54" i="3"/>
  <c r="Y58" i="3"/>
  <c r="Y62" i="3"/>
  <c r="Y66" i="3"/>
  <c r="Y70" i="3"/>
  <c r="Y74" i="3"/>
  <c r="Y78" i="3"/>
  <c r="Y82" i="3"/>
  <c r="Y86" i="3"/>
  <c r="Y90" i="3"/>
  <c r="Y94" i="3"/>
  <c r="Y98" i="3"/>
  <c r="Y102" i="3"/>
  <c r="Y106" i="3"/>
  <c r="Y110" i="3"/>
  <c r="Y114" i="3"/>
  <c r="Y118" i="3"/>
  <c r="Y122" i="3"/>
  <c r="Y126" i="3"/>
  <c r="Y130" i="3"/>
  <c r="Y134" i="3"/>
  <c r="Y138" i="3"/>
  <c r="Y142" i="3"/>
  <c r="Y146" i="3"/>
  <c r="X11" i="3"/>
  <c r="X15" i="3"/>
  <c r="X19" i="3"/>
  <c r="X23" i="3"/>
  <c r="X27" i="3"/>
  <c r="X31" i="3"/>
  <c r="X35" i="3"/>
  <c r="X39" i="3"/>
  <c r="X43" i="3"/>
  <c r="X47" i="3"/>
  <c r="X51" i="3"/>
  <c r="X55" i="3"/>
  <c r="X59" i="3"/>
  <c r="X63" i="3"/>
  <c r="X67" i="3"/>
  <c r="X71" i="3"/>
  <c r="X75" i="3"/>
  <c r="X79" i="3"/>
  <c r="X83" i="3"/>
  <c r="X87" i="3"/>
  <c r="X91" i="3"/>
  <c r="X95" i="3"/>
  <c r="X99" i="3"/>
  <c r="X103" i="3"/>
  <c r="X107" i="3"/>
  <c r="X111" i="3"/>
  <c r="X115" i="3"/>
  <c r="X119" i="3"/>
  <c r="X123" i="3"/>
  <c r="X127" i="3"/>
  <c r="X131" i="3"/>
  <c r="X135" i="3"/>
  <c r="X139" i="3"/>
  <c r="X143" i="3"/>
  <c r="S8" i="3"/>
  <c r="S12" i="3"/>
  <c r="S16" i="3"/>
  <c r="S20" i="3"/>
  <c r="S24" i="3"/>
  <c r="S28" i="3"/>
  <c r="S32" i="3"/>
  <c r="S36" i="3"/>
  <c r="S40" i="3"/>
  <c r="S44" i="3"/>
  <c r="S48" i="3"/>
  <c r="S52" i="3"/>
  <c r="S56" i="3"/>
  <c r="S60" i="3"/>
  <c r="S64" i="3"/>
  <c r="S68" i="3"/>
  <c r="S72" i="3"/>
  <c r="S76" i="3"/>
  <c r="S80" i="3"/>
  <c r="S84" i="3"/>
  <c r="S88" i="3"/>
  <c r="S92" i="3"/>
  <c r="S96" i="3"/>
  <c r="S100" i="3"/>
  <c r="S104" i="3"/>
  <c r="S108" i="3"/>
  <c r="S112" i="3"/>
  <c r="S116" i="3"/>
  <c r="S120" i="3"/>
  <c r="S124" i="3"/>
  <c r="S128" i="3"/>
  <c r="S132" i="3"/>
  <c r="S136" i="3"/>
  <c r="S140" i="3"/>
  <c r="S144" i="3"/>
  <c r="R9" i="3"/>
  <c r="R13" i="3"/>
  <c r="R17" i="3"/>
  <c r="R21" i="3"/>
  <c r="R25" i="3"/>
  <c r="R29" i="3"/>
  <c r="R33" i="3"/>
  <c r="R37" i="3"/>
  <c r="R41" i="3"/>
  <c r="R45" i="3"/>
  <c r="R49" i="3"/>
  <c r="R53" i="3"/>
  <c r="R57" i="3"/>
  <c r="R61" i="3"/>
  <c r="R65" i="3"/>
  <c r="R69" i="3"/>
  <c r="R73" i="3"/>
  <c r="R77" i="3"/>
  <c r="R81" i="3"/>
  <c r="R85" i="3"/>
  <c r="R89" i="3"/>
  <c r="R93" i="3"/>
  <c r="R97" i="3"/>
  <c r="R101" i="3"/>
  <c r="R105" i="3"/>
  <c r="R109" i="3"/>
  <c r="R113" i="3"/>
  <c r="R117" i="3"/>
  <c r="R121" i="3"/>
  <c r="R125" i="3"/>
  <c r="R129" i="3"/>
  <c r="R133" i="3"/>
  <c r="R137" i="3"/>
  <c r="R141" i="3"/>
  <c r="R145" i="3"/>
  <c r="M10" i="3"/>
  <c r="M14" i="3"/>
  <c r="M18" i="3"/>
  <c r="M22" i="3"/>
  <c r="M26" i="3"/>
  <c r="M30" i="3"/>
  <c r="M34" i="3"/>
  <c r="M38" i="3"/>
  <c r="M42" i="3"/>
  <c r="M46" i="3"/>
  <c r="M50" i="3"/>
  <c r="M54" i="3"/>
  <c r="M58" i="3"/>
  <c r="M62" i="3"/>
  <c r="M66" i="3"/>
  <c r="M70" i="3"/>
  <c r="M74" i="3"/>
  <c r="M78" i="3"/>
  <c r="M82" i="3"/>
  <c r="M86" i="3"/>
  <c r="M90" i="3"/>
  <c r="M94" i="3"/>
  <c r="M98" i="3"/>
  <c r="M102" i="3"/>
  <c r="M106" i="3"/>
  <c r="M110" i="3"/>
  <c r="M114" i="3"/>
  <c r="M118" i="3"/>
  <c r="M122" i="3"/>
  <c r="M126" i="3"/>
  <c r="M130" i="3"/>
  <c r="M134" i="3"/>
  <c r="M138" i="3"/>
  <c r="M142" i="3"/>
  <c r="M146" i="3"/>
  <c r="L11" i="3"/>
  <c r="L15" i="3"/>
  <c r="L19" i="3"/>
  <c r="L23" i="3"/>
  <c r="L27" i="3"/>
  <c r="L31" i="3"/>
  <c r="L35" i="3"/>
  <c r="L39" i="3"/>
  <c r="L43" i="3"/>
  <c r="L47" i="3"/>
  <c r="L51" i="3"/>
  <c r="L55" i="3"/>
  <c r="L59" i="3"/>
  <c r="L63" i="3"/>
  <c r="L67" i="3"/>
  <c r="L71" i="3"/>
  <c r="L75" i="3"/>
  <c r="L79" i="3"/>
  <c r="L83" i="3"/>
  <c r="L87" i="3"/>
  <c r="L91" i="3"/>
  <c r="L95" i="3"/>
  <c r="L99" i="3"/>
  <c r="L103" i="3"/>
  <c r="L107" i="3"/>
  <c r="L111" i="3"/>
  <c r="L115" i="3"/>
  <c r="L119" i="3"/>
  <c r="L123" i="3"/>
  <c r="L127" i="3"/>
  <c r="L131" i="3"/>
  <c r="L135" i="3"/>
  <c r="L139" i="3"/>
  <c r="L143" i="3"/>
  <c r="BC7" i="3"/>
  <c r="AQ7" i="3"/>
  <c r="AE7" i="3"/>
  <c r="S7" i="3"/>
  <c r="G8" i="3"/>
  <c r="G12" i="3"/>
  <c r="G16" i="3"/>
  <c r="G20" i="3"/>
  <c r="G24" i="3"/>
  <c r="G28" i="3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G124" i="3"/>
  <c r="G128" i="3"/>
  <c r="G132" i="3"/>
  <c r="G136" i="3"/>
  <c r="G140" i="3"/>
  <c r="G144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B11" i="3"/>
  <c r="BB19" i="3"/>
  <c r="BB27" i="3"/>
  <c r="BB35" i="3"/>
  <c r="BB43" i="3"/>
  <c r="BB51" i="3"/>
  <c r="BB59" i="3"/>
  <c r="BB67" i="3"/>
  <c r="BB75" i="3"/>
  <c r="BB83" i="3"/>
  <c r="BB91" i="3"/>
  <c r="BB99" i="3"/>
  <c r="BB107" i="3"/>
  <c r="BB115" i="3"/>
  <c r="BB123" i="3"/>
  <c r="BB131" i="3"/>
  <c r="BB139" i="3"/>
  <c r="AW8" i="3"/>
  <c r="AW16" i="3"/>
  <c r="AW24" i="3"/>
  <c r="AW32" i="3"/>
  <c r="AW40" i="3"/>
  <c r="AW48" i="3"/>
  <c r="AW56" i="3"/>
  <c r="AW64" i="3"/>
  <c r="AW72" i="3"/>
  <c r="AW80" i="3"/>
  <c r="AW88" i="3"/>
  <c r="AW96" i="3"/>
  <c r="AW104" i="3"/>
  <c r="AW112" i="3"/>
  <c r="AW120" i="3"/>
  <c r="AW128" i="3"/>
  <c r="AW136" i="3"/>
  <c r="AW144" i="3"/>
  <c r="AV13" i="3"/>
  <c r="AV21" i="3"/>
  <c r="AV29" i="3"/>
  <c r="AV37" i="3"/>
  <c r="AV45" i="3"/>
  <c r="AV53" i="3"/>
  <c r="AV61" i="3"/>
  <c r="AV69" i="3"/>
  <c r="AV77" i="3"/>
  <c r="AV85" i="3"/>
  <c r="AV93" i="3"/>
  <c r="AV101" i="3"/>
  <c r="AV109" i="3"/>
  <c r="AV117" i="3"/>
  <c r="AV125" i="3"/>
  <c r="AV133" i="3"/>
  <c r="AV141" i="3"/>
  <c r="AQ10" i="3"/>
  <c r="AQ18" i="3"/>
  <c r="AQ26" i="3"/>
  <c r="AQ34" i="3"/>
  <c r="AQ42" i="3"/>
  <c r="AQ50" i="3"/>
  <c r="AQ58" i="3"/>
  <c r="AQ66" i="3"/>
  <c r="AQ74" i="3"/>
  <c r="AQ82" i="3"/>
  <c r="AQ90" i="3"/>
  <c r="AQ98" i="3"/>
  <c r="AQ106" i="3"/>
  <c r="AQ114" i="3"/>
  <c r="AQ122" i="3"/>
  <c r="AQ130" i="3"/>
  <c r="AQ138" i="3"/>
  <c r="AQ146" i="3"/>
  <c r="AP15" i="3"/>
  <c r="AP23" i="3"/>
  <c r="AP31" i="3"/>
  <c r="AP39" i="3"/>
  <c r="AP47" i="3"/>
  <c r="AP55" i="3"/>
  <c r="AP63" i="3"/>
  <c r="AP71" i="3"/>
  <c r="AP79" i="3"/>
  <c r="AP87" i="3"/>
  <c r="AP95" i="3"/>
  <c r="AP103" i="3"/>
  <c r="AP111" i="3"/>
  <c r="AP119" i="3"/>
  <c r="AP127" i="3"/>
  <c r="AP135" i="3"/>
  <c r="AP143" i="3"/>
  <c r="AK12" i="3"/>
  <c r="AK20" i="3"/>
  <c r="AK28" i="3"/>
  <c r="AK36" i="3"/>
  <c r="AK44" i="3"/>
  <c r="AK52" i="3"/>
  <c r="AK60" i="3"/>
  <c r="AK68" i="3"/>
  <c r="AK76" i="3"/>
  <c r="AK84" i="3"/>
  <c r="AK92" i="3"/>
  <c r="AK100" i="3"/>
  <c r="AK108" i="3"/>
  <c r="AK116" i="3"/>
  <c r="AK124" i="3"/>
  <c r="AK132" i="3"/>
  <c r="AK140" i="3"/>
  <c r="AJ9" i="3"/>
  <c r="AJ17" i="3"/>
  <c r="AJ25" i="3"/>
  <c r="AJ33" i="3"/>
  <c r="AJ41" i="3"/>
  <c r="AJ49" i="3"/>
  <c r="AJ57" i="3"/>
  <c r="AJ65" i="3"/>
  <c r="AJ73" i="3"/>
  <c r="AJ81" i="3"/>
  <c r="AJ89" i="3"/>
  <c r="AJ97" i="3"/>
  <c r="AJ105" i="3"/>
  <c r="AJ113" i="3"/>
  <c r="AJ121" i="3"/>
  <c r="AJ129" i="3"/>
  <c r="AJ137" i="3"/>
  <c r="AJ145" i="3"/>
  <c r="AE14" i="3"/>
  <c r="AE22" i="3"/>
  <c r="AE30" i="3"/>
  <c r="AE38" i="3"/>
  <c r="AE46" i="3"/>
  <c r="AE54" i="3"/>
  <c r="AE62" i="3"/>
  <c r="AE70" i="3"/>
  <c r="AE78" i="3"/>
  <c r="AE86" i="3"/>
  <c r="AE94" i="3"/>
  <c r="AE102" i="3"/>
  <c r="AE110" i="3"/>
  <c r="AE118" i="3"/>
  <c r="AE126" i="3"/>
  <c r="AE134" i="3"/>
  <c r="AE142" i="3"/>
  <c r="AD10" i="3"/>
  <c r="AD18" i="3"/>
  <c r="AD26" i="3"/>
  <c r="AD34" i="3"/>
  <c r="AD42" i="3"/>
  <c r="AD50" i="3"/>
  <c r="AD58" i="3"/>
  <c r="AD66" i="3"/>
  <c r="AD74" i="3"/>
  <c r="AD82" i="3"/>
  <c r="AD90" i="3"/>
  <c r="AD98" i="3"/>
  <c r="AD106" i="3"/>
  <c r="AD114" i="3"/>
  <c r="AD122" i="3"/>
  <c r="AD130" i="3"/>
  <c r="AD138" i="3"/>
  <c r="Y8" i="3"/>
  <c r="Y16" i="3"/>
  <c r="Y24" i="3"/>
  <c r="Y32" i="3"/>
  <c r="Y40" i="3"/>
  <c r="Y48" i="3"/>
  <c r="Y56" i="3"/>
  <c r="Y64" i="3"/>
  <c r="Y72" i="3"/>
  <c r="Y80" i="3"/>
  <c r="Y88" i="3"/>
  <c r="Y96" i="3"/>
  <c r="Y104" i="3"/>
  <c r="Y112" i="3"/>
  <c r="Y120" i="3"/>
  <c r="Y128" i="3"/>
  <c r="Y136" i="3"/>
  <c r="Y144" i="3"/>
  <c r="X13" i="3"/>
  <c r="X21" i="3"/>
  <c r="X29" i="3"/>
  <c r="X37" i="3"/>
  <c r="X45" i="3"/>
  <c r="X53" i="3"/>
  <c r="X61" i="3"/>
  <c r="X69" i="3"/>
  <c r="X77" i="3"/>
  <c r="X85" i="3"/>
  <c r="X93" i="3"/>
  <c r="X101" i="3"/>
  <c r="X109" i="3"/>
  <c r="X117" i="3"/>
  <c r="X125" i="3"/>
  <c r="X133" i="3"/>
  <c r="X141" i="3"/>
  <c r="S10" i="3"/>
  <c r="S18" i="3"/>
  <c r="S26" i="3"/>
  <c r="S34" i="3"/>
  <c r="S42" i="3"/>
  <c r="S50" i="3"/>
  <c r="S58" i="3"/>
  <c r="S66" i="3"/>
  <c r="S74" i="3"/>
  <c r="S82" i="3"/>
  <c r="S90" i="3"/>
  <c r="S98" i="3"/>
  <c r="S106" i="3"/>
  <c r="S114" i="3"/>
  <c r="S122" i="3"/>
  <c r="S130" i="3"/>
  <c r="S138" i="3"/>
  <c r="S146" i="3"/>
  <c r="R15" i="3"/>
  <c r="R23" i="3"/>
  <c r="R31" i="3"/>
  <c r="R39" i="3"/>
  <c r="R47" i="3"/>
  <c r="R55" i="3"/>
  <c r="R63" i="3"/>
  <c r="R71" i="3"/>
  <c r="R79" i="3"/>
  <c r="R87" i="3"/>
  <c r="R95" i="3"/>
  <c r="R103" i="3"/>
  <c r="R111" i="3"/>
  <c r="R119" i="3"/>
  <c r="R127" i="3"/>
  <c r="R135" i="3"/>
  <c r="R143" i="3"/>
  <c r="M12" i="3"/>
  <c r="M20" i="3"/>
  <c r="M28" i="3"/>
  <c r="M36" i="3"/>
  <c r="M44" i="3"/>
  <c r="M52" i="3"/>
  <c r="M60" i="3"/>
  <c r="M68" i="3"/>
  <c r="M76" i="3"/>
  <c r="M84" i="3"/>
  <c r="M92" i="3"/>
  <c r="M100" i="3"/>
  <c r="M108" i="3"/>
  <c r="M116" i="3"/>
  <c r="M124" i="3"/>
  <c r="M132" i="3"/>
  <c r="M140" i="3"/>
  <c r="L9" i="3"/>
  <c r="L17" i="3"/>
  <c r="L25" i="3"/>
  <c r="L33" i="3"/>
  <c r="L41" i="3"/>
  <c r="L49" i="3"/>
  <c r="L57" i="3"/>
  <c r="L65" i="3"/>
  <c r="L73" i="3"/>
  <c r="L81" i="3"/>
  <c r="L89" i="3"/>
  <c r="L97" i="3"/>
  <c r="L105" i="3"/>
  <c r="L113" i="3"/>
  <c r="L121" i="3"/>
  <c r="L129" i="3"/>
  <c r="L137" i="3"/>
  <c r="L145" i="3"/>
  <c r="AK7" i="3"/>
  <c r="M7" i="3"/>
  <c r="G14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AW60" i="3"/>
  <c r="AW108" i="3"/>
  <c r="AW124" i="3"/>
  <c r="AW140" i="3"/>
  <c r="AV17" i="3"/>
  <c r="AV33" i="3"/>
  <c r="AV49" i="3"/>
  <c r="AV65" i="3"/>
  <c r="AV81" i="3"/>
  <c r="AV97" i="3"/>
  <c r="AV113" i="3"/>
  <c r="AV129" i="3"/>
  <c r="AV145" i="3"/>
  <c r="AQ22" i="3"/>
  <c r="AQ38" i="3"/>
  <c r="AQ54" i="3"/>
  <c r="AQ70" i="3"/>
  <c r="AQ86" i="3"/>
  <c r="AQ94" i="3"/>
  <c r="AQ110" i="3"/>
  <c r="AQ126" i="3"/>
  <c r="AQ134" i="3"/>
  <c r="AP11" i="3"/>
  <c r="AP27" i="3"/>
  <c r="AP43" i="3"/>
  <c r="AP51" i="3"/>
  <c r="AP67" i="3"/>
  <c r="AP83" i="3"/>
  <c r="AP91" i="3"/>
  <c r="AP107" i="3"/>
  <c r="AP115" i="3"/>
  <c r="AP131" i="3"/>
  <c r="AP139" i="3"/>
  <c r="AK24" i="3"/>
  <c r="AK40" i="3"/>
  <c r="AK56" i="3"/>
  <c r="AK72" i="3"/>
  <c r="AK88" i="3"/>
  <c r="AK104" i="3"/>
  <c r="AK120" i="3"/>
  <c r="AK136" i="3"/>
  <c r="AJ13" i="3"/>
  <c r="AJ29" i="3"/>
  <c r="AJ37" i="3"/>
  <c r="AJ53" i="3"/>
  <c r="AJ69" i="3"/>
  <c r="AJ77" i="3"/>
  <c r="AJ93" i="3"/>
  <c r="AJ109" i="3"/>
  <c r="AJ125" i="3"/>
  <c r="AJ141" i="3"/>
  <c r="AE18" i="3"/>
  <c r="AE26" i="3"/>
  <c r="AE42" i="3"/>
  <c r="AE58" i="3"/>
  <c r="AE66" i="3"/>
  <c r="AE82" i="3"/>
  <c r="AE98" i="3"/>
  <c r="AE114" i="3"/>
  <c r="AE122" i="3"/>
  <c r="AE138" i="3"/>
  <c r="AD14" i="3"/>
  <c r="AD22" i="3"/>
  <c r="AD38" i="3"/>
  <c r="AD46" i="3"/>
  <c r="AD62" i="3"/>
  <c r="AD78" i="3"/>
  <c r="AD94" i="3"/>
  <c r="AD110" i="3"/>
  <c r="AD118" i="3"/>
  <c r="AD134" i="3"/>
  <c r="Y12" i="3"/>
  <c r="Y28" i="3"/>
  <c r="Y44" i="3"/>
  <c r="Y60" i="3"/>
  <c r="Y76" i="3"/>
  <c r="Y92" i="3"/>
  <c r="Y108" i="3"/>
  <c r="Y116" i="3"/>
  <c r="Y132" i="3"/>
  <c r="X9" i="3"/>
  <c r="X25" i="3"/>
  <c r="X41" i="3"/>
  <c r="X49" i="3"/>
  <c r="X65" i="3"/>
  <c r="X81" i="3"/>
  <c r="X97" i="3"/>
  <c r="X105" i="3"/>
  <c r="X121" i="3"/>
  <c r="X137" i="3"/>
  <c r="S14" i="3"/>
  <c r="S30" i="3"/>
  <c r="S38" i="3"/>
  <c r="S54" i="3"/>
  <c r="S70" i="3"/>
  <c r="S86" i="3"/>
  <c r="S102" i="3"/>
  <c r="S118" i="3"/>
  <c r="S134" i="3"/>
  <c r="R11" i="3"/>
  <c r="R27" i="3"/>
  <c r="R43" i="3"/>
  <c r="R51" i="3"/>
  <c r="R67" i="3"/>
  <c r="R83" i="3"/>
  <c r="R99" i="3"/>
  <c r="R107" i="3"/>
  <c r="R123" i="3"/>
  <c r="R139" i="3"/>
  <c r="M8" i="3"/>
  <c r="M24" i="3"/>
  <c r="M40" i="3"/>
  <c r="M48" i="3"/>
  <c r="M64" i="3"/>
  <c r="M80" i="3"/>
  <c r="M96" i="3"/>
  <c r="M104" i="3"/>
  <c r="M120" i="3"/>
  <c r="M136" i="3"/>
  <c r="L13" i="3"/>
  <c r="L29" i="3"/>
  <c r="L37" i="3"/>
  <c r="L53" i="3"/>
  <c r="L69" i="3"/>
  <c r="L85" i="3"/>
  <c r="L101" i="3"/>
  <c r="L109" i="3"/>
  <c r="L125" i="3"/>
  <c r="L141" i="3"/>
  <c r="Y7" i="3"/>
  <c r="G18" i="3"/>
  <c r="G34" i="3"/>
  <c r="G42" i="3"/>
  <c r="G58" i="3"/>
  <c r="G74" i="3"/>
  <c r="G82" i="3"/>
  <c r="G98" i="3"/>
  <c r="G114" i="3"/>
  <c r="G122" i="3"/>
  <c r="G138" i="3"/>
  <c r="BC21" i="3"/>
  <c r="BC37" i="3"/>
  <c r="BC45" i="3"/>
  <c r="BC61" i="3"/>
  <c r="BC77" i="3"/>
  <c r="BC85" i="3"/>
  <c r="BC101" i="3"/>
  <c r="BC117" i="3"/>
  <c r="BC133" i="3"/>
  <c r="BB10" i="3"/>
  <c r="BB26" i="3"/>
  <c r="BB42" i="3"/>
  <c r="BB50" i="3"/>
  <c r="BB66" i="3"/>
  <c r="BB82" i="3"/>
  <c r="BB98" i="3"/>
  <c r="BB114" i="3"/>
  <c r="BB130" i="3"/>
  <c r="BB146" i="3"/>
  <c r="AW23" i="3"/>
  <c r="AW39" i="3"/>
  <c r="AW47" i="3"/>
  <c r="AW63" i="3"/>
  <c r="AW79" i="3"/>
  <c r="AW95" i="3"/>
  <c r="AW103" i="3"/>
  <c r="AW119" i="3"/>
  <c r="AW127" i="3"/>
  <c r="AW143" i="3"/>
  <c r="AV20" i="3"/>
  <c r="AV36" i="3"/>
  <c r="AV44" i="3"/>
  <c r="AV60" i="3"/>
  <c r="AV68" i="3"/>
  <c r="AV84" i="3"/>
  <c r="AV100" i="3"/>
  <c r="AV108" i="3"/>
  <c r="AV124" i="3"/>
  <c r="AV140" i="3"/>
  <c r="AQ9" i="3"/>
  <c r="AQ25" i="3"/>
  <c r="AQ33" i="3"/>
  <c r="AQ49" i="3"/>
  <c r="AQ65" i="3"/>
  <c r="AQ73" i="3"/>
  <c r="AQ89" i="3"/>
  <c r="AQ105" i="3"/>
  <c r="AQ113" i="3"/>
  <c r="AQ129" i="3"/>
  <c r="AQ145" i="3"/>
  <c r="AP22" i="3"/>
  <c r="AP38" i="3"/>
  <c r="AP54" i="3"/>
  <c r="AP62" i="3"/>
  <c r="AP78" i="3"/>
  <c r="AP94" i="3"/>
  <c r="AP110" i="3"/>
  <c r="AP118" i="3"/>
  <c r="AP134" i="3"/>
  <c r="AK11" i="3"/>
  <c r="AK27" i="3"/>
  <c r="AK35" i="3"/>
  <c r="AK51" i="3"/>
  <c r="AK67" i="3"/>
  <c r="AK75" i="3"/>
  <c r="AK91" i="3"/>
  <c r="AK107" i="3"/>
  <c r="AK115" i="3"/>
  <c r="AK131" i="3"/>
  <c r="AJ8" i="3"/>
  <c r="AJ24" i="3"/>
  <c r="AJ32" i="3"/>
  <c r="AJ48" i="3"/>
  <c r="AJ64" i="3"/>
  <c r="AJ80" i="3"/>
  <c r="AJ96" i="3"/>
  <c r="AJ112" i="3"/>
  <c r="AJ128" i="3"/>
  <c r="AJ144" i="3"/>
  <c r="AE21" i="3"/>
  <c r="AE37" i="3"/>
  <c r="AE45" i="3"/>
  <c r="AE61" i="3"/>
  <c r="AE69" i="3"/>
  <c r="AE85" i="3"/>
  <c r="AE101" i="3"/>
  <c r="AE109" i="3"/>
  <c r="AE125" i="3"/>
  <c r="AE133" i="3"/>
  <c r="AD9" i="3"/>
  <c r="AD25" i="3"/>
  <c r="AD41" i="3"/>
  <c r="AD49" i="3"/>
  <c r="AD65" i="3"/>
  <c r="AD73" i="3"/>
  <c r="AD89" i="3"/>
  <c r="AD97" i="3"/>
  <c r="AD113" i="3"/>
  <c r="AD129" i="3"/>
  <c r="AD137" i="3"/>
  <c r="Y15" i="3"/>
  <c r="Y31" i="3"/>
  <c r="Y39" i="3"/>
  <c r="Y55" i="3"/>
  <c r="Y63" i="3"/>
  <c r="Y79" i="3"/>
  <c r="Y95" i="3"/>
  <c r="Y103" i="3"/>
  <c r="Y119" i="3"/>
  <c r="Y127" i="3"/>
  <c r="Y143" i="3"/>
  <c r="X20" i="3"/>
  <c r="X28" i="3"/>
  <c r="X44" i="3"/>
  <c r="X60" i="3"/>
  <c r="X68" i="3"/>
  <c r="X84" i="3"/>
  <c r="X100" i="3"/>
  <c r="X116" i="3"/>
  <c r="X124" i="3"/>
  <c r="X140" i="3"/>
  <c r="S17" i="3"/>
  <c r="S25" i="3"/>
  <c r="S41" i="3"/>
  <c r="S57" i="3"/>
  <c r="S73" i="3"/>
  <c r="S81" i="3"/>
  <c r="S97" i="3"/>
  <c r="S113" i="3"/>
  <c r="S121" i="3"/>
  <c r="S137" i="3"/>
  <c r="S145" i="3"/>
  <c r="R22" i="3"/>
  <c r="R38" i="3"/>
  <c r="R46" i="3"/>
  <c r="R62" i="3"/>
  <c r="R70" i="3"/>
  <c r="R86" i="3"/>
  <c r="R102" i="3"/>
  <c r="R110" i="3"/>
  <c r="R126" i="3"/>
  <c r="R142" i="3"/>
  <c r="M11" i="3"/>
  <c r="M27" i="3"/>
  <c r="M43" i="3"/>
  <c r="M51" i="3"/>
  <c r="K157" i="3" s="1"/>
  <c r="M67" i="3"/>
  <c r="M83" i="3"/>
  <c r="M91" i="3"/>
  <c r="M107" i="3"/>
  <c r="M123" i="3"/>
  <c r="M131" i="3"/>
  <c r="L8" i="3"/>
  <c r="L24" i="3"/>
  <c r="L32" i="3"/>
  <c r="L48" i="3"/>
  <c r="L64" i="3"/>
  <c r="L72" i="3"/>
  <c r="L88" i="3"/>
  <c r="L104" i="3"/>
  <c r="L112" i="3"/>
  <c r="L128" i="3"/>
  <c r="L136" i="3"/>
  <c r="AP7" i="3"/>
  <c r="G13" i="3"/>
  <c r="G21" i="3"/>
  <c r="G37" i="3"/>
  <c r="G53" i="3"/>
  <c r="G69" i="3"/>
  <c r="G77" i="3"/>
  <c r="G93" i="3"/>
  <c r="G109" i="3"/>
  <c r="G117" i="3"/>
  <c r="G133" i="3"/>
  <c r="BC9" i="3"/>
  <c r="BC17" i="3"/>
  <c r="BC25" i="3"/>
  <c r="BC33" i="3"/>
  <c r="BC41" i="3"/>
  <c r="BC49" i="3"/>
  <c r="BC57" i="3"/>
  <c r="BC65" i="3"/>
  <c r="BC73" i="3"/>
  <c r="BC81" i="3"/>
  <c r="BC89" i="3"/>
  <c r="BC97" i="3"/>
  <c r="BC105" i="3"/>
  <c r="BC113" i="3"/>
  <c r="BC121" i="3"/>
  <c r="BC129" i="3"/>
  <c r="BC137" i="3"/>
  <c r="BC145" i="3"/>
  <c r="BB14" i="3"/>
  <c r="BB22" i="3"/>
  <c r="BB30" i="3"/>
  <c r="BB38" i="3"/>
  <c r="BB46" i="3"/>
  <c r="BB54" i="3"/>
  <c r="BB62" i="3"/>
  <c r="BB70" i="3"/>
  <c r="BB78" i="3"/>
  <c r="BB86" i="3"/>
  <c r="BB94" i="3"/>
  <c r="BB102" i="3"/>
  <c r="BB110" i="3"/>
  <c r="BB118" i="3"/>
  <c r="BB126" i="3"/>
  <c r="BB134" i="3"/>
  <c r="BB142" i="3"/>
  <c r="AW11" i="3"/>
  <c r="AW19" i="3"/>
  <c r="AW27" i="3"/>
  <c r="AW35" i="3"/>
  <c r="AW43" i="3"/>
  <c r="AW51" i="3"/>
  <c r="AW59" i="3"/>
  <c r="AW67" i="3"/>
  <c r="AW75" i="3"/>
  <c r="AW83" i="3"/>
  <c r="AW91" i="3"/>
  <c r="AW99" i="3"/>
  <c r="AW107" i="3"/>
  <c r="AW115" i="3"/>
  <c r="AW123" i="3"/>
  <c r="AW131" i="3"/>
  <c r="AW139" i="3"/>
  <c r="AV8" i="3"/>
  <c r="AV16" i="3"/>
  <c r="AV24" i="3"/>
  <c r="AV32" i="3"/>
  <c r="AV40" i="3"/>
  <c r="AV48" i="3"/>
  <c r="AV56" i="3"/>
  <c r="AV64" i="3"/>
  <c r="AV72" i="3"/>
  <c r="AV80" i="3"/>
  <c r="AV88" i="3"/>
  <c r="AV96" i="3"/>
  <c r="AV104" i="3"/>
  <c r="AV112" i="3"/>
  <c r="AV120" i="3"/>
  <c r="AV128" i="3"/>
  <c r="AV136" i="3"/>
  <c r="AV144" i="3"/>
  <c r="AQ13" i="3"/>
  <c r="AQ21" i="3"/>
  <c r="AQ29" i="3"/>
  <c r="AQ37" i="3"/>
  <c r="AQ45" i="3"/>
  <c r="AQ53" i="3"/>
  <c r="AQ61" i="3"/>
  <c r="AQ69" i="3"/>
  <c r="AQ77" i="3"/>
  <c r="AQ85" i="3"/>
  <c r="AQ93" i="3"/>
  <c r="AQ101" i="3"/>
  <c r="AQ109" i="3"/>
  <c r="AQ117" i="3"/>
  <c r="AQ125" i="3"/>
  <c r="AQ133" i="3"/>
  <c r="AQ141" i="3"/>
  <c r="AP10" i="3"/>
  <c r="AP18" i="3"/>
  <c r="AP26" i="3"/>
  <c r="AP34" i="3"/>
  <c r="AP42" i="3"/>
  <c r="AP50" i="3"/>
  <c r="AP58" i="3"/>
  <c r="AP66" i="3"/>
  <c r="AP74" i="3"/>
  <c r="AP82" i="3"/>
  <c r="AP90" i="3"/>
  <c r="AP98" i="3"/>
  <c r="AP106" i="3"/>
  <c r="AP114" i="3"/>
  <c r="AP122" i="3"/>
  <c r="AP130" i="3"/>
  <c r="AP138" i="3"/>
  <c r="AP146" i="3"/>
  <c r="AK15" i="3"/>
  <c r="AK23" i="3"/>
  <c r="AK31" i="3"/>
  <c r="AK39" i="3"/>
  <c r="AK47" i="3"/>
  <c r="AK55" i="3"/>
  <c r="AK63" i="3"/>
  <c r="AK71" i="3"/>
  <c r="AK79" i="3"/>
  <c r="AK87" i="3"/>
  <c r="AK95" i="3"/>
  <c r="AK103" i="3"/>
  <c r="AK111" i="3"/>
  <c r="AK119" i="3"/>
  <c r="AK127" i="3"/>
  <c r="AK135" i="3"/>
  <c r="AK143" i="3"/>
  <c r="AJ12" i="3"/>
  <c r="AJ20" i="3"/>
  <c r="AJ28" i="3"/>
  <c r="AJ36" i="3"/>
  <c r="AJ44" i="3"/>
  <c r="AJ52" i="3"/>
  <c r="AJ60" i="3"/>
  <c r="AJ68" i="3"/>
  <c r="AJ76" i="3"/>
  <c r="AJ84" i="3"/>
  <c r="AJ92" i="3"/>
  <c r="AJ100" i="3"/>
  <c r="AJ108" i="3"/>
  <c r="AJ116" i="3"/>
  <c r="AJ124" i="3"/>
  <c r="AJ132" i="3"/>
  <c r="AJ140" i="3"/>
  <c r="AE9" i="3"/>
  <c r="AE17" i="3"/>
  <c r="AE25" i="3"/>
  <c r="AE33" i="3"/>
  <c r="AE41" i="3"/>
  <c r="AE49" i="3"/>
  <c r="AE57" i="3"/>
  <c r="AE65" i="3"/>
  <c r="AE73" i="3"/>
  <c r="AE81" i="3"/>
  <c r="AE89" i="3"/>
  <c r="AE97" i="3"/>
  <c r="AE105" i="3"/>
  <c r="AE113" i="3"/>
  <c r="AE121" i="3"/>
  <c r="AE129" i="3"/>
  <c r="AE137" i="3"/>
  <c r="AE145" i="3"/>
  <c r="AD13" i="3"/>
  <c r="AD21" i="3"/>
  <c r="AD29" i="3"/>
  <c r="AD37" i="3"/>
  <c r="AD45" i="3"/>
  <c r="AD53" i="3"/>
  <c r="AD61" i="3"/>
  <c r="AD69" i="3"/>
  <c r="AD77" i="3"/>
  <c r="AD85" i="3"/>
  <c r="AD93" i="3"/>
  <c r="AD101" i="3"/>
  <c r="AD109" i="3"/>
  <c r="AD117" i="3"/>
  <c r="AD125" i="3"/>
  <c r="AD133" i="3"/>
  <c r="AD141" i="3"/>
  <c r="Y11" i="3"/>
  <c r="Y19" i="3"/>
  <c r="Y27" i="3"/>
  <c r="Y35" i="3"/>
  <c r="Y43" i="3"/>
  <c r="Y51" i="3"/>
  <c r="Y59" i="3"/>
  <c r="Y67" i="3"/>
  <c r="Y75" i="3"/>
  <c r="Y83" i="3"/>
  <c r="Y91" i="3"/>
  <c r="Y99" i="3"/>
  <c r="Y107" i="3"/>
  <c r="Y115" i="3"/>
  <c r="Y123" i="3"/>
  <c r="Y131" i="3"/>
  <c r="Y139" i="3"/>
  <c r="X8" i="3"/>
  <c r="X16" i="3"/>
  <c r="X24" i="3"/>
  <c r="X32" i="3"/>
  <c r="X40" i="3"/>
  <c r="X48" i="3"/>
  <c r="X56" i="3"/>
  <c r="X64" i="3"/>
  <c r="X72" i="3"/>
  <c r="X80" i="3"/>
  <c r="X88" i="3"/>
  <c r="X96" i="3"/>
  <c r="X104" i="3"/>
  <c r="X112" i="3"/>
  <c r="X120" i="3"/>
  <c r="X128" i="3"/>
  <c r="X136" i="3"/>
  <c r="X144" i="3"/>
  <c r="S13" i="3"/>
  <c r="S21" i="3"/>
  <c r="S29" i="3"/>
  <c r="S37" i="3"/>
  <c r="S45" i="3"/>
  <c r="S53" i="3"/>
  <c r="S61" i="3"/>
  <c r="S69" i="3"/>
  <c r="S77" i="3"/>
  <c r="S85" i="3"/>
  <c r="S93" i="3"/>
  <c r="S101" i="3"/>
  <c r="S109" i="3"/>
  <c r="S117" i="3"/>
  <c r="S125" i="3"/>
  <c r="S133" i="3"/>
  <c r="S141" i="3"/>
  <c r="R10" i="3"/>
  <c r="R18" i="3"/>
  <c r="R26" i="3"/>
  <c r="R34" i="3"/>
  <c r="R42" i="3"/>
  <c r="R50" i="3"/>
  <c r="R58" i="3"/>
  <c r="R66" i="3"/>
  <c r="R74" i="3"/>
  <c r="R82" i="3"/>
  <c r="R90" i="3"/>
  <c r="R98" i="3"/>
  <c r="R106" i="3"/>
  <c r="R114" i="3"/>
  <c r="R122" i="3"/>
  <c r="R130" i="3"/>
  <c r="R138" i="3"/>
  <c r="R146" i="3"/>
  <c r="M15" i="3"/>
  <c r="M23" i="3"/>
  <c r="M31" i="3"/>
  <c r="M39" i="3"/>
  <c r="M47" i="3"/>
  <c r="M55" i="3"/>
  <c r="M63" i="3"/>
  <c r="M71" i="3"/>
  <c r="M79" i="3"/>
  <c r="M87" i="3"/>
  <c r="M95" i="3"/>
  <c r="M103" i="3"/>
  <c r="M111" i="3"/>
  <c r="M119" i="3"/>
  <c r="M127" i="3"/>
  <c r="M135" i="3"/>
  <c r="M143" i="3"/>
  <c r="L12" i="3"/>
  <c r="L20" i="3"/>
  <c r="L28" i="3"/>
  <c r="L36" i="3"/>
  <c r="L44" i="3"/>
  <c r="L52" i="3"/>
  <c r="L60" i="3"/>
  <c r="L68" i="3"/>
  <c r="L76" i="3"/>
  <c r="L84" i="3"/>
  <c r="L92" i="3"/>
  <c r="L100" i="3"/>
  <c r="L108" i="3"/>
  <c r="L116" i="3"/>
  <c r="L124" i="3"/>
  <c r="L132" i="3"/>
  <c r="L140" i="3"/>
  <c r="BB7" i="3"/>
  <c r="AD7" i="3"/>
  <c r="G9" i="3"/>
  <c r="G17" i="3"/>
  <c r="G25" i="3"/>
  <c r="G33" i="3"/>
  <c r="G41" i="3"/>
  <c r="G49" i="3"/>
  <c r="G57" i="3"/>
  <c r="G65" i="3"/>
  <c r="G73" i="3"/>
  <c r="G81" i="3"/>
  <c r="G89" i="3"/>
  <c r="G97" i="3"/>
  <c r="G105" i="3"/>
  <c r="G113" i="3"/>
  <c r="G121" i="3"/>
  <c r="G129" i="3"/>
  <c r="G137" i="3"/>
  <c r="G145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B15" i="3"/>
  <c r="BB23" i="3"/>
  <c r="BB31" i="3"/>
  <c r="BB39" i="3"/>
  <c r="BB47" i="3"/>
  <c r="BB55" i="3"/>
  <c r="BB63" i="3"/>
  <c r="BB71" i="3"/>
  <c r="BB79" i="3"/>
  <c r="BB87" i="3"/>
  <c r="BB95" i="3"/>
  <c r="BB103" i="3"/>
  <c r="BB111" i="3"/>
  <c r="BB119" i="3"/>
  <c r="BB127" i="3"/>
  <c r="BB135" i="3"/>
  <c r="BB143" i="3"/>
  <c r="AW12" i="3"/>
  <c r="AW20" i="3"/>
  <c r="AW28" i="3"/>
  <c r="AW36" i="3"/>
  <c r="AW44" i="3"/>
  <c r="AW52" i="3"/>
  <c r="AW68" i="3"/>
  <c r="AW76" i="3"/>
  <c r="AW84" i="3"/>
  <c r="AW92" i="3"/>
  <c r="AW100" i="3"/>
  <c r="AW116" i="3"/>
  <c r="AW132" i="3"/>
  <c r="AV9" i="3"/>
  <c r="AV25" i="3"/>
  <c r="AV41" i="3"/>
  <c r="AV57" i="3"/>
  <c r="AV73" i="3"/>
  <c r="AV89" i="3"/>
  <c r="AV105" i="3"/>
  <c r="AV121" i="3"/>
  <c r="AV137" i="3"/>
  <c r="AQ14" i="3"/>
  <c r="AQ30" i="3"/>
  <c r="AQ46" i="3"/>
  <c r="AQ62" i="3"/>
  <c r="AQ78" i="3"/>
  <c r="AQ102" i="3"/>
  <c r="AQ118" i="3"/>
  <c r="AQ142" i="3"/>
  <c r="AP19" i="3"/>
  <c r="AP35" i="3"/>
  <c r="AP59" i="3"/>
  <c r="AP75" i="3"/>
  <c r="AP99" i="3"/>
  <c r="AP123" i="3"/>
  <c r="AK8" i="3"/>
  <c r="AK16" i="3"/>
  <c r="AK32" i="3"/>
  <c r="AK48" i="3"/>
  <c r="AK64" i="3"/>
  <c r="AK80" i="3"/>
  <c r="AK96" i="3"/>
  <c r="AK112" i="3"/>
  <c r="AK128" i="3"/>
  <c r="AK144" i="3"/>
  <c r="AJ21" i="3"/>
  <c r="AJ45" i="3"/>
  <c r="AJ61" i="3"/>
  <c r="AJ85" i="3"/>
  <c r="AJ101" i="3"/>
  <c r="AJ117" i="3"/>
  <c r="AJ133" i="3"/>
  <c r="AE10" i="3"/>
  <c r="AE34" i="3"/>
  <c r="AE50" i="3"/>
  <c r="AE74" i="3"/>
  <c r="AE90" i="3"/>
  <c r="AE106" i="3"/>
  <c r="AE130" i="3"/>
  <c r="AE146" i="3"/>
  <c r="AD30" i="3"/>
  <c r="AD54" i="3"/>
  <c r="AD70" i="3"/>
  <c r="AD86" i="3"/>
  <c r="AD102" i="3"/>
  <c r="AD126" i="3"/>
  <c r="AD142" i="3"/>
  <c r="Y20" i="3"/>
  <c r="Y36" i="3"/>
  <c r="Y52" i="3"/>
  <c r="Y68" i="3"/>
  <c r="Y84" i="3"/>
  <c r="Y100" i="3"/>
  <c r="Y124" i="3"/>
  <c r="Y140" i="3"/>
  <c r="X17" i="3"/>
  <c r="X33" i="3"/>
  <c r="X57" i="3"/>
  <c r="X73" i="3"/>
  <c r="X89" i="3"/>
  <c r="X113" i="3"/>
  <c r="X129" i="3"/>
  <c r="X145" i="3"/>
  <c r="S22" i="3"/>
  <c r="S46" i="3"/>
  <c r="S62" i="3"/>
  <c r="S78" i="3"/>
  <c r="S94" i="3"/>
  <c r="S110" i="3"/>
  <c r="S126" i="3"/>
  <c r="S142" i="3"/>
  <c r="R19" i="3"/>
  <c r="R35" i="3"/>
  <c r="R59" i="3"/>
  <c r="R75" i="3"/>
  <c r="R91" i="3"/>
  <c r="R115" i="3"/>
  <c r="R131" i="3"/>
  <c r="M16" i="3"/>
  <c r="M32" i="3"/>
  <c r="M56" i="3"/>
  <c r="M72" i="3"/>
  <c r="M88" i="3"/>
  <c r="M112" i="3"/>
  <c r="M128" i="3"/>
  <c r="M144" i="3"/>
  <c r="L21" i="3"/>
  <c r="L45" i="3"/>
  <c r="L61" i="3"/>
  <c r="L77" i="3"/>
  <c r="L93" i="3"/>
  <c r="L117" i="3"/>
  <c r="L133" i="3"/>
  <c r="AW7" i="3"/>
  <c r="G10" i="3"/>
  <c r="G26" i="3"/>
  <c r="G50" i="3"/>
  <c r="G66" i="3"/>
  <c r="G90" i="3"/>
  <c r="G106" i="3"/>
  <c r="G130" i="3"/>
  <c r="G146" i="3"/>
  <c r="BC13" i="3"/>
  <c r="BC29" i="3"/>
  <c r="BC53" i="3"/>
  <c r="BC69" i="3"/>
  <c r="BC93" i="3"/>
  <c r="BC109" i="3"/>
  <c r="BC125" i="3"/>
  <c r="BC141" i="3"/>
  <c r="BB18" i="3"/>
  <c r="BB34" i="3"/>
  <c r="BB58" i="3"/>
  <c r="BB74" i="3"/>
  <c r="BB90" i="3"/>
  <c r="BB106" i="3"/>
  <c r="BB122" i="3"/>
  <c r="BB138" i="3"/>
  <c r="AW15" i="3"/>
  <c r="AW31" i="3"/>
  <c r="AW55" i="3"/>
  <c r="AW71" i="3"/>
  <c r="AW87" i="3"/>
  <c r="AW111" i="3"/>
  <c r="AW135" i="3"/>
  <c r="AV12" i="3"/>
  <c r="AV28" i="3"/>
  <c r="AV52" i="3"/>
  <c r="AV76" i="3"/>
  <c r="AV92" i="3"/>
  <c r="AV116" i="3"/>
  <c r="AV132" i="3"/>
  <c r="AQ17" i="3"/>
  <c r="AQ41" i="3"/>
  <c r="AQ57" i="3"/>
  <c r="AQ81" i="3"/>
  <c r="AQ97" i="3"/>
  <c r="AQ121" i="3"/>
  <c r="AQ137" i="3"/>
  <c r="AP14" i="3"/>
  <c r="AP30" i="3"/>
  <c r="AP46" i="3"/>
  <c r="AP70" i="3"/>
  <c r="AP86" i="3"/>
  <c r="AP102" i="3"/>
  <c r="AP126" i="3"/>
  <c r="AP142" i="3"/>
  <c r="AK19" i="3"/>
  <c r="AK43" i="3"/>
  <c r="AK59" i="3"/>
  <c r="AK83" i="3"/>
  <c r="AK99" i="3"/>
  <c r="AK123" i="3"/>
  <c r="AK139" i="3"/>
  <c r="AJ16" i="3"/>
  <c r="AJ40" i="3"/>
  <c r="AJ56" i="3"/>
  <c r="AJ72" i="3"/>
  <c r="AJ88" i="3"/>
  <c r="AJ104" i="3"/>
  <c r="AJ120" i="3"/>
  <c r="AJ136" i="3"/>
  <c r="AE13" i="3"/>
  <c r="AE29" i="3"/>
  <c r="AE53" i="3"/>
  <c r="AE77" i="3"/>
  <c r="AE93" i="3"/>
  <c r="AE117" i="3"/>
  <c r="AE141" i="3"/>
  <c r="AD17" i="3"/>
  <c r="AD33" i="3"/>
  <c r="AD57" i="3"/>
  <c r="AD81" i="3"/>
  <c r="AD105" i="3"/>
  <c r="AD121" i="3"/>
  <c r="AD145" i="3"/>
  <c r="Y23" i="3"/>
  <c r="Y47" i="3"/>
  <c r="Y71" i="3"/>
  <c r="Y87" i="3"/>
  <c r="Y111" i="3"/>
  <c r="Y135" i="3"/>
  <c r="X12" i="3"/>
  <c r="X36" i="3"/>
  <c r="X52" i="3"/>
  <c r="X76" i="3"/>
  <c r="X92" i="3"/>
  <c r="X108" i="3"/>
  <c r="X132" i="3"/>
  <c r="S9" i="3"/>
  <c r="S33" i="3"/>
  <c r="S49" i="3"/>
  <c r="S65" i="3"/>
  <c r="S89" i="3"/>
  <c r="S105" i="3"/>
  <c r="S129" i="3"/>
  <c r="R14" i="3"/>
  <c r="R30" i="3"/>
  <c r="R54" i="3"/>
  <c r="R78" i="3"/>
  <c r="R94" i="3"/>
  <c r="R118" i="3"/>
  <c r="R134" i="3"/>
  <c r="M19" i="3"/>
  <c r="M35" i="3"/>
  <c r="M59" i="3"/>
  <c r="M75" i="3"/>
  <c r="M99" i="3"/>
  <c r="M115" i="3"/>
  <c r="M139" i="3"/>
  <c r="L16" i="3"/>
  <c r="L40" i="3"/>
  <c r="L56" i="3"/>
  <c r="L80" i="3"/>
  <c r="L96" i="3"/>
  <c r="L120" i="3"/>
  <c r="L144" i="3"/>
  <c r="R7" i="3"/>
  <c r="G29" i="3"/>
  <c r="G45" i="3"/>
  <c r="G61" i="3"/>
  <c r="G85" i="3"/>
  <c r="G101" i="3"/>
  <c r="G125" i="3"/>
  <c r="G141" i="3"/>
  <c r="C158" i="3"/>
  <c r="Q11" i="3"/>
  <c r="Q15" i="3"/>
  <c r="Q19" i="3"/>
  <c r="Q23" i="3"/>
  <c r="Q27" i="3"/>
  <c r="Q31" i="3"/>
  <c r="Q35" i="3"/>
  <c r="Q39" i="3"/>
  <c r="Q43" i="3"/>
  <c r="Q47" i="3"/>
  <c r="Q51" i="3"/>
  <c r="Q55" i="3"/>
  <c r="Q59" i="3"/>
  <c r="Q63" i="3"/>
  <c r="Q67" i="3"/>
  <c r="Q71" i="3"/>
  <c r="Q75" i="3"/>
  <c r="Q79" i="3"/>
  <c r="Q83" i="3"/>
  <c r="Q87" i="3"/>
  <c r="Q91" i="3"/>
  <c r="Q95" i="3"/>
  <c r="Q99" i="3"/>
  <c r="Q103" i="3"/>
  <c r="Q107" i="3"/>
  <c r="Q111" i="3"/>
  <c r="Q115" i="3"/>
  <c r="Q119" i="3"/>
  <c r="Q123" i="3"/>
  <c r="Q127" i="3"/>
  <c r="Q131" i="3"/>
  <c r="Q135" i="3"/>
  <c r="Q139" i="3"/>
  <c r="Q143" i="3"/>
  <c r="Q7" i="3"/>
  <c r="Q8" i="3"/>
  <c r="Q16" i="3"/>
  <c r="Q20" i="3"/>
  <c r="Q24" i="3"/>
  <c r="Q32" i="3"/>
  <c r="Q36" i="3"/>
  <c r="Q40" i="3"/>
  <c r="Q48" i="3"/>
  <c r="Q52" i="3"/>
  <c r="Q60" i="3"/>
  <c r="Q64" i="3"/>
  <c r="Q72" i="3"/>
  <c r="Q76" i="3"/>
  <c r="Q84" i="3"/>
  <c r="Q88" i="3"/>
  <c r="Q96" i="3"/>
  <c r="Q100" i="3"/>
  <c r="Q104" i="3"/>
  <c r="Q112" i="3"/>
  <c r="Q116" i="3"/>
  <c r="Q124" i="3"/>
  <c r="Q128" i="3"/>
  <c r="Q136" i="3"/>
  <c r="Q140" i="3"/>
  <c r="Q9" i="3"/>
  <c r="Q17" i="3"/>
  <c r="Q25" i="3"/>
  <c r="Q33" i="3"/>
  <c r="Q37" i="3"/>
  <c r="Q45" i="3"/>
  <c r="Q53" i="3"/>
  <c r="Q61" i="3"/>
  <c r="Q69" i="3"/>
  <c r="Q77" i="3"/>
  <c r="Q85" i="3"/>
  <c r="Q93" i="3"/>
  <c r="Q97" i="3"/>
  <c r="Q105" i="3"/>
  <c r="Q113" i="3"/>
  <c r="Q117" i="3"/>
  <c r="Q125" i="3"/>
  <c r="Q133" i="3"/>
  <c r="Q137" i="3"/>
  <c r="Q145" i="3"/>
  <c r="Q14" i="3"/>
  <c r="Q22" i="3"/>
  <c r="Q26" i="3"/>
  <c r="Q34" i="3"/>
  <c r="Q38" i="3"/>
  <c r="Q46" i="3"/>
  <c r="Q54" i="3"/>
  <c r="Q58" i="3"/>
  <c r="Q66" i="3"/>
  <c r="Q74" i="3"/>
  <c r="Q78" i="3"/>
  <c r="Q86" i="3"/>
  <c r="Q94" i="3"/>
  <c r="Q102" i="3"/>
  <c r="Q106" i="3"/>
  <c r="Q114" i="3"/>
  <c r="Q122" i="3"/>
  <c r="Q126" i="3"/>
  <c r="Q134" i="3"/>
  <c r="Q138" i="3"/>
  <c r="Q146" i="3"/>
  <c r="Q12" i="3"/>
  <c r="Q28" i="3"/>
  <c r="Q44" i="3"/>
  <c r="Q56" i="3"/>
  <c r="Q68" i="3"/>
  <c r="Q80" i="3"/>
  <c r="Q92" i="3"/>
  <c r="Q108" i="3"/>
  <c r="Q120" i="3"/>
  <c r="Q132" i="3"/>
  <c r="Q144" i="3"/>
  <c r="Q13" i="3"/>
  <c r="Q21" i="3"/>
  <c r="Q29" i="3"/>
  <c r="Q41" i="3"/>
  <c r="Q49" i="3"/>
  <c r="Q57" i="3"/>
  <c r="Q65" i="3"/>
  <c r="Q73" i="3"/>
  <c r="Q81" i="3"/>
  <c r="Q89" i="3"/>
  <c r="Q101" i="3"/>
  <c r="Q109" i="3"/>
  <c r="Q121" i="3"/>
  <c r="Q129" i="3"/>
  <c r="Q141" i="3"/>
  <c r="Q10" i="3"/>
  <c r="Q18" i="3"/>
  <c r="Q30" i="3"/>
  <c r="Q42" i="3"/>
  <c r="Q50" i="3"/>
  <c r="Q62" i="3"/>
  <c r="Q70" i="3"/>
  <c r="Q82" i="3"/>
  <c r="Q90" i="3"/>
  <c r="Q98" i="3"/>
  <c r="Q110" i="3"/>
  <c r="Q118" i="3"/>
  <c r="Q130" i="3"/>
  <c r="Q142" i="3"/>
  <c r="C162" i="3"/>
  <c r="AO11" i="3"/>
  <c r="AO15" i="3"/>
  <c r="AO19" i="3"/>
  <c r="AO23" i="3"/>
  <c r="AO27" i="3"/>
  <c r="AO31" i="3"/>
  <c r="AO35" i="3"/>
  <c r="AO39" i="3"/>
  <c r="AO43" i="3"/>
  <c r="AO47" i="3"/>
  <c r="AO51" i="3"/>
  <c r="AO55" i="3"/>
  <c r="AO59" i="3"/>
  <c r="AO63" i="3"/>
  <c r="AO67" i="3"/>
  <c r="AO71" i="3"/>
  <c r="AO75" i="3"/>
  <c r="AO79" i="3"/>
  <c r="AO83" i="3"/>
  <c r="AO87" i="3"/>
  <c r="AO91" i="3"/>
  <c r="AO95" i="3"/>
  <c r="AO99" i="3"/>
  <c r="AO103" i="3"/>
  <c r="AO107" i="3"/>
  <c r="AO111" i="3"/>
  <c r="AO115" i="3"/>
  <c r="AO119" i="3"/>
  <c r="AO123" i="3"/>
  <c r="AO127" i="3"/>
  <c r="AO131" i="3"/>
  <c r="AO135" i="3"/>
  <c r="AO139" i="3"/>
  <c r="AO143" i="3"/>
  <c r="AO7" i="3"/>
  <c r="AO13" i="3"/>
  <c r="AO21" i="3"/>
  <c r="AO25" i="3"/>
  <c r="AO33" i="3"/>
  <c r="AO41" i="3"/>
  <c r="AO49" i="3"/>
  <c r="AO57" i="3"/>
  <c r="AO65" i="3"/>
  <c r="AO73" i="3"/>
  <c r="AO81" i="3"/>
  <c r="AO85" i="3"/>
  <c r="AO93" i="3"/>
  <c r="AO101" i="3"/>
  <c r="AO109" i="3"/>
  <c r="AO117" i="3"/>
  <c r="AO125" i="3"/>
  <c r="AO129" i="3"/>
  <c r="AO137" i="3"/>
  <c r="AO145" i="3"/>
  <c r="AO10" i="3"/>
  <c r="AO18" i="3"/>
  <c r="AO22" i="3"/>
  <c r="AO30" i="3"/>
  <c r="AO38" i="3"/>
  <c r="AO42" i="3"/>
  <c r="AO50" i="3"/>
  <c r="AO54" i="3"/>
  <c r="AO62" i="3"/>
  <c r="AO70" i="3"/>
  <c r="AO74" i="3"/>
  <c r="AO82" i="3"/>
  <c r="AO86" i="3"/>
  <c r="AO94" i="3"/>
  <c r="AO102" i="3"/>
  <c r="AO106" i="3"/>
  <c r="AO114" i="3"/>
  <c r="AO122" i="3"/>
  <c r="AO126" i="3"/>
  <c r="AO134" i="3"/>
  <c r="AO142" i="3"/>
  <c r="AO8" i="3"/>
  <c r="AO12" i="3"/>
  <c r="AO16" i="3"/>
  <c r="AO20" i="3"/>
  <c r="AO24" i="3"/>
  <c r="AO28" i="3"/>
  <c r="AO32" i="3"/>
  <c r="AO36" i="3"/>
  <c r="AO40" i="3"/>
  <c r="AO44" i="3"/>
  <c r="AO48" i="3"/>
  <c r="AO52" i="3"/>
  <c r="AO56" i="3"/>
  <c r="AO60" i="3"/>
  <c r="AO64" i="3"/>
  <c r="AO68" i="3"/>
  <c r="AO72" i="3"/>
  <c r="AO76" i="3"/>
  <c r="AO80" i="3"/>
  <c r="AO84" i="3"/>
  <c r="AO88" i="3"/>
  <c r="AO92" i="3"/>
  <c r="AO96" i="3"/>
  <c r="AO100" i="3"/>
  <c r="AO104" i="3"/>
  <c r="AO108" i="3"/>
  <c r="AO112" i="3"/>
  <c r="AO116" i="3"/>
  <c r="AO120" i="3"/>
  <c r="AO124" i="3"/>
  <c r="AO128" i="3"/>
  <c r="AO132" i="3"/>
  <c r="AO136" i="3"/>
  <c r="AO140" i="3"/>
  <c r="AO144" i="3"/>
  <c r="AO9" i="3"/>
  <c r="AO17" i="3"/>
  <c r="AO29" i="3"/>
  <c r="AO37" i="3"/>
  <c r="AO45" i="3"/>
  <c r="AO53" i="3"/>
  <c r="AO61" i="3"/>
  <c r="AO69" i="3"/>
  <c r="AO77" i="3"/>
  <c r="AO89" i="3"/>
  <c r="AO97" i="3"/>
  <c r="AO105" i="3"/>
  <c r="AO113" i="3"/>
  <c r="AO121" i="3"/>
  <c r="AO133" i="3"/>
  <c r="AO141" i="3"/>
  <c r="AO14" i="3"/>
  <c r="AO26" i="3"/>
  <c r="AO34" i="3"/>
  <c r="AO46" i="3"/>
  <c r="AO58" i="3"/>
  <c r="AO66" i="3"/>
  <c r="AO78" i="3"/>
  <c r="AO90" i="3"/>
  <c r="AO98" i="3"/>
  <c r="AO110" i="3"/>
  <c r="AO118" i="3"/>
  <c r="AO130" i="3"/>
  <c r="AO138" i="3"/>
  <c r="AO146" i="3"/>
  <c r="C159" i="3"/>
  <c r="W11" i="3"/>
  <c r="W15" i="3"/>
  <c r="W19" i="3"/>
  <c r="W23" i="3"/>
  <c r="W27" i="3"/>
  <c r="W31" i="3"/>
  <c r="W35" i="3"/>
  <c r="W39" i="3"/>
  <c r="W43" i="3"/>
  <c r="W47" i="3"/>
  <c r="W51" i="3"/>
  <c r="W55" i="3"/>
  <c r="W59" i="3"/>
  <c r="W63" i="3"/>
  <c r="W67" i="3"/>
  <c r="W71" i="3"/>
  <c r="W75" i="3"/>
  <c r="W79" i="3"/>
  <c r="W83" i="3"/>
  <c r="W87" i="3"/>
  <c r="W91" i="3"/>
  <c r="W95" i="3"/>
  <c r="W99" i="3"/>
  <c r="W103" i="3"/>
  <c r="W107" i="3"/>
  <c r="W111" i="3"/>
  <c r="W115" i="3"/>
  <c r="W119" i="3"/>
  <c r="W123" i="3"/>
  <c r="W127" i="3"/>
  <c r="W131" i="3"/>
  <c r="W135" i="3"/>
  <c r="W139" i="3"/>
  <c r="W143" i="3"/>
  <c r="W7" i="3"/>
  <c r="W28" i="3"/>
  <c r="W76" i="3"/>
  <c r="W88" i="3"/>
  <c r="W96" i="3"/>
  <c r="W100" i="3"/>
  <c r="W108" i="3"/>
  <c r="W116" i="3"/>
  <c r="W124" i="3"/>
  <c r="W132" i="3"/>
  <c r="W136" i="3"/>
  <c r="W144" i="3"/>
  <c r="W13" i="3"/>
  <c r="W21" i="3"/>
  <c r="W29" i="3"/>
  <c r="W33" i="3"/>
  <c r="W41" i="3"/>
  <c r="W49" i="3"/>
  <c r="W57" i="3"/>
  <c r="W61" i="3"/>
  <c r="W69" i="3"/>
  <c r="W77" i="3"/>
  <c r="W85" i="3"/>
  <c r="W89" i="3"/>
  <c r="W97" i="3"/>
  <c r="W105" i="3"/>
  <c r="W109" i="3"/>
  <c r="W117" i="3"/>
  <c r="W125" i="3"/>
  <c r="W129" i="3"/>
  <c r="W137" i="3"/>
  <c r="W145" i="3"/>
  <c r="W14" i="3"/>
  <c r="W18" i="3"/>
  <c r="W26" i="3"/>
  <c r="W34" i="3"/>
  <c r="W38" i="3"/>
  <c r="W46" i="3"/>
  <c r="W50" i="3"/>
  <c r="W58" i="3"/>
  <c r="W66" i="3"/>
  <c r="W70" i="3"/>
  <c r="W78" i="3"/>
  <c r="W86" i="3"/>
  <c r="W90" i="3"/>
  <c r="W98" i="3"/>
  <c r="W106" i="3"/>
  <c r="W114" i="3"/>
  <c r="W122" i="3"/>
  <c r="W126" i="3"/>
  <c r="W134" i="3"/>
  <c r="W142" i="3"/>
  <c r="W146" i="3"/>
  <c r="W8" i="3"/>
  <c r="W12" i="3"/>
  <c r="W16" i="3"/>
  <c r="W20" i="3"/>
  <c r="W24" i="3"/>
  <c r="W32" i="3"/>
  <c r="W36" i="3"/>
  <c r="W40" i="3"/>
  <c r="W44" i="3"/>
  <c r="W48" i="3"/>
  <c r="W52" i="3"/>
  <c r="W56" i="3"/>
  <c r="W60" i="3"/>
  <c r="W64" i="3"/>
  <c r="W68" i="3"/>
  <c r="W72" i="3"/>
  <c r="W80" i="3"/>
  <c r="W84" i="3"/>
  <c r="W92" i="3"/>
  <c r="W104" i="3"/>
  <c r="W112" i="3"/>
  <c r="W120" i="3"/>
  <c r="W128" i="3"/>
  <c r="W140" i="3"/>
  <c r="W9" i="3"/>
  <c r="W17" i="3"/>
  <c r="W25" i="3"/>
  <c r="W37" i="3"/>
  <c r="W45" i="3"/>
  <c r="W53" i="3"/>
  <c r="W65" i="3"/>
  <c r="W73" i="3"/>
  <c r="W81" i="3"/>
  <c r="W93" i="3"/>
  <c r="W101" i="3"/>
  <c r="W113" i="3"/>
  <c r="W121" i="3"/>
  <c r="W133" i="3"/>
  <c r="W141" i="3"/>
  <c r="W10" i="3"/>
  <c r="W22" i="3"/>
  <c r="W30" i="3"/>
  <c r="W42" i="3"/>
  <c r="W54" i="3"/>
  <c r="W62" i="3"/>
  <c r="W74" i="3"/>
  <c r="W82" i="3"/>
  <c r="W94" i="3"/>
  <c r="W102" i="3"/>
  <c r="W110" i="3"/>
  <c r="W118" i="3"/>
  <c r="W130" i="3"/>
  <c r="W138" i="3"/>
  <c r="C157" i="3"/>
  <c r="K11" i="3"/>
  <c r="K15" i="3"/>
  <c r="K19" i="3"/>
  <c r="K23" i="3"/>
  <c r="K27" i="3"/>
  <c r="K31" i="3"/>
  <c r="K35" i="3"/>
  <c r="K39" i="3"/>
  <c r="K43" i="3"/>
  <c r="K47" i="3"/>
  <c r="K51" i="3"/>
  <c r="K55" i="3"/>
  <c r="K59" i="3"/>
  <c r="K63" i="3"/>
  <c r="K67" i="3"/>
  <c r="K71" i="3"/>
  <c r="K75" i="3"/>
  <c r="K79" i="3"/>
  <c r="K83" i="3"/>
  <c r="K87" i="3"/>
  <c r="K91" i="3"/>
  <c r="K95" i="3"/>
  <c r="K99" i="3"/>
  <c r="K103" i="3"/>
  <c r="K107" i="3"/>
  <c r="K111" i="3"/>
  <c r="K115" i="3"/>
  <c r="K119" i="3"/>
  <c r="K123" i="3"/>
  <c r="K127" i="3"/>
  <c r="K131" i="3"/>
  <c r="K135" i="3"/>
  <c r="K139" i="3"/>
  <c r="K143" i="3"/>
  <c r="K7" i="3"/>
  <c r="K8" i="3"/>
  <c r="K12" i="3"/>
  <c r="K20" i="3"/>
  <c r="K24" i="3"/>
  <c r="K32" i="3"/>
  <c r="K40" i="3"/>
  <c r="K48" i="3"/>
  <c r="K56" i="3"/>
  <c r="K64" i="3"/>
  <c r="K72" i="3"/>
  <c r="K76" i="3"/>
  <c r="K84" i="3"/>
  <c r="K92" i="3"/>
  <c r="K96" i="3"/>
  <c r="K104" i="3"/>
  <c r="K112" i="3"/>
  <c r="K116" i="3"/>
  <c r="K124" i="3"/>
  <c r="K128" i="3"/>
  <c r="K136" i="3"/>
  <c r="K144" i="3"/>
  <c r="K13" i="3"/>
  <c r="K17" i="3"/>
  <c r="K25" i="3"/>
  <c r="K29" i="3"/>
  <c r="K37" i="3"/>
  <c r="K45" i="3"/>
  <c r="K53" i="3"/>
  <c r="K57" i="3"/>
  <c r="K65" i="3"/>
  <c r="K73" i="3"/>
  <c r="K81" i="3"/>
  <c r="K89" i="3"/>
  <c r="K93" i="3"/>
  <c r="K101" i="3"/>
  <c r="K105" i="3"/>
  <c r="K113" i="3"/>
  <c r="K121" i="3"/>
  <c r="K129" i="3"/>
  <c r="K137" i="3"/>
  <c r="K141" i="3"/>
  <c r="K10" i="3"/>
  <c r="K18" i="3"/>
  <c r="K26" i="3"/>
  <c r="K34" i="3"/>
  <c r="K38" i="3"/>
  <c r="K46" i="3"/>
  <c r="K50" i="3"/>
  <c r="K58" i="3"/>
  <c r="K66" i="3"/>
  <c r="K70" i="3"/>
  <c r="K78" i="3"/>
  <c r="K86" i="3"/>
  <c r="K90" i="3"/>
  <c r="K98" i="3"/>
  <c r="K102" i="3"/>
  <c r="K110" i="3"/>
  <c r="K118" i="3"/>
  <c r="K122" i="3"/>
  <c r="K130" i="3"/>
  <c r="K138" i="3"/>
  <c r="K146" i="3"/>
  <c r="K16" i="3"/>
  <c r="K28" i="3"/>
  <c r="K36" i="3"/>
  <c r="K44" i="3"/>
  <c r="K52" i="3"/>
  <c r="K60" i="3"/>
  <c r="K68" i="3"/>
  <c r="K80" i="3"/>
  <c r="K88" i="3"/>
  <c r="K100" i="3"/>
  <c r="K108" i="3"/>
  <c r="K120" i="3"/>
  <c r="K132" i="3"/>
  <c r="K140" i="3"/>
  <c r="K9" i="3"/>
  <c r="K21" i="3"/>
  <c r="K33" i="3"/>
  <c r="K41" i="3"/>
  <c r="K49" i="3"/>
  <c r="K61" i="3"/>
  <c r="K69" i="3"/>
  <c r="K77" i="3"/>
  <c r="K85" i="3"/>
  <c r="K97" i="3"/>
  <c r="K109" i="3"/>
  <c r="K117" i="3"/>
  <c r="K125" i="3"/>
  <c r="K133" i="3"/>
  <c r="K145" i="3"/>
  <c r="K14" i="3"/>
  <c r="K22" i="3"/>
  <c r="K30" i="3"/>
  <c r="K42" i="3"/>
  <c r="K54" i="3"/>
  <c r="K62" i="3"/>
  <c r="K74" i="3"/>
  <c r="K82" i="3"/>
  <c r="K94" i="3"/>
  <c r="K106" i="3"/>
  <c r="K114" i="3"/>
  <c r="K126" i="3"/>
  <c r="K134" i="3"/>
  <c r="K142" i="3"/>
  <c r="C161" i="3"/>
  <c r="AI11" i="3"/>
  <c r="AI15" i="3"/>
  <c r="AI19" i="3"/>
  <c r="AI23" i="3"/>
  <c r="AI27" i="3"/>
  <c r="AI31" i="3"/>
  <c r="AI35" i="3"/>
  <c r="AI39" i="3"/>
  <c r="AI43" i="3"/>
  <c r="AI47" i="3"/>
  <c r="AI51" i="3"/>
  <c r="AI55" i="3"/>
  <c r="AI59" i="3"/>
  <c r="AI63" i="3"/>
  <c r="AI67" i="3"/>
  <c r="AI71" i="3"/>
  <c r="AI75" i="3"/>
  <c r="AI79" i="3"/>
  <c r="AI83" i="3"/>
  <c r="AI87" i="3"/>
  <c r="AI91" i="3"/>
  <c r="AI95" i="3"/>
  <c r="AI99" i="3"/>
  <c r="AI103" i="3"/>
  <c r="AI107" i="3"/>
  <c r="AI111" i="3"/>
  <c r="AI115" i="3"/>
  <c r="AI119" i="3"/>
  <c r="AI123" i="3"/>
  <c r="AI127" i="3"/>
  <c r="AI131" i="3"/>
  <c r="AI135" i="3"/>
  <c r="AI139" i="3"/>
  <c r="AI143" i="3"/>
  <c r="AI7" i="3"/>
  <c r="AI13" i="3"/>
  <c r="AI17" i="3"/>
  <c r="AI25" i="3"/>
  <c r="AI33" i="3"/>
  <c r="AI41" i="3"/>
  <c r="AI45" i="3"/>
  <c r="AI53" i="3"/>
  <c r="AI61" i="3"/>
  <c r="AI69" i="3"/>
  <c r="AI73" i="3"/>
  <c r="AI81" i="3"/>
  <c r="AI89" i="3"/>
  <c r="AI93" i="3"/>
  <c r="AI101" i="3"/>
  <c r="AI109" i="3"/>
  <c r="AI117" i="3"/>
  <c r="AI125" i="3"/>
  <c r="AI133" i="3"/>
  <c r="AI141" i="3"/>
  <c r="AI10" i="3"/>
  <c r="AI18" i="3"/>
  <c r="AI22" i="3"/>
  <c r="AI30" i="3"/>
  <c r="AI34" i="3"/>
  <c r="AI42" i="3"/>
  <c r="AI50" i="3"/>
  <c r="AI58" i="3"/>
  <c r="AI62" i="3"/>
  <c r="AI70" i="3"/>
  <c r="AI78" i="3"/>
  <c r="AI82" i="3"/>
  <c r="AI90" i="3"/>
  <c r="AI94" i="3"/>
  <c r="AI102" i="3"/>
  <c r="AI106" i="3"/>
  <c r="AI114" i="3"/>
  <c r="AI118" i="3"/>
  <c r="AI126" i="3"/>
  <c r="AI134" i="3"/>
  <c r="AI138" i="3"/>
  <c r="AI146" i="3"/>
  <c r="AI8" i="3"/>
  <c r="AI12" i="3"/>
  <c r="AI16" i="3"/>
  <c r="AI20" i="3"/>
  <c r="AI24" i="3"/>
  <c r="AI28" i="3"/>
  <c r="AI32" i="3"/>
  <c r="AI36" i="3"/>
  <c r="AI40" i="3"/>
  <c r="AI44" i="3"/>
  <c r="AI48" i="3"/>
  <c r="AI52" i="3"/>
  <c r="AI56" i="3"/>
  <c r="AI60" i="3"/>
  <c r="AI64" i="3"/>
  <c r="AI68" i="3"/>
  <c r="AI72" i="3"/>
  <c r="AI76" i="3"/>
  <c r="AI80" i="3"/>
  <c r="AI84" i="3"/>
  <c r="AI88" i="3"/>
  <c r="AI92" i="3"/>
  <c r="AI96" i="3"/>
  <c r="AI100" i="3"/>
  <c r="AI104" i="3"/>
  <c r="AI108" i="3"/>
  <c r="AI112" i="3"/>
  <c r="AI116" i="3"/>
  <c r="AI120" i="3"/>
  <c r="AI124" i="3"/>
  <c r="AI128" i="3"/>
  <c r="AI132" i="3"/>
  <c r="AI136" i="3"/>
  <c r="AI140" i="3"/>
  <c r="AI144" i="3"/>
  <c r="AI9" i="3"/>
  <c r="AI21" i="3"/>
  <c r="AI29" i="3"/>
  <c r="AI37" i="3"/>
  <c r="AI49" i="3"/>
  <c r="AI57" i="3"/>
  <c r="AI65" i="3"/>
  <c r="AI77" i="3"/>
  <c r="AI85" i="3"/>
  <c r="AI97" i="3"/>
  <c r="AI105" i="3"/>
  <c r="AI113" i="3"/>
  <c r="AI121" i="3"/>
  <c r="AI129" i="3"/>
  <c r="AI137" i="3"/>
  <c r="AI145" i="3"/>
  <c r="AI14" i="3"/>
  <c r="AI26" i="3"/>
  <c r="AI38" i="3"/>
  <c r="AI46" i="3"/>
  <c r="AI54" i="3"/>
  <c r="AI66" i="3"/>
  <c r="AI74" i="3"/>
  <c r="AI86" i="3"/>
  <c r="AI98" i="3"/>
  <c r="AI110" i="3"/>
  <c r="AI122" i="3"/>
  <c r="AI130" i="3"/>
  <c r="AI142" i="3"/>
  <c r="K182" i="3" l="1"/>
  <c r="AP182" i="3"/>
  <c r="S182" i="3"/>
  <c r="G182" i="3"/>
  <c r="X182" i="3"/>
  <c r="AC182" i="3"/>
  <c r="W182" i="3"/>
  <c r="M182" i="3"/>
  <c r="AE182" i="3"/>
  <c r="AJ182" i="3"/>
  <c r="E182" i="3"/>
  <c r="R182" i="3"/>
  <c r="AW182" i="3"/>
  <c r="AD182" i="3"/>
  <c r="AE149" i="3"/>
  <c r="H160" i="3" s="1"/>
  <c r="Y182" i="3"/>
  <c r="AK182" i="3"/>
  <c r="AQ182" i="3"/>
  <c r="AV182" i="3"/>
  <c r="F182" i="3"/>
  <c r="AO182" i="3"/>
  <c r="AI182" i="3"/>
  <c r="Q182" i="3"/>
  <c r="BB182" i="3"/>
  <c r="BC182" i="3"/>
  <c r="L182" i="3"/>
  <c r="AU182" i="3"/>
  <c r="BA182" i="3"/>
  <c r="AI149" i="3"/>
  <c r="F161" i="3" s="1"/>
  <c r="W149" i="3"/>
  <c r="F159" i="3" s="1"/>
  <c r="X149" i="3"/>
  <c r="G159" i="3" s="1"/>
  <c r="BB149" i="3"/>
  <c r="G164" i="3" s="1"/>
  <c r="M149" i="3"/>
  <c r="H157" i="3" s="1"/>
  <c r="Y149" i="3"/>
  <c r="H159" i="3" s="1"/>
  <c r="AP149" i="3"/>
  <c r="G162" i="3" s="1"/>
  <c r="AU149" i="3"/>
  <c r="AO149" i="3"/>
  <c r="F162" i="3" s="1"/>
  <c r="R149" i="3"/>
  <c r="AW149" i="3"/>
  <c r="H163" i="3" s="1"/>
  <c r="AD149" i="3"/>
  <c r="AE151" i="3" s="1"/>
  <c r="K160" i="3" s="1"/>
  <c r="AK149" i="3"/>
  <c r="H161" i="3" s="1"/>
  <c r="AV149" i="3"/>
  <c r="BA149" i="3"/>
  <c r="F164" i="3" s="1"/>
  <c r="Q149" i="3"/>
  <c r="F158" i="3" s="1"/>
  <c r="G149" i="3"/>
  <c r="H156" i="3" s="1"/>
  <c r="BC149" i="3"/>
  <c r="H164" i="3" s="1"/>
  <c r="F149" i="3"/>
  <c r="G156" i="3" s="1"/>
  <c r="K149" i="3"/>
  <c r="F157" i="3" s="1"/>
  <c r="AU151" i="3"/>
  <c r="J163" i="3" s="1"/>
  <c r="G158" i="3"/>
  <c r="Q151" i="3"/>
  <c r="Q153" i="3" s="1"/>
  <c r="M158" i="3" s="1"/>
  <c r="AJ149" i="3"/>
  <c r="AI151" i="3" s="1"/>
  <c r="E149" i="3"/>
  <c r="AQ149" i="3"/>
  <c r="H162" i="3" s="1"/>
  <c r="L149" i="3"/>
  <c r="S149" i="3"/>
  <c r="H158" i="3" s="1"/>
  <c r="AC149" i="3"/>
  <c r="Y151" i="3"/>
  <c r="Y153" i="3" s="1"/>
  <c r="N159" i="3" s="1"/>
  <c r="G163" i="3"/>
  <c r="U151" i="3"/>
  <c r="I159" i="3" s="1"/>
  <c r="BC151" i="3"/>
  <c r="AU153" i="3"/>
  <c r="M163" i="3" s="1"/>
  <c r="AY151" i="3"/>
  <c r="AS151" i="3" l="1"/>
  <c r="AS153" i="3" s="1"/>
  <c r="L163" i="3" s="1"/>
  <c r="BA151" i="3"/>
  <c r="K159" i="3"/>
  <c r="W151" i="3"/>
  <c r="AW151" i="3"/>
  <c r="J161" i="3"/>
  <c r="AI153" i="3"/>
  <c r="M161" i="3" s="1"/>
  <c r="I163" i="3"/>
  <c r="O151" i="3"/>
  <c r="AG151" i="3"/>
  <c r="G151" i="3"/>
  <c r="AO151" i="3"/>
  <c r="G160" i="3"/>
  <c r="J158" i="3"/>
  <c r="K151" i="3"/>
  <c r="J157" i="3" s="1"/>
  <c r="F163" i="3"/>
  <c r="I151" i="3"/>
  <c r="I153" i="3" s="1"/>
  <c r="L157" i="3" s="1"/>
  <c r="AQ151" i="3"/>
  <c r="AQ153" i="3" s="1"/>
  <c r="N162" i="3" s="1"/>
  <c r="AC151" i="3"/>
  <c r="F160" i="3"/>
  <c r="AA151" i="3"/>
  <c r="G161" i="3"/>
  <c r="AK151" i="3"/>
  <c r="K153" i="3"/>
  <c r="M157" i="3" s="1"/>
  <c r="U153" i="3"/>
  <c r="L159" i="3" s="1"/>
  <c r="K162" i="3"/>
  <c r="I157" i="3"/>
  <c r="AE153" i="3"/>
  <c r="N160" i="3" s="1"/>
  <c r="S151" i="3"/>
  <c r="F156" i="3"/>
  <c r="E151" i="3"/>
  <c r="G157" i="3"/>
  <c r="M151" i="3"/>
  <c r="M153" i="3" s="1"/>
  <c r="N157" i="3" s="1"/>
  <c r="C151" i="3"/>
  <c r="AM151" i="3"/>
  <c r="AY153" i="3"/>
  <c r="L164" i="3" s="1"/>
  <c r="I164" i="3"/>
  <c r="J164" i="3"/>
  <c r="BA153" i="3"/>
  <c r="M164" i="3" s="1"/>
  <c r="BC153" i="3"/>
  <c r="N164" i="3" s="1"/>
  <c r="K164" i="3"/>
  <c r="J159" i="3" l="1"/>
  <c r="W153" i="3"/>
  <c r="M159" i="3" s="1"/>
  <c r="AW153" i="3"/>
  <c r="N163" i="3" s="1"/>
  <c r="K163" i="3"/>
  <c r="G153" i="3"/>
  <c r="N156" i="3" s="1"/>
  <c r="K156" i="3"/>
  <c r="I161" i="3"/>
  <c r="AG153" i="3"/>
  <c r="L161" i="3" s="1"/>
  <c r="J162" i="3"/>
  <c r="AO153" i="3"/>
  <c r="M162" i="3" s="1"/>
  <c r="O153" i="3"/>
  <c r="L158" i="3" s="1"/>
  <c r="I158" i="3"/>
  <c r="I156" i="3"/>
  <c r="C153" i="3"/>
  <c r="L156" i="3" s="1"/>
  <c r="AA153" i="3"/>
  <c r="L160" i="3" s="1"/>
  <c r="I160" i="3"/>
  <c r="S153" i="3"/>
  <c r="N158" i="3" s="1"/>
  <c r="K158" i="3"/>
  <c r="AM153" i="3"/>
  <c r="L162" i="3" s="1"/>
  <c r="I162" i="3"/>
  <c r="J156" i="3"/>
  <c r="E153" i="3"/>
  <c r="M156" i="3" s="1"/>
  <c r="K161" i="3"/>
  <c r="AK153" i="3"/>
  <c r="N161" i="3" s="1"/>
  <c r="J160" i="3"/>
  <c r="AC153" i="3"/>
  <c r="M160" i="3" s="1"/>
  <c r="BB8" i="1"/>
  <c r="BC8" i="1"/>
  <c r="BB9" i="1"/>
  <c r="BC9" i="1"/>
  <c r="BB10" i="1"/>
  <c r="BC10" i="1"/>
  <c r="BB11" i="1"/>
  <c r="BC11" i="1"/>
  <c r="BB12" i="1"/>
  <c r="BC12" i="1"/>
  <c r="BB13" i="1"/>
  <c r="BC13" i="1"/>
  <c r="BB14" i="1"/>
  <c r="BC14" i="1"/>
  <c r="BB15" i="1"/>
  <c r="BC15" i="1"/>
  <c r="BB16" i="1"/>
  <c r="BC16" i="1"/>
  <c r="BB17" i="1"/>
  <c r="BC17" i="1"/>
  <c r="BB18" i="1"/>
  <c r="BC18" i="1"/>
  <c r="BB19" i="1"/>
  <c r="BC19" i="1"/>
  <c r="BB20" i="1"/>
  <c r="BC20" i="1"/>
  <c r="BB21" i="1"/>
  <c r="BC21" i="1"/>
  <c r="BB22" i="1"/>
  <c r="BC22" i="1"/>
  <c r="BB23" i="1"/>
  <c r="BC23" i="1"/>
  <c r="BB24" i="1"/>
  <c r="BC24" i="1"/>
  <c r="BB25" i="1"/>
  <c r="BC25" i="1"/>
  <c r="BB26" i="1"/>
  <c r="BC26" i="1"/>
  <c r="BB27" i="1"/>
  <c r="BC27" i="1"/>
  <c r="BB28" i="1"/>
  <c r="BC28" i="1"/>
  <c r="BB29" i="1"/>
  <c r="BC29" i="1"/>
  <c r="BB30" i="1"/>
  <c r="BC30" i="1"/>
  <c r="BB31" i="1"/>
  <c r="BC31" i="1"/>
  <c r="BB32" i="1"/>
  <c r="BC32" i="1"/>
  <c r="BB33" i="1"/>
  <c r="BC33" i="1"/>
  <c r="BB34" i="1"/>
  <c r="BC34" i="1"/>
  <c r="BB35" i="1"/>
  <c r="BC35" i="1"/>
  <c r="BB36" i="1"/>
  <c r="BC36" i="1"/>
  <c r="BB37" i="1"/>
  <c r="BC37" i="1"/>
  <c r="BB38" i="1"/>
  <c r="BC38" i="1"/>
  <c r="BB39" i="1"/>
  <c r="BC39" i="1"/>
  <c r="BB40" i="1"/>
  <c r="BC40" i="1"/>
  <c r="BB41" i="1"/>
  <c r="BC41" i="1"/>
  <c r="BB42" i="1"/>
  <c r="BC42" i="1"/>
  <c r="BB43" i="1"/>
  <c r="BC43" i="1"/>
  <c r="BB44" i="1"/>
  <c r="BC44" i="1"/>
  <c r="BB45" i="1"/>
  <c r="BC45" i="1"/>
  <c r="BB46" i="1"/>
  <c r="BC46" i="1"/>
  <c r="BB47" i="1"/>
  <c r="BC47" i="1"/>
  <c r="BB48" i="1"/>
  <c r="BC48" i="1"/>
  <c r="BB49" i="1"/>
  <c r="BC49" i="1"/>
  <c r="BB50" i="1"/>
  <c r="BC50" i="1"/>
  <c r="BB51" i="1"/>
  <c r="BC51" i="1"/>
  <c r="BB52" i="1"/>
  <c r="BC52" i="1"/>
  <c r="BB53" i="1"/>
  <c r="BC53" i="1"/>
  <c r="BB54" i="1"/>
  <c r="BC54" i="1"/>
  <c r="BB55" i="1"/>
  <c r="BC55" i="1"/>
  <c r="BB56" i="1"/>
  <c r="BC56" i="1"/>
  <c r="BB57" i="1"/>
  <c r="BC57" i="1"/>
  <c r="BB58" i="1"/>
  <c r="BC58" i="1"/>
  <c r="BB59" i="1"/>
  <c r="BC59" i="1"/>
  <c r="BB60" i="1"/>
  <c r="BC60" i="1"/>
  <c r="BB61" i="1"/>
  <c r="BC61" i="1"/>
  <c r="BB62" i="1"/>
  <c r="BC62" i="1"/>
  <c r="BB63" i="1"/>
  <c r="BC63" i="1"/>
  <c r="BB64" i="1"/>
  <c r="BC64" i="1"/>
  <c r="BB65" i="1"/>
  <c r="BC65" i="1"/>
  <c r="BB66" i="1"/>
  <c r="BC66" i="1"/>
  <c r="BB67" i="1"/>
  <c r="BC67" i="1"/>
  <c r="BB68" i="1"/>
  <c r="BC68" i="1"/>
  <c r="BB69" i="1"/>
  <c r="BC69" i="1"/>
  <c r="BB70" i="1"/>
  <c r="BC70" i="1"/>
  <c r="BB71" i="1"/>
  <c r="BC71" i="1"/>
  <c r="BB72" i="1"/>
  <c r="BC72" i="1"/>
  <c r="BB73" i="1"/>
  <c r="BC73" i="1"/>
  <c r="BB74" i="1"/>
  <c r="BC74" i="1"/>
  <c r="BB75" i="1"/>
  <c r="BC75" i="1"/>
  <c r="BB76" i="1"/>
  <c r="BC76" i="1"/>
  <c r="BB77" i="1"/>
  <c r="BC77" i="1"/>
  <c r="BB78" i="1"/>
  <c r="BC78" i="1"/>
  <c r="BB79" i="1"/>
  <c r="BC79" i="1"/>
  <c r="BB80" i="1"/>
  <c r="BC80" i="1"/>
  <c r="BB81" i="1"/>
  <c r="BC81" i="1"/>
  <c r="BB82" i="1"/>
  <c r="BC82" i="1"/>
  <c r="BB83" i="1"/>
  <c r="BC83" i="1"/>
  <c r="BB84" i="1"/>
  <c r="BC84" i="1"/>
  <c r="BB85" i="1"/>
  <c r="BC85" i="1"/>
  <c r="BB86" i="1"/>
  <c r="BC86" i="1"/>
  <c r="BB87" i="1"/>
  <c r="BC87" i="1"/>
  <c r="BB88" i="1"/>
  <c r="BC88" i="1"/>
  <c r="BB89" i="1"/>
  <c r="BC89" i="1"/>
  <c r="BB90" i="1"/>
  <c r="BC90" i="1"/>
  <c r="BB91" i="1"/>
  <c r="BC91" i="1"/>
  <c r="BB92" i="1"/>
  <c r="BC92" i="1"/>
  <c r="BB93" i="1"/>
  <c r="BC93" i="1"/>
  <c r="BB94" i="1"/>
  <c r="BC94" i="1"/>
  <c r="BB95" i="1"/>
  <c r="BC95" i="1"/>
  <c r="BB96" i="1"/>
  <c r="BC96" i="1"/>
  <c r="BB97" i="1"/>
  <c r="BC97" i="1"/>
  <c r="BB98" i="1"/>
  <c r="BC98" i="1"/>
  <c r="BB99" i="1"/>
  <c r="BC99" i="1"/>
  <c r="BB100" i="1"/>
  <c r="BC100" i="1"/>
  <c r="BB101" i="1"/>
  <c r="BC101" i="1"/>
  <c r="BB102" i="1"/>
  <c r="BC102" i="1"/>
  <c r="BB103" i="1"/>
  <c r="BC103" i="1"/>
  <c r="BB104" i="1"/>
  <c r="BC104" i="1"/>
  <c r="BB105" i="1"/>
  <c r="BC105" i="1"/>
  <c r="BB106" i="1"/>
  <c r="BC106" i="1"/>
  <c r="BB107" i="1"/>
  <c r="BC107" i="1"/>
  <c r="BB108" i="1"/>
  <c r="BC108" i="1"/>
  <c r="BB109" i="1"/>
  <c r="BC109" i="1"/>
  <c r="BB110" i="1"/>
  <c r="BC110" i="1"/>
  <c r="BB111" i="1"/>
  <c r="BC111" i="1"/>
  <c r="BB112" i="1"/>
  <c r="BC112" i="1"/>
  <c r="BB113" i="1"/>
  <c r="BC113" i="1"/>
  <c r="BB114" i="1"/>
  <c r="BC114" i="1"/>
  <c r="BB115" i="1"/>
  <c r="BC115" i="1"/>
  <c r="BB116" i="1"/>
  <c r="BC116" i="1"/>
  <c r="BB117" i="1"/>
  <c r="BC117" i="1"/>
  <c r="BB118" i="1"/>
  <c r="BC118" i="1"/>
  <c r="BB119" i="1"/>
  <c r="BC119" i="1"/>
  <c r="BB120" i="1"/>
  <c r="BC120" i="1"/>
  <c r="BB121" i="1"/>
  <c r="BC121" i="1"/>
  <c r="BB122" i="1"/>
  <c r="BC122" i="1"/>
  <c r="BB123" i="1"/>
  <c r="BC123" i="1"/>
  <c r="BB124" i="1"/>
  <c r="BC124" i="1"/>
  <c r="BB125" i="1"/>
  <c r="BC125" i="1"/>
  <c r="BB126" i="1"/>
  <c r="BC126" i="1"/>
  <c r="BB127" i="1"/>
  <c r="BC127" i="1"/>
  <c r="BB128" i="1"/>
  <c r="BC128" i="1"/>
  <c r="BB129" i="1"/>
  <c r="BC129" i="1"/>
  <c r="BB130" i="1"/>
  <c r="BC130" i="1"/>
  <c r="BB131" i="1"/>
  <c r="BC131" i="1"/>
  <c r="BB132" i="1"/>
  <c r="BC132" i="1"/>
  <c r="BB133" i="1"/>
  <c r="BC133" i="1"/>
  <c r="BB134" i="1"/>
  <c r="BC134" i="1"/>
  <c r="BB135" i="1"/>
  <c r="BC135" i="1"/>
  <c r="BB136" i="1"/>
  <c r="BC136" i="1"/>
  <c r="BB137" i="1"/>
  <c r="BC137" i="1"/>
  <c r="BB138" i="1"/>
  <c r="BC138" i="1"/>
  <c r="BB139" i="1"/>
  <c r="BC139" i="1"/>
  <c r="BB140" i="1"/>
  <c r="BC140" i="1"/>
  <c r="BB141" i="1"/>
  <c r="BC141" i="1"/>
  <c r="BB142" i="1"/>
  <c r="BC142" i="1"/>
  <c r="BB143" i="1"/>
  <c r="BC143" i="1"/>
  <c r="BB144" i="1"/>
  <c r="BC144" i="1"/>
  <c r="BB145" i="1"/>
  <c r="BC145" i="1"/>
  <c r="BB146" i="1"/>
  <c r="BC146" i="1"/>
  <c r="BC7" i="1"/>
  <c r="BC182" i="1" s="1"/>
  <c r="BB7" i="1"/>
  <c r="BB182" i="1" s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7" i="1"/>
  <c r="BA182" i="1" s="1"/>
  <c r="AV8" i="1"/>
  <c r="AW8" i="1"/>
  <c r="AV9" i="1"/>
  <c r="AW9" i="1"/>
  <c r="AV10" i="1"/>
  <c r="AW10" i="1"/>
  <c r="AV11" i="1"/>
  <c r="AW11" i="1"/>
  <c r="AV12" i="1"/>
  <c r="AW12" i="1"/>
  <c r="AV13" i="1"/>
  <c r="AW13" i="1"/>
  <c r="AV14" i="1"/>
  <c r="AW14" i="1"/>
  <c r="AV15" i="1"/>
  <c r="AW15" i="1"/>
  <c r="AV16" i="1"/>
  <c r="AW16" i="1"/>
  <c r="AV17" i="1"/>
  <c r="AW17" i="1"/>
  <c r="AV18" i="1"/>
  <c r="AW18" i="1"/>
  <c r="AV19" i="1"/>
  <c r="AW19" i="1"/>
  <c r="AV20" i="1"/>
  <c r="AW20" i="1"/>
  <c r="AV21" i="1"/>
  <c r="AW21" i="1"/>
  <c r="AV22" i="1"/>
  <c r="AW22" i="1"/>
  <c r="AV23" i="1"/>
  <c r="AW23" i="1"/>
  <c r="AV24" i="1"/>
  <c r="AW24" i="1"/>
  <c r="AV25" i="1"/>
  <c r="AW25" i="1"/>
  <c r="AV26" i="1"/>
  <c r="AW26" i="1"/>
  <c r="AV27" i="1"/>
  <c r="AW27" i="1"/>
  <c r="AV28" i="1"/>
  <c r="AW28" i="1"/>
  <c r="AV29" i="1"/>
  <c r="AW29" i="1"/>
  <c r="AV30" i="1"/>
  <c r="AW30" i="1"/>
  <c r="AV31" i="1"/>
  <c r="AW31" i="1"/>
  <c r="AV32" i="1"/>
  <c r="AW32" i="1"/>
  <c r="AV33" i="1"/>
  <c r="AW33" i="1"/>
  <c r="AV34" i="1"/>
  <c r="AW34" i="1"/>
  <c r="AV35" i="1"/>
  <c r="AW35" i="1"/>
  <c r="AV36" i="1"/>
  <c r="AW36" i="1"/>
  <c r="AV37" i="1"/>
  <c r="AW37" i="1"/>
  <c r="AV38" i="1"/>
  <c r="AW38" i="1"/>
  <c r="AV39" i="1"/>
  <c r="AW39" i="1"/>
  <c r="AV40" i="1"/>
  <c r="AW40" i="1"/>
  <c r="AV41" i="1"/>
  <c r="AW41" i="1"/>
  <c r="AV42" i="1"/>
  <c r="AW42" i="1"/>
  <c r="AV43" i="1"/>
  <c r="AW43" i="1"/>
  <c r="AV44" i="1"/>
  <c r="AW44" i="1"/>
  <c r="AV45" i="1"/>
  <c r="AW45" i="1"/>
  <c r="AV46" i="1"/>
  <c r="AW46" i="1"/>
  <c r="AV47" i="1"/>
  <c r="AW47" i="1"/>
  <c r="AV48" i="1"/>
  <c r="AW48" i="1"/>
  <c r="AV49" i="1"/>
  <c r="AW49" i="1"/>
  <c r="AV50" i="1"/>
  <c r="AW50" i="1"/>
  <c r="AV51" i="1"/>
  <c r="AW51" i="1"/>
  <c r="AV52" i="1"/>
  <c r="AW52" i="1"/>
  <c r="AV53" i="1"/>
  <c r="AW53" i="1"/>
  <c r="AV54" i="1"/>
  <c r="AW54" i="1"/>
  <c r="AV55" i="1"/>
  <c r="AW55" i="1"/>
  <c r="AV56" i="1"/>
  <c r="AW56" i="1"/>
  <c r="AV57" i="1"/>
  <c r="AW57" i="1"/>
  <c r="AV58" i="1"/>
  <c r="AW58" i="1"/>
  <c r="AV59" i="1"/>
  <c r="AW59" i="1"/>
  <c r="AV60" i="1"/>
  <c r="AW60" i="1"/>
  <c r="AV61" i="1"/>
  <c r="AW61" i="1"/>
  <c r="AV62" i="1"/>
  <c r="AW62" i="1"/>
  <c r="AV63" i="1"/>
  <c r="AW63" i="1"/>
  <c r="AV64" i="1"/>
  <c r="AW64" i="1"/>
  <c r="AV65" i="1"/>
  <c r="AW65" i="1"/>
  <c r="AV66" i="1"/>
  <c r="AW66" i="1"/>
  <c r="AV67" i="1"/>
  <c r="AW67" i="1"/>
  <c r="AV68" i="1"/>
  <c r="AW68" i="1"/>
  <c r="AV69" i="1"/>
  <c r="AW69" i="1"/>
  <c r="AV70" i="1"/>
  <c r="AW70" i="1"/>
  <c r="AV71" i="1"/>
  <c r="AW71" i="1"/>
  <c r="AV72" i="1"/>
  <c r="AW72" i="1"/>
  <c r="AV73" i="1"/>
  <c r="AW73" i="1"/>
  <c r="AV74" i="1"/>
  <c r="AW74" i="1"/>
  <c r="AV75" i="1"/>
  <c r="AW75" i="1"/>
  <c r="AV76" i="1"/>
  <c r="AW76" i="1"/>
  <c r="AV77" i="1"/>
  <c r="AW77" i="1"/>
  <c r="AV78" i="1"/>
  <c r="AW78" i="1"/>
  <c r="AV79" i="1"/>
  <c r="AW79" i="1"/>
  <c r="AV80" i="1"/>
  <c r="AW80" i="1"/>
  <c r="AV81" i="1"/>
  <c r="AW81" i="1"/>
  <c r="AV82" i="1"/>
  <c r="AW82" i="1"/>
  <c r="AV83" i="1"/>
  <c r="AW83" i="1"/>
  <c r="AV84" i="1"/>
  <c r="AW84" i="1"/>
  <c r="AV85" i="1"/>
  <c r="AW85" i="1"/>
  <c r="AV86" i="1"/>
  <c r="AW86" i="1"/>
  <c r="AV87" i="1"/>
  <c r="AW87" i="1"/>
  <c r="AV88" i="1"/>
  <c r="AW88" i="1"/>
  <c r="AV89" i="1"/>
  <c r="AW89" i="1"/>
  <c r="AV90" i="1"/>
  <c r="AW90" i="1"/>
  <c r="AV91" i="1"/>
  <c r="AW91" i="1"/>
  <c r="AV92" i="1"/>
  <c r="AW92" i="1"/>
  <c r="AV93" i="1"/>
  <c r="AW93" i="1"/>
  <c r="AV94" i="1"/>
  <c r="AW94" i="1"/>
  <c r="AV95" i="1"/>
  <c r="AW95" i="1"/>
  <c r="AV96" i="1"/>
  <c r="AW96" i="1"/>
  <c r="AV97" i="1"/>
  <c r="AW97" i="1"/>
  <c r="AV98" i="1"/>
  <c r="AW98" i="1"/>
  <c r="AV99" i="1"/>
  <c r="AW99" i="1"/>
  <c r="AV100" i="1"/>
  <c r="AW100" i="1"/>
  <c r="AV101" i="1"/>
  <c r="AW101" i="1"/>
  <c r="AV102" i="1"/>
  <c r="AW102" i="1"/>
  <c r="AV103" i="1"/>
  <c r="AW103" i="1"/>
  <c r="AV104" i="1"/>
  <c r="AW104" i="1"/>
  <c r="AV105" i="1"/>
  <c r="AW105" i="1"/>
  <c r="AV106" i="1"/>
  <c r="AW106" i="1"/>
  <c r="AV107" i="1"/>
  <c r="AW107" i="1"/>
  <c r="AV108" i="1"/>
  <c r="AW108" i="1"/>
  <c r="AV109" i="1"/>
  <c r="AW109" i="1"/>
  <c r="AV110" i="1"/>
  <c r="AW110" i="1"/>
  <c r="AV111" i="1"/>
  <c r="AW111" i="1"/>
  <c r="AV112" i="1"/>
  <c r="AW112" i="1"/>
  <c r="AV113" i="1"/>
  <c r="AW113" i="1"/>
  <c r="AV114" i="1"/>
  <c r="AW114" i="1"/>
  <c r="AV115" i="1"/>
  <c r="AW115" i="1"/>
  <c r="AV116" i="1"/>
  <c r="AW116" i="1"/>
  <c r="AV117" i="1"/>
  <c r="AW117" i="1"/>
  <c r="AV118" i="1"/>
  <c r="AW118" i="1"/>
  <c r="AV119" i="1"/>
  <c r="AW119" i="1"/>
  <c r="AV120" i="1"/>
  <c r="AW120" i="1"/>
  <c r="AV121" i="1"/>
  <c r="AW121" i="1"/>
  <c r="AV122" i="1"/>
  <c r="AW122" i="1"/>
  <c r="AV123" i="1"/>
  <c r="AW123" i="1"/>
  <c r="AV124" i="1"/>
  <c r="AW124" i="1"/>
  <c r="AV125" i="1"/>
  <c r="AW125" i="1"/>
  <c r="AV126" i="1"/>
  <c r="AW126" i="1"/>
  <c r="AV127" i="1"/>
  <c r="AW127" i="1"/>
  <c r="AV128" i="1"/>
  <c r="AW128" i="1"/>
  <c r="AV129" i="1"/>
  <c r="AW129" i="1"/>
  <c r="AV130" i="1"/>
  <c r="AW130" i="1"/>
  <c r="AV131" i="1"/>
  <c r="AW131" i="1"/>
  <c r="AV132" i="1"/>
  <c r="AW132" i="1"/>
  <c r="AV133" i="1"/>
  <c r="AW133" i="1"/>
  <c r="AV134" i="1"/>
  <c r="AW134" i="1"/>
  <c r="AV135" i="1"/>
  <c r="AW135" i="1"/>
  <c r="AV136" i="1"/>
  <c r="AW136" i="1"/>
  <c r="AV137" i="1"/>
  <c r="AW137" i="1"/>
  <c r="AV138" i="1"/>
  <c r="AW138" i="1"/>
  <c r="AV139" i="1"/>
  <c r="AW139" i="1"/>
  <c r="AV140" i="1"/>
  <c r="AW140" i="1"/>
  <c r="AV141" i="1"/>
  <c r="AW141" i="1"/>
  <c r="AV142" i="1"/>
  <c r="AW142" i="1"/>
  <c r="AV143" i="1"/>
  <c r="AW143" i="1"/>
  <c r="AV144" i="1"/>
  <c r="AW144" i="1"/>
  <c r="AV145" i="1"/>
  <c r="AW145" i="1"/>
  <c r="AV146" i="1"/>
  <c r="AW146" i="1"/>
  <c r="AW7" i="1"/>
  <c r="AW182" i="1" s="1"/>
  <c r="AV7" i="1"/>
  <c r="AV182" i="1" s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7" i="1"/>
  <c r="AU182" i="1" s="1"/>
  <c r="AP8" i="1"/>
  <c r="AQ8" i="1"/>
  <c r="AP9" i="1"/>
  <c r="AQ9" i="1"/>
  <c r="AP10" i="1"/>
  <c r="AQ10" i="1"/>
  <c r="AP11" i="1"/>
  <c r="AQ11" i="1"/>
  <c r="AP12" i="1"/>
  <c r="AQ12" i="1"/>
  <c r="AP13" i="1"/>
  <c r="AQ13" i="1"/>
  <c r="AP14" i="1"/>
  <c r="AQ14" i="1"/>
  <c r="AP15" i="1"/>
  <c r="AQ15" i="1"/>
  <c r="AP16" i="1"/>
  <c r="AQ16" i="1"/>
  <c r="AP17" i="1"/>
  <c r="AQ17" i="1"/>
  <c r="AP18" i="1"/>
  <c r="AQ18" i="1"/>
  <c r="AP19" i="1"/>
  <c r="AQ19" i="1"/>
  <c r="AP20" i="1"/>
  <c r="AQ20" i="1"/>
  <c r="AP21" i="1"/>
  <c r="AQ21" i="1"/>
  <c r="AP22" i="1"/>
  <c r="AQ22" i="1"/>
  <c r="AP23" i="1"/>
  <c r="AQ23" i="1"/>
  <c r="AP24" i="1"/>
  <c r="AQ24" i="1"/>
  <c r="AP25" i="1"/>
  <c r="AQ25" i="1"/>
  <c r="AP26" i="1"/>
  <c r="AQ26" i="1"/>
  <c r="AP27" i="1"/>
  <c r="AQ27" i="1"/>
  <c r="AP28" i="1"/>
  <c r="AQ28" i="1"/>
  <c r="AP29" i="1"/>
  <c r="AQ29" i="1"/>
  <c r="AP30" i="1"/>
  <c r="AQ30" i="1"/>
  <c r="AP31" i="1"/>
  <c r="AQ31" i="1"/>
  <c r="AP32" i="1"/>
  <c r="AQ32" i="1"/>
  <c r="AP33" i="1"/>
  <c r="AQ33" i="1"/>
  <c r="AP34" i="1"/>
  <c r="AQ34" i="1"/>
  <c r="AP35" i="1"/>
  <c r="AQ35" i="1"/>
  <c r="AP36" i="1"/>
  <c r="AQ36" i="1"/>
  <c r="AP37" i="1"/>
  <c r="AQ37" i="1"/>
  <c r="AP38" i="1"/>
  <c r="AQ38" i="1"/>
  <c r="AP39" i="1"/>
  <c r="AQ39" i="1"/>
  <c r="AP40" i="1"/>
  <c r="AQ40" i="1"/>
  <c r="AP41" i="1"/>
  <c r="AQ41" i="1"/>
  <c r="AP42" i="1"/>
  <c r="AQ42" i="1"/>
  <c r="AP43" i="1"/>
  <c r="AQ43" i="1"/>
  <c r="AP44" i="1"/>
  <c r="AQ44" i="1"/>
  <c r="AP45" i="1"/>
  <c r="AQ45" i="1"/>
  <c r="AP46" i="1"/>
  <c r="AQ46" i="1"/>
  <c r="AP47" i="1"/>
  <c r="AQ47" i="1"/>
  <c r="AP48" i="1"/>
  <c r="AQ48" i="1"/>
  <c r="AP49" i="1"/>
  <c r="AQ49" i="1"/>
  <c r="AP50" i="1"/>
  <c r="AQ50" i="1"/>
  <c r="AP51" i="1"/>
  <c r="AQ51" i="1"/>
  <c r="AP52" i="1"/>
  <c r="AQ52" i="1"/>
  <c r="AP53" i="1"/>
  <c r="AQ53" i="1"/>
  <c r="AP54" i="1"/>
  <c r="AQ54" i="1"/>
  <c r="AP55" i="1"/>
  <c r="AQ55" i="1"/>
  <c r="AP56" i="1"/>
  <c r="AQ56" i="1"/>
  <c r="AP57" i="1"/>
  <c r="AQ57" i="1"/>
  <c r="AP58" i="1"/>
  <c r="AQ58" i="1"/>
  <c r="AP59" i="1"/>
  <c r="AQ59" i="1"/>
  <c r="AP60" i="1"/>
  <c r="AQ60" i="1"/>
  <c r="AP61" i="1"/>
  <c r="AQ61" i="1"/>
  <c r="AP62" i="1"/>
  <c r="AQ62" i="1"/>
  <c r="AP63" i="1"/>
  <c r="AQ63" i="1"/>
  <c r="AP64" i="1"/>
  <c r="AQ64" i="1"/>
  <c r="AP65" i="1"/>
  <c r="AQ65" i="1"/>
  <c r="AP66" i="1"/>
  <c r="AQ66" i="1"/>
  <c r="AP67" i="1"/>
  <c r="AQ67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4" i="1"/>
  <c r="AQ74" i="1"/>
  <c r="AP75" i="1"/>
  <c r="AQ75" i="1"/>
  <c r="AP76" i="1"/>
  <c r="AQ76" i="1"/>
  <c r="AP77" i="1"/>
  <c r="AQ77" i="1"/>
  <c r="AP78" i="1"/>
  <c r="AQ78" i="1"/>
  <c r="AP79" i="1"/>
  <c r="AQ79" i="1"/>
  <c r="AP80" i="1"/>
  <c r="AQ80" i="1"/>
  <c r="AP81" i="1"/>
  <c r="AQ81" i="1"/>
  <c r="AP82" i="1"/>
  <c r="AQ82" i="1"/>
  <c r="AP83" i="1"/>
  <c r="AQ83" i="1"/>
  <c r="AP84" i="1"/>
  <c r="AQ84" i="1"/>
  <c r="AP85" i="1"/>
  <c r="AQ85" i="1"/>
  <c r="AP86" i="1"/>
  <c r="AQ86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2" i="1"/>
  <c r="AQ102" i="1"/>
  <c r="AP103" i="1"/>
  <c r="AQ103" i="1"/>
  <c r="AP104" i="1"/>
  <c r="AQ104" i="1"/>
  <c r="AP105" i="1"/>
  <c r="AQ105" i="1"/>
  <c r="AP106" i="1"/>
  <c r="AQ106" i="1"/>
  <c r="AP107" i="1"/>
  <c r="AQ107" i="1"/>
  <c r="AP108" i="1"/>
  <c r="AQ108" i="1"/>
  <c r="AP109" i="1"/>
  <c r="AQ109" i="1"/>
  <c r="AP110" i="1"/>
  <c r="AQ110" i="1"/>
  <c r="AP111" i="1"/>
  <c r="AQ111" i="1"/>
  <c r="AP112" i="1"/>
  <c r="AQ112" i="1"/>
  <c r="AP113" i="1"/>
  <c r="AQ113" i="1"/>
  <c r="AP114" i="1"/>
  <c r="AQ114" i="1"/>
  <c r="AP115" i="1"/>
  <c r="AQ115" i="1"/>
  <c r="AP116" i="1"/>
  <c r="AQ116" i="1"/>
  <c r="AP117" i="1"/>
  <c r="AQ117" i="1"/>
  <c r="AP118" i="1"/>
  <c r="AQ118" i="1"/>
  <c r="AP119" i="1"/>
  <c r="AQ119" i="1"/>
  <c r="AP120" i="1"/>
  <c r="AQ120" i="1"/>
  <c r="AP121" i="1"/>
  <c r="AQ121" i="1"/>
  <c r="AP122" i="1"/>
  <c r="AQ122" i="1"/>
  <c r="AP123" i="1"/>
  <c r="AQ123" i="1"/>
  <c r="AP124" i="1"/>
  <c r="AQ124" i="1"/>
  <c r="AP125" i="1"/>
  <c r="AQ125" i="1"/>
  <c r="AP126" i="1"/>
  <c r="AQ126" i="1"/>
  <c r="AP127" i="1"/>
  <c r="AQ127" i="1"/>
  <c r="AP128" i="1"/>
  <c r="AQ128" i="1"/>
  <c r="AP129" i="1"/>
  <c r="AQ129" i="1"/>
  <c r="AP130" i="1"/>
  <c r="AQ130" i="1"/>
  <c r="AP131" i="1"/>
  <c r="AQ131" i="1"/>
  <c r="AP132" i="1"/>
  <c r="AQ132" i="1"/>
  <c r="AP133" i="1"/>
  <c r="AQ133" i="1"/>
  <c r="AP134" i="1"/>
  <c r="AQ134" i="1"/>
  <c r="AP135" i="1"/>
  <c r="AQ135" i="1"/>
  <c r="AP136" i="1"/>
  <c r="AQ136" i="1"/>
  <c r="AP137" i="1"/>
  <c r="AQ137" i="1"/>
  <c r="AP138" i="1"/>
  <c r="AQ138" i="1"/>
  <c r="AP139" i="1"/>
  <c r="AQ139" i="1"/>
  <c r="AP140" i="1"/>
  <c r="AQ140" i="1"/>
  <c r="AP141" i="1"/>
  <c r="AQ141" i="1"/>
  <c r="AP142" i="1"/>
  <c r="AQ142" i="1"/>
  <c r="AP143" i="1"/>
  <c r="AQ143" i="1"/>
  <c r="AP144" i="1"/>
  <c r="AQ144" i="1"/>
  <c r="AP145" i="1"/>
  <c r="AQ145" i="1"/>
  <c r="AP146" i="1"/>
  <c r="AQ146" i="1"/>
  <c r="AQ7" i="1"/>
  <c r="AQ182" i="1" s="1"/>
  <c r="AP7" i="1"/>
  <c r="AP182" i="1" s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7" i="1"/>
  <c r="AO182" i="1" s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J94" i="1"/>
  <c r="AK94" i="1"/>
  <c r="AJ95" i="1"/>
  <c r="AK95" i="1"/>
  <c r="AJ96" i="1"/>
  <c r="AK96" i="1"/>
  <c r="AJ97" i="1"/>
  <c r="AK97" i="1"/>
  <c r="AJ98" i="1"/>
  <c r="AK98" i="1"/>
  <c r="AJ99" i="1"/>
  <c r="AK99" i="1"/>
  <c r="AJ100" i="1"/>
  <c r="AK100" i="1"/>
  <c r="AJ101" i="1"/>
  <c r="AK101" i="1"/>
  <c r="AJ102" i="1"/>
  <c r="AK102" i="1"/>
  <c r="AJ103" i="1"/>
  <c r="AK103" i="1"/>
  <c r="AJ104" i="1"/>
  <c r="AK104" i="1"/>
  <c r="AJ105" i="1"/>
  <c r="AK105" i="1"/>
  <c r="AJ106" i="1"/>
  <c r="AK106" i="1"/>
  <c r="AJ107" i="1"/>
  <c r="AK107" i="1"/>
  <c r="AJ108" i="1"/>
  <c r="AK108" i="1"/>
  <c r="AJ109" i="1"/>
  <c r="AK109" i="1"/>
  <c r="AJ110" i="1"/>
  <c r="AK110" i="1"/>
  <c r="AJ111" i="1"/>
  <c r="AK111" i="1"/>
  <c r="AJ112" i="1"/>
  <c r="AK112" i="1"/>
  <c r="AJ113" i="1"/>
  <c r="AK113" i="1"/>
  <c r="AJ114" i="1"/>
  <c r="AK114" i="1"/>
  <c r="AJ115" i="1"/>
  <c r="AK115" i="1"/>
  <c r="AJ116" i="1"/>
  <c r="AK116" i="1"/>
  <c r="AJ117" i="1"/>
  <c r="AK117" i="1"/>
  <c r="AJ118" i="1"/>
  <c r="AK118" i="1"/>
  <c r="AJ119" i="1"/>
  <c r="AK119" i="1"/>
  <c r="AJ120" i="1"/>
  <c r="AK120" i="1"/>
  <c r="AJ121" i="1"/>
  <c r="AK121" i="1"/>
  <c r="AJ122" i="1"/>
  <c r="AK122" i="1"/>
  <c r="AJ123" i="1"/>
  <c r="AK123" i="1"/>
  <c r="AJ124" i="1"/>
  <c r="AK124" i="1"/>
  <c r="AJ125" i="1"/>
  <c r="AK125" i="1"/>
  <c r="AJ126" i="1"/>
  <c r="AK126" i="1"/>
  <c r="AJ127" i="1"/>
  <c r="AK127" i="1"/>
  <c r="AJ128" i="1"/>
  <c r="AK128" i="1"/>
  <c r="AJ129" i="1"/>
  <c r="AK129" i="1"/>
  <c r="AJ130" i="1"/>
  <c r="AK130" i="1"/>
  <c r="AJ131" i="1"/>
  <c r="AK131" i="1"/>
  <c r="AJ132" i="1"/>
  <c r="AK132" i="1"/>
  <c r="AJ133" i="1"/>
  <c r="AK133" i="1"/>
  <c r="AJ134" i="1"/>
  <c r="AK134" i="1"/>
  <c r="AJ135" i="1"/>
  <c r="AK135" i="1"/>
  <c r="AJ136" i="1"/>
  <c r="AK136" i="1"/>
  <c r="AJ137" i="1"/>
  <c r="AK137" i="1"/>
  <c r="AJ138" i="1"/>
  <c r="AK138" i="1"/>
  <c r="AJ139" i="1"/>
  <c r="AK139" i="1"/>
  <c r="AJ140" i="1"/>
  <c r="AK140" i="1"/>
  <c r="AJ141" i="1"/>
  <c r="AK141" i="1"/>
  <c r="AJ142" i="1"/>
  <c r="AK142" i="1"/>
  <c r="AJ143" i="1"/>
  <c r="AK143" i="1"/>
  <c r="AJ144" i="1"/>
  <c r="AK144" i="1"/>
  <c r="AJ145" i="1"/>
  <c r="AK145" i="1"/>
  <c r="AJ146" i="1"/>
  <c r="AK146" i="1"/>
  <c r="AK7" i="1"/>
  <c r="AK182" i="1" s="1"/>
  <c r="AJ7" i="1"/>
  <c r="AJ182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7" i="1"/>
  <c r="AI182" i="1" s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E120" i="1"/>
  <c r="AD121" i="1"/>
  <c r="AE121" i="1"/>
  <c r="AD122" i="1"/>
  <c r="AE122" i="1"/>
  <c r="AD123" i="1"/>
  <c r="AE123" i="1"/>
  <c r="AD124" i="1"/>
  <c r="AE124" i="1"/>
  <c r="AD125" i="1"/>
  <c r="AE125" i="1"/>
  <c r="AD126" i="1"/>
  <c r="AE126" i="1"/>
  <c r="AD127" i="1"/>
  <c r="AE127" i="1"/>
  <c r="AD128" i="1"/>
  <c r="AE128" i="1"/>
  <c r="AD129" i="1"/>
  <c r="AE129" i="1"/>
  <c r="AD130" i="1"/>
  <c r="AE130" i="1"/>
  <c r="AD131" i="1"/>
  <c r="AE131" i="1"/>
  <c r="AD132" i="1"/>
  <c r="AE132" i="1"/>
  <c r="AD133" i="1"/>
  <c r="AE133" i="1"/>
  <c r="AD134" i="1"/>
  <c r="AE134" i="1"/>
  <c r="AD135" i="1"/>
  <c r="AE135" i="1"/>
  <c r="AD136" i="1"/>
  <c r="AE136" i="1"/>
  <c r="AD137" i="1"/>
  <c r="AE137" i="1"/>
  <c r="AD138" i="1"/>
  <c r="AE138" i="1"/>
  <c r="AD139" i="1"/>
  <c r="AE139" i="1"/>
  <c r="AD140" i="1"/>
  <c r="AE140" i="1"/>
  <c r="AD141" i="1"/>
  <c r="AE141" i="1"/>
  <c r="AD142" i="1"/>
  <c r="AE142" i="1"/>
  <c r="AD143" i="1"/>
  <c r="AE143" i="1"/>
  <c r="AD144" i="1"/>
  <c r="AE144" i="1"/>
  <c r="AD145" i="1"/>
  <c r="AE145" i="1"/>
  <c r="AD146" i="1"/>
  <c r="AE146" i="1"/>
  <c r="AE7" i="1"/>
  <c r="AE182" i="1" s="1"/>
  <c r="AD7" i="1"/>
  <c r="AD182" i="1" s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7" i="1"/>
  <c r="AC182" i="1" s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7" i="1"/>
  <c r="Y182" i="1" s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7" i="1"/>
  <c r="X182" i="1" s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7" i="1"/>
  <c r="W182" i="1" s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S7" i="1"/>
  <c r="R7" i="1"/>
  <c r="R182" i="1" s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7" i="1"/>
  <c r="Q182" i="1" s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M7" i="1"/>
  <c r="L7" i="1"/>
  <c r="L182" i="1" s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7" i="1"/>
  <c r="K182" i="1" s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G7" i="1"/>
  <c r="F7" i="1"/>
  <c r="F182" i="1" s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7" i="1"/>
  <c r="E182" i="1" s="1"/>
  <c r="J95" i="7"/>
  <c r="D95" i="7"/>
  <c r="BB8" i="7"/>
  <c r="BC8" i="7"/>
  <c r="BB9" i="7"/>
  <c r="BC9" i="7"/>
  <c r="BB10" i="7"/>
  <c r="BC10" i="7"/>
  <c r="BB11" i="7"/>
  <c r="BC11" i="7"/>
  <c r="BB12" i="7"/>
  <c r="BC12" i="7"/>
  <c r="BB13" i="7"/>
  <c r="BC13" i="7"/>
  <c r="BB14" i="7"/>
  <c r="BC14" i="7"/>
  <c r="BB15" i="7"/>
  <c r="BC15" i="7"/>
  <c r="BB16" i="7"/>
  <c r="BC16" i="7"/>
  <c r="BB17" i="7"/>
  <c r="BC17" i="7"/>
  <c r="BB18" i="7"/>
  <c r="BC18" i="7"/>
  <c r="BB19" i="7"/>
  <c r="BC19" i="7"/>
  <c r="BB20" i="7"/>
  <c r="BC20" i="7"/>
  <c r="BB21" i="7"/>
  <c r="BC21" i="7"/>
  <c r="BB22" i="7"/>
  <c r="BC22" i="7"/>
  <c r="BB23" i="7"/>
  <c r="BC23" i="7"/>
  <c r="BB24" i="7"/>
  <c r="BC24" i="7"/>
  <c r="BB25" i="7"/>
  <c r="BC25" i="7"/>
  <c r="BB26" i="7"/>
  <c r="BC26" i="7"/>
  <c r="BB27" i="7"/>
  <c r="BC27" i="7"/>
  <c r="BB28" i="7"/>
  <c r="BC28" i="7"/>
  <c r="BB29" i="7"/>
  <c r="BC29" i="7"/>
  <c r="BB30" i="7"/>
  <c r="BC30" i="7"/>
  <c r="BB31" i="7"/>
  <c r="BC31" i="7"/>
  <c r="BB32" i="7"/>
  <c r="BC32" i="7"/>
  <c r="BB33" i="7"/>
  <c r="BC33" i="7"/>
  <c r="BB34" i="7"/>
  <c r="BC34" i="7"/>
  <c r="BB35" i="7"/>
  <c r="BC35" i="7"/>
  <c r="BB36" i="7"/>
  <c r="BC36" i="7"/>
  <c r="BB37" i="7"/>
  <c r="BC37" i="7"/>
  <c r="BB38" i="7"/>
  <c r="BC38" i="7"/>
  <c r="BB39" i="7"/>
  <c r="BC39" i="7"/>
  <c r="BB40" i="7"/>
  <c r="BC40" i="7"/>
  <c r="BB41" i="7"/>
  <c r="BC41" i="7"/>
  <c r="BB42" i="7"/>
  <c r="BC42" i="7"/>
  <c r="BB43" i="7"/>
  <c r="BC43" i="7"/>
  <c r="BB44" i="7"/>
  <c r="BC44" i="7"/>
  <c r="BB45" i="7"/>
  <c r="BC45" i="7"/>
  <c r="BB46" i="7"/>
  <c r="BC46" i="7"/>
  <c r="BB47" i="7"/>
  <c r="BC47" i="7"/>
  <c r="BB48" i="7"/>
  <c r="BC48" i="7"/>
  <c r="BB49" i="7"/>
  <c r="BC49" i="7"/>
  <c r="BB50" i="7"/>
  <c r="BC50" i="7"/>
  <c r="BB51" i="7"/>
  <c r="BC51" i="7"/>
  <c r="BB52" i="7"/>
  <c r="BC52" i="7"/>
  <c r="BB53" i="7"/>
  <c r="BC53" i="7"/>
  <c r="BB54" i="7"/>
  <c r="BC54" i="7"/>
  <c r="BB55" i="7"/>
  <c r="BC55" i="7"/>
  <c r="BB56" i="7"/>
  <c r="BC56" i="7"/>
  <c r="BB57" i="7"/>
  <c r="BC57" i="7"/>
  <c r="BB58" i="7"/>
  <c r="BC58" i="7"/>
  <c r="BB59" i="7"/>
  <c r="BC59" i="7"/>
  <c r="BB60" i="7"/>
  <c r="BC60" i="7"/>
  <c r="BB61" i="7"/>
  <c r="BC61" i="7"/>
  <c r="BB62" i="7"/>
  <c r="BC62" i="7"/>
  <c r="BB63" i="7"/>
  <c r="BC63" i="7"/>
  <c r="BB64" i="7"/>
  <c r="BC64" i="7"/>
  <c r="BB65" i="7"/>
  <c r="BC65" i="7"/>
  <c r="BB66" i="7"/>
  <c r="BC66" i="7"/>
  <c r="BB67" i="7"/>
  <c r="BC67" i="7"/>
  <c r="BB68" i="7"/>
  <c r="BC68" i="7"/>
  <c r="BB69" i="7"/>
  <c r="BC69" i="7"/>
  <c r="BB70" i="7"/>
  <c r="BC70" i="7"/>
  <c r="BB71" i="7"/>
  <c r="BC71" i="7"/>
  <c r="BB72" i="7"/>
  <c r="BC72" i="7"/>
  <c r="BB73" i="7"/>
  <c r="BC73" i="7"/>
  <c r="BB74" i="7"/>
  <c r="BC74" i="7"/>
  <c r="BB75" i="7"/>
  <c r="BC75" i="7"/>
  <c r="BB76" i="7"/>
  <c r="BC76" i="7"/>
  <c r="BB77" i="7"/>
  <c r="BC77" i="7"/>
  <c r="BB78" i="7"/>
  <c r="BC78" i="7"/>
  <c r="BB79" i="7"/>
  <c r="BC79" i="7"/>
  <c r="BB80" i="7"/>
  <c r="BC80" i="7"/>
  <c r="BB81" i="7"/>
  <c r="BC81" i="7"/>
  <c r="BB82" i="7"/>
  <c r="BC82" i="7"/>
  <c r="BB83" i="7"/>
  <c r="BC83" i="7"/>
  <c r="BB84" i="7"/>
  <c r="BC84" i="7"/>
  <c r="BB85" i="7"/>
  <c r="BC85" i="7"/>
  <c r="BB86" i="7"/>
  <c r="BC86" i="7"/>
  <c r="BB87" i="7"/>
  <c r="BC87" i="7"/>
  <c r="BB88" i="7"/>
  <c r="BC88" i="7"/>
  <c r="BB89" i="7"/>
  <c r="BC89" i="7"/>
  <c r="BB90" i="7"/>
  <c r="BC90" i="7"/>
  <c r="BB91" i="7"/>
  <c r="BC91" i="7"/>
  <c r="BB92" i="7"/>
  <c r="BC92" i="7"/>
  <c r="BC7" i="7"/>
  <c r="BB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BA77" i="7"/>
  <c r="BA78" i="7"/>
  <c r="BA79" i="7"/>
  <c r="BA80" i="7"/>
  <c r="BA81" i="7"/>
  <c r="BA82" i="7"/>
  <c r="BA83" i="7"/>
  <c r="BA84" i="7"/>
  <c r="BA85" i="7"/>
  <c r="BA86" i="7"/>
  <c r="BA87" i="7"/>
  <c r="BA88" i="7"/>
  <c r="BA89" i="7"/>
  <c r="BA90" i="7"/>
  <c r="BA91" i="7"/>
  <c r="BA92" i="7"/>
  <c r="BA7" i="7"/>
  <c r="BA129" i="7" s="1"/>
  <c r="AV8" i="7"/>
  <c r="AW8" i="7"/>
  <c r="AV9" i="7"/>
  <c r="AW9" i="7"/>
  <c r="AV10" i="7"/>
  <c r="AW10" i="7"/>
  <c r="AV11" i="7"/>
  <c r="AW11" i="7"/>
  <c r="AV12" i="7"/>
  <c r="AW12" i="7"/>
  <c r="AV13" i="7"/>
  <c r="AW13" i="7"/>
  <c r="AV14" i="7"/>
  <c r="AW14" i="7"/>
  <c r="AV15" i="7"/>
  <c r="AW15" i="7"/>
  <c r="AV16" i="7"/>
  <c r="AW16" i="7"/>
  <c r="AV17" i="7"/>
  <c r="AW17" i="7"/>
  <c r="AV18" i="7"/>
  <c r="AW18" i="7"/>
  <c r="AV19" i="7"/>
  <c r="AW19" i="7"/>
  <c r="AV20" i="7"/>
  <c r="AW20" i="7"/>
  <c r="AV21" i="7"/>
  <c r="AW21" i="7"/>
  <c r="AV22" i="7"/>
  <c r="AW22" i="7"/>
  <c r="AV23" i="7"/>
  <c r="AW23" i="7"/>
  <c r="AV24" i="7"/>
  <c r="AW24" i="7"/>
  <c r="AV25" i="7"/>
  <c r="AW25" i="7"/>
  <c r="AV26" i="7"/>
  <c r="AW26" i="7"/>
  <c r="AV27" i="7"/>
  <c r="AW27" i="7"/>
  <c r="AV28" i="7"/>
  <c r="AW28" i="7"/>
  <c r="AV29" i="7"/>
  <c r="AW29" i="7"/>
  <c r="AV30" i="7"/>
  <c r="AW30" i="7"/>
  <c r="AV31" i="7"/>
  <c r="AW31" i="7"/>
  <c r="AV32" i="7"/>
  <c r="AW32" i="7"/>
  <c r="AV33" i="7"/>
  <c r="AW33" i="7"/>
  <c r="AV34" i="7"/>
  <c r="AW34" i="7"/>
  <c r="AV35" i="7"/>
  <c r="AW35" i="7"/>
  <c r="AV36" i="7"/>
  <c r="AW36" i="7"/>
  <c r="AV37" i="7"/>
  <c r="AW37" i="7"/>
  <c r="AV38" i="7"/>
  <c r="AW38" i="7"/>
  <c r="AV39" i="7"/>
  <c r="AW39" i="7"/>
  <c r="AV40" i="7"/>
  <c r="AW40" i="7"/>
  <c r="AV41" i="7"/>
  <c r="AW41" i="7"/>
  <c r="AV42" i="7"/>
  <c r="AW42" i="7"/>
  <c r="AV43" i="7"/>
  <c r="AW43" i="7"/>
  <c r="AV44" i="7"/>
  <c r="AW44" i="7"/>
  <c r="AV45" i="7"/>
  <c r="AW45" i="7"/>
  <c r="AV46" i="7"/>
  <c r="AW46" i="7"/>
  <c r="AV47" i="7"/>
  <c r="AW47" i="7"/>
  <c r="AV48" i="7"/>
  <c r="AW48" i="7"/>
  <c r="AV49" i="7"/>
  <c r="AW49" i="7"/>
  <c r="AV50" i="7"/>
  <c r="AW50" i="7"/>
  <c r="AV51" i="7"/>
  <c r="AW51" i="7"/>
  <c r="AV52" i="7"/>
  <c r="AW52" i="7"/>
  <c r="AV53" i="7"/>
  <c r="AW53" i="7"/>
  <c r="AV54" i="7"/>
  <c r="AW54" i="7"/>
  <c r="AV55" i="7"/>
  <c r="AW55" i="7"/>
  <c r="AV56" i="7"/>
  <c r="AW56" i="7"/>
  <c r="AV57" i="7"/>
  <c r="AW57" i="7"/>
  <c r="AV58" i="7"/>
  <c r="AW58" i="7"/>
  <c r="AV59" i="7"/>
  <c r="AW59" i="7"/>
  <c r="AV60" i="7"/>
  <c r="AW60" i="7"/>
  <c r="AV61" i="7"/>
  <c r="AW61" i="7"/>
  <c r="AV62" i="7"/>
  <c r="AW62" i="7"/>
  <c r="AV63" i="7"/>
  <c r="AW63" i="7"/>
  <c r="AV64" i="7"/>
  <c r="AW64" i="7"/>
  <c r="AV65" i="7"/>
  <c r="AW65" i="7"/>
  <c r="AV66" i="7"/>
  <c r="AW66" i="7"/>
  <c r="AV67" i="7"/>
  <c r="AW67" i="7"/>
  <c r="AV68" i="7"/>
  <c r="AW68" i="7"/>
  <c r="AV69" i="7"/>
  <c r="AW69" i="7"/>
  <c r="AV70" i="7"/>
  <c r="AW70" i="7"/>
  <c r="AV71" i="7"/>
  <c r="AW71" i="7"/>
  <c r="AV72" i="7"/>
  <c r="AW72" i="7"/>
  <c r="AV73" i="7"/>
  <c r="AW73" i="7"/>
  <c r="AV74" i="7"/>
  <c r="AW74" i="7"/>
  <c r="AV75" i="7"/>
  <c r="AW75" i="7"/>
  <c r="AV76" i="7"/>
  <c r="AW76" i="7"/>
  <c r="AV77" i="7"/>
  <c r="AW77" i="7"/>
  <c r="AV78" i="7"/>
  <c r="AW78" i="7"/>
  <c r="AV79" i="7"/>
  <c r="AW79" i="7"/>
  <c r="AV80" i="7"/>
  <c r="AW80" i="7"/>
  <c r="AV81" i="7"/>
  <c r="AW81" i="7"/>
  <c r="AV82" i="7"/>
  <c r="AW82" i="7"/>
  <c r="AV83" i="7"/>
  <c r="AW83" i="7"/>
  <c r="AV84" i="7"/>
  <c r="AW84" i="7"/>
  <c r="AV85" i="7"/>
  <c r="AW85" i="7"/>
  <c r="AV86" i="7"/>
  <c r="AW86" i="7"/>
  <c r="AV87" i="7"/>
  <c r="AW87" i="7"/>
  <c r="AV88" i="7"/>
  <c r="AW88" i="7"/>
  <c r="AV89" i="7"/>
  <c r="AW89" i="7"/>
  <c r="AV90" i="7"/>
  <c r="AW90" i="7"/>
  <c r="AV91" i="7"/>
  <c r="AW91" i="7"/>
  <c r="AV92" i="7"/>
  <c r="AW92" i="7"/>
  <c r="AW7" i="7"/>
  <c r="AV7" i="7"/>
  <c r="AV129" i="7" s="1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7" i="7"/>
  <c r="AP8" i="7"/>
  <c r="AQ8" i="7"/>
  <c r="AP9" i="7"/>
  <c r="AQ9" i="7"/>
  <c r="AP10" i="7"/>
  <c r="AQ10" i="7"/>
  <c r="AP11" i="7"/>
  <c r="AQ11" i="7"/>
  <c r="AP12" i="7"/>
  <c r="AQ12" i="7"/>
  <c r="AP13" i="7"/>
  <c r="AQ13" i="7"/>
  <c r="AP14" i="7"/>
  <c r="AQ14" i="7"/>
  <c r="AP15" i="7"/>
  <c r="AQ15" i="7"/>
  <c r="AP16" i="7"/>
  <c r="AQ16" i="7"/>
  <c r="AP17" i="7"/>
  <c r="AQ17" i="7"/>
  <c r="AP18" i="7"/>
  <c r="AQ18" i="7"/>
  <c r="AP19" i="7"/>
  <c r="AQ19" i="7"/>
  <c r="AP20" i="7"/>
  <c r="AQ20" i="7"/>
  <c r="AP21" i="7"/>
  <c r="AQ21" i="7"/>
  <c r="AP22" i="7"/>
  <c r="AQ22" i="7"/>
  <c r="AP23" i="7"/>
  <c r="AQ23" i="7"/>
  <c r="AP24" i="7"/>
  <c r="AQ24" i="7"/>
  <c r="AP25" i="7"/>
  <c r="AQ25" i="7"/>
  <c r="AP26" i="7"/>
  <c r="AQ26" i="7"/>
  <c r="AP27" i="7"/>
  <c r="AQ27" i="7"/>
  <c r="AP28" i="7"/>
  <c r="AQ28" i="7"/>
  <c r="AP29" i="7"/>
  <c r="AQ29" i="7"/>
  <c r="AP30" i="7"/>
  <c r="AQ30" i="7"/>
  <c r="AP31" i="7"/>
  <c r="AQ31" i="7"/>
  <c r="AP32" i="7"/>
  <c r="AQ32" i="7"/>
  <c r="AP33" i="7"/>
  <c r="AQ33" i="7"/>
  <c r="AP34" i="7"/>
  <c r="AQ34" i="7"/>
  <c r="AP35" i="7"/>
  <c r="AQ35" i="7"/>
  <c r="AP36" i="7"/>
  <c r="AQ36" i="7"/>
  <c r="AP37" i="7"/>
  <c r="AQ37" i="7"/>
  <c r="AP38" i="7"/>
  <c r="AQ38" i="7"/>
  <c r="AP39" i="7"/>
  <c r="AQ39" i="7"/>
  <c r="AP40" i="7"/>
  <c r="AQ40" i="7"/>
  <c r="AP41" i="7"/>
  <c r="AQ41" i="7"/>
  <c r="AP42" i="7"/>
  <c r="AQ42" i="7"/>
  <c r="AP43" i="7"/>
  <c r="AQ43" i="7"/>
  <c r="AP44" i="7"/>
  <c r="AQ44" i="7"/>
  <c r="AP45" i="7"/>
  <c r="AQ45" i="7"/>
  <c r="AP46" i="7"/>
  <c r="AQ46" i="7"/>
  <c r="AP47" i="7"/>
  <c r="AQ47" i="7"/>
  <c r="AP48" i="7"/>
  <c r="AQ48" i="7"/>
  <c r="AP49" i="7"/>
  <c r="AQ49" i="7"/>
  <c r="AP50" i="7"/>
  <c r="AQ50" i="7"/>
  <c r="AP51" i="7"/>
  <c r="AQ51" i="7"/>
  <c r="AP52" i="7"/>
  <c r="AQ52" i="7"/>
  <c r="AP53" i="7"/>
  <c r="AQ53" i="7"/>
  <c r="AP54" i="7"/>
  <c r="AQ54" i="7"/>
  <c r="AP55" i="7"/>
  <c r="AQ55" i="7"/>
  <c r="AP56" i="7"/>
  <c r="AQ56" i="7"/>
  <c r="AP57" i="7"/>
  <c r="AQ57" i="7"/>
  <c r="AP58" i="7"/>
  <c r="AQ58" i="7"/>
  <c r="AP59" i="7"/>
  <c r="AQ59" i="7"/>
  <c r="AP60" i="7"/>
  <c r="AQ60" i="7"/>
  <c r="AP61" i="7"/>
  <c r="AQ61" i="7"/>
  <c r="AP62" i="7"/>
  <c r="AQ62" i="7"/>
  <c r="AP63" i="7"/>
  <c r="AQ63" i="7"/>
  <c r="AP64" i="7"/>
  <c r="AQ64" i="7"/>
  <c r="AP65" i="7"/>
  <c r="AQ65" i="7"/>
  <c r="AP66" i="7"/>
  <c r="AQ66" i="7"/>
  <c r="AP67" i="7"/>
  <c r="AQ67" i="7"/>
  <c r="AP68" i="7"/>
  <c r="AQ68" i="7"/>
  <c r="AP69" i="7"/>
  <c r="AQ69" i="7"/>
  <c r="AP70" i="7"/>
  <c r="AQ70" i="7"/>
  <c r="AP71" i="7"/>
  <c r="AQ71" i="7"/>
  <c r="AP72" i="7"/>
  <c r="AQ72" i="7"/>
  <c r="AP73" i="7"/>
  <c r="AQ73" i="7"/>
  <c r="AP74" i="7"/>
  <c r="AQ74" i="7"/>
  <c r="AP75" i="7"/>
  <c r="AQ75" i="7"/>
  <c r="AP76" i="7"/>
  <c r="AQ76" i="7"/>
  <c r="AP77" i="7"/>
  <c r="AQ77" i="7"/>
  <c r="AP78" i="7"/>
  <c r="AQ78" i="7"/>
  <c r="AP79" i="7"/>
  <c r="AQ79" i="7"/>
  <c r="AP80" i="7"/>
  <c r="AQ80" i="7"/>
  <c r="AP81" i="7"/>
  <c r="AQ81" i="7"/>
  <c r="AP82" i="7"/>
  <c r="AQ82" i="7"/>
  <c r="AP83" i="7"/>
  <c r="AQ83" i="7"/>
  <c r="AP84" i="7"/>
  <c r="AQ84" i="7"/>
  <c r="AP85" i="7"/>
  <c r="AQ85" i="7"/>
  <c r="AP86" i="7"/>
  <c r="AQ86" i="7"/>
  <c r="AP87" i="7"/>
  <c r="AQ87" i="7"/>
  <c r="AP88" i="7"/>
  <c r="AQ88" i="7"/>
  <c r="AP89" i="7"/>
  <c r="AQ89" i="7"/>
  <c r="AP90" i="7"/>
  <c r="AQ90" i="7"/>
  <c r="AP91" i="7"/>
  <c r="AQ91" i="7"/>
  <c r="AP92" i="7"/>
  <c r="AQ92" i="7"/>
  <c r="AQ7" i="7"/>
  <c r="AP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7" i="7"/>
  <c r="AO129" i="7" s="1"/>
  <c r="AJ8" i="7"/>
  <c r="AK8" i="7"/>
  <c r="AJ9" i="7"/>
  <c r="AK9" i="7"/>
  <c r="AJ10" i="7"/>
  <c r="AK10" i="7"/>
  <c r="AJ11" i="7"/>
  <c r="AK11" i="7"/>
  <c r="AJ12" i="7"/>
  <c r="AK12" i="7"/>
  <c r="AJ13" i="7"/>
  <c r="AK13" i="7"/>
  <c r="AJ14" i="7"/>
  <c r="AK14" i="7"/>
  <c r="AJ15" i="7"/>
  <c r="AK15" i="7"/>
  <c r="AJ16" i="7"/>
  <c r="AK16" i="7"/>
  <c r="AJ17" i="7"/>
  <c r="AK17" i="7"/>
  <c r="AJ18" i="7"/>
  <c r="AK18" i="7"/>
  <c r="AJ19" i="7"/>
  <c r="AK19" i="7"/>
  <c r="AJ20" i="7"/>
  <c r="AK20" i="7"/>
  <c r="AJ21" i="7"/>
  <c r="AK21" i="7"/>
  <c r="AJ22" i="7"/>
  <c r="AK22" i="7"/>
  <c r="AJ23" i="7"/>
  <c r="AK23" i="7"/>
  <c r="AJ24" i="7"/>
  <c r="AK24" i="7"/>
  <c r="AJ25" i="7"/>
  <c r="AK25" i="7"/>
  <c r="AJ26" i="7"/>
  <c r="AK26" i="7"/>
  <c r="AJ27" i="7"/>
  <c r="AK27" i="7"/>
  <c r="AJ28" i="7"/>
  <c r="AK28" i="7"/>
  <c r="AJ29" i="7"/>
  <c r="AK29" i="7"/>
  <c r="AJ30" i="7"/>
  <c r="AK30" i="7"/>
  <c r="AJ31" i="7"/>
  <c r="AK31" i="7"/>
  <c r="AJ32" i="7"/>
  <c r="AK32" i="7"/>
  <c r="AJ33" i="7"/>
  <c r="AK33" i="7"/>
  <c r="AJ34" i="7"/>
  <c r="AK34" i="7"/>
  <c r="AJ35" i="7"/>
  <c r="AK35" i="7"/>
  <c r="AJ36" i="7"/>
  <c r="AK36" i="7"/>
  <c r="AJ37" i="7"/>
  <c r="AK37" i="7"/>
  <c r="AJ38" i="7"/>
  <c r="AK38" i="7"/>
  <c r="AJ39" i="7"/>
  <c r="AK39" i="7"/>
  <c r="AJ40" i="7"/>
  <c r="AK40" i="7"/>
  <c r="AJ41" i="7"/>
  <c r="AK41" i="7"/>
  <c r="AJ42" i="7"/>
  <c r="AK42" i="7"/>
  <c r="AJ43" i="7"/>
  <c r="AK43" i="7"/>
  <c r="AJ44" i="7"/>
  <c r="AK44" i="7"/>
  <c r="AJ45" i="7"/>
  <c r="AK45" i="7"/>
  <c r="AJ46" i="7"/>
  <c r="AK46" i="7"/>
  <c r="AJ47" i="7"/>
  <c r="AK47" i="7"/>
  <c r="AJ48" i="7"/>
  <c r="AK48" i="7"/>
  <c r="AJ49" i="7"/>
  <c r="AK49" i="7"/>
  <c r="AJ50" i="7"/>
  <c r="AK50" i="7"/>
  <c r="AJ51" i="7"/>
  <c r="AK51" i="7"/>
  <c r="AJ52" i="7"/>
  <c r="AK52" i="7"/>
  <c r="AJ53" i="7"/>
  <c r="AK53" i="7"/>
  <c r="AJ54" i="7"/>
  <c r="AK54" i="7"/>
  <c r="AJ55" i="7"/>
  <c r="AK55" i="7"/>
  <c r="AJ56" i="7"/>
  <c r="AK56" i="7"/>
  <c r="AJ57" i="7"/>
  <c r="AK57" i="7"/>
  <c r="AJ58" i="7"/>
  <c r="AK58" i="7"/>
  <c r="AJ59" i="7"/>
  <c r="AK59" i="7"/>
  <c r="AJ60" i="7"/>
  <c r="AK60" i="7"/>
  <c r="AJ61" i="7"/>
  <c r="AK61" i="7"/>
  <c r="AJ62" i="7"/>
  <c r="AK62" i="7"/>
  <c r="AJ63" i="7"/>
  <c r="AK63" i="7"/>
  <c r="AJ64" i="7"/>
  <c r="AK64" i="7"/>
  <c r="AJ65" i="7"/>
  <c r="AK65" i="7"/>
  <c r="AJ66" i="7"/>
  <c r="AK66" i="7"/>
  <c r="AJ67" i="7"/>
  <c r="AK67" i="7"/>
  <c r="AJ68" i="7"/>
  <c r="AK68" i="7"/>
  <c r="AJ69" i="7"/>
  <c r="AK69" i="7"/>
  <c r="AJ70" i="7"/>
  <c r="AK70" i="7"/>
  <c r="AJ71" i="7"/>
  <c r="AK71" i="7"/>
  <c r="AJ72" i="7"/>
  <c r="AK72" i="7"/>
  <c r="AJ73" i="7"/>
  <c r="AK73" i="7"/>
  <c r="AJ74" i="7"/>
  <c r="AK74" i="7"/>
  <c r="AJ75" i="7"/>
  <c r="AK75" i="7"/>
  <c r="AJ76" i="7"/>
  <c r="AK76" i="7"/>
  <c r="AJ77" i="7"/>
  <c r="AK77" i="7"/>
  <c r="AJ78" i="7"/>
  <c r="AK78" i="7"/>
  <c r="AJ79" i="7"/>
  <c r="AK79" i="7"/>
  <c r="AJ80" i="7"/>
  <c r="AK80" i="7"/>
  <c r="AJ81" i="7"/>
  <c r="AK81" i="7"/>
  <c r="AJ82" i="7"/>
  <c r="AK82" i="7"/>
  <c r="AJ83" i="7"/>
  <c r="AK83" i="7"/>
  <c r="AJ84" i="7"/>
  <c r="AK84" i="7"/>
  <c r="AJ85" i="7"/>
  <c r="AK85" i="7"/>
  <c r="AJ86" i="7"/>
  <c r="AK86" i="7"/>
  <c r="AJ87" i="7"/>
  <c r="AK87" i="7"/>
  <c r="AJ88" i="7"/>
  <c r="AK88" i="7"/>
  <c r="AJ89" i="7"/>
  <c r="AK89" i="7"/>
  <c r="AJ90" i="7"/>
  <c r="AK90" i="7"/>
  <c r="AJ91" i="7"/>
  <c r="AK91" i="7"/>
  <c r="AJ92" i="7"/>
  <c r="AK92" i="7"/>
  <c r="AK7" i="7"/>
  <c r="AJ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7" i="7"/>
  <c r="AD8" i="7"/>
  <c r="AE8" i="7"/>
  <c r="AD9" i="7"/>
  <c r="AE9" i="7"/>
  <c r="AD10" i="7"/>
  <c r="AE10" i="7"/>
  <c r="AD11" i="7"/>
  <c r="AE11" i="7"/>
  <c r="AD12" i="7"/>
  <c r="AE12" i="7"/>
  <c r="AD13" i="7"/>
  <c r="AE13" i="7"/>
  <c r="AD14" i="7"/>
  <c r="AE14" i="7"/>
  <c r="AD15" i="7"/>
  <c r="AE15" i="7"/>
  <c r="AD16" i="7"/>
  <c r="AE16" i="7"/>
  <c r="AD17" i="7"/>
  <c r="AE17" i="7"/>
  <c r="AD18" i="7"/>
  <c r="AE18" i="7"/>
  <c r="AD19" i="7"/>
  <c r="AE19" i="7"/>
  <c r="AD20" i="7"/>
  <c r="AE20" i="7"/>
  <c r="AD21" i="7"/>
  <c r="AE21" i="7"/>
  <c r="AD22" i="7"/>
  <c r="AE22" i="7"/>
  <c r="AD23" i="7"/>
  <c r="AE23" i="7"/>
  <c r="AD24" i="7"/>
  <c r="AE24" i="7"/>
  <c r="AD25" i="7"/>
  <c r="AE25" i="7"/>
  <c r="AD26" i="7"/>
  <c r="AE26" i="7"/>
  <c r="AD27" i="7"/>
  <c r="AE27" i="7"/>
  <c r="AD28" i="7"/>
  <c r="AE28" i="7"/>
  <c r="AD29" i="7"/>
  <c r="AE29" i="7"/>
  <c r="AD30" i="7"/>
  <c r="AE30" i="7"/>
  <c r="AD31" i="7"/>
  <c r="AE31" i="7"/>
  <c r="AD32" i="7"/>
  <c r="AE32" i="7"/>
  <c r="AD33" i="7"/>
  <c r="AE33" i="7"/>
  <c r="AD34" i="7"/>
  <c r="AE34" i="7"/>
  <c r="AD35" i="7"/>
  <c r="AE35" i="7"/>
  <c r="AD36" i="7"/>
  <c r="AE36" i="7"/>
  <c r="AD37" i="7"/>
  <c r="AE37" i="7"/>
  <c r="AD38" i="7"/>
  <c r="AE38" i="7"/>
  <c r="AD39" i="7"/>
  <c r="AE39" i="7"/>
  <c r="AD40" i="7"/>
  <c r="AE40" i="7"/>
  <c r="AD41" i="7"/>
  <c r="AE41" i="7"/>
  <c r="AD42" i="7"/>
  <c r="AE42" i="7"/>
  <c r="AD43" i="7"/>
  <c r="AE43" i="7"/>
  <c r="AD44" i="7"/>
  <c r="AE44" i="7"/>
  <c r="AD45" i="7"/>
  <c r="AE45" i="7"/>
  <c r="AD46" i="7"/>
  <c r="AE46" i="7"/>
  <c r="AD47" i="7"/>
  <c r="AE47" i="7"/>
  <c r="AD48" i="7"/>
  <c r="AE48" i="7"/>
  <c r="AD49" i="7"/>
  <c r="AE49" i="7"/>
  <c r="AD50" i="7"/>
  <c r="AE50" i="7"/>
  <c r="AD51" i="7"/>
  <c r="AE51" i="7"/>
  <c r="AD52" i="7"/>
  <c r="AE52" i="7"/>
  <c r="AD53" i="7"/>
  <c r="AE53" i="7"/>
  <c r="AD54" i="7"/>
  <c r="AE54" i="7"/>
  <c r="AD55" i="7"/>
  <c r="AE55" i="7"/>
  <c r="AD56" i="7"/>
  <c r="AE56" i="7"/>
  <c r="AD57" i="7"/>
  <c r="AE57" i="7"/>
  <c r="AD58" i="7"/>
  <c r="AE58" i="7"/>
  <c r="AD59" i="7"/>
  <c r="AE59" i="7"/>
  <c r="AD60" i="7"/>
  <c r="AE60" i="7"/>
  <c r="AD61" i="7"/>
  <c r="AE61" i="7"/>
  <c r="AD62" i="7"/>
  <c r="AE62" i="7"/>
  <c r="AD63" i="7"/>
  <c r="AE63" i="7"/>
  <c r="AD64" i="7"/>
  <c r="AE64" i="7"/>
  <c r="AD65" i="7"/>
  <c r="AE65" i="7"/>
  <c r="AD66" i="7"/>
  <c r="AE66" i="7"/>
  <c r="AD67" i="7"/>
  <c r="AE67" i="7"/>
  <c r="AD68" i="7"/>
  <c r="AE68" i="7"/>
  <c r="AD69" i="7"/>
  <c r="AE69" i="7"/>
  <c r="AD70" i="7"/>
  <c r="AE70" i="7"/>
  <c r="AD71" i="7"/>
  <c r="AE71" i="7"/>
  <c r="AD72" i="7"/>
  <c r="AE72" i="7"/>
  <c r="AD73" i="7"/>
  <c r="AE73" i="7"/>
  <c r="AD74" i="7"/>
  <c r="AE74" i="7"/>
  <c r="AD75" i="7"/>
  <c r="AE75" i="7"/>
  <c r="AD76" i="7"/>
  <c r="AE76" i="7"/>
  <c r="AD77" i="7"/>
  <c r="AE77" i="7"/>
  <c r="AD78" i="7"/>
  <c r="AE78" i="7"/>
  <c r="AD79" i="7"/>
  <c r="AE79" i="7"/>
  <c r="AD80" i="7"/>
  <c r="AE80" i="7"/>
  <c r="AD81" i="7"/>
  <c r="AE81" i="7"/>
  <c r="AD82" i="7"/>
  <c r="AE82" i="7"/>
  <c r="AD83" i="7"/>
  <c r="AE83" i="7"/>
  <c r="AD84" i="7"/>
  <c r="AE84" i="7"/>
  <c r="AD85" i="7"/>
  <c r="AE85" i="7"/>
  <c r="AD86" i="7"/>
  <c r="AE86" i="7"/>
  <c r="AD87" i="7"/>
  <c r="AE87" i="7"/>
  <c r="AD88" i="7"/>
  <c r="AE88" i="7"/>
  <c r="AD89" i="7"/>
  <c r="AE89" i="7"/>
  <c r="AD90" i="7"/>
  <c r="AE90" i="7"/>
  <c r="AD91" i="7"/>
  <c r="AE91" i="7"/>
  <c r="AD92" i="7"/>
  <c r="AE92" i="7"/>
  <c r="AE7" i="7"/>
  <c r="AD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7" i="7"/>
  <c r="X8" i="7"/>
  <c r="Y8" i="7"/>
  <c r="X9" i="7"/>
  <c r="Y9" i="7"/>
  <c r="X10" i="7"/>
  <c r="Y10" i="7"/>
  <c r="X11" i="7"/>
  <c r="Y11" i="7"/>
  <c r="X12" i="7"/>
  <c r="Y12" i="7"/>
  <c r="X13" i="7"/>
  <c r="Y13" i="7"/>
  <c r="X14" i="7"/>
  <c r="Y14" i="7"/>
  <c r="X15" i="7"/>
  <c r="Y15" i="7"/>
  <c r="X16" i="7"/>
  <c r="Y16" i="7"/>
  <c r="X17" i="7"/>
  <c r="Y17" i="7"/>
  <c r="X18" i="7"/>
  <c r="Y18" i="7"/>
  <c r="X19" i="7"/>
  <c r="Y19" i="7"/>
  <c r="X20" i="7"/>
  <c r="Y20" i="7"/>
  <c r="X21" i="7"/>
  <c r="Y21" i="7"/>
  <c r="X22" i="7"/>
  <c r="Y22" i="7"/>
  <c r="X23" i="7"/>
  <c r="Y23" i="7"/>
  <c r="X24" i="7"/>
  <c r="Y24" i="7"/>
  <c r="X25" i="7"/>
  <c r="Y25" i="7"/>
  <c r="X26" i="7"/>
  <c r="Y26" i="7"/>
  <c r="X27" i="7"/>
  <c r="Y27" i="7"/>
  <c r="X28" i="7"/>
  <c r="Y28" i="7"/>
  <c r="X29" i="7"/>
  <c r="Y29" i="7"/>
  <c r="X30" i="7"/>
  <c r="Y30" i="7"/>
  <c r="X31" i="7"/>
  <c r="Y31" i="7"/>
  <c r="X32" i="7"/>
  <c r="Y32" i="7"/>
  <c r="X33" i="7"/>
  <c r="Y33" i="7"/>
  <c r="X34" i="7"/>
  <c r="Y34" i="7"/>
  <c r="X35" i="7"/>
  <c r="Y35" i="7"/>
  <c r="X36" i="7"/>
  <c r="Y36" i="7"/>
  <c r="X37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7" i="7"/>
  <c r="Y47" i="7"/>
  <c r="X48" i="7"/>
  <c r="Y48" i="7"/>
  <c r="X49" i="7"/>
  <c r="Y49" i="7"/>
  <c r="X50" i="7"/>
  <c r="Y50" i="7"/>
  <c r="X51" i="7"/>
  <c r="Y51" i="7"/>
  <c r="X52" i="7"/>
  <c r="Y52" i="7"/>
  <c r="X53" i="7"/>
  <c r="Y53" i="7"/>
  <c r="X54" i="7"/>
  <c r="Y54" i="7"/>
  <c r="X55" i="7"/>
  <c r="Y55" i="7"/>
  <c r="X56" i="7"/>
  <c r="Y56" i="7"/>
  <c r="X57" i="7"/>
  <c r="Y57" i="7"/>
  <c r="X58" i="7"/>
  <c r="Y58" i="7"/>
  <c r="X59" i="7"/>
  <c r="Y59" i="7"/>
  <c r="X60" i="7"/>
  <c r="Y60" i="7"/>
  <c r="X61" i="7"/>
  <c r="Y61" i="7"/>
  <c r="X62" i="7"/>
  <c r="Y62" i="7"/>
  <c r="X63" i="7"/>
  <c r="Y63" i="7"/>
  <c r="X64" i="7"/>
  <c r="Y64" i="7"/>
  <c r="X65" i="7"/>
  <c r="Y65" i="7"/>
  <c r="X66" i="7"/>
  <c r="Y66" i="7"/>
  <c r="X67" i="7"/>
  <c r="Y67" i="7"/>
  <c r="X68" i="7"/>
  <c r="Y68" i="7"/>
  <c r="X69" i="7"/>
  <c r="Y69" i="7"/>
  <c r="X70" i="7"/>
  <c r="Y70" i="7"/>
  <c r="X71" i="7"/>
  <c r="Y71" i="7"/>
  <c r="X72" i="7"/>
  <c r="Y72" i="7"/>
  <c r="X73" i="7"/>
  <c r="Y73" i="7"/>
  <c r="X74" i="7"/>
  <c r="Y74" i="7"/>
  <c r="X75" i="7"/>
  <c r="Y75" i="7"/>
  <c r="X76" i="7"/>
  <c r="Y76" i="7"/>
  <c r="X77" i="7"/>
  <c r="Y77" i="7"/>
  <c r="X78" i="7"/>
  <c r="Y78" i="7"/>
  <c r="X79" i="7"/>
  <c r="Y79" i="7"/>
  <c r="X80" i="7"/>
  <c r="Y80" i="7"/>
  <c r="X81" i="7"/>
  <c r="Y81" i="7"/>
  <c r="X82" i="7"/>
  <c r="Y82" i="7"/>
  <c r="X83" i="7"/>
  <c r="Y83" i="7"/>
  <c r="X84" i="7"/>
  <c r="Y84" i="7"/>
  <c r="X85" i="7"/>
  <c r="Y85" i="7"/>
  <c r="X86" i="7"/>
  <c r="Y86" i="7"/>
  <c r="X87" i="7"/>
  <c r="Y87" i="7"/>
  <c r="X88" i="7"/>
  <c r="Y88" i="7"/>
  <c r="X89" i="7"/>
  <c r="Y89" i="7"/>
  <c r="X90" i="7"/>
  <c r="Y90" i="7"/>
  <c r="X91" i="7"/>
  <c r="Y91" i="7"/>
  <c r="X92" i="7"/>
  <c r="Y92" i="7"/>
  <c r="Y7" i="7"/>
  <c r="X7" i="7"/>
  <c r="X129" i="7" s="1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7" i="7"/>
  <c r="S129" i="7" s="1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7" i="7"/>
  <c r="Q129" i="7" s="1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7" i="7"/>
  <c r="K129" i="7" l="1"/>
  <c r="R129" i="7"/>
  <c r="W129" i="7"/>
  <c r="AD129" i="7"/>
  <c r="AI129" i="7"/>
  <c r="AP129" i="7"/>
  <c r="AU129" i="7"/>
  <c r="BB129" i="7"/>
  <c r="AC129" i="7"/>
  <c r="G182" i="1"/>
  <c r="M182" i="1"/>
  <c r="S182" i="1"/>
  <c r="AJ129" i="7"/>
  <c r="Y129" i="7"/>
  <c r="AE129" i="7"/>
  <c r="AK129" i="7"/>
  <c r="AQ129" i="7"/>
  <c r="AW129" i="7"/>
  <c r="BC129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8" i="7"/>
  <c r="E7" i="7"/>
  <c r="E129" i="7" s="1"/>
  <c r="BA95" i="7" l="1"/>
  <c r="W95" i="7"/>
  <c r="G95" i="7"/>
  <c r="F95" i="7"/>
  <c r="E95" i="7"/>
  <c r="C95" i="7"/>
  <c r="H95" i="7"/>
  <c r="I95" i="7"/>
  <c r="K95" i="7"/>
  <c r="L95" i="7"/>
  <c r="M95" i="7"/>
  <c r="N95" i="7"/>
  <c r="O95" i="7"/>
  <c r="P95" i="7"/>
  <c r="Q95" i="7"/>
  <c r="R95" i="7"/>
  <c r="S95" i="7"/>
  <c r="T95" i="7"/>
  <c r="U95" i="7"/>
  <c r="V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B95" i="7"/>
  <c r="BC95" i="7"/>
  <c r="B95" i="7"/>
  <c r="E110" i="7" l="1"/>
  <c r="D110" i="7"/>
  <c r="C110" i="7"/>
  <c r="E109" i="7"/>
  <c r="D109" i="7"/>
  <c r="C109" i="7"/>
  <c r="E108" i="7"/>
  <c r="D108" i="7"/>
  <c r="C108" i="7"/>
  <c r="E107" i="7"/>
  <c r="D107" i="7"/>
  <c r="C107" i="7"/>
  <c r="E106" i="7"/>
  <c r="D106" i="7"/>
  <c r="C106" i="7"/>
  <c r="E105" i="7"/>
  <c r="D105" i="7"/>
  <c r="C105" i="7"/>
  <c r="E104" i="7"/>
  <c r="D104" i="7"/>
  <c r="C104" i="7"/>
  <c r="E103" i="7"/>
  <c r="D103" i="7"/>
  <c r="C103" i="7"/>
  <c r="E102" i="7"/>
  <c r="D102" i="7"/>
  <c r="C102" i="7"/>
  <c r="K103" i="7"/>
  <c r="H109" i="7"/>
  <c r="F109" i="7"/>
  <c r="H105" i="7"/>
  <c r="F105" i="7"/>
  <c r="H103" i="7"/>
  <c r="F103" i="7"/>
  <c r="AZ149" i="2"/>
  <c r="E164" i="2" s="1"/>
  <c r="AY149" i="2"/>
  <c r="D164" i="2" s="1"/>
  <c r="AX149" i="2"/>
  <c r="C164" i="2" s="1"/>
  <c r="AT149" i="2"/>
  <c r="E163" i="2" s="1"/>
  <c r="AS149" i="2"/>
  <c r="D163" i="2" s="1"/>
  <c r="AR149" i="2"/>
  <c r="C163" i="2" s="1"/>
  <c r="AN149" i="2"/>
  <c r="E162" i="2" s="1"/>
  <c r="AM149" i="2"/>
  <c r="D162" i="2" s="1"/>
  <c r="AL149" i="2"/>
  <c r="C162" i="2" s="1"/>
  <c r="AH149" i="2"/>
  <c r="E161" i="2" s="1"/>
  <c r="AG149" i="2"/>
  <c r="D161" i="2" s="1"/>
  <c r="AF149" i="2"/>
  <c r="C161" i="2" s="1"/>
  <c r="AB149" i="2"/>
  <c r="E160" i="2" s="1"/>
  <c r="AA149" i="2"/>
  <c r="D160" i="2" s="1"/>
  <c r="Z149" i="2"/>
  <c r="C160" i="2" s="1"/>
  <c r="V149" i="2"/>
  <c r="E159" i="2" s="1"/>
  <c r="U149" i="2"/>
  <c r="D159" i="2" s="1"/>
  <c r="T149" i="2"/>
  <c r="C159" i="2" s="1"/>
  <c r="P149" i="2"/>
  <c r="E158" i="2" s="1"/>
  <c r="O149" i="2"/>
  <c r="D158" i="2" s="1"/>
  <c r="N149" i="2"/>
  <c r="C158" i="2" s="1"/>
  <c r="J149" i="2"/>
  <c r="E157" i="2" s="1"/>
  <c r="I149" i="2"/>
  <c r="D157" i="2" s="1"/>
  <c r="H149" i="2"/>
  <c r="C157" i="2" s="1"/>
  <c r="D149" i="2"/>
  <c r="E156" i="2" s="1"/>
  <c r="C149" i="2"/>
  <c r="D156" i="2" s="1"/>
  <c r="B149" i="2"/>
  <c r="C156" i="2" s="1"/>
  <c r="K157" i="2"/>
  <c r="BB149" i="2"/>
  <c r="G164" i="2" s="1"/>
  <c r="AU149" i="2"/>
  <c r="F163" i="2" s="1"/>
  <c r="AK149" i="2"/>
  <c r="H161" i="2" s="1"/>
  <c r="AD149" i="2"/>
  <c r="G160" i="2" s="1"/>
  <c r="W149" i="2"/>
  <c r="F159" i="2" s="1"/>
  <c r="M149" i="2"/>
  <c r="H157" i="2" s="1"/>
  <c r="F149" i="2"/>
  <c r="G156" i="2" s="1"/>
  <c r="BB149" i="1"/>
  <c r="G164" i="1" s="1"/>
  <c r="BA149" i="1"/>
  <c r="F164" i="1" s="1"/>
  <c r="AW149" i="1"/>
  <c r="H163" i="1" s="1"/>
  <c r="AV149" i="1"/>
  <c r="G163" i="1" s="1"/>
  <c r="AU149" i="1"/>
  <c r="F163" i="1" s="1"/>
  <c r="AQ149" i="1"/>
  <c r="H162" i="1" s="1"/>
  <c r="AP149" i="1"/>
  <c r="G162" i="1" s="1"/>
  <c r="AJ149" i="1"/>
  <c r="G161" i="1" s="1"/>
  <c r="AI149" i="1"/>
  <c r="F161" i="1" s="1"/>
  <c r="AE149" i="1"/>
  <c r="H160" i="1" s="1"/>
  <c r="AC149" i="1"/>
  <c r="F160" i="1" s="1"/>
  <c r="Y149" i="1"/>
  <c r="H159" i="1" s="1"/>
  <c r="Q149" i="1"/>
  <c r="F158" i="1" s="1"/>
  <c r="AD149" i="1"/>
  <c r="G160" i="1" s="1"/>
  <c r="K157" i="1"/>
  <c r="L149" i="1"/>
  <c r="G157" i="1" s="1"/>
  <c r="F149" i="1"/>
  <c r="G156" i="1" s="1"/>
  <c r="C149" i="1"/>
  <c r="D156" i="1" s="1"/>
  <c r="D149" i="1"/>
  <c r="E156" i="1" s="1"/>
  <c r="H149" i="1"/>
  <c r="C157" i="1" s="1"/>
  <c r="I149" i="1"/>
  <c r="D157" i="1" s="1"/>
  <c r="J149" i="1"/>
  <c r="E157" i="1" s="1"/>
  <c r="N149" i="1"/>
  <c r="C158" i="1" s="1"/>
  <c r="O149" i="1"/>
  <c r="D158" i="1" s="1"/>
  <c r="P149" i="1"/>
  <c r="E158" i="1" s="1"/>
  <c r="S149" i="1"/>
  <c r="H158" i="1" s="1"/>
  <c r="T149" i="1"/>
  <c r="C159" i="1" s="1"/>
  <c r="U149" i="1"/>
  <c r="D159" i="1" s="1"/>
  <c r="V149" i="1"/>
  <c r="E159" i="1" s="1"/>
  <c r="W149" i="1"/>
  <c r="F159" i="1" s="1"/>
  <c r="Z149" i="1"/>
  <c r="C160" i="1" s="1"/>
  <c r="AA149" i="1"/>
  <c r="D160" i="1" s="1"/>
  <c r="AB149" i="1"/>
  <c r="E160" i="1" s="1"/>
  <c r="AF149" i="1"/>
  <c r="C161" i="1" s="1"/>
  <c r="AG149" i="1"/>
  <c r="D161" i="1" s="1"/>
  <c r="AH149" i="1"/>
  <c r="E161" i="1" s="1"/>
  <c r="AK149" i="1"/>
  <c r="H161" i="1" s="1"/>
  <c r="AL149" i="1"/>
  <c r="C162" i="1" s="1"/>
  <c r="AM149" i="1"/>
  <c r="D162" i="1" s="1"/>
  <c r="AN149" i="1"/>
  <c r="E162" i="1" s="1"/>
  <c r="AO149" i="1"/>
  <c r="F162" i="1" s="1"/>
  <c r="AR149" i="1"/>
  <c r="C163" i="1" s="1"/>
  <c r="AS149" i="1"/>
  <c r="D163" i="1" s="1"/>
  <c r="AT149" i="1"/>
  <c r="E163" i="1" s="1"/>
  <c r="AX149" i="1"/>
  <c r="C164" i="1" s="1"/>
  <c r="AY149" i="1"/>
  <c r="D164" i="1" s="1"/>
  <c r="AZ149" i="1"/>
  <c r="E164" i="1" s="1"/>
  <c r="BC149" i="1"/>
  <c r="H164" i="1" s="1"/>
  <c r="B149" i="1"/>
  <c r="C156" i="1" s="1"/>
  <c r="Q149" i="2" l="1"/>
  <c r="F158" i="2" s="1"/>
  <c r="BC149" i="2"/>
  <c r="H164" i="2" s="1"/>
  <c r="Y149" i="2"/>
  <c r="H159" i="2" s="1"/>
  <c r="AW149" i="2"/>
  <c r="H163" i="2" s="1"/>
  <c r="G149" i="2"/>
  <c r="H156" i="2" s="1"/>
  <c r="X149" i="2"/>
  <c r="W151" i="2" s="1"/>
  <c r="AO149" i="2"/>
  <c r="F162" i="2" s="1"/>
  <c r="AV149" i="2"/>
  <c r="G163" i="2" s="1"/>
  <c r="K149" i="2"/>
  <c r="F157" i="2" s="1"/>
  <c r="R149" i="2"/>
  <c r="G158" i="2" s="1"/>
  <c r="AI149" i="2"/>
  <c r="F161" i="2" s="1"/>
  <c r="AP149" i="2"/>
  <c r="G162" i="2" s="1"/>
  <c r="R149" i="1"/>
  <c r="G158" i="1" s="1"/>
  <c r="X149" i="1"/>
  <c r="G159" i="1" s="1"/>
  <c r="E149" i="2"/>
  <c r="F156" i="2" s="1"/>
  <c r="L149" i="2"/>
  <c r="S149" i="2"/>
  <c r="H158" i="2" s="1"/>
  <c r="AJ149" i="2"/>
  <c r="AQ149" i="2"/>
  <c r="H162" i="2" s="1"/>
  <c r="BA149" i="2"/>
  <c r="F164" i="2" s="1"/>
  <c r="F102" i="7"/>
  <c r="H102" i="7"/>
  <c r="F106" i="7"/>
  <c r="H106" i="7"/>
  <c r="F108" i="7"/>
  <c r="H108" i="7"/>
  <c r="F110" i="7"/>
  <c r="H110" i="7"/>
  <c r="G110" i="7"/>
  <c r="AW97" i="7"/>
  <c r="G109" i="7"/>
  <c r="AQ97" i="7"/>
  <c r="G108" i="7"/>
  <c r="F107" i="7"/>
  <c r="H107" i="7"/>
  <c r="AK97" i="7"/>
  <c r="G107" i="7"/>
  <c r="AE97" i="7"/>
  <c r="G106" i="7"/>
  <c r="Y97" i="7"/>
  <c r="G105" i="7"/>
  <c r="G104" i="7"/>
  <c r="F104" i="7"/>
  <c r="H104" i="7"/>
  <c r="M97" i="7"/>
  <c r="M99" i="7" s="1"/>
  <c r="N103" i="7" s="1"/>
  <c r="G103" i="7"/>
  <c r="G97" i="7"/>
  <c r="G102" i="7"/>
  <c r="I97" i="7"/>
  <c r="K97" i="7"/>
  <c r="U97" i="7"/>
  <c r="W97" i="7"/>
  <c r="AG97" i="7"/>
  <c r="AI97" i="7"/>
  <c r="AS97" i="7"/>
  <c r="AU97" i="7"/>
  <c r="E97" i="7"/>
  <c r="C97" i="7"/>
  <c r="Q97" i="7"/>
  <c r="O97" i="7"/>
  <c r="AC97" i="7"/>
  <c r="AA97" i="7"/>
  <c r="AO97" i="7"/>
  <c r="AM97" i="7"/>
  <c r="BA97" i="7"/>
  <c r="AY97" i="7"/>
  <c r="AC149" i="2"/>
  <c r="F160" i="2" s="1"/>
  <c r="AE149" i="2"/>
  <c r="H160" i="2" s="1"/>
  <c r="G151" i="2"/>
  <c r="AY151" i="1"/>
  <c r="AU151" i="1"/>
  <c r="AS151" i="1"/>
  <c r="AM151" i="1"/>
  <c r="AG151" i="1"/>
  <c r="AE151" i="1"/>
  <c r="AI151" i="1"/>
  <c r="AQ151" i="1"/>
  <c r="AO151" i="1"/>
  <c r="BA151" i="1"/>
  <c r="BC151" i="1"/>
  <c r="K149" i="1"/>
  <c r="F157" i="1" s="1"/>
  <c r="G149" i="1"/>
  <c r="H156" i="1" s="1"/>
  <c r="M149" i="1"/>
  <c r="M151" i="1" s="1"/>
  <c r="M153" i="1" s="1"/>
  <c r="N157" i="1" s="1"/>
  <c r="AW151" i="1"/>
  <c r="AK151" i="1"/>
  <c r="E149" i="1"/>
  <c r="F156" i="1" s="1"/>
  <c r="AA151" i="1"/>
  <c r="O151" i="1"/>
  <c r="AC151" i="1"/>
  <c r="U151" i="1"/>
  <c r="U151" i="2" l="1"/>
  <c r="AI151" i="2"/>
  <c r="AS151" i="2"/>
  <c r="AS153" i="2" s="1"/>
  <c r="L163" i="2" s="1"/>
  <c r="AY151" i="2"/>
  <c r="I164" i="2" s="1"/>
  <c r="BC151" i="2"/>
  <c r="K164" i="2" s="1"/>
  <c r="Q151" i="2"/>
  <c r="AO151" i="2"/>
  <c r="J162" i="2" s="1"/>
  <c r="AQ151" i="2"/>
  <c r="K162" i="2" s="1"/>
  <c r="AE151" i="2"/>
  <c r="O151" i="2"/>
  <c r="S151" i="2"/>
  <c r="S153" i="2" s="1"/>
  <c r="N158" i="2" s="1"/>
  <c r="AA151" i="2"/>
  <c r="I160" i="2" s="1"/>
  <c r="AC151" i="2"/>
  <c r="I151" i="2"/>
  <c r="K151" i="2"/>
  <c r="J157" i="2" s="1"/>
  <c r="C151" i="2"/>
  <c r="I156" i="2" s="1"/>
  <c r="Y151" i="1"/>
  <c r="Y153" i="1" s="1"/>
  <c r="N159" i="1" s="1"/>
  <c r="W151" i="1"/>
  <c r="W153" i="1" s="1"/>
  <c r="M159" i="1" s="1"/>
  <c r="Q151" i="1"/>
  <c r="J158" i="1" s="1"/>
  <c r="S151" i="1"/>
  <c r="K158" i="1" s="1"/>
  <c r="J159" i="1"/>
  <c r="AK153" i="1"/>
  <c r="N161" i="1" s="1"/>
  <c r="K161" i="1"/>
  <c r="AQ153" i="1"/>
  <c r="N162" i="1" s="1"/>
  <c r="K162" i="1"/>
  <c r="G153" i="2"/>
  <c r="N156" i="2" s="1"/>
  <c r="K156" i="2"/>
  <c r="AW153" i="1"/>
  <c r="N163" i="1" s="1"/>
  <c r="K163" i="1"/>
  <c r="AI153" i="1"/>
  <c r="M161" i="1" s="1"/>
  <c r="J161" i="1"/>
  <c r="BA151" i="2"/>
  <c r="AE153" i="2"/>
  <c r="N160" i="2" s="1"/>
  <c r="K160" i="2"/>
  <c r="AE153" i="1"/>
  <c r="N160" i="1" s="1"/>
  <c r="K160" i="1"/>
  <c r="AW151" i="2"/>
  <c r="AC153" i="2"/>
  <c r="M160" i="2" s="1"/>
  <c r="J160" i="2"/>
  <c r="E151" i="2"/>
  <c r="AG151" i="2"/>
  <c r="AK151" i="2"/>
  <c r="G161" i="2"/>
  <c r="Y151" i="2"/>
  <c r="G159" i="2"/>
  <c r="AM153" i="1"/>
  <c r="L162" i="1" s="1"/>
  <c r="I162" i="1"/>
  <c r="Q153" i="2"/>
  <c r="M158" i="2" s="1"/>
  <c r="J158" i="2"/>
  <c r="U153" i="2"/>
  <c r="L159" i="2" s="1"/>
  <c r="I159" i="2"/>
  <c r="M151" i="2"/>
  <c r="M153" i="2" s="1"/>
  <c r="N157" i="2" s="1"/>
  <c r="G157" i="2"/>
  <c r="AA153" i="1"/>
  <c r="L160" i="1" s="1"/>
  <c r="I160" i="1"/>
  <c r="BC153" i="1"/>
  <c r="N164" i="1" s="1"/>
  <c r="K164" i="1"/>
  <c r="AS153" i="1"/>
  <c r="L163" i="1" s="1"/>
  <c r="I163" i="1"/>
  <c r="AI153" i="2"/>
  <c r="M161" i="2" s="1"/>
  <c r="J161" i="2"/>
  <c r="BC153" i="2"/>
  <c r="N164" i="2" s="1"/>
  <c r="U153" i="1"/>
  <c r="L159" i="1" s="1"/>
  <c r="I159" i="1"/>
  <c r="K151" i="1"/>
  <c r="I151" i="1"/>
  <c r="H157" i="1"/>
  <c r="BA153" i="1"/>
  <c r="M164" i="1" s="1"/>
  <c r="J164" i="1"/>
  <c r="AU153" i="1"/>
  <c r="M163" i="1" s="1"/>
  <c r="J163" i="1"/>
  <c r="AC153" i="1"/>
  <c r="M160" i="1" s="1"/>
  <c r="J160" i="1"/>
  <c r="O153" i="1"/>
  <c r="L158" i="1" s="1"/>
  <c r="I158" i="1"/>
  <c r="AO153" i="1"/>
  <c r="M162" i="1" s="1"/>
  <c r="J162" i="1"/>
  <c r="AG153" i="1"/>
  <c r="L161" i="1" s="1"/>
  <c r="I161" i="1"/>
  <c r="AY153" i="1"/>
  <c r="L164" i="1" s="1"/>
  <c r="I164" i="1"/>
  <c r="AM151" i="2"/>
  <c r="O153" i="2"/>
  <c r="L158" i="2" s="1"/>
  <c r="I158" i="2"/>
  <c r="AU151" i="2"/>
  <c r="W153" i="2"/>
  <c r="M159" i="2" s="1"/>
  <c r="J159" i="2"/>
  <c r="I153" i="2"/>
  <c r="L157" i="2" s="1"/>
  <c r="I157" i="2"/>
  <c r="BC97" i="7"/>
  <c r="BC99" i="7" s="1"/>
  <c r="N110" i="7" s="1"/>
  <c r="BA99" i="7"/>
  <c r="M110" i="7" s="1"/>
  <c r="J110" i="7"/>
  <c r="AY99" i="7"/>
  <c r="L110" i="7" s="1"/>
  <c r="I110" i="7"/>
  <c r="AS99" i="7"/>
  <c r="L109" i="7" s="1"/>
  <c r="I109" i="7"/>
  <c r="AU99" i="7"/>
  <c r="M109" i="7" s="1"/>
  <c r="J109" i="7"/>
  <c r="AW99" i="7"/>
  <c r="N109" i="7" s="1"/>
  <c r="K109" i="7"/>
  <c r="AO99" i="7"/>
  <c r="M108" i="7" s="1"/>
  <c r="J108" i="7"/>
  <c r="AM99" i="7"/>
  <c r="L108" i="7" s="1"/>
  <c r="I108" i="7"/>
  <c r="AQ99" i="7"/>
  <c r="N108" i="7" s="1"/>
  <c r="K108" i="7"/>
  <c r="AG99" i="7"/>
  <c r="L107" i="7" s="1"/>
  <c r="I107" i="7"/>
  <c r="AI99" i="7"/>
  <c r="M107" i="7" s="1"/>
  <c r="J107" i="7"/>
  <c r="AK99" i="7"/>
  <c r="N107" i="7" s="1"/>
  <c r="K107" i="7"/>
  <c r="AC99" i="7"/>
  <c r="M106" i="7" s="1"/>
  <c r="J106" i="7"/>
  <c r="AA99" i="7"/>
  <c r="L106" i="7" s="1"/>
  <c r="I106" i="7"/>
  <c r="AE99" i="7"/>
  <c r="N106" i="7" s="1"/>
  <c r="K106" i="7"/>
  <c r="U99" i="7"/>
  <c r="L105" i="7" s="1"/>
  <c r="I105" i="7"/>
  <c r="W99" i="7"/>
  <c r="M105" i="7" s="1"/>
  <c r="J105" i="7"/>
  <c r="Y99" i="7"/>
  <c r="N105" i="7" s="1"/>
  <c r="K105" i="7"/>
  <c r="O99" i="7"/>
  <c r="L104" i="7" s="1"/>
  <c r="I104" i="7"/>
  <c r="Q99" i="7"/>
  <c r="M104" i="7" s="1"/>
  <c r="J104" i="7"/>
  <c r="S97" i="7"/>
  <c r="K99" i="7"/>
  <c r="M103" i="7" s="1"/>
  <c r="J103" i="7"/>
  <c r="I99" i="7"/>
  <c r="L103" i="7" s="1"/>
  <c r="I103" i="7"/>
  <c r="C99" i="7"/>
  <c r="L102" i="7" s="1"/>
  <c r="I102" i="7"/>
  <c r="E99" i="7"/>
  <c r="M102" i="7" s="1"/>
  <c r="J102" i="7"/>
  <c r="G99" i="7"/>
  <c r="N102" i="7" s="1"/>
  <c r="K102" i="7"/>
  <c r="C151" i="1"/>
  <c r="G151" i="1"/>
  <c r="I163" i="2" l="1"/>
  <c r="AY153" i="2"/>
  <c r="L164" i="2" s="1"/>
  <c r="C153" i="2"/>
  <c r="L156" i="2" s="1"/>
  <c r="AO153" i="2"/>
  <c r="M162" i="2" s="1"/>
  <c r="K158" i="2"/>
  <c r="Q153" i="1"/>
  <c r="M158" i="1" s="1"/>
  <c r="AQ153" i="2"/>
  <c r="N162" i="2" s="1"/>
  <c r="K153" i="2"/>
  <c r="M157" i="2" s="1"/>
  <c r="AA153" i="2"/>
  <c r="L160" i="2" s="1"/>
  <c r="K159" i="1"/>
  <c r="S153" i="1"/>
  <c r="N158" i="1" s="1"/>
  <c r="E153" i="2"/>
  <c r="M156" i="2" s="1"/>
  <c r="J156" i="2"/>
  <c r="BA153" i="2"/>
  <c r="M164" i="2" s="1"/>
  <c r="J164" i="2"/>
  <c r="AM153" i="2"/>
  <c r="L162" i="2" s="1"/>
  <c r="I162" i="2"/>
  <c r="I153" i="1"/>
  <c r="L157" i="1" s="1"/>
  <c r="I157" i="1"/>
  <c r="Y153" i="2"/>
  <c r="N159" i="2" s="1"/>
  <c r="K159" i="2"/>
  <c r="G153" i="1"/>
  <c r="N156" i="1" s="1"/>
  <c r="K156" i="1"/>
  <c r="AK153" i="2"/>
  <c r="N161" i="2" s="1"/>
  <c r="K161" i="2"/>
  <c r="C153" i="1"/>
  <c r="L156" i="1" s="1"/>
  <c r="I156" i="1"/>
  <c r="AU153" i="2"/>
  <c r="M163" i="2" s="1"/>
  <c r="J163" i="2"/>
  <c r="K153" i="1"/>
  <c r="M157" i="1" s="1"/>
  <c r="J157" i="1"/>
  <c r="AG153" i="2"/>
  <c r="L161" i="2" s="1"/>
  <c r="I161" i="2"/>
  <c r="AW153" i="2"/>
  <c r="N163" i="2" s="1"/>
  <c r="K163" i="2"/>
  <c r="K110" i="7"/>
  <c r="S99" i="7"/>
  <c r="N104" i="7" s="1"/>
  <c r="K104" i="7"/>
  <c r="E151" i="1"/>
  <c r="E153" i="1" l="1"/>
  <c r="M156" i="1" s="1"/>
  <c r="J156" i="1"/>
  <c r="L21" i="14" l="1"/>
  <c r="M21" i="14" s="1"/>
  <c r="R21" i="14" s="1"/>
  <c r="M14" i="14"/>
  <c r="L25" i="14"/>
  <c r="M25" i="14" s="1"/>
  <c r="R25" i="14" s="1"/>
  <c r="L15" i="14"/>
  <c r="M15" i="14" s="1"/>
  <c r="R15" i="14" s="1"/>
  <c r="L31" i="14"/>
  <c r="M31" i="14" s="1"/>
  <c r="R31" i="14" s="1"/>
  <c r="L28" i="14"/>
  <c r="M28" i="14" s="1"/>
  <c r="R28" i="14" s="1"/>
  <c r="L18" i="14"/>
  <c r="M18" i="14" s="1"/>
  <c r="R18" i="14" s="1"/>
  <c r="L17" i="14"/>
  <c r="M17" i="14" s="1"/>
  <c r="R17" i="14" s="1"/>
  <c r="R14" i="14" s="1"/>
  <c r="L30" i="14"/>
  <c r="M30" i="14" s="1"/>
  <c r="R30" i="14" s="1"/>
  <c r="L16" i="14"/>
  <c r="M16" i="14" s="1"/>
  <c r="R16" i="14" s="1"/>
  <c r="L27" i="14"/>
  <c r="M27" i="14" s="1"/>
  <c r="R27" i="14" s="1"/>
  <c r="L26" i="14"/>
  <c r="M26" i="14" s="1"/>
  <c r="R26" i="14" s="1"/>
  <c r="L22" i="14"/>
  <c r="M22" i="14" s="1"/>
  <c r="R22" i="14" s="1"/>
  <c r="L23" i="14"/>
  <c r="M23" i="14" s="1"/>
  <c r="R23" i="14" s="1"/>
  <c r="L20" i="14"/>
  <c r="M20" i="14" s="1"/>
  <c r="R20" i="14" s="1"/>
  <c r="L32" i="14"/>
  <c r="M32" i="14" s="1"/>
  <c r="R32" i="14" s="1"/>
  <c r="L29" i="14"/>
  <c r="M29" i="14" s="1"/>
  <c r="R29" i="14" s="1"/>
  <c r="L33" i="14"/>
  <c r="M33" i="14" s="1"/>
  <c r="R33" i="14" s="1"/>
  <c r="L19" i="14"/>
  <c r="M19" i="14" s="1"/>
  <c r="R19" i="14" s="1"/>
  <c r="L24" i="14"/>
  <c r="M24" i="14" s="1"/>
  <c r="R24" i="14" s="1"/>
</calcChain>
</file>

<file path=xl/sharedStrings.xml><?xml version="1.0" encoding="utf-8"?>
<sst xmlns="http://schemas.openxmlformats.org/spreadsheetml/2006/main" count="3530" uniqueCount="93">
  <si>
    <t>X Axis</t>
  </si>
  <si>
    <t>Y Axis</t>
  </si>
  <si>
    <t>Z Axis</t>
  </si>
  <si>
    <t>Reading</t>
  </si>
  <si>
    <t>U mean</t>
  </si>
  <si>
    <t>U'</t>
  </si>
  <si>
    <t>W'</t>
  </si>
  <si>
    <t>V'</t>
  </si>
  <si>
    <t>V mean</t>
  </si>
  <si>
    <t>W mean</t>
  </si>
  <si>
    <t>U</t>
  </si>
  <si>
    <t>V</t>
  </si>
  <si>
    <t>W</t>
  </si>
  <si>
    <t>U' mean</t>
  </si>
  <si>
    <t>V' mean</t>
  </si>
  <si>
    <t>W' mean</t>
  </si>
  <si>
    <t>with U'W'</t>
  </si>
  <si>
    <t>with U'V'</t>
  </si>
  <si>
    <t>with V'W'</t>
  </si>
  <si>
    <r>
      <t xml:space="preserve">ρ </t>
    </r>
    <r>
      <rPr>
        <b/>
        <sz val="11"/>
        <color theme="1"/>
        <rFont val="Arial"/>
        <family val="2"/>
      </rPr>
      <t>(N/m^3)</t>
    </r>
  </si>
  <si>
    <r>
      <t xml:space="preserve">Reynolds stress, Tr = </t>
    </r>
    <r>
      <rPr>
        <b/>
        <sz val="11"/>
        <color theme="1"/>
        <rFont val="GreekS"/>
      </rPr>
      <t>ρ</t>
    </r>
    <r>
      <rPr>
        <b/>
        <sz val="11"/>
        <color theme="1"/>
        <rFont val="Arial"/>
        <family val="2"/>
      </rPr>
      <t>*(U'mean*W'mean) (N/m^2)</t>
    </r>
  </si>
  <si>
    <r>
      <t>friction (aka shear) velocity, U* = SQURT(Tr/</t>
    </r>
    <r>
      <rPr>
        <b/>
        <sz val="11"/>
        <color theme="1"/>
        <rFont val="GreekS"/>
      </rPr>
      <t>ρ</t>
    </r>
    <r>
      <rPr>
        <b/>
        <sz val="11"/>
        <color theme="1"/>
        <rFont val="Arial"/>
        <family val="2"/>
      </rPr>
      <t>)  (m/s)</t>
    </r>
  </si>
  <si>
    <t>Vel (m/s):</t>
  </si>
  <si>
    <t>reading pos.</t>
  </si>
  <si>
    <t>Tr U'W'</t>
  </si>
  <si>
    <t>Tr U'V'</t>
  </si>
  <si>
    <t>Tr V'W'</t>
  </si>
  <si>
    <t>U* U'W'</t>
  </si>
  <si>
    <t>U* U'V'</t>
  </si>
  <si>
    <t>U* V'W'</t>
  </si>
  <si>
    <t xml:space="preserve">Kz = 0.41 u͓ s </t>
  </si>
  <si>
    <t>C</t>
  </si>
  <si>
    <t>S</t>
  </si>
  <si>
    <t>Constants</t>
  </si>
  <si>
    <t>p</t>
  </si>
  <si>
    <t>t (secs)</t>
  </si>
  <si>
    <t>Ts (sec)</t>
  </si>
  <si>
    <t>Q (sperm /second)</t>
  </si>
  <si>
    <r>
      <rPr>
        <b/>
        <sz val="11"/>
        <color theme="1"/>
        <rFont val="Symbol"/>
        <family val="1"/>
        <charset val="2"/>
      </rPr>
      <t>k</t>
    </r>
    <r>
      <rPr>
        <b/>
        <sz val="11"/>
        <color theme="1"/>
        <rFont val="Calibri"/>
        <family val="2"/>
      </rPr>
      <t xml:space="preserve"> = 0.41</t>
    </r>
  </si>
  <si>
    <t>s (height) (cm)</t>
  </si>
  <si>
    <r>
      <rPr>
        <b/>
        <sz val="11"/>
        <color theme="1"/>
        <rFont val="Symbol"/>
        <family val="1"/>
        <charset val="2"/>
      </rPr>
      <t>a</t>
    </r>
    <r>
      <rPr>
        <b/>
        <vertAlign val="subscript"/>
        <sz val="11"/>
        <color theme="1"/>
        <rFont val="Arial"/>
        <family val="2"/>
      </rPr>
      <t xml:space="preserve">y </t>
    </r>
    <r>
      <rPr>
        <b/>
        <sz val="11"/>
        <color theme="1"/>
        <rFont val="Arial"/>
        <family val="2"/>
      </rPr>
      <t xml:space="preserve">/ </t>
    </r>
    <r>
      <rPr>
        <b/>
        <sz val="11"/>
        <color theme="1"/>
        <rFont val="Symbol"/>
        <family val="1"/>
        <charset val="2"/>
      </rPr>
      <t>a</t>
    </r>
    <r>
      <rPr>
        <b/>
        <vertAlign val="subscript"/>
        <sz val="11"/>
        <color theme="1"/>
        <rFont val="Arial"/>
        <family val="2"/>
      </rPr>
      <t xml:space="preserve">z </t>
    </r>
    <r>
      <rPr>
        <b/>
        <sz val="11"/>
        <color theme="1"/>
        <rFont val="Arial"/>
        <family val="2"/>
      </rPr>
      <t>= 1.6</t>
    </r>
  </si>
  <si>
    <r>
      <rPr>
        <b/>
        <sz val="11"/>
        <color theme="1"/>
        <rFont val="Symbol"/>
        <family val="1"/>
        <charset val="2"/>
      </rPr>
      <t>a</t>
    </r>
    <r>
      <rPr>
        <b/>
        <vertAlign val="superscript"/>
        <sz val="11"/>
        <color theme="1"/>
        <rFont val="Arial"/>
        <family val="2"/>
      </rPr>
      <t>2</t>
    </r>
    <r>
      <rPr>
        <b/>
        <vertAlign val="subscript"/>
        <sz val="11"/>
        <color theme="1"/>
        <rFont val="Arial"/>
        <family val="2"/>
      </rPr>
      <t xml:space="preserve">z </t>
    </r>
    <r>
      <rPr>
        <b/>
        <sz val="11"/>
        <color theme="1"/>
        <rFont val="Arial"/>
        <family val="2"/>
      </rPr>
      <t>= K</t>
    </r>
    <r>
      <rPr>
        <b/>
        <vertAlign val="subscript"/>
        <sz val="11"/>
        <color theme="1"/>
        <rFont val="Arial"/>
        <family val="2"/>
      </rPr>
      <t xml:space="preserve">z </t>
    </r>
    <r>
      <rPr>
        <b/>
        <sz val="11"/>
        <color theme="1"/>
        <rFont val="Arial"/>
        <family val="2"/>
      </rPr>
      <t>/ u</t>
    </r>
    <r>
      <rPr>
        <b/>
        <vertAlign val="subscript"/>
        <sz val="20"/>
        <color theme="1"/>
        <rFont val="Arial"/>
        <family val="2"/>
      </rPr>
      <t>͓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 xml:space="preserve"> * t</t>
    </r>
  </si>
  <si>
    <t>(cm/s)</t>
  </si>
  <si>
    <t>(cm)</t>
  </si>
  <si>
    <t>(cm/s)^2</t>
  </si>
  <si>
    <t>Kz (cm^2/s)</t>
  </si>
  <si>
    <t>(cm^2)</t>
  </si>
  <si>
    <t>Vm (ml)</t>
  </si>
  <si>
    <t>S (sperm concentration)  (sperm/ml)</t>
  </si>
  <si>
    <t>Entirely Empty 18 l/s</t>
  </si>
  <si>
    <t>Rough Arched 9 l/s</t>
  </si>
  <si>
    <t>Rough Arched 18 l/s</t>
  </si>
  <si>
    <t>Rough Arched 22 l/s</t>
  </si>
  <si>
    <t>Rough Flat 9 l/s</t>
  </si>
  <si>
    <t>Rough Flat 18 l/s</t>
  </si>
  <si>
    <t>Rough Flat 22.5 l/s</t>
  </si>
  <si>
    <t>Smooth Arched 9 l/s</t>
  </si>
  <si>
    <t>Smooth Arched 18 l/s</t>
  </si>
  <si>
    <t>Smooth Arched 22.5 l/s</t>
  </si>
  <si>
    <t>Smooth Flat 9 l/s</t>
  </si>
  <si>
    <t>Smooth Flat 18 l/s</t>
  </si>
  <si>
    <t>Smooth Flat 22.5 l/s</t>
  </si>
  <si>
    <t>Measuring Position</t>
  </si>
  <si>
    <t>MEAN U</t>
  </si>
  <si>
    <t>MEAN U'</t>
  </si>
  <si>
    <t>9 l/s</t>
  </si>
  <si>
    <t>18 l/s</t>
  </si>
  <si>
    <t>22.5 l/s</t>
  </si>
  <si>
    <t>MEAN UW</t>
  </si>
  <si>
    <t>STD DEV.P</t>
  </si>
  <si>
    <t>rough arched 9 ls</t>
  </si>
  <si>
    <t>rough arched 18 ls</t>
  </si>
  <si>
    <t>rough arched 22.5 ls</t>
  </si>
  <si>
    <t>rough flat 9 ls</t>
  </si>
  <si>
    <t>rough flat 18 ls</t>
  </si>
  <si>
    <t>rough flat 22.5 ls</t>
  </si>
  <si>
    <t>smooth arched 9 ls</t>
  </si>
  <si>
    <t>smooth arched 18 ls</t>
  </si>
  <si>
    <t>smooth arched 22.5 ls</t>
  </si>
  <si>
    <t>smooth flat 9 ls</t>
  </si>
  <si>
    <t>smooth flat 18 ls</t>
  </si>
  <si>
    <t>smooth flat 22.5 ls</t>
  </si>
  <si>
    <t>average</t>
  </si>
  <si>
    <t>Averages</t>
  </si>
  <si>
    <t>minimum value</t>
  </si>
  <si>
    <t>maximum value</t>
  </si>
  <si>
    <t>averages</t>
  </si>
  <si>
    <t>averages 4-6</t>
  </si>
  <si>
    <t>arched 0.1 m/s rough</t>
  </si>
  <si>
    <t>arched 0.1 m/s smooth</t>
  </si>
  <si>
    <t>arched 0.25 m/s rough</t>
  </si>
  <si>
    <t>arched 0.25 m/s smooth</t>
  </si>
  <si>
    <r>
      <t>y = 4852.3x</t>
    </r>
    <r>
      <rPr>
        <vertAlign val="superscript"/>
        <sz val="10"/>
        <color rgb="FF000000"/>
        <rFont val="Calibri"/>
        <family val="2"/>
        <scheme val="minor"/>
      </rPr>
      <t>-1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</si>
</sst>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00"/>
  </numFmts>
  <fonts count="20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GreekS"/>
    </font>
    <font>
      <b/>
      <i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vertAlign val="subscript"/>
      <sz val="20"/>
      <color theme="1"/>
      <name val="Arial"/>
      <family val="2"/>
    </font>
    <font>
      <b/>
      <sz val="11"/>
      <color theme="1"/>
      <name val="Symbol"/>
      <family val="1"/>
      <charset val="2"/>
    </font>
    <font>
      <b/>
      <sz val="11"/>
      <color theme="1"/>
      <name val="Calibri"/>
      <family val="2"/>
    </font>
    <font>
      <sz val="11"/>
      <color theme="1"/>
      <name val="Symbol"/>
      <family val="1"/>
      <charset val="2"/>
    </font>
    <font>
      <b/>
      <sz val="11"/>
      <color theme="1"/>
      <name val="Calibri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7" fillId="2" borderId="0" applyNumberFormat="0" applyBorder="0" applyAlignment="0" applyProtection="0"/>
    <xf numFmtId="0" fontId="8" fillId="3" borderId="0" applyNumberFormat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5" fillId="0" borderId="0" xfId="0" applyNumberFormat="1" applyFont="1"/>
    <xf numFmtId="0" fontId="5" fillId="0" borderId="0" xfId="0" applyFont="1"/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64" fontId="5" fillId="0" borderId="0" xfId="0" applyNumberFormat="1" applyFont="1" applyBorder="1"/>
    <xf numFmtId="0" fontId="6" fillId="0" borderId="0" xfId="0" applyFont="1" applyBorder="1" applyAlignment="1">
      <alignment horizontal="center" vertical="center" wrapText="1"/>
    </xf>
    <xf numFmtId="0" fontId="0" fillId="0" borderId="0" xfId="0" applyBorder="1"/>
    <xf numFmtId="164" fontId="2" fillId="0" borderId="4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8" fillId="3" borderId="0" xfId="2"/>
    <xf numFmtId="164" fontId="8" fillId="3" borderId="0" xfId="2" applyNumberFormat="1"/>
    <xf numFmtId="0" fontId="8" fillId="3" borderId="0" xfId="2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0" fillId="0" borderId="1" xfId="0" applyBorder="1"/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14" fillId="0" borderId="0" xfId="0" applyFont="1"/>
    <xf numFmtId="0" fontId="8" fillId="3" borderId="1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1" xfId="0" applyNumberFormat="1" applyBorder="1" applyAlignment="1">
      <alignment horizontal="center" vertical="center"/>
    </xf>
    <xf numFmtId="11" fontId="8" fillId="3" borderId="1" xfId="2" applyNumberForma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5" fontId="0" fillId="4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5" xfId="0" applyFill="1" applyBorder="1" applyAlignment="1"/>
    <xf numFmtId="0" fontId="0" fillId="6" borderId="1" xfId="0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165" fontId="4" fillId="4" borderId="0" xfId="0" applyNumberFormat="1" applyFont="1" applyFill="1" applyBorder="1" applyAlignment="1">
      <alignment horizontal="center" vertical="center" wrapText="1"/>
    </xf>
    <xf numFmtId="165" fontId="2" fillId="6" borderId="0" xfId="0" applyNumberFormat="1" applyFont="1" applyFill="1" applyBorder="1" applyAlignment="1">
      <alignment horizontal="center" vertical="center" wrapText="1"/>
    </xf>
    <xf numFmtId="165" fontId="4" fillId="6" borderId="0" xfId="0" applyNumberFormat="1" applyFont="1" applyFill="1" applyBorder="1" applyAlignment="1">
      <alignment horizontal="center" vertical="center" wrapText="1"/>
    </xf>
    <xf numFmtId="165" fontId="2" fillId="7" borderId="0" xfId="0" applyNumberFormat="1" applyFont="1" applyFill="1" applyBorder="1" applyAlignment="1">
      <alignment horizontal="center" vertical="center" wrapText="1"/>
    </xf>
    <xf numFmtId="165" fontId="4" fillId="7" borderId="0" xfId="0" applyNumberFormat="1" applyFont="1" applyFill="1" applyBorder="1" applyAlignment="1">
      <alignment horizontal="center" vertical="center" wrapText="1"/>
    </xf>
    <xf numFmtId="165" fontId="2" fillId="8" borderId="0" xfId="0" applyNumberFormat="1" applyFont="1" applyFill="1" applyBorder="1" applyAlignment="1">
      <alignment horizontal="center" vertical="center" wrapText="1"/>
    </xf>
    <xf numFmtId="165" fontId="4" fillId="8" borderId="0" xfId="0" applyNumberFormat="1" applyFont="1" applyFill="1" applyBorder="1" applyAlignment="1">
      <alignment horizontal="center" vertical="center" wrapText="1"/>
    </xf>
    <xf numFmtId="165" fontId="2" fillId="5" borderId="0" xfId="0" applyNumberFormat="1" applyFont="1" applyFill="1" applyBorder="1" applyAlignment="1">
      <alignment horizontal="center" vertical="center" wrapText="1"/>
    </xf>
    <xf numFmtId="165" fontId="4" fillId="5" borderId="0" xfId="0" applyNumberFormat="1" applyFont="1" applyFill="1" applyBorder="1" applyAlignment="1">
      <alignment horizontal="center" vertical="center" wrapText="1"/>
    </xf>
    <xf numFmtId="165" fontId="2" fillId="11" borderId="0" xfId="0" applyNumberFormat="1" applyFont="1" applyFill="1" applyBorder="1" applyAlignment="1">
      <alignment horizontal="center" vertical="center" wrapText="1"/>
    </xf>
    <xf numFmtId="165" fontId="4" fillId="11" borderId="0" xfId="0" applyNumberFormat="1" applyFont="1" applyFill="1" applyBorder="1" applyAlignment="1">
      <alignment horizontal="center" vertical="center" wrapText="1"/>
    </xf>
    <xf numFmtId="165" fontId="2" fillId="10" borderId="0" xfId="0" applyNumberFormat="1" applyFont="1" applyFill="1" applyBorder="1" applyAlignment="1">
      <alignment horizontal="center" vertical="center" wrapText="1"/>
    </xf>
    <xf numFmtId="165" fontId="4" fillId="10" borderId="0" xfId="0" applyNumberFormat="1" applyFont="1" applyFill="1" applyBorder="1" applyAlignment="1">
      <alignment horizontal="center" vertical="center" wrapText="1"/>
    </xf>
    <xf numFmtId="165" fontId="2" fillId="12" borderId="0" xfId="0" applyNumberFormat="1" applyFont="1" applyFill="1" applyBorder="1" applyAlignment="1">
      <alignment horizontal="center" vertical="center" wrapText="1"/>
    </xf>
    <xf numFmtId="165" fontId="4" fillId="12" borderId="0" xfId="0" applyNumberFormat="1" applyFont="1" applyFill="1" applyBorder="1" applyAlignment="1">
      <alignment horizontal="center" vertical="center" wrapText="1"/>
    </xf>
    <xf numFmtId="165" fontId="2" fillId="9" borderId="0" xfId="0" applyNumberFormat="1" applyFont="1" applyFill="1" applyBorder="1" applyAlignment="1">
      <alignment horizontal="center" vertical="center" wrapText="1"/>
    </xf>
    <xf numFmtId="165" fontId="4" fillId="9" borderId="0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16" fillId="0" borderId="0" xfId="0" applyNumberFormat="1" applyFont="1"/>
    <xf numFmtId="1" fontId="16" fillId="0" borderId="0" xfId="0" applyNumberFormat="1" applyFont="1" applyAlignment="1">
      <alignment horizontal="center"/>
    </xf>
    <xf numFmtId="1" fontId="16" fillId="0" borderId="0" xfId="0" applyNumberFormat="1" applyFont="1"/>
    <xf numFmtId="1" fontId="0" fillId="0" borderId="0" xfId="0" applyNumberFormat="1"/>
    <xf numFmtId="1" fontId="16" fillId="0" borderId="1" xfId="0" applyNumberFormat="1" applyFont="1" applyBorder="1" applyAlignment="1">
      <alignment horizontal="center" vertical="center"/>
    </xf>
    <xf numFmtId="165" fontId="16" fillId="0" borderId="1" xfId="0" applyNumberFormat="1" applyFont="1" applyBorder="1" applyAlignment="1">
      <alignment horizontal="center" vertical="center"/>
    </xf>
    <xf numFmtId="165" fontId="0" fillId="0" borderId="1" xfId="0" applyNumberFormat="1" applyBorder="1"/>
    <xf numFmtId="0" fontId="7" fillId="13" borderId="1" xfId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17" fillId="0" borderId="0" xfId="0" applyFont="1" applyFill="1"/>
    <xf numFmtId="0" fontId="16" fillId="0" borderId="1" xfId="0" applyFont="1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readingOrder="1"/>
    </xf>
  </cellXfs>
  <cellStyles count="3">
    <cellStyle name="Good" xfId="1" builtinId="26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1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2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3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5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9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3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4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8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9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3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7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8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9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0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2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ls'!$C$102:$C$110</c:f>
              <c:numCache>
                <c:formatCode>0.00000</c:formatCode>
                <c:ptCount val="9"/>
                <c:pt idx="0">
                  <c:v>0.21332558139534888</c:v>
                </c:pt>
                <c:pt idx="1">
                  <c:v>0.22442906976744192</c:v>
                </c:pt>
                <c:pt idx="2">
                  <c:v>0.21808837209302323</c:v>
                </c:pt>
                <c:pt idx="3">
                  <c:v>0.22176860465116277</c:v>
                </c:pt>
                <c:pt idx="4">
                  <c:v>0.22316279069767439</c:v>
                </c:pt>
                <c:pt idx="5">
                  <c:v>0.22112790697674417</c:v>
                </c:pt>
                <c:pt idx="6">
                  <c:v>0.19507558139534883</c:v>
                </c:pt>
                <c:pt idx="7">
                  <c:v>0.21215930232558139</c:v>
                </c:pt>
                <c:pt idx="8">
                  <c:v>0.19646046511627904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8A-4C59-AB1E-9056014BBD27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ls'!$D$102:$D$110</c:f>
              <c:numCache>
                <c:formatCode>0.00000</c:formatCode>
                <c:ptCount val="9"/>
                <c:pt idx="0">
                  <c:v>5.3604651162790723E-3</c:v>
                </c:pt>
                <c:pt idx="1">
                  <c:v>5.7534883720930232E-3</c:v>
                </c:pt>
                <c:pt idx="2">
                  <c:v>8.8639534883720936E-3</c:v>
                </c:pt>
                <c:pt idx="3">
                  <c:v>-1.4036046511627914E-2</c:v>
                </c:pt>
                <c:pt idx="4">
                  <c:v>-6.2232558139534901E-3</c:v>
                </c:pt>
                <c:pt idx="5">
                  <c:v>-1.3161627906976746E-2</c:v>
                </c:pt>
                <c:pt idx="6">
                  <c:v>-4.4709302325581382E-3</c:v>
                </c:pt>
                <c:pt idx="7">
                  <c:v>1.896976744186046E-2</c:v>
                </c:pt>
                <c:pt idx="8">
                  <c:v>-1.5174418604651163E-3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8A-4C59-AB1E-9056014BBD27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ls'!$E$102:$E$110</c:f>
              <c:numCache>
                <c:formatCode>0.00000</c:formatCode>
                <c:ptCount val="9"/>
                <c:pt idx="0">
                  <c:v>-6.9220930232558146E-3</c:v>
                </c:pt>
                <c:pt idx="1">
                  <c:v>-6.0220930232558131E-3</c:v>
                </c:pt>
                <c:pt idx="2">
                  <c:v>1.9290697674418597E-3</c:v>
                </c:pt>
                <c:pt idx="3">
                  <c:v>-2.3046511627906972E-3</c:v>
                </c:pt>
                <c:pt idx="4">
                  <c:v>1.5441860465116287E-3</c:v>
                </c:pt>
                <c:pt idx="5">
                  <c:v>2.2441860465116298E-4</c:v>
                </c:pt>
                <c:pt idx="6">
                  <c:v>2.933720930232558E-3</c:v>
                </c:pt>
                <c:pt idx="7">
                  <c:v>4.4476744186046514E-3</c:v>
                </c:pt>
                <c:pt idx="8">
                  <c:v>8.170930232558141E-3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8A-4C59-AB1E-9056014B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379512"/>
        <c:axId val="158932448"/>
      </c:scatterChart>
      <c:valAx>
        <c:axId val="3123795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158932448"/>
        <c:crosses val="autoZero"/>
        <c:crossBetween val="midCat"/>
        <c:majorUnit val="1"/>
      </c:valAx>
      <c:valAx>
        <c:axId val="158932448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2379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74-446D-AA9E-377EF106C9A2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74-446D-AA9E-377EF106C9A2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74-446D-AA9E-377EF106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72160"/>
        <c:axId val="313272552"/>
      </c:scatterChart>
      <c:valAx>
        <c:axId val="3132721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72552"/>
        <c:crosses val="autoZero"/>
        <c:crossBetween val="midCat"/>
        <c:majorUnit val="1"/>
      </c:valAx>
      <c:valAx>
        <c:axId val="313272552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3272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ls'!$L$156:$L$164</c:f>
              <c:numCache>
                <c:formatCode>0.00000</c:formatCode>
                <c:ptCount val="9"/>
                <c:pt idx="0">
                  <c:v>1.0698800240630777E-2</c:v>
                </c:pt>
                <c:pt idx="1">
                  <c:v>1.4551810499451721E-2</c:v>
                </c:pt>
                <c:pt idx="2">
                  <c:v>9.878270809391361E-3</c:v>
                </c:pt>
                <c:pt idx="3">
                  <c:v>1.5165839985906952E-2</c:v>
                </c:pt>
                <c:pt idx="4">
                  <c:v>1.7606783314621857E-2</c:v>
                </c:pt>
                <c:pt idx="5">
                  <c:v>1.5102978834630614E-2</c:v>
                </c:pt>
                <c:pt idx="6">
                  <c:v>1.1362183446953132E-2</c:v>
                </c:pt>
                <c:pt idx="7">
                  <c:v>1.9872929007746655E-2</c:v>
                </c:pt>
                <c:pt idx="8">
                  <c:v>1.4918030140735179E-2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D8-4B0F-B81F-DB59AB7BF390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ls'!$M$156:$M$164</c:f>
              <c:numCache>
                <c:formatCode>0.00000</c:formatCode>
                <c:ptCount val="9"/>
                <c:pt idx="0">
                  <c:v>1.6886289987250828E-2</c:v>
                </c:pt>
                <c:pt idx="1">
                  <c:v>1.8678054901743287E-2</c:v>
                </c:pt>
                <c:pt idx="2">
                  <c:v>1.4941796022143615E-2</c:v>
                </c:pt>
                <c:pt idx="3">
                  <c:v>1.9501939323838299E-2</c:v>
                </c:pt>
                <c:pt idx="4">
                  <c:v>2.0563937122322788E-2</c:v>
                </c:pt>
                <c:pt idx="5">
                  <c:v>2.0737731063915847E-2</c:v>
                </c:pt>
                <c:pt idx="6">
                  <c:v>1.3565140257979601E-2</c:v>
                </c:pt>
                <c:pt idx="7">
                  <c:v>2.4235542747066706E-2</c:v>
                </c:pt>
                <c:pt idx="8">
                  <c:v>1.7926096427263064E-2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D8-4B0F-B81F-DB59AB7BF390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ls'!$N$156:$N$164</c:f>
              <c:numCache>
                <c:formatCode>0.00000</c:formatCode>
                <c:ptCount val="9"/>
                <c:pt idx="0">
                  <c:v>2.1379673829626692E-2</c:v>
                </c:pt>
                <c:pt idx="1">
                  <c:v>1.7281239769159608E-2</c:v>
                </c:pt>
                <c:pt idx="2">
                  <c:v>1.7650871314563065E-2</c:v>
                </c:pt>
                <c:pt idx="3">
                  <c:v>1.7416762832140199E-2</c:v>
                </c:pt>
                <c:pt idx="4">
                  <c:v>2.2906941822807097E-2</c:v>
                </c:pt>
                <c:pt idx="5">
                  <c:v>2.0517869762522539E-2</c:v>
                </c:pt>
                <c:pt idx="6">
                  <c:v>1.297923537888146E-2</c:v>
                </c:pt>
                <c:pt idx="7">
                  <c:v>1.9903526479660094E-2</c:v>
                </c:pt>
                <c:pt idx="8">
                  <c:v>1.7507031298822737E-2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D8-4B0F-B81F-DB59AB7BF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2416"/>
        <c:axId val="324472808"/>
      </c:scatterChart>
      <c:valAx>
        <c:axId val="3244724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2808"/>
        <c:crosses val="autoZero"/>
        <c:crossBetween val="midCat"/>
        <c:majorUnit val="1"/>
      </c:valAx>
      <c:valAx>
        <c:axId val="324472808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4472416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479-4FDA-B1F3-48AD80BFD2D1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479-4FDA-B1F3-48AD80BFD2D1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479-4FDA-B1F3-48AD80BF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3200"/>
        <c:axId val="324473984"/>
      </c:scatterChart>
      <c:valAx>
        <c:axId val="3244732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3984"/>
        <c:crosses val="autoZero"/>
        <c:crossBetween val="midCat"/>
        <c:majorUnit val="1"/>
      </c:valAx>
      <c:valAx>
        <c:axId val="32447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4473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CB2-4B67-A928-E268393D1966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B2-4B67-A928-E268393D1966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B2-4B67-A928-E268393D1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4768"/>
        <c:axId val="324475160"/>
      </c:scatterChart>
      <c:valAx>
        <c:axId val="32447476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5160"/>
        <c:crosses val="autoZero"/>
        <c:crossBetween val="midCat"/>
        <c:majorUnit val="1"/>
      </c:valAx>
      <c:valAx>
        <c:axId val="324475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44747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11-4EBC-8AD6-03D2F4A4ADF0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911-4EBC-8AD6-03D2F4A4ADF0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911-4EBC-8AD6-03D2F4A4A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5944"/>
        <c:axId val="324476336"/>
      </c:scatterChart>
      <c:valAx>
        <c:axId val="3244759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6336"/>
        <c:crosses val="autoZero"/>
        <c:crossBetween val="midCat"/>
        <c:majorUnit val="1"/>
      </c:valAx>
      <c:valAx>
        <c:axId val="32447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4475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F38-4070-B632-2DEC81444DD1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F38-4070-B632-2DEC81444DD1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F38-4070-B632-2DEC81444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7120"/>
        <c:axId val="324477512"/>
      </c:scatterChart>
      <c:valAx>
        <c:axId val="3244771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7512"/>
        <c:crosses val="autoZero"/>
        <c:crossBetween val="midCat"/>
        <c:majorUnit val="1"/>
      </c:valAx>
      <c:valAx>
        <c:axId val="324477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4477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F5F-44B0-859D-079057256FCE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F5F-44B0-859D-079057256FCE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F5F-44B0-859D-079057256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0368"/>
        <c:axId val="325060760"/>
      </c:scatterChart>
      <c:valAx>
        <c:axId val="32506036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0760"/>
        <c:crosses val="autoZero"/>
        <c:crossBetween val="midCat"/>
        <c:majorUnit val="1"/>
      </c:valAx>
      <c:valAx>
        <c:axId val="325060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060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779-4D80-B9E9-86F7FA04B4FC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779-4D80-B9E9-86F7FA04B4FC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779-4D80-B9E9-86F7FA04B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1544"/>
        <c:axId val="325061936"/>
      </c:scatterChart>
      <c:valAx>
        <c:axId val="3250615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1936"/>
        <c:crosses val="autoZero"/>
        <c:crossBetween val="midCat"/>
        <c:majorUnit val="1"/>
      </c:valAx>
      <c:valAx>
        <c:axId val="32506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061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5F4-49FA-8E21-87FA75CC2F62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5F4-49FA-8E21-87FA75CC2F62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5F4-49FA-8E21-87FA75CC2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2720"/>
        <c:axId val="325063112"/>
      </c:scatterChart>
      <c:valAx>
        <c:axId val="3250627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3112"/>
        <c:crosses val="autoZero"/>
        <c:crossBetween val="midCat"/>
        <c:majorUnit val="1"/>
      </c:valAx>
      <c:valAx>
        <c:axId val="325063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062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06F-47BD-8AEF-7556C7F17E1A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06F-47BD-8AEF-7556C7F17E1A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06F-47BD-8AEF-7556C7F17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3896"/>
        <c:axId val="325064288"/>
      </c:scatterChart>
      <c:valAx>
        <c:axId val="3250638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4288"/>
        <c:crosses val="autoZero"/>
        <c:crossBetween val="midCat"/>
        <c:majorUnit val="1"/>
      </c:valAx>
      <c:valAx>
        <c:axId val="32506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063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D53-4FE6-90AD-6BD4604DC615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D53-4FE6-90AD-6BD4604DC615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D53-4FE6-90AD-6BD4604D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5072"/>
        <c:axId val="325065464"/>
      </c:scatterChart>
      <c:valAx>
        <c:axId val="3250650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5464"/>
        <c:crosses val="autoZero"/>
        <c:crossBetween val="midCat"/>
        <c:majorUnit val="1"/>
      </c:valAx>
      <c:valAx>
        <c:axId val="325065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065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42-4B7E-91C3-DC499EA5697A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42-4B7E-91C3-DC499EA5697A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042-4B7E-91C3-DC499EA56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73336"/>
        <c:axId val="314843008"/>
      </c:scatterChart>
      <c:valAx>
        <c:axId val="3132733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3008"/>
        <c:crosses val="autoZero"/>
        <c:crossBetween val="midCat"/>
        <c:majorUnit val="1"/>
      </c:valAx>
      <c:valAx>
        <c:axId val="314843008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3273336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A35-4125-B08E-592C72B3AAA4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A35-4125-B08E-592C72B3AAA4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A35-4125-B08E-592C72B3A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6248"/>
        <c:axId val="325066640"/>
      </c:scatterChart>
      <c:valAx>
        <c:axId val="3250662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066640"/>
        <c:crosses val="autoZero"/>
        <c:crossBetween val="midCat"/>
        <c:majorUnit val="1"/>
      </c:valAx>
      <c:valAx>
        <c:axId val="32506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066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08-46FC-BF68-3FCCB1B4D776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08-46FC-BF68-3FCCB1B4D776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08-46FC-BF68-3FCCB1B4D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067424"/>
        <c:axId val="325305704"/>
      </c:scatterChart>
      <c:valAx>
        <c:axId val="325067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05704"/>
        <c:crosses val="autoZero"/>
        <c:crossBetween val="midCat"/>
        <c:majorUnit val="1"/>
      </c:valAx>
      <c:valAx>
        <c:axId val="325305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067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43E-46D3-A74D-C41A465DC558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43E-46D3-A74D-C41A465DC558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43E-46D3-A74D-C41A465D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06488"/>
        <c:axId val="325306880"/>
      </c:scatterChart>
      <c:valAx>
        <c:axId val="3253064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06880"/>
        <c:crosses val="autoZero"/>
        <c:crossBetween val="midCat"/>
        <c:majorUnit val="1"/>
      </c:valAx>
      <c:valAx>
        <c:axId val="3253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06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ls'!$C$156:$C$164</c:f>
              <c:numCache>
                <c:formatCode>0.00000</c:formatCode>
                <c:ptCount val="9"/>
                <c:pt idx="0">
                  <c:v>0.27781500000000009</c:v>
                </c:pt>
                <c:pt idx="1">
                  <c:v>0.24131000000000005</c:v>
                </c:pt>
                <c:pt idx="2">
                  <c:v>0.26680857142857128</c:v>
                </c:pt>
                <c:pt idx="3">
                  <c:v>0.25557857142857149</c:v>
                </c:pt>
                <c:pt idx="4">
                  <c:v>0.12190071428571432</c:v>
                </c:pt>
                <c:pt idx="5">
                  <c:v>0.25720999999999988</c:v>
                </c:pt>
                <c:pt idx="6">
                  <c:v>0.23764642857142862</c:v>
                </c:pt>
                <c:pt idx="7">
                  <c:v>0.15177214285714277</c:v>
                </c:pt>
                <c:pt idx="8">
                  <c:v>0.24316571428571437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F8-4446-B7D3-CECF4B1E4D41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ls'!$D$156:$D$164</c:f>
              <c:numCache>
                <c:formatCode>0.00000</c:formatCode>
                <c:ptCount val="9"/>
                <c:pt idx="0">
                  <c:v>-2.961571428571427E-2</c:v>
                </c:pt>
                <c:pt idx="1">
                  <c:v>-3.2633571428571449E-2</c:v>
                </c:pt>
                <c:pt idx="2">
                  <c:v>-4.9877857142857147E-2</c:v>
                </c:pt>
                <c:pt idx="3">
                  <c:v>-2.5070714285714293E-2</c:v>
                </c:pt>
                <c:pt idx="4">
                  <c:v>-2.4727857142857145E-2</c:v>
                </c:pt>
                <c:pt idx="5">
                  <c:v>-4.2610714285714273E-2</c:v>
                </c:pt>
                <c:pt idx="6">
                  <c:v>-2.1295714285714289E-2</c:v>
                </c:pt>
                <c:pt idx="7">
                  <c:v>-2.4300000000000002E-2</c:v>
                </c:pt>
                <c:pt idx="8">
                  <c:v>-5.9336428571428589E-2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F8-4446-B7D3-CECF4B1E4D41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ls'!$E$156:$E$164</c:f>
              <c:numCache>
                <c:formatCode>0.00000</c:formatCode>
                <c:ptCount val="9"/>
                <c:pt idx="0">
                  <c:v>-8.5371428571428595E-3</c:v>
                </c:pt>
                <c:pt idx="1">
                  <c:v>2.4428571428571387E-4</c:v>
                </c:pt>
                <c:pt idx="2">
                  <c:v>-7.9335714285714305E-3</c:v>
                </c:pt>
                <c:pt idx="3">
                  <c:v>-8.4507142857142871E-3</c:v>
                </c:pt>
                <c:pt idx="4">
                  <c:v>7.5685714285714262E-3</c:v>
                </c:pt>
                <c:pt idx="5">
                  <c:v>-7.3928571428571437E-3</c:v>
                </c:pt>
                <c:pt idx="6">
                  <c:v>-2.1999999999999998E-4</c:v>
                </c:pt>
                <c:pt idx="7">
                  <c:v>-4.9164285714285681E-3</c:v>
                </c:pt>
                <c:pt idx="8">
                  <c:v>-7.618571428571432E-3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F8-4446-B7D3-CECF4B1E4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07664"/>
        <c:axId val="325308056"/>
      </c:scatterChart>
      <c:valAx>
        <c:axId val="3253076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08056"/>
        <c:crosses val="autoZero"/>
        <c:crossBetween val="midCat"/>
        <c:majorUnit val="1"/>
      </c:valAx>
      <c:valAx>
        <c:axId val="325308056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07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ls'!$F$156:$F$164</c:f>
              <c:numCache>
                <c:formatCode>0.00000</c:formatCode>
                <c:ptCount val="9"/>
                <c:pt idx="0">
                  <c:v>8.5535714285714277E-3</c:v>
                </c:pt>
                <c:pt idx="1">
                  <c:v>2.0416571428571423E-2</c:v>
                </c:pt>
                <c:pt idx="2">
                  <c:v>1.240318367346941E-2</c:v>
                </c:pt>
                <c:pt idx="3">
                  <c:v>1.5957959183673476E-2</c:v>
                </c:pt>
                <c:pt idx="4">
                  <c:v>1.9555040816326544E-2</c:v>
                </c:pt>
                <c:pt idx="5">
                  <c:v>1.1804428571428573E-2</c:v>
                </c:pt>
                <c:pt idx="6">
                  <c:v>1.6784234693877551E-2</c:v>
                </c:pt>
                <c:pt idx="7">
                  <c:v>3.1795326530612254E-2</c:v>
                </c:pt>
                <c:pt idx="8">
                  <c:v>1.3519999999999997E-2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B1-4EB0-A760-08615CB0608D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ls'!$G$156:$G$164</c:f>
              <c:numCache>
                <c:formatCode>0.00000</c:formatCode>
                <c:ptCount val="9"/>
                <c:pt idx="0">
                  <c:v>4.3554285714285691E-2</c:v>
                </c:pt>
                <c:pt idx="1">
                  <c:v>4.0814999999999997E-2</c:v>
                </c:pt>
                <c:pt idx="2">
                  <c:v>5.8414999999999981E-2</c:v>
                </c:pt>
                <c:pt idx="3">
                  <c:v>3.447785714285715E-2</c:v>
                </c:pt>
                <c:pt idx="4">
                  <c:v>3.6542142857142849E-2</c:v>
                </c:pt>
                <c:pt idx="5">
                  <c:v>5.1153571428571416E-2</c:v>
                </c:pt>
                <c:pt idx="6">
                  <c:v>2.8784285714285707E-2</c:v>
                </c:pt>
                <c:pt idx="7">
                  <c:v>4.2735714285714273E-2</c:v>
                </c:pt>
                <c:pt idx="8">
                  <c:v>6.7873571428571436E-2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B1-4EB0-A760-08615CB0608D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ls'!$H$156:$H$164</c:f>
              <c:numCache>
                <c:formatCode>0.00000</c:formatCode>
                <c:ptCount val="9"/>
                <c:pt idx="0">
                  <c:v>1.8384285714285718E-2</c:v>
                </c:pt>
                <c:pt idx="1">
                  <c:v>1.7882857142857148E-2</c:v>
                </c:pt>
                <c:pt idx="2">
                  <c:v>1.7350714285714275E-2</c:v>
                </c:pt>
                <c:pt idx="3">
                  <c:v>1.8350714285714293E-2</c:v>
                </c:pt>
                <c:pt idx="4">
                  <c:v>2.5764285714285722E-2</c:v>
                </c:pt>
                <c:pt idx="5">
                  <c:v>1.6757142857142852E-2</c:v>
                </c:pt>
                <c:pt idx="6">
                  <c:v>1.3275714285714288E-2</c:v>
                </c:pt>
                <c:pt idx="7">
                  <c:v>2.1217857142857156E-2</c:v>
                </c:pt>
                <c:pt idx="8">
                  <c:v>1.6994285714285729E-2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B1-4EB0-A760-08615CB06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08840"/>
        <c:axId val="325309232"/>
      </c:scatterChart>
      <c:valAx>
        <c:axId val="3253088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09232"/>
        <c:crosses val="autoZero"/>
        <c:crossBetween val="midCat"/>
        <c:majorUnit val="1"/>
      </c:valAx>
      <c:valAx>
        <c:axId val="325309232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08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ls'!$I$156:$I$164</c:f>
              <c:numCache>
                <c:formatCode>0.00000</c:formatCode>
                <c:ptCount val="9"/>
                <c:pt idx="0">
                  <c:v>1.542635263010204</c:v>
                </c:pt>
                <c:pt idx="1">
                  <c:v>3.581696042302041</c:v>
                </c:pt>
                <c:pt idx="2">
                  <c:v>2.1111521832472326</c:v>
                </c:pt>
                <c:pt idx="3">
                  <c:v>2.8727599052099149</c:v>
                </c:pt>
                <c:pt idx="4">
                  <c:v>4.9424904723017544</c:v>
                </c:pt>
                <c:pt idx="5">
                  <c:v>1.9405013449591835</c:v>
                </c:pt>
                <c:pt idx="6">
                  <c:v>2.1858907291858607</c:v>
                </c:pt>
                <c:pt idx="7">
                  <c:v>6.6181075091042327</c:v>
                </c:pt>
                <c:pt idx="8">
                  <c:v>2.253972507428573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34-410D-B201-1D06595F2F9C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ls'!$J$156:$J$164</c:f>
              <c:numCache>
                <c:formatCode>0.00000</c:formatCode>
                <c:ptCount val="9"/>
                <c:pt idx="0">
                  <c:v>3.6546634469387729</c:v>
                </c:pt>
                <c:pt idx="1">
                  <c:v>8.1746961796285689</c:v>
                </c:pt>
                <c:pt idx="2">
                  <c:v>7.107658667742867</c:v>
                </c:pt>
                <c:pt idx="3">
                  <c:v>5.3974250852274093</c:v>
                </c:pt>
                <c:pt idx="4">
                  <c:v>7.0100601628080206</c:v>
                </c:pt>
                <c:pt idx="5">
                  <c:v>5.9236574518010201</c:v>
                </c:pt>
                <c:pt idx="6">
                  <c:v>4.7394288499263837</c:v>
                </c:pt>
                <c:pt idx="7">
                  <c:v>13.329788664188046</c:v>
                </c:pt>
                <c:pt idx="8">
                  <c:v>9.0021532268571427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34-410D-B201-1D06595F2F9C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ls'!$K$156:$K$164</c:f>
              <c:numCache>
                <c:formatCode>0.00000</c:formatCode>
                <c:ptCount val="9"/>
                <c:pt idx="0">
                  <c:v>7.8550085843265283</c:v>
                </c:pt>
                <c:pt idx="1">
                  <c:v>1.7737142857142861E-2</c:v>
                </c:pt>
                <c:pt idx="2">
                  <c:v>9.9428467747499898</c:v>
                </c:pt>
                <c:pt idx="3">
                  <c:v>6.2067213280561262</c:v>
                </c:pt>
                <c:pt idx="4">
                  <c:v>9.2359404720918388</c:v>
                </c:pt>
                <c:pt idx="5">
                  <c:v>8.4090113770408124</c:v>
                </c:pt>
                <c:pt idx="6">
                  <c:v>3.7487144595306119</c:v>
                </c:pt>
                <c:pt idx="7">
                  <c:v>8.8953183528061253</c:v>
                </c:pt>
                <c:pt idx="8">
                  <c:v>9.8689999999999998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34-410D-B201-1D06595F2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0016"/>
        <c:axId val="325310408"/>
      </c:scatterChart>
      <c:valAx>
        <c:axId val="3253100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0408"/>
        <c:crosses val="autoZero"/>
        <c:crossBetween val="midCat"/>
        <c:majorUnit val="1"/>
      </c:valAx>
      <c:valAx>
        <c:axId val="325310408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10016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ls'!$L$156:$L$164</c:f>
              <c:numCache>
                <c:formatCode>0.00000</c:formatCode>
                <c:ptCount val="9"/>
                <c:pt idx="0">
                  <c:v>1.2539988078957976E-2</c:v>
                </c:pt>
                <c:pt idx="1">
                  <c:v>1.9107763610744236E-2</c:v>
                </c:pt>
                <c:pt idx="2">
                  <c:v>1.466983626873878E-2</c:v>
                </c:pt>
                <c:pt idx="3">
                  <c:v>1.7112567006813514E-2</c:v>
                </c:pt>
                <c:pt idx="4">
                  <c:v>2.2445971993797824E-2</c:v>
                </c:pt>
                <c:pt idx="5">
                  <c:v>1.4064440832054693E-2</c:v>
                </c:pt>
                <c:pt idx="6">
                  <c:v>1.4927247043587494E-2</c:v>
                </c:pt>
                <c:pt idx="7">
                  <c:v>2.5973615384405513E-2</c:v>
                </c:pt>
                <c:pt idx="8">
                  <c:v>1.5157926733466652E-2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31-49BE-A2A0-3643569E3D56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ls'!$M$156:$M$164</c:f>
              <c:numCache>
                <c:formatCode>0.00000</c:formatCode>
                <c:ptCount val="9"/>
                <c:pt idx="0">
                  <c:v>1.9301416887823306E-2</c:v>
                </c:pt>
                <c:pt idx="1">
                  <c:v>2.8866977030114233E-2</c:v>
                </c:pt>
                <c:pt idx="2">
                  <c:v>2.6917131613262868E-2</c:v>
                </c:pt>
                <c:pt idx="3">
                  <c:v>2.3456262213452497E-2</c:v>
                </c:pt>
                <c:pt idx="4">
                  <c:v>2.6731687097664898E-2</c:v>
                </c:pt>
                <c:pt idx="5">
                  <c:v>2.4573129228937056E-2</c:v>
                </c:pt>
                <c:pt idx="6">
                  <c:v>2.1980041103787731E-2</c:v>
                </c:pt>
                <c:pt idx="7">
                  <c:v>3.6861850065253589E-2</c:v>
                </c:pt>
                <c:pt idx="8">
                  <c:v>3.0292749721910119E-2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31-49BE-A2A0-3643569E3D56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22.5 ls'!$N$156:$N$164</c:f>
              <c:numCache>
                <c:formatCode>0.00000</c:formatCode>
                <c:ptCount val="9"/>
                <c:pt idx="0">
                  <c:v>2.8296897933396532E-2</c:v>
                </c:pt>
                <c:pt idx="1">
                  <c:v>2.7016454509904041E-2</c:v>
                </c:pt>
                <c:pt idx="2">
                  <c:v>3.1836174000655276E-2</c:v>
                </c:pt>
                <c:pt idx="3">
                  <c:v>2.515339550860371E-2</c:v>
                </c:pt>
                <c:pt idx="4">
                  <c:v>3.0683582078754653E-2</c:v>
                </c:pt>
                <c:pt idx="5">
                  <c:v>2.9277768085727303E-2</c:v>
                </c:pt>
                <c:pt idx="6">
                  <c:v>1.9548195647200395E-2</c:v>
                </c:pt>
                <c:pt idx="7">
                  <c:v>3.0112460553934232E-2</c:v>
                </c:pt>
                <c:pt idx="8">
                  <c:v>3.3962668701180178E-2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31-49BE-A2A0-3643569E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1192"/>
        <c:axId val="325311584"/>
      </c:scatterChart>
      <c:valAx>
        <c:axId val="3253111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1584"/>
        <c:crosses val="autoZero"/>
        <c:crossBetween val="midCat"/>
        <c:majorUnit val="1"/>
      </c:valAx>
      <c:valAx>
        <c:axId val="325311584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1119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EA6-46C3-BC6A-B7200168598A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EA6-46C3-BC6A-B7200168598A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EA6-46C3-BC6A-B7200168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1976"/>
        <c:axId val="325312760"/>
      </c:scatterChart>
      <c:valAx>
        <c:axId val="3253119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2760"/>
        <c:crosses val="autoZero"/>
        <c:crossBetween val="midCat"/>
        <c:majorUnit val="1"/>
      </c:valAx>
      <c:valAx>
        <c:axId val="325312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11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764-4772-8F51-5F4B7D9742B7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764-4772-8F51-5F4B7D9742B7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764-4772-8F51-5F4B7D97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3544"/>
        <c:axId val="325313936"/>
      </c:scatterChart>
      <c:valAx>
        <c:axId val="3253135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3936"/>
        <c:crosses val="autoZero"/>
        <c:crossBetween val="midCat"/>
        <c:majorUnit val="1"/>
      </c:valAx>
      <c:valAx>
        <c:axId val="32531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13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3CB-4937-AE92-82C3C98ED4F9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3CB-4937-AE92-82C3C98ED4F9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3CB-4937-AE92-82C3C98ED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4720"/>
        <c:axId val="325315112"/>
      </c:scatterChart>
      <c:valAx>
        <c:axId val="3253147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5112"/>
        <c:crosses val="autoZero"/>
        <c:crossBetween val="midCat"/>
        <c:majorUnit val="1"/>
      </c:valAx>
      <c:valAx>
        <c:axId val="325315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14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marker>
            <c:symbol val="diamond"/>
            <c:size val="7"/>
          </c:marke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3A-417C-A13A-47CA8901ACA7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3A-417C-A13A-47CA8901ACA7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3A-417C-A13A-47CA8901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3792"/>
        <c:axId val="314844184"/>
      </c:scatterChart>
      <c:valAx>
        <c:axId val="3148437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4184"/>
        <c:crosses val="autoZero"/>
        <c:crossBetween val="midCat"/>
        <c:majorUnit val="1"/>
      </c:valAx>
      <c:valAx>
        <c:axId val="314844184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484379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C5-4834-961A-1A03D47E46B6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C5-4834-961A-1A03D47E46B6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C5-4834-961A-1A03D47E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5896"/>
        <c:axId val="325316288"/>
      </c:scatterChart>
      <c:valAx>
        <c:axId val="3253158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6288"/>
        <c:crosses val="autoZero"/>
        <c:crossBetween val="midCat"/>
        <c:majorUnit val="1"/>
      </c:valAx>
      <c:valAx>
        <c:axId val="32531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15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39C-4C37-8623-D1E1E5F833EF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39C-4C37-8623-D1E1E5F833EF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39C-4C37-8623-D1E1E5F8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7072"/>
        <c:axId val="325317464"/>
      </c:scatterChart>
      <c:valAx>
        <c:axId val="3253170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7464"/>
        <c:crosses val="autoZero"/>
        <c:crossBetween val="midCat"/>
        <c:majorUnit val="1"/>
      </c:valAx>
      <c:valAx>
        <c:axId val="325317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17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EB1-43ED-92B1-B0A149EBFE01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EB1-43ED-92B1-B0A149EBFE01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EB1-43ED-92B1-B0A149EBF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8248"/>
        <c:axId val="325318640"/>
      </c:scatterChart>
      <c:valAx>
        <c:axId val="3253182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8640"/>
        <c:crosses val="autoZero"/>
        <c:crossBetween val="midCat"/>
        <c:majorUnit val="1"/>
      </c:valAx>
      <c:valAx>
        <c:axId val="325318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18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341-41C9-97AD-763230EF1023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341-41C9-97AD-763230EF1023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341-41C9-97AD-763230EF1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19424"/>
        <c:axId val="325319816"/>
      </c:scatterChart>
      <c:valAx>
        <c:axId val="325319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19816"/>
        <c:crosses val="autoZero"/>
        <c:crossBetween val="midCat"/>
        <c:majorUnit val="1"/>
      </c:valAx>
      <c:valAx>
        <c:axId val="325319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5319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5B8-4124-8E78-2FAB5515AAD9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5B8-4124-8E78-2FAB5515AAD9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5B8-4124-8E78-2FAB5515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320600"/>
        <c:axId val="325320992"/>
      </c:scatterChart>
      <c:valAx>
        <c:axId val="3253206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5320992"/>
        <c:crosses val="autoZero"/>
        <c:crossBetween val="midCat"/>
        <c:majorUnit val="1"/>
      </c:valAx>
      <c:valAx>
        <c:axId val="32532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5320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23B-4A7E-9400-83B65C4EF5CC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23B-4A7E-9400-83B65C4EF5CC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23B-4A7E-9400-83B65C4EF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09664"/>
        <c:axId val="327010056"/>
      </c:scatterChart>
      <c:valAx>
        <c:axId val="3270096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0056"/>
        <c:crosses val="autoZero"/>
        <c:crossBetween val="midCat"/>
        <c:majorUnit val="1"/>
      </c:valAx>
      <c:valAx>
        <c:axId val="327010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09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309-48F7-BCFE-900ED66A7590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309-48F7-BCFE-900ED66A7590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309-48F7-BCFE-900ED66A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0840"/>
        <c:axId val="327011232"/>
      </c:scatterChart>
      <c:valAx>
        <c:axId val="3270108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1232"/>
        <c:crosses val="autoZero"/>
        <c:crossBetween val="midCat"/>
        <c:majorUnit val="1"/>
      </c:valAx>
      <c:valAx>
        <c:axId val="32701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108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1DF-46E3-9DEF-468F0EC5C075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F-46E3-9DEF-468F0EC5C075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1DF-46E3-9DEF-468F0EC5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2016"/>
        <c:axId val="327012408"/>
      </c:scatterChart>
      <c:valAx>
        <c:axId val="3270120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2408"/>
        <c:crosses val="autoZero"/>
        <c:crossBetween val="midCat"/>
        <c:majorUnit val="1"/>
      </c:valAx>
      <c:valAx>
        <c:axId val="327012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12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3CE-4835-8AE7-6DBAACD300D4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3CE-4835-8AE7-6DBAACD300D4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3CE-4835-8AE7-6DBAACD30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3192"/>
        <c:axId val="327013584"/>
      </c:scatterChart>
      <c:valAx>
        <c:axId val="3270131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3584"/>
        <c:crosses val="autoZero"/>
        <c:crossBetween val="midCat"/>
        <c:majorUnit val="1"/>
      </c:valAx>
      <c:valAx>
        <c:axId val="327013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13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ls'!$C$156:$C$164</c:f>
              <c:numCache>
                <c:formatCode>0.00000</c:formatCode>
                <c:ptCount val="9"/>
                <c:pt idx="0">
                  <c:v>0.10285999999999995</c:v>
                </c:pt>
                <c:pt idx="1">
                  <c:v>8.2680000000000045E-2</c:v>
                </c:pt>
                <c:pt idx="2">
                  <c:v>9.3475714285714315E-2</c:v>
                </c:pt>
                <c:pt idx="3">
                  <c:v>0.10563571428571428</c:v>
                </c:pt>
                <c:pt idx="4">
                  <c:v>8.538785714285714E-2</c:v>
                </c:pt>
                <c:pt idx="5">
                  <c:v>9.0172857142857124E-2</c:v>
                </c:pt>
                <c:pt idx="6">
                  <c:v>9.5999285714285718E-2</c:v>
                </c:pt>
                <c:pt idx="7">
                  <c:v>1.1571428571428575E-2</c:v>
                </c:pt>
                <c:pt idx="8">
                  <c:v>7.8700714285714249E-2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BD-4C6E-92B5-2A1403EC3487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ls'!$D$156:$D$164</c:f>
              <c:numCache>
                <c:formatCode>0.00000</c:formatCode>
                <c:ptCount val="9"/>
                <c:pt idx="0">
                  <c:v>-2.2957857142857148E-2</c:v>
                </c:pt>
                <c:pt idx="1">
                  <c:v>-3.8559285714285685E-2</c:v>
                </c:pt>
                <c:pt idx="2">
                  <c:v>-5.5318571428571384E-2</c:v>
                </c:pt>
                <c:pt idx="3">
                  <c:v>-1.8695000000000003E-2</c:v>
                </c:pt>
                <c:pt idx="4">
                  <c:v>-3.9218571428571457E-2</c:v>
                </c:pt>
                <c:pt idx="5">
                  <c:v>-6.0113571428571419E-2</c:v>
                </c:pt>
                <c:pt idx="6">
                  <c:v>-1.3254285714285717E-2</c:v>
                </c:pt>
                <c:pt idx="7">
                  <c:v>-8.8892857142857142E-3</c:v>
                </c:pt>
                <c:pt idx="8">
                  <c:v>-6.5133571428571457E-2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BD-4C6E-92B5-2A1403EC3487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ls'!$E$156:$E$164</c:f>
              <c:numCache>
                <c:formatCode>0.00000</c:formatCode>
                <c:ptCount val="9"/>
                <c:pt idx="0">
                  <c:v>-4.0592857142857141E-3</c:v>
                </c:pt>
                <c:pt idx="1">
                  <c:v>-7.7857142857142795E-4</c:v>
                </c:pt>
                <c:pt idx="2">
                  <c:v>-1.6199999999999999E-3</c:v>
                </c:pt>
                <c:pt idx="3">
                  <c:v>-6.0871428571428561E-3</c:v>
                </c:pt>
                <c:pt idx="4">
                  <c:v>1.7585714285714288E-3</c:v>
                </c:pt>
                <c:pt idx="5">
                  <c:v>-1.1400000000000004E-3</c:v>
                </c:pt>
                <c:pt idx="6">
                  <c:v>-4.7192857142857115E-3</c:v>
                </c:pt>
                <c:pt idx="7">
                  <c:v>3.7250000000000004E-3</c:v>
                </c:pt>
                <c:pt idx="8">
                  <c:v>-6.7671428571428544E-3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BD-4C6E-92B5-2A1403EC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4368"/>
        <c:axId val="327014760"/>
      </c:scatterChart>
      <c:valAx>
        <c:axId val="32701436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4760"/>
        <c:crosses val="autoZero"/>
        <c:crossBetween val="midCat"/>
        <c:majorUnit val="1"/>
      </c:valAx>
      <c:valAx>
        <c:axId val="327014760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14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E4D-45DE-82B4-8A973993F214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E4D-45DE-82B4-8A973993F214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E4D-45DE-82B4-8A973993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4576"/>
        <c:axId val="314845360"/>
      </c:scatterChart>
      <c:valAx>
        <c:axId val="3148445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5360"/>
        <c:crosses val="autoZero"/>
        <c:crossBetween val="midCat"/>
        <c:majorUnit val="1"/>
      </c:valAx>
      <c:valAx>
        <c:axId val="31484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4844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ls'!$F$156:$F$164</c:f>
              <c:numCache>
                <c:formatCode>0.00000</c:formatCode>
                <c:ptCount val="9"/>
                <c:pt idx="0">
                  <c:v>5.271714285714285E-3</c:v>
                </c:pt>
                <c:pt idx="1">
                  <c:v>6.6477142857142872E-3</c:v>
                </c:pt>
                <c:pt idx="2">
                  <c:v>3.3310816326530619E-3</c:v>
                </c:pt>
                <c:pt idx="3">
                  <c:v>4.3583673469387791E-3</c:v>
                </c:pt>
                <c:pt idx="4">
                  <c:v>7.5412346938775517E-3</c:v>
                </c:pt>
                <c:pt idx="5">
                  <c:v>5.2408979591836756E-3</c:v>
                </c:pt>
                <c:pt idx="6">
                  <c:v>1.0316448979591839E-2</c:v>
                </c:pt>
                <c:pt idx="7">
                  <c:v>2.1853673469387755E-2</c:v>
                </c:pt>
                <c:pt idx="8">
                  <c:v>1.5887867346938773E-2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47-4180-8059-F87A0FF26F72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ls'!$G$156:$G$164</c:f>
              <c:numCache>
                <c:formatCode>0.00000</c:formatCode>
                <c:ptCount val="9"/>
                <c:pt idx="0">
                  <c:v>2.8948571428571424E-2</c:v>
                </c:pt>
                <c:pt idx="1">
                  <c:v>4.2618571428571429E-2</c:v>
                </c:pt>
                <c:pt idx="2">
                  <c:v>5.9377857142857114E-2</c:v>
                </c:pt>
                <c:pt idx="3">
                  <c:v>2.275428571428572E-2</c:v>
                </c:pt>
                <c:pt idx="4">
                  <c:v>4.3277857142857139E-2</c:v>
                </c:pt>
                <c:pt idx="5">
                  <c:v>6.4172857142857115E-2</c:v>
                </c:pt>
                <c:pt idx="6">
                  <c:v>1.8403571428571432E-2</c:v>
                </c:pt>
                <c:pt idx="7">
                  <c:v>2.3258571428571431E-2</c:v>
                </c:pt>
                <c:pt idx="8">
                  <c:v>6.966714285714283E-2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7-4180-8059-F87A0FF26F72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ls'!$H$156:$H$164</c:f>
              <c:numCache>
                <c:formatCode>0.00000</c:formatCode>
                <c:ptCount val="9"/>
                <c:pt idx="0">
                  <c:v>8.8571428571428534E-3</c:v>
                </c:pt>
                <c:pt idx="1">
                  <c:v>8.0121428571428531E-3</c:v>
                </c:pt>
                <c:pt idx="2">
                  <c:v>4.5278571428571451E-3</c:v>
                </c:pt>
                <c:pt idx="3">
                  <c:v>9.5778571428571449E-3</c:v>
                </c:pt>
                <c:pt idx="4">
                  <c:v>8.4949999999999991E-3</c:v>
                </c:pt>
                <c:pt idx="5">
                  <c:v>4.7464285714285681E-3</c:v>
                </c:pt>
                <c:pt idx="6">
                  <c:v>8.2914285714285763E-3</c:v>
                </c:pt>
                <c:pt idx="7">
                  <c:v>1.3697142857142859E-2</c:v>
                </c:pt>
                <c:pt idx="8">
                  <c:v>1.0740714285714289E-2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47-4180-8059-F87A0FF2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5544"/>
        <c:axId val="327015936"/>
      </c:scatterChart>
      <c:valAx>
        <c:axId val="3270155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5936"/>
        <c:crosses val="autoZero"/>
        <c:crossBetween val="midCat"/>
        <c:majorUnit val="1"/>
      </c:valAx>
      <c:valAx>
        <c:axId val="327015936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15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ls'!$I$156:$I$164</c:f>
              <c:numCache>
                <c:formatCode>0.00000</c:formatCode>
                <c:ptCount val="9"/>
                <c:pt idx="0">
                  <c:v>0.45805172326530591</c:v>
                </c:pt>
                <c:pt idx="1">
                  <c:v>0.52250450236530599</c:v>
                </c:pt>
                <c:pt idx="2">
                  <c:v>0.14796091190335287</c:v>
                </c:pt>
                <c:pt idx="3">
                  <c:v>0.40950687248396545</c:v>
                </c:pt>
                <c:pt idx="4">
                  <c:v>0.6284559573872448</c:v>
                </c:pt>
                <c:pt idx="5">
                  <c:v>0.24402912404956262</c:v>
                </c:pt>
                <c:pt idx="6">
                  <c:v>0.83912875928396569</c:v>
                </c:pt>
                <c:pt idx="7">
                  <c:v>2.936455626017493</c:v>
                </c:pt>
                <c:pt idx="8">
                  <c:v>1.6740474995092567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E2-4B42-8573-533057CA1E2F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ls'!$J$156:$J$164</c:f>
              <c:numCache>
                <c:formatCode>0.00000</c:formatCode>
                <c:ptCount val="9"/>
                <c:pt idx="0">
                  <c:v>1.4970903419755099</c:v>
                </c:pt>
                <c:pt idx="1">
                  <c:v>2.7793308048612255</c:v>
                </c:pt>
                <c:pt idx="2">
                  <c:v>1.9403443201788624</c:v>
                </c:pt>
                <c:pt idx="3">
                  <c:v>0.97287276678717305</c:v>
                </c:pt>
                <c:pt idx="4">
                  <c:v>3.2016747668490524</c:v>
                </c:pt>
                <c:pt idx="5">
                  <c:v>3.2993325151032069</c:v>
                </c:pt>
                <c:pt idx="6">
                  <c:v>1.8625217507711378</c:v>
                </c:pt>
                <c:pt idx="7">
                  <c:v>4.9862780608250734</c:v>
                </c:pt>
                <c:pt idx="8">
                  <c:v>10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E2-4B42-8573-533057CA1E2F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ls'!$K$156:$K$164</c:f>
              <c:numCache>
                <c:formatCode>0.00000</c:formatCode>
                <c:ptCount val="9"/>
                <c:pt idx="0">
                  <c:v>2.5153000163265293</c:v>
                </c:pt>
                <c:pt idx="1">
                  <c:v>1.0159285714285714E-2</c:v>
                </c:pt>
                <c:pt idx="2">
                  <c:v>2.6374621995459187</c:v>
                </c:pt>
                <c:pt idx="3">
                  <c:v>2.1379648929795931</c:v>
                </c:pt>
                <c:pt idx="4">
                  <c:v>3.6066013389642846</c:v>
                </c:pt>
                <c:pt idx="5">
                  <c:v>2.9880463688265273</c:v>
                </c:pt>
                <c:pt idx="6">
                  <c:v>1.4969265189795931</c:v>
                </c:pt>
                <c:pt idx="7">
                  <c:v>3.1252303197551026</c:v>
                </c:pt>
                <c:pt idx="8">
                  <c:v>7.3405765387653057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E2-4B42-8573-533057CA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6720"/>
        <c:axId val="327017112"/>
      </c:scatterChart>
      <c:valAx>
        <c:axId val="3270167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7112"/>
        <c:crosses val="autoZero"/>
        <c:crossBetween val="midCat"/>
        <c:majorUnit val="1"/>
      </c:valAx>
      <c:valAx>
        <c:axId val="327017112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16720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ls'!$L$156:$L$164</c:f>
              <c:numCache>
                <c:formatCode>0.00000</c:formatCode>
                <c:ptCount val="9"/>
                <c:pt idx="0">
                  <c:v>6.8331783622712656E-3</c:v>
                </c:pt>
                <c:pt idx="1">
                  <c:v>7.2981118469513896E-3</c:v>
                </c:pt>
                <c:pt idx="2">
                  <c:v>3.8836402721993198E-3</c:v>
                </c:pt>
                <c:pt idx="3">
                  <c:v>6.4609457376666561E-3</c:v>
                </c:pt>
                <c:pt idx="4">
                  <c:v>8.0039233332466261E-3</c:v>
                </c:pt>
                <c:pt idx="5">
                  <c:v>4.9875392543228241E-3</c:v>
                </c:pt>
                <c:pt idx="6">
                  <c:v>9.2486809775812334E-3</c:v>
                </c:pt>
                <c:pt idx="7">
                  <c:v>1.7301239477666243E-2</c:v>
                </c:pt>
                <c:pt idx="8">
                  <c:v>1.3063194241180021E-2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C1-44CE-9E67-3A7E2118E52D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ls'!$M$156:$M$164</c:f>
              <c:numCache>
                <c:formatCode>0.00000</c:formatCode>
                <c:ptCount val="9"/>
                <c:pt idx="0">
                  <c:v>1.2353485239033573E-2</c:v>
                </c:pt>
                <c:pt idx="1">
                  <c:v>1.6831995904302292E-2</c:v>
                </c:pt>
                <c:pt idx="2">
                  <c:v>1.4063871775399146E-2</c:v>
                </c:pt>
                <c:pt idx="3">
                  <c:v>9.9584906416614362E-3</c:v>
                </c:pt>
                <c:pt idx="4">
                  <c:v>1.8065671251364858E-2</c:v>
                </c:pt>
                <c:pt idx="5">
                  <c:v>1.8339122008291058E-2</c:v>
                </c:pt>
                <c:pt idx="6">
                  <c:v>1.3778951545205871E-2</c:v>
                </c:pt>
                <c:pt idx="7">
                  <c:v>2.254518186585399E-2</c:v>
                </c:pt>
                <c:pt idx="8">
                  <c:v>3.3269540486074022E-2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C1-44CE-9E67-3A7E2118E52D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9 ls'!$N$156:$N$164</c:f>
              <c:numCache>
                <c:formatCode>0.00000</c:formatCode>
                <c:ptCount val="9"/>
                <c:pt idx="0">
                  <c:v>1.6012546101512436E-2</c:v>
                </c:pt>
                <c:pt idx="1">
                  <c:v>1.8478800898680117E-2</c:v>
                </c:pt>
                <c:pt idx="2">
                  <c:v>1.6396781836440857E-2</c:v>
                </c:pt>
                <c:pt idx="3">
                  <c:v>1.4762699548496671E-2</c:v>
                </c:pt>
                <c:pt idx="4">
                  <c:v>1.917408137117842E-2</c:v>
                </c:pt>
                <c:pt idx="5">
                  <c:v>1.7452560919620389E-2</c:v>
                </c:pt>
                <c:pt idx="6">
                  <c:v>1.2352809314450855E-2</c:v>
                </c:pt>
                <c:pt idx="7">
                  <c:v>1.7848696745426655E-2</c:v>
                </c:pt>
                <c:pt idx="8">
                  <c:v>2.7354613441440044E-2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C1-44CE-9E67-3A7E2118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7896"/>
        <c:axId val="327018288"/>
      </c:scatterChart>
      <c:valAx>
        <c:axId val="3270178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8288"/>
        <c:crosses val="autoZero"/>
        <c:crossBetween val="midCat"/>
        <c:majorUnit val="1"/>
      </c:valAx>
      <c:valAx>
        <c:axId val="327018288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17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146-4EDE-8131-9D3432922506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146-4EDE-8131-9D3432922506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146-4EDE-8131-9D3432922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8680"/>
        <c:axId val="327019464"/>
      </c:scatterChart>
      <c:valAx>
        <c:axId val="3270186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19464"/>
        <c:crosses val="autoZero"/>
        <c:crossBetween val="midCat"/>
        <c:majorUnit val="1"/>
      </c:valAx>
      <c:valAx>
        <c:axId val="327019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18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9AD-496B-8A40-D36D9E217ED4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9AD-496B-8A40-D36D9E217ED4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9AD-496B-8A40-D36D9E217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0248"/>
        <c:axId val="327020640"/>
      </c:scatterChart>
      <c:valAx>
        <c:axId val="3270202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20640"/>
        <c:crosses val="autoZero"/>
        <c:crossBetween val="midCat"/>
        <c:majorUnit val="1"/>
      </c:valAx>
      <c:valAx>
        <c:axId val="32702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20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A71-47AF-8D86-AEAA36D55082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A71-47AF-8D86-AEAA36D55082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A71-47AF-8D86-AEAA36D55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1424"/>
        <c:axId val="327021816"/>
      </c:scatterChart>
      <c:valAx>
        <c:axId val="327021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21816"/>
        <c:crosses val="autoZero"/>
        <c:crossBetween val="midCat"/>
        <c:majorUnit val="1"/>
      </c:valAx>
      <c:valAx>
        <c:axId val="327021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21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E27-45A7-8631-7DC37D41A708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E27-45A7-8631-7DC37D41A708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E27-45A7-8631-7DC37D41A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2600"/>
        <c:axId val="327022992"/>
      </c:scatterChart>
      <c:valAx>
        <c:axId val="3270226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22992"/>
        <c:crosses val="autoZero"/>
        <c:crossBetween val="midCat"/>
        <c:majorUnit val="1"/>
      </c:valAx>
      <c:valAx>
        <c:axId val="327022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22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89-41A4-87F5-0CC69E662A05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089-41A4-87F5-0CC69E662A05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089-41A4-87F5-0CC69E662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3776"/>
        <c:axId val="327024168"/>
      </c:scatterChart>
      <c:valAx>
        <c:axId val="3270237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24168"/>
        <c:crosses val="autoZero"/>
        <c:crossBetween val="midCat"/>
        <c:majorUnit val="1"/>
      </c:valAx>
      <c:valAx>
        <c:axId val="327024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7023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E2-4C70-A3FF-4FF68A7E6F98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5E2-4C70-A3FF-4FF68A7E6F98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5E2-4C70-A3FF-4FF68A7E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24952"/>
        <c:axId val="327025344"/>
      </c:scatterChart>
      <c:valAx>
        <c:axId val="3270249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7025344"/>
        <c:crosses val="autoZero"/>
        <c:crossBetween val="midCat"/>
        <c:majorUnit val="1"/>
      </c:valAx>
      <c:valAx>
        <c:axId val="32702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7024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2E-457C-A028-40DCD23A8465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2E-457C-A028-40DCD23A8465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2E-457C-A028-40DCD23A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2344"/>
        <c:axId val="328722736"/>
      </c:scatterChart>
      <c:valAx>
        <c:axId val="3287223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2736"/>
        <c:crosses val="autoZero"/>
        <c:crossBetween val="midCat"/>
        <c:majorUnit val="1"/>
      </c:valAx>
      <c:valAx>
        <c:axId val="328722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22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FFD-42A8-BAEC-EAA63A5830F4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FFD-42A8-BAEC-EAA63A5830F4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FFD-42A8-BAEC-EAA63A583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6144"/>
        <c:axId val="314846536"/>
      </c:scatterChart>
      <c:valAx>
        <c:axId val="3148461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6536"/>
        <c:crosses val="autoZero"/>
        <c:crossBetween val="midCat"/>
        <c:majorUnit val="1"/>
      </c:valAx>
      <c:valAx>
        <c:axId val="314846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4846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541-42AF-BA30-655413AFF8C1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541-42AF-BA30-655413AFF8C1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541-42AF-BA30-655413AF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3520"/>
        <c:axId val="328723912"/>
      </c:scatterChart>
      <c:valAx>
        <c:axId val="3287235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3912"/>
        <c:crosses val="autoZero"/>
        <c:crossBetween val="midCat"/>
        <c:majorUnit val="1"/>
      </c:valAx>
      <c:valAx>
        <c:axId val="328723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235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E4-41ED-9C5E-EE8690C07B09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FE4-41ED-9C5E-EE8690C07B09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FE4-41ED-9C5E-EE8690C0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4696"/>
        <c:axId val="328725088"/>
      </c:scatterChart>
      <c:valAx>
        <c:axId val="3287246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5088"/>
        <c:crosses val="autoZero"/>
        <c:crossBetween val="midCat"/>
        <c:majorUnit val="1"/>
      </c:valAx>
      <c:valAx>
        <c:axId val="328725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24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33-4E0B-97CA-9E1080A87D42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233-4E0B-97CA-9E1080A87D42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233-4E0B-97CA-9E1080A87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5872"/>
        <c:axId val="328726264"/>
      </c:scatterChart>
      <c:valAx>
        <c:axId val="3287258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6264"/>
        <c:crosses val="autoZero"/>
        <c:crossBetween val="midCat"/>
        <c:majorUnit val="1"/>
      </c:valAx>
      <c:valAx>
        <c:axId val="328726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25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3DD-4D7D-B0F2-4B86694ECE24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3DD-4D7D-B0F2-4B86694ECE24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3DD-4D7D-B0F2-4B86694EC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7048"/>
        <c:axId val="328727440"/>
      </c:scatterChart>
      <c:valAx>
        <c:axId val="3287270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7440"/>
        <c:crosses val="autoZero"/>
        <c:crossBetween val="midCat"/>
        <c:majorUnit val="1"/>
      </c:valAx>
      <c:valAx>
        <c:axId val="32872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27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AE-480A-907D-124B906EAFB5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0AE-480A-907D-124B906EAFB5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0AE-480A-907D-124B906E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8224"/>
        <c:axId val="328728616"/>
      </c:scatterChart>
      <c:valAx>
        <c:axId val="3287282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8616"/>
        <c:crosses val="autoZero"/>
        <c:crossBetween val="midCat"/>
        <c:majorUnit val="1"/>
      </c:valAx>
      <c:valAx>
        <c:axId val="328728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28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ls'!$C$156:$C$164</c:f>
              <c:numCache>
                <c:formatCode>0.00000</c:formatCode>
                <c:ptCount val="9"/>
                <c:pt idx="0">
                  <c:v>0.230655</c:v>
                </c:pt>
                <c:pt idx="1">
                  <c:v>0.21181857142857147</c:v>
                </c:pt>
                <c:pt idx="2">
                  <c:v>0.22454571428571427</c:v>
                </c:pt>
                <c:pt idx="3">
                  <c:v>0.2222292857142858</c:v>
                </c:pt>
                <c:pt idx="4">
                  <c:v>0.21511428571428567</c:v>
                </c:pt>
                <c:pt idx="5">
                  <c:v>0.21210142857142852</c:v>
                </c:pt>
                <c:pt idx="6">
                  <c:v>0.19472499999999998</c:v>
                </c:pt>
                <c:pt idx="7">
                  <c:v>9.63914285714286E-2</c:v>
                </c:pt>
                <c:pt idx="8">
                  <c:v>0.15082071428571428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2E-4174-9965-22ACFC982EF0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ls'!$D$156:$D$164</c:f>
              <c:numCache>
                <c:formatCode>0.00000</c:formatCode>
                <c:ptCount val="9"/>
                <c:pt idx="0">
                  <c:v>-8.8535714285714277E-3</c:v>
                </c:pt>
                <c:pt idx="1">
                  <c:v>-3.8921428571428614E-3</c:v>
                </c:pt>
                <c:pt idx="2">
                  <c:v>-7.3642857142857136E-4</c:v>
                </c:pt>
                <c:pt idx="3">
                  <c:v>-4.3428571428571393E-4</c:v>
                </c:pt>
                <c:pt idx="4">
                  <c:v>-4.4871428571428614E-3</c:v>
                </c:pt>
                <c:pt idx="5">
                  <c:v>-6.1550000000000007E-3</c:v>
                </c:pt>
                <c:pt idx="6">
                  <c:v>-1.0834285714285713E-2</c:v>
                </c:pt>
                <c:pt idx="7">
                  <c:v>2.9550000000000006E-3</c:v>
                </c:pt>
                <c:pt idx="8">
                  <c:v>-1.3247142857142857E-2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2E-4174-9965-22ACFC982EF0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ls'!$E$156:$E$164</c:f>
              <c:numCache>
                <c:formatCode>0.00000</c:formatCode>
                <c:ptCount val="9"/>
                <c:pt idx="0">
                  <c:v>-4.9121428571428545E-3</c:v>
                </c:pt>
                <c:pt idx="1">
                  <c:v>-1.6014285714285705E-3</c:v>
                </c:pt>
                <c:pt idx="2">
                  <c:v>2.5178571428571442E-3</c:v>
                </c:pt>
                <c:pt idx="3">
                  <c:v>-1.0349999999999998E-2</c:v>
                </c:pt>
                <c:pt idx="4">
                  <c:v>-3.7021428571428596E-3</c:v>
                </c:pt>
                <c:pt idx="5">
                  <c:v>-2.9649999999999989E-3</c:v>
                </c:pt>
                <c:pt idx="6">
                  <c:v>-9.6607142857142846E-3</c:v>
                </c:pt>
                <c:pt idx="7">
                  <c:v>-4.5271428571428563E-3</c:v>
                </c:pt>
                <c:pt idx="8">
                  <c:v>-1.7731428571428582E-2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2E-4174-9965-22ACFC982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29400"/>
        <c:axId val="328729792"/>
      </c:scatterChart>
      <c:valAx>
        <c:axId val="3287294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29792"/>
        <c:crosses val="autoZero"/>
        <c:crossBetween val="midCat"/>
        <c:majorUnit val="1"/>
      </c:valAx>
      <c:valAx>
        <c:axId val="328729792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29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ls'!$F$156:$F$164</c:f>
              <c:numCache>
                <c:formatCode>0.00000</c:formatCode>
                <c:ptCount val="9"/>
                <c:pt idx="0">
                  <c:v>7.6860000000000036E-3</c:v>
                </c:pt>
                <c:pt idx="1">
                  <c:v>1.2258040816326539E-2</c:v>
                </c:pt>
                <c:pt idx="2">
                  <c:v>6.9285714285714272E-3</c:v>
                </c:pt>
                <c:pt idx="3">
                  <c:v>8.2461836734693816E-3</c:v>
                </c:pt>
                <c:pt idx="4">
                  <c:v>1.2483673469387752E-2</c:v>
                </c:pt>
                <c:pt idx="5">
                  <c:v>1.0934285714285721E-2</c:v>
                </c:pt>
                <c:pt idx="6">
                  <c:v>1.7007499999999991E-2</c:v>
                </c:pt>
                <c:pt idx="7">
                  <c:v>2.2888326530612242E-2</c:v>
                </c:pt>
                <c:pt idx="8">
                  <c:v>1.8547214285714281E-2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2A-47DC-BBC4-94A0D7084E13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ls'!$G$156:$G$164</c:f>
              <c:numCache>
                <c:formatCode>0.00000</c:formatCode>
                <c:ptCount val="9"/>
                <c:pt idx="0">
                  <c:v>1.7825714285714288E-2</c:v>
                </c:pt>
                <c:pt idx="1">
                  <c:v>1.462999999999999E-2</c:v>
                </c:pt>
                <c:pt idx="2">
                  <c:v>1.0052857142857145E-2</c:v>
                </c:pt>
                <c:pt idx="3">
                  <c:v>1.2369285714285713E-2</c:v>
                </c:pt>
                <c:pt idx="4">
                  <c:v>1.519785714285714E-2</c:v>
                </c:pt>
                <c:pt idx="5">
                  <c:v>1.3380000000000003E-2</c:v>
                </c:pt>
                <c:pt idx="6">
                  <c:v>1.9504999999999995E-2</c:v>
                </c:pt>
                <c:pt idx="7">
                  <c:v>2.2655714285714279E-2</c:v>
                </c:pt>
                <c:pt idx="8">
                  <c:v>2.4774999999999991E-2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2A-47DC-BBC4-94A0D7084E13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ls'!$H$156:$H$164</c:f>
              <c:numCache>
                <c:formatCode>0.00000</c:formatCode>
                <c:ptCount val="9"/>
                <c:pt idx="0">
                  <c:v>1.1379999999999999E-2</c:v>
                </c:pt>
                <c:pt idx="1">
                  <c:v>1.1477857142857146E-2</c:v>
                </c:pt>
                <c:pt idx="2">
                  <c:v>1.0094285714285715E-2</c:v>
                </c:pt>
                <c:pt idx="3">
                  <c:v>1.5572142857142854E-2</c:v>
                </c:pt>
                <c:pt idx="4">
                  <c:v>1.0569999999999996E-2</c:v>
                </c:pt>
                <c:pt idx="5">
                  <c:v>8.9942857142857116E-3</c:v>
                </c:pt>
                <c:pt idx="6">
                  <c:v>1.5472857142857151E-2</c:v>
                </c:pt>
                <c:pt idx="7">
                  <c:v>1.9423571428571436E-2</c:v>
                </c:pt>
                <c:pt idx="8">
                  <c:v>2.4742142857142865E-2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2A-47DC-BBC4-94A0D708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0576"/>
        <c:axId val="328730968"/>
      </c:scatterChart>
      <c:valAx>
        <c:axId val="3287305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0968"/>
        <c:crosses val="autoZero"/>
        <c:crossBetween val="midCat"/>
        <c:majorUnit val="1"/>
      </c:valAx>
      <c:valAx>
        <c:axId val="328730968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30576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ls'!$I$156:$I$164</c:f>
              <c:numCache>
                <c:formatCode>0.00000</c:formatCode>
                <c:ptCount val="9"/>
                <c:pt idx="0">
                  <c:v>0.85804813080000042</c:v>
                </c:pt>
                <c:pt idx="1">
                  <c:v>1.3802281655562694</c:v>
                </c:pt>
                <c:pt idx="2">
                  <c:v>0.68610138979591828</c:v>
                </c:pt>
                <c:pt idx="3">
                  <c:v>1.2597094593590368</c:v>
                </c:pt>
                <c:pt idx="4">
                  <c:v>1.2944533242857135</c:v>
                </c:pt>
                <c:pt idx="5">
                  <c:v>0.96477514089795946</c:v>
                </c:pt>
                <c:pt idx="6">
                  <c:v>2.5815468011785714</c:v>
                </c:pt>
                <c:pt idx="7">
                  <c:v>4.361261573881051</c:v>
                </c:pt>
                <c:pt idx="8">
                  <c:v>4.5017876677545923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8A-4EC8-BD27-8C379C3E9C6F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ls'!$J$156:$J$164</c:f>
              <c:numCache>
                <c:formatCode>0.00000</c:formatCode>
                <c:ptCount val="9"/>
                <c:pt idx="0">
                  <c:v>1.3440527964000009</c:v>
                </c:pt>
                <c:pt idx="1">
                  <c:v>1.7592776953714284</c:v>
                </c:pt>
                <c:pt idx="2">
                  <c:v>0.68328551938775517</c:v>
                </c:pt>
                <c:pt idx="3">
                  <c:v>1.0006141327333811</c:v>
                </c:pt>
                <c:pt idx="4">
                  <c:v>1.8612030937172004</c:v>
                </c:pt>
                <c:pt idx="5">
                  <c:v>1.4352102874285726</c:v>
                </c:pt>
                <c:pt idx="6">
                  <c:v>3.2542839303749971</c:v>
                </c:pt>
                <c:pt idx="7">
                  <c:v>5.0869891001492693</c:v>
                </c:pt>
                <c:pt idx="8">
                  <c:v>4.5077659648392832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8A-4EC8-BD27-8C379C3E9C6F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ls'!$K$156:$K$164</c:f>
              <c:numCache>
                <c:formatCode>0.00000</c:formatCode>
                <c:ptCount val="9"/>
                <c:pt idx="0">
                  <c:v>1.9900235262857144</c:v>
                </c:pt>
                <c:pt idx="1">
                  <c:v>6.6121428571428546E-3</c:v>
                </c:pt>
                <c:pt idx="2">
                  <c:v>0.99548360412244918</c:v>
                </c:pt>
                <c:pt idx="3">
                  <c:v>1.889565747841836</c:v>
                </c:pt>
                <c:pt idx="4">
                  <c:v>1.575891643499999</c:v>
                </c:pt>
                <c:pt idx="5">
                  <c:v>1.1805701554285715</c:v>
                </c:pt>
                <c:pt idx="6">
                  <c:v>2.960639150785715</c:v>
                </c:pt>
                <c:pt idx="7">
                  <c:v>4.3169384188469389</c:v>
                </c:pt>
                <c:pt idx="8">
                  <c:v>6.0133984408928569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8A-4EC8-BD27-8C379C3E9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1752"/>
        <c:axId val="328732144"/>
      </c:scatterChart>
      <c:valAx>
        <c:axId val="3287317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2144"/>
        <c:crosses val="autoZero"/>
        <c:crossBetween val="midCat"/>
        <c:majorUnit val="1"/>
      </c:valAx>
      <c:valAx>
        <c:axId val="32873214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31752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ls'!$L$156:$L$164</c:f>
              <c:numCache>
                <c:formatCode>0.00000</c:formatCode>
                <c:ptCount val="9"/>
                <c:pt idx="0">
                  <c:v>9.3523622684325083E-3</c:v>
                </c:pt>
                <c:pt idx="1">
                  <c:v>1.1861536213370846E-2</c:v>
                </c:pt>
                <c:pt idx="2">
                  <c:v>8.3629528033964621E-3</c:v>
                </c:pt>
                <c:pt idx="3">
                  <c:v>1.1331846724585726E-2</c:v>
                </c:pt>
                <c:pt idx="4">
                  <c:v>1.1487054825821477E-2</c:v>
                </c:pt>
                <c:pt idx="5">
                  <c:v>9.9169597052684647E-3</c:v>
                </c:pt>
                <c:pt idx="6">
                  <c:v>1.6222041112546316E-2</c:v>
                </c:pt>
                <c:pt idx="7">
                  <c:v>2.1084900883044568E-2</c:v>
                </c:pt>
                <c:pt idx="8">
                  <c:v>2.1421900603335448E-2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66-440E-8510-B92D8597618F}"/>
            </c:ext>
          </c:extLst>
        </c:ser>
        <c:ser>
          <c:idx val="1"/>
          <c:order val="1"/>
          <c:tx>
            <c:v>U* U'V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ls'!$M$156:$M$164</c:f>
              <c:numCache>
                <c:formatCode>0.00000</c:formatCode>
                <c:ptCount val="9"/>
                <c:pt idx="0">
                  <c:v>1.170506044409853E-2</c:v>
                </c:pt>
                <c:pt idx="1">
                  <c:v>1.3391606966412102E-2</c:v>
                </c:pt>
                <c:pt idx="2">
                  <c:v>8.3457737074228294E-3</c:v>
                </c:pt>
                <c:pt idx="3">
                  <c:v>1.0099475328432706E-2</c:v>
                </c:pt>
                <c:pt idx="4">
                  <c:v>1.3774072963572932E-2</c:v>
                </c:pt>
                <c:pt idx="5">
                  <c:v>1.2095484399441924E-2</c:v>
                </c:pt>
                <c:pt idx="6">
                  <c:v>1.8213491908472677E-2</c:v>
                </c:pt>
                <c:pt idx="7">
                  <c:v>2.2771723394501456E-2</c:v>
                </c:pt>
                <c:pt idx="8">
                  <c:v>2.1436119843119258E-2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66-440E-8510-B92D8597618F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18 ls'!$N$156:$N$164</c:f>
              <c:numCache>
                <c:formatCode>0.00000</c:formatCode>
                <c:ptCount val="9"/>
                <c:pt idx="0">
                  <c:v>1.4242774609303784E-2</c:v>
                </c:pt>
                <c:pt idx="1">
                  <c:v>1.2958435476553485E-2</c:v>
                </c:pt>
                <c:pt idx="2">
                  <c:v>1.0073550131155252E-2</c:v>
                </c:pt>
                <c:pt idx="3">
                  <c:v>1.3878626883941847E-2</c:v>
                </c:pt>
                <c:pt idx="4">
                  <c:v>1.2674436871119753E-2</c:v>
                </c:pt>
                <c:pt idx="5">
                  <c:v>1.0970120457731668E-2</c:v>
                </c:pt>
                <c:pt idx="6">
                  <c:v>1.7372336589285525E-2</c:v>
                </c:pt>
                <c:pt idx="7">
                  <c:v>2.0977485185166442E-2</c:v>
                </c:pt>
                <c:pt idx="8">
                  <c:v>2.4758565977974455E-2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66-440E-8510-B92D85976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2928"/>
        <c:axId val="328733320"/>
      </c:scatterChart>
      <c:valAx>
        <c:axId val="32873292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3320"/>
        <c:crosses val="autoZero"/>
        <c:crossBetween val="midCat"/>
        <c:majorUnit val="1"/>
      </c:valAx>
      <c:valAx>
        <c:axId val="328733320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32928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05B-4BBC-9A98-5D33F6E91009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05B-4BBC-9A98-5D33F6E91009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05B-4BBC-9A98-5D33F6E91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3712"/>
        <c:axId val="328734496"/>
      </c:scatterChart>
      <c:valAx>
        <c:axId val="3287337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4496"/>
        <c:crosses val="autoZero"/>
        <c:crossBetween val="midCat"/>
        <c:majorUnit val="1"/>
      </c:valAx>
      <c:valAx>
        <c:axId val="328734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33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2E6-4B4A-8082-1F6728AD690F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2E6-4B4A-8082-1F6728AD690F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2E6-4B4A-8082-1F6728AD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7320"/>
        <c:axId val="314847712"/>
      </c:scatterChart>
      <c:valAx>
        <c:axId val="3148473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7712"/>
        <c:crosses val="autoZero"/>
        <c:crossBetween val="midCat"/>
        <c:majorUnit val="1"/>
      </c:valAx>
      <c:valAx>
        <c:axId val="314847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4847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F61-49AC-8FFF-846C73CA0B3D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F61-49AC-8FFF-846C73CA0B3D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F61-49AC-8FFF-846C73CA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5280"/>
        <c:axId val="328735672"/>
      </c:scatterChart>
      <c:valAx>
        <c:axId val="3287352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5672"/>
        <c:crosses val="autoZero"/>
        <c:crossBetween val="midCat"/>
        <c:majorUnit val="1"/>
      </c:valAx>
      <c:valAx>
        <c:axId val="328735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35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56-4BAA-A90B-CF6F26DEF4FB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956-4BAA-A90B-CF6F26DEF4FB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956-4BAA-A90B-CF6F26DEF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6456"/>
        <c:axId val="328736848"/>
      </c:scatterChart>
      <c:valAx>
        <c:axId val="32873645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8736848"/>
        <c:crosses val="autoZero"/>
        <c:crossBetween val="midCat"/>
        <c:majorUnit val="1"/>
      </c:valAx>
      <c:valAx>
        <c:axId val="32873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8736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124-4A4B-8F7A-24E95BB3A00F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124-4A4B-8F7A-24E95BB3A00F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124-4A4B-8F7A-24E95BB3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7632"/>
        <c:axId val="329999944"/>
      </c:scatterChart>
      <c:valAx>
        <c:axId val="3287376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9999944"/>
        <c:crosses val="autoZero"/>
        <c:crossBetween val="midCat"/>
        <c:majorUnit val="1"/>
      </c:valAx>
      <c:valAx>
        <c:axId val="329999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873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B9-4AE3-9905-18A14850F15E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2B9-4AE3-9905-18A14850F15E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2B9-4AE3-9905-18A14850F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0728"/>
        <c:axId val="330001120"/>
      </c:scatterChart>
      <c:valAx>
        <c:axId val="33000072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1120"/>
        <c:crosses val="autoZero"/>
        <c:crossBetween val="midCat"/>
        <c:majorUnit val="1"/>
      </c:valAx>
      <c:valAx>
        <c:axId val="33000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00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872-4C8C-BD68-F40A01725F03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872-4C8C-BD68-F40A01725F03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872-4C8C-BD68-F40A0172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1904"/>
        <c:axId val="330002296"/>
      </c:scatterChart>
      <c:valAx>
        <c:axId val="33000190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2296"/>
        <c:crosses val="autoZero"/>
        <c:crossBetween val="midCat"/>
        <c:majorUnit val="1"/>
      </c:valAx>
      <c:valAx>
        <c:axId val="330002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01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A7-4260-AA71-3A68D0674455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BA7-4260-AA71-3A68D0674455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BA7-4260-AA71-3A68D067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3080"/>
        <c:axId val="330003472"/>
      </c:scatterChart>
      <c:valAx>
        <c:axId val="3300030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3472"/>
        <c:crosses val="autoZero"/>
        <c:crossBetween val="midCat"/>
        <c:majorUnit val="1"/>
      </c:valAx>
      <c:valAx>
        <c:axId val="330003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03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DB-4002-802E-A71D2C3F58B6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DB-4002-802E-A71D2C3F58B6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DB-4002-802E-A71D2C3F5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4256"/>
        <c:axId val="330004648"/>
      </c:scatterChart>
      <c:valAx>
        <c:axId val="33000425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4648"/>
        <c:crosses val="autoZero"/>
        <c:crossBetween val="midCat"/>
        <c:majorUnit val="1"/>
      </c:valAx>
      <c:valAx>
        <c:axId val="330004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04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02C-4551-9868-08149BF47B76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02C-4551-9868-08149BF47B76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02C-4551-9868-08149BF4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5432"/>
        <c:axId val="330005824"/>
      </c:scatterChart>
      <c:valAx>
        <c:axId val="3300054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5824"/>
        <c:crosses val="autoZero"/>
        <c:crossBetween val="midCat"/>
        <c:majorUnit val="1"/>
      </c:valAx>
      <c:valAx>
        <c:axId val="33000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05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2F-4232-9530-838F70B350A2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A2F-4232-9530-838F70B350A2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A2F-4232-9530-838F70B3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6608"/>
        <c:axId val="330007000"/>
      </c:scatterChart>
      <c:valAx>
        <c:axId val="33000660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7000"/>
        <c:crosses val="autoZero"/>
        <c:crossBetween val="midCat"/>
        <c:majorUnit val="1"/>
      </c:valAx>
      <c:valAx>
        <c:axId val="330007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06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45-4C9F-9D90-BFD12163D604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A45-4C9F-9D90-BFD12163D604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A45-4C9F-9D90-BFD12163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7784"/>
        <c:axId val="330008176"/>
      </c:scatterChart>
      <c:valAx>
        <c:axId val="3300077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8176"/>
        <c:crosses val="autoZero"/>
        <c:crossBetween val="midCat"/>
        <c:majorUnit val="1"/>
      </c:valAx>
      <c:valAx>
        <c:axId val="33000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077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3D8-44D6-8E45-6FF991003D7E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3D8-44D6-8E45-6FF991003D7E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3D8-44D6-8E45-6FF991003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8496"/>
        <c:axId val="314848888"/>
      </c:scatterChart>
      <c:valAx>
        <c:axId val="3148484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48888"/>
        <c:crosses val="autoZero"/>
        <c:crossBetween val="midCat"/>
        <c:majorUnit val="1"/>
      </c:valAx>
      <c:valAx>
        <c:axId val="314848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4848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18-4012-950D-EBCE18057C32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018-4012-950D-EBCE18057C32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018-4012-950D-EBCE1805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08960"/>
        <c:axId val="330009352"/>
      </c:scatterChart>
      <c:valAx>
        <c:axId val="3300089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09352"/>
        <c:crosses val="autoZero"/>
        <c:crossBetween val="midCat"/>
        <c:majorUnit val="1"/>
      </c:valAx>
      <c:valAx>
        <c:axId val="330009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08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ls'!$C$156:$C$164</c:f>
              <c:numCache>
                <c:formatCode>0.00000</c:formatCode>
                <c:ptCount val="9"/>
                <c:pt idx="0">
                  <c:v>0.27990642857142856</c:v>
                </c:pt>
                <c:pt idx="1">
                  <c:v>0.2460128571428572</c:v>
                </c:pt>
                <c:pt idx="2">
                  <c:v>0.27585714285714275</c:v>
                </c:pt>
                <c:pt idx="3">
                  <c:v>0.26669214285714282</c:v>
                </c:pt>
                <c:pt idx="4">
                  <c:v>0.24427285714285718</c:v>
                </c:pt>
                <c:pt idx="5">
                  <c:v>0.2725178571428572</c:v>
                </c:pt>
                <c:pt idx="6">
                  <c:v>0.24487571428571409</c:v>
                </c:pt>
                <c:pt idx="7">
                  <c:v>9.2658571428571465E-2</c:v>
                </c:pt>
                <c:pt idx="8">
                  <c:v>0.2081585714285713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A6-4195-A052-350EB809E5F8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ls'!$D$156:$D$164</c:f>
              <c:numCache>
                <c:formatCode>0.00000</c:formatCode>
                <c:ptCount val="9"/>
                <c:pt idx="0">
                  <c:v>-1.3742857142857138E-2</c:v>
                </c:pt>
                <c:pt idx="1">
                  <c:v>-1.6166428571428568E-2</c:v>
                </c:pt>
                <c:pt idx="2">
                  <c:v>-1.0349285714285719E-2</c:v>
                </c:pt>
                <c:pt idx="3">
                  <c:v>-2.3865714285714296E-2</c:v>
                </c:pt>
                <c:pt idx="4">
                  <c:v>-3.2728571428571433E-2</c:v>
                </c:pt>
                <c:pt idx="5">
                  <c:v>-2.6072857142857148E-2</c:v>
                </c:pt>
                <c:pt idx="6">
                  <c:v>-3.4192142857142858E-2</c:v>
                </c:pt>
                <c:pt idx="7">
                  <c:v>-2.8488571428571436E-2</c:v>
                </c:pt>
                <c:pt idx="8">
                  <c:v>-4.2766428571428573E-2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A6-4195-A052-350EB809E5F8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ls'!$E$156:$E$164</c:f>
              <c:numCache>
                <c:formatCode>0.00000</c:formatCode>
                <c:ptCount val="9"/>
                <c:pt idx="0">
                  <c:v>-5.4750000000000007E-3</c:v>
                </c:pt>
                <c:pt idx="1">
                  <c:v>-2.6728571428571426E-3</c:v>
                </c:pt>
                <c:pt idx="2">
                  <c:v>-4.3442857142857155E-3</c:v>
                </c:pt>
                <c:pt idx="3">
                  <c:v>-1.0048571428571433E-2</c:v>
                </c:pt>
                <c:pt idx="4">
                  <c:v>1.6092857142857146E-3</c:v>
                </c:pt>
                <c:pt idx="5">
                  <c:v>-1.3849285714285713E-2</c:v>
                </c:pt>
                <c:pt idx="6">
                  <c:v>-1.2554285714285714E-2</c:v>
                </c:pt>
                <c:pt idx="7">
                  <c:v>2.458571428571428E-3</c:v>
                </c:pt>
                <c:pt idx="8">
                  <c:v>-2.0276428571428577E-2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A6-4195-A052-350EB809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10136"/>
        <c:axId val="330010528"/>
      </c:scatterChart>
      <c:valAx>
        <c:axId val="3300101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10528"/>
        <c:crosses val="autoZero"/>
        <c:crossBetween val="midCat"/>
        <c:majorUnit val="1"/>
      </c:valAx>
      <c:valAx>
        <c:axId val="330010528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10136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ls'!$F$156:$F$164</c:f>
              <c:numCache>
                <c:formatCode>0.00000</c:formatCode>
                <c:ptCount val="9"/>
                <c:pt idx="0">
                  <c:v>1.1862285714285719E-2</c:v>
                </c:pt>
                <c:pt idx="1">
                  <c:v>1.9425346938775505E-2</c:v>
                </c:pt>
                <c:pt idx="2">
                  <c:v>8.406326530612249E-3</c:v>
                </c:pt>
                <c:pt idx="3">
                  <c:v>1.1438306122448982E-2</c:v>
                </c:pt>
                <c:pt idx="4">
                  <c:v>1.9494285714285711E-2</c:v>
                </c:pt>
                <c:pt idx="5">
                  <c:v>1.0420204081632651E-2</c:v>
                </c:pt>
                <c:pt idx="6">
                  <c:v>1.5826755102040825E-2</c:v>
                </c:pt>
                <c:pt idx="7">
                  <c:v>3.6765020408163256E-2</c:v>
                </c:pt>
                <c:pt idx="8">
                  <c:v>1.9957244897959185E-2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8D-47C9-87F0-F8E20B6D2158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ls'!$G$156:$G$164</c:f>
              <c:numCache>
                <c:formatCode>0.00000</c:formatCode>
                <c:ptCount val="9"/>
                <c:pt idx="0">
                  <c:v>2.2191428571428563E-2</c:v>
                </c:pt>
                <c:pt idx="1">
                  <c:v>2.2998571428571424E-2</c:v>
                </c:pt>
                <c:pt idx="2">
                  <c:v>1.7005714285714284E-2</c:v>
                </c:pt>
                <c:pt idx="3">
                  <c:v>2.9787857142857144E-2</c:v>
                </c:pt>
                <c:pt idx="4">
                  <c:v>3.8346428571428587E-2</c:v>
                </c:pt>
                <c:pt idx="5">
                  <c:v>3.1683571428571429E-2</c:v>
                </c:pt>
                <c:pt idx="6">
                  <c:v>3.9608571428571424E-2</c:v>
                </c:pt>
                <c:pt idx="7">
                  <c:v>4.1079285714285707E-2</c:v>
                </c:pt>
                <c:pt idx="8">
                  <c:v>4.8379999999999992E-2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8D-47C9-87F0-F8E20B6D2158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ls'!$H$156:$H$164</c:f>
              <c:numCache>
                <c:formatCode>0.00000</c:formatCode>
                <c:ptCount val="9"/>
                <c:pt idx="0">
                  <c:v>1.3815714285714285E-2</c:v>
                </c:pt>
                <c:pt idx="1">
                  <c:v>1.4227857142857136E-2</c:v>
                </c:pt>
                <c:pt idx="2">
                  <c:v>1.455357142857143E-2</c:v>
                </c:pt>
                <c:pt idx="3">
                  <c:v>1.603071428571428E-2</c:v>
                </c:pt>
                <c:pt idx="4">
                  <c:v>1.4217142857142855E-2</c:v>
                </c:pt>
                <c:pt idx="5">
                  <c:v>1.9601428571428579E-2</c:v>
                </c:pt>
                <c:pt idx="6">
                  <c:v>1.8170714285714283E-2</c:v>
                </c:pt>
                <c:pt idx="7">
                  <c:v>2.5509285714285703E-2</c:v>
                </c:pt>
                <c:pt idx="8">
                  <c:v>2.6992857142857134E-2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8D-47C9-87F0-F8E20B6D2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11312"/>
        <c:axId val="330011704"/>
      </c:scatterChart>
      <c:valAx>
        <c:axId val="3300113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11704"/>
        <c:crosses val="autoZero"/>
        <c:crossBetween val="midCat"/>
        <c:majorUnit val="1"/>
      </c:valAx>
      <c:valAx>
        <c:axId val="330011704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11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ls'!$I$156:$I$164</c:f>
              <c:numCache>
                <c:formatCode>0.00000</c:formatCode>
                <c:ptCount val="9"/>
                <c:pt idx="0">
                  <c:v>1.6077211715020414</c:v>
                </c:pt>
                <c:pt idx="1">
                  <c:v>2.7112982103262371</c:v>
                </c:pt>
                <c:pt idx="2">
                  <c:v>1.2001757421647237</c:v>
                </c:pt>
                <c:pt idx="3">
                  <c:v>1.798802972316472</c:v>
                </c:pt>
                <c:pt idx="4">
                  <c:v>2.7188713704489791</c:v>
                </c:pt>
                <c:pt idx="5">
                  <c:v>2.0037011917172012</c:v>
                </c:pt>
                <c:pt idx="6">
                  <c:v>2.8211935957360073</c:v>
                </c:pt>
                <c:pt idx="7">
                  <c:v>9.2003027109559703</c:v>
                </c:pt>
                <c:pt idx="8">
                  <c:v>5.2846770234620974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E1-44AD-87A4-69BA0E42ECB2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ls'!$J$156:$J$164</c:f>
              <c:numCache>
                <c:formatCode>0.00000</c:formatCode>
                <c:ptCount val="9"/>
                <c:pt idx="0">
                  <c:v>2.5823948586612246</c:v>
                </c:pt>
                <c:pt idx="1">
                  <c:v>4.3826687974338174</c:v>
                </c:pt>
                <c:pt idx="2">
                  <c:v>1.402394310157435</c:v>
                </c:pt>
                <c:pt idx="3">
                  <c:v>3.3424889878587472</c:v>
                </c:pt>
                <c:pt idx="4">
                  <c:v>7.3333304623469404</c:v>
                </c:pt>
                <c:pt idx="5">
                  <c:v>3.2387644399460633</c:v>
                </c:pt>
                <c:pt idx="6">
                  <c:v>6.1496453190279912</c:v>
                </c:pt>
                <c:pt idx="7">
                  <c:v>14.81585442863352</c:v>
                </c:pt>
                <c:pt idx="8">
                  <c:v>9.4718640950816315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E1-44AD-87A4-69BA0E42ECB2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ls'!$K$156:$K$164</c:f>
              <c:numCache>
                <c:formatCode>0.00000</c:formatCode>
                <c:ptCount val="9"/>
                <c:pt idx="0">
                  <c:v>3.0076521843673456</c:v>
                </c:pt>
                <c:pt idx="1">
                  <c:v>1.2075000000000001E-2</c:v>
                </c:pt>
                <c:pt idx="2">
                  <c:v>2.4279149387755097</c:v>
                </c:pt>
                <c:pt idx="3">
                  <c:v>4.6844773512704068</c:v>
                </c:pt>
                <c:pt idx="4">
                  <c:v>5.3481829665306133</c:v>
                </c:pt>
                <c:pt idx="5">
                  <c:v>6.0924344026224508</c:v>
                </c:pt>
                <c:pt idx="6">
                  <c:v>7.0604143003469364</c:v>
                </c:pt>
                <c:pt idx="7">
                  <c:v>10.279930747362238</c:v>
                </c:pt>
                <c:pt idx="8">
                  <c:v>12.811020544285709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E1-44AD-87A4-69BA0E42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12488"/>
        <c:axId val="330012880"/>
      </c:scatterChart>
      <c:valAx>
        <c:axId val="3300124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12880"/>
        <c:crosses val="autoZero"/>
        <c:crossBetween val="midCat"/>
        <c:majorUnit val="1"/>
      </c:valAx>
      <c:valAx>
        <c:axId val="33001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30012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ls'!$L$156:$L$164</c:f>
              <c:numCache>
                <c:formatCode>0.00000</c:formatCode>
                <c:ptCount val="9"/>
                <c:pt idx="0">
                  <c:v>1.2801794804014072E-2</c:v>
                </c:pt>
                <c:pt idx="1">
                  <c:v>1.6624712364288745E-2</c:v>
                </c:pt>
                <c:pt idx="2">
                  <c:v>1.106083512286303E-2</c:v>
                </c:pt>
                <c:pt idx="3">
                  <c:v>1.3541204428023233E-2</c:v>
                </c:pt>
                <c:pt idx="4">
                  <c:v>1.6647914130543777E-2</c:v>
                </c:pt>
                <c:pt idx="5">
                  <c:v>1.4291636925343118E-2</c:v>
                </c:pt>
                <c:pt idx="6">
                  <c:v>1.6958285438957402E-2</c:v>
                </c:pt>
                <c:pt idx="7">
                  <c:v>3.0624327092744118E-2</c:v>
                </c:pt>
                <c:pt idx="8">
                  <c:v>2.3209977606530055E-2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B8-43B0-805B-46CAA9B97E79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ls'!$M$156:$M$164</c:f>
              <c:numCache>
                <c:formatCode>0.00000</c:formatCode>
                <c:ptCount val="9"/>
                <c:pt idx="0">
                  <c:v>1.6224705424828182E-2</c:v>
                </c:pt>
                <c:pt idx="1">
                  <c:v>2.1136585085964329E-2</c:v>
                </c:pt>
                <c:pt idx="2">
                  <c:v>1.1956403605265746E-2</c:v>
                </c:pt>
                <c:pt idx="3">
                  <c:v>1.8458673536627123E-2</c:v>
                </c:pt>
                <c:pt idx="4">
                  <c:v>2.734110887827847E-2</c:v>
                </c:pt>
                <c:pt idx="5">
                  <c:v>1.8170010465618881E-2</c:v>
                </c:pt>
                <c:pt idx="6">
                  <c:v>2.5037475111154704E-2</c:v>
                </c:pt>
                <c:pt idx="7">
                  <c:v>3.886233108858092E-2</c:v>
                </c:pt>
                <c:pt idx="8">
                  <c:v>3.1073002882941087E-2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B8-43B0-805B-46CAA9B97E79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flat 22.5 ls'!$N$156:$N$164</c:f>
              <c:numCache>
                <c:formatCode>0.00000</c:formatCode>
                <c:ptCount val="9"/>
                <c:pt idx="0">
                  <c:v>1.7509724062208798E-2</c:v>
                </c:pt>
                <c:pt idx="1">
                  <c:v>1.8089234057181911E-2</c:v>
                </c:pt>
                <c:pt idx="2">
                  <c:v>1.5731938137147003E-2</c:v>
                </c:pt>
                <c:pt idx="3">
                  <c:v>2.1852245354672735E-2</c:v>
                </c:pt>
                <c:pt idx="4">
                  <c:v>2.3349018246196663E-2</c:v>
                </c:pt>
                <c:pt idx="5">
                  <c:v>2.4920739600679954E-2</c:v>
                </c:pt>
                <c:pt idx="6">
                  <c:v>2.6827523827104828E-2</c:v>
                </c:pt>
                <c:pt idx="7">
                  <c:v>3.2371333556473841E-2</c:v>
                </c:pt>
                <c:pt idx="8">
                  <c:v>3.6137438046594118E-2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B8-43B0-805B-46CAA9B9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13664"/>
        <c:axId val="330014056"/>
      </c:scatterChart>
      <c:valAx>
        <c:axId val="3300136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30014056"/>
        <c:crosses val="autoZero"/>
        <c:crossBetween val="midCat"/>
        <c:majorUnit val="1"/>
      </c:valAx>
      <c:valAx>
        <c:axId val="330014056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30013664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b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0341659279345048"/>
          <c:y val="7.0343707309753506E-2"/>
          <c:w val="0.74206323547304931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averages'!$F$4:$F$12</c:f>
              <c:numCache>
                <c:formatCode>0.000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2F-4026-AAE9-732610FA4DA1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averages'!$I$4:$I$12</c:f>
              <c:numCache>
                <c:formatCode>0.000</c:formatCode>
                <c:ptCount val="9"/>
                <c:pt idx="0">
                  <c:v>0.23631785714285719</c:v>
                </c:pt>
                <c:pt idx="1">
                  <c:v>0.22197857142857147</c:v>
                </c:pt>
                <c:pt idx="2">
                  <c:v>0.23582499999999992</c:v>
                </c:pt>
                <c:pt idx="3">
                  <c:v>0.21883285714285716</c:v>
                </c:pt>
                <c:pt idx="4">
                  <c:v>0.20271071428571427</c:v>
                </c:pt>
                <c:pt idx="5">
                  <c:v>0.21748928571428575</c:v>
                </c:pt>
                <c:pt idx="6">
                  <c:v>0.19243500000000002</c:v>
                </c:pt>
                <c:pt idx="7">
                  <c:v>8.8594285714285695E-2</c:v>
                </c:pt>
                <c:pt idx="8">
                  <c:v>7.8412142857142833E-2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2F-4026-AAE9-732610FA4DA1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averages'!$L$4:$L$12</c:f>
              <c:numCache>
                <c:formatCode>0.000</c:formatCode>
                <c:ptCount val="9"/>
                <c:pt idx="0">
                  <c:v>0.21563357142857156</c:v>
                </c:pt>
                <c:pt idx="1">
                  <c:v>0.19138214285714295</c:v>
                </c:pt>
                <c:pt idx="2">
                  <c:v>0.21996785714285716</c:v>
                </c:pt>
                <c:pt idx="3">
                  <c:v>0.19415857142857132</c:v>
                </c:pt>
                <c:pt idx="4">
                  <c:v>0.11679071428571423</c:v>
                </c:pt>
                <c:pt idx="5">
                  <c:v>0.20185428571428571</c:v>
                </c:pt>
                <c:pt idx="6">
                  <c:v>0.20040214285714286</c:v>
                </c:pt>
                <c:pt idx="7">
                  <c:v>0.16261000000000003</c:v>
                </c:pt>
                <c:pt idx="8">
                  <c:v>0.1643478571428571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2F-4026-AAE9-732610FA4DA1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ymbol val="x"/>
            <c:size val="7"/>
            <c:spPr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averages'!$O$4:$O$12</c:f>
              <c:numCache>
                <c:formatCode>0.000</c:formatCode>
                <c:ptCount val="9"/>
                <c:pt idx="0">
                  <c:v>0.230655</c:v>
                </c:pt>
                <c:pt idx="1">
                  <c:v>0.21181857142857147</c:v>
                </c:pt>
                <c:pt idx="2">
                  <c:v>0.22454571428571427</c:v>
                </c:pt>
                <c:pt idx="3">
                  <c:v>0.2222292857142858</c:v>
                </c:pt>
                <c:pt idx="4">
                  <c:v>0.21511428571428567</c:v>
                </c:pt>
                <c:pt idx="5">
                  <c:v>0.21210142857142852</c:v>
                </c:pt>
                <c:pt idx="6">
                  <c:v>0.19472499999999998</c:v>
                </c:pt>
                <c:pt idx="7">
                  <c:v>9.63914285714286E-2</c:v>
                </c:pt>
                <c:pt idx="8">
                  <c:v>0.15082071428571428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D2F-4026-AAE9-732610FA4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14840"/>
        <c:axId val="330015232"/>
      </c:scatterChart>
      <c:valAx>
        <c:axId val="330014840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1193964992786499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0015232"/>
        <c:crosses val="autoZero"/>
        <c:crossBetween val="midCat"/>
        <c:majorUnit val="1"/>
      </c:valAx>
      <c:valAx>
        <c:axId val="330015232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Mean Velocity (m/s)</a:t>
                </a:r>
              </a:p>
            </c:rich>
          </c:tx>
          <c:layout>
            <c:manualLayout>
              <c:xMode val="edge"/>
              <c:yMode val="edge"/>
              <c:x val="1.3756901077020547E-3"/>
              <c:y val="9.8850784229112018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0014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2846256800681373"/>
          <c:y val="3.2447734424055231E-3"/>
          <c:w val="0.66671637899567193"/>
          <c:h val="0.13590988351746736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a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0843641765951809"/>
          <c:y val="7.0343707309753506E-2"/>
          <c:w val="0.73704337433695555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averages'!$E$4:$E$12</c:f>
              <c:numCache>
                <c:formatCode>0.000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4F-46E7-9EC4-76A0E1F91342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averages'!$H$4:$H$12</c:f>
              <c:numCache>
                <c:formatCode>0.000</c:formatCode>
                <c:ptCount val="9"/>
                <c:pt idx="0">
                  <c:v>0.10969785714285715</c:v>
                </c:pt>
                <c:pt idx="1">
                  <c:v>9.096428571428572E-2</c:v>
                </c:pt>
                <c:pt idx="2">
                  <c:v>0.11853285714285719</c:v>
                </c:pt>
                <c:pt idx="3">
                  <c:v>0.10581785714285716</c:v>
                </c:pt>
                <c:pt idx="4">
                  <c:v>9.0905714285714312E-2</c:v>
                </c:pt>
                <c:pt idx="5">
                  <c:v>0.1073321428571429</c:v>
                </c:pt>
                <c:pt idx="6">
                  <c:v>8.6977857142857148E-2</c:v>
                </c:pt>
                <c:pt idx="7">
                  <c:v>4.6734285714285707E-2</c:v>
                </c:pt>
                <c:pt idx="8">
                  <c:v>4.2654285714285742E-2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4F-46E7-9EC4-76A0E1F91342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averages'!$K$4:$K$12</c:f>
              <c:numCache>
                <c:formatCode>0.000</c:formatCode>
                <c:ptCount val="9"/>
                <c:pt idx="0">
                  <c:v>0.11262071428571434</c:v>
                </c:pt>
                <c:pt idx="1">
                  <c:v>9.357285714285718E-2</c:v>
                </c:pt>
                <c:pt idx="2">
                  <c:v>0.10920928571428568</c:v>
                </c:pt>
                <c:pt idx="3">
                  <c:v>0.10365500000000005</c:v>
                </c:pt>
                <c:pt idx="4">
                  <c:v>6.4069999999999988E-2</c:v>
                </c:pt>
                <c:pt idx="5">
                  <c:v>0.10670785714285712</c:v>
                </c:pt>
                <c:pt idx="6">
                  <c:v>9.1343571428571441E-2</c:v>
                </c:pt>
                <c:pt idx="7">
                  <c:v>5.3114285714285711E-2</c:v>
                </c:pt>
                <c:pt idx="8">
                  <c:v>7.9170000000000032E-2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4F-46E7-9EC4-76A0E1F91342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ymbol val="x"/>
            <c:size val="7"/>
            <c:spPr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averages'!$N$4:$N$12</c:f>
              <c:numCache>
                <c:formatCode>0.000</c:formatCode>
                <c:ptCount val="9"/>
                <c:pt idx="0">
                  <c:v>0.10285999999999995</c:v>
                </c:pt>
                <c:pt idx="1">
                  <c:v>8.2680000000000045E-2</c:v>
                </c:pt>
                <c:pt idx="2">
                  <c:v>9.3475714285714315E-2</c:v>
                </c:pt>
                <c:pt idx="3">
                  <c:v>0.10563571428571428</c:v>
                </c:pt>
                <c:pt idx="4">
                  <c:v>8.538785714285714E-2</c:v>
                </c:pt>
                <c:pt idx="5">
                  <c:v>9.0172857142857124E-2</c:v>
                </c:pt>
                <c:pt idx="6">
                  <c:v>9.5999285714285718E-2</c:v>
                </c:pt>
                <c:pt idx="7">
                  <c:v>1.1571428571428575E-2</c:v>
                </c:pt>
                <c:pt idx="8">
                  <c:v>7.8700714285714249E-2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4F-46E7-9EC4-76A0E1F91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0672"/>
        <c:axId val="331141064"/>
      </c:scatterChart>
      <c:valAx>
        <c:axId val="331140672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014465542899199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1064"/>
        <c:crosses val="autoZero"/>
        <c:crossBetween val="midCat"/>
        <c:majorUnit val="1"/>
      </c:valAx>
      <c:valAx>
        <c:axId val="331141064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Mean Velocity (m/s)</a:t>
                </a:r>
              </a:p>
            </c:rich>
          </c:tx>
          <c:layout>
            <c:manualLayout>
              <c:xMode val="edge"/>
              <c:yMode val="edge"/>
              <c:x val="1.2682819792220502E-3"/>
              <c:y val="0.1052456667118168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2454558103965085"/>
          <c:y val="3.2447734424055231E-3"/>
          <c:w val="0.37181439320260068"/>
          <c:h val="0.3021768280677938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c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20771522576157816"/>
          <c:y val="7.0343707309753506E-2"/>
          <c:w val="0.73776444873754965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averages'!$G$4:$G$12</c:f>
              <c:numCache>
                <c:formatCode>0.000</c:formatCode>
                <c:ptCount val="9"/>
                <c:pt idx="0">
                  <c:v>0.29345071428571429</c:v>
                </c:pt>
                <c:pt idx="1">
                  <c:v>0.23350785714285713</c:v>
                </c:pt>
                <c:pt idx="2">
                  <c:v>0.29257142857142848</c:v>
                </c:pt>
                <c:pt idx="3">
                  <c:v>0.23248857142857149</c:v>
                </c:pt>
                <c:pt idx="4">
                  <c:v>9.939285714285713E-2</c:v>
                </c:pt>
                <c:pt idx="5">
                  <c:v>0.23882000000000012</c:v>
                </c:pt>
                <c:pt idx="6">
                  <c:v>0.21630714285714286</c:v>
                </c:pt>
                <c:pt idx="7">
                  <c:v>0.11897928571428573</c:v>
                </c:pt>
                <c:pt idx="8">
                  <c:v>0.17817571428571435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18-4A81-B574-7A383AFEA053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averages'!$J$4:$J$12</c:f>
              <c:numCache>
                <c:formatCode>0.000</c:formatCode>
                <c:ptCount val="9"/>
                <c:pt idx="0">
                  <c:v>0.28669214285714267</c:v>
                </c:pt>
                <c:pt idx="1">
                  <c:v>0.26383285714285726</c:v>
                </c:pt>
                <c:pt idx="2">
                  <c:v>0.28248499999999999</c:v>
                </c:pt>
                <c:pt idx="3">
                  <c:v>0.27562142857142868</c:v>
                </c:pt>
                <c:pt idx="4">
                  <c:v>0.27186785714285727</c:v>
                </c:pt>
                <c:pt idx="5">
                  <c:v>0.25207499999999988</c:v>
                </c:pt>
                <c:pt idx="6">
                  <c:v>0.17380214285714291</c:v>
                </c:pt>
                <c:pt idx="7">
                  <c:v>0.10800428571428573</c:v>
                </c:pt>
                <c:pt idx="8">
                  <c:v>0.1595614285714286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18-4A81-B574-7A383AFEA053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averages'!$M$4:$M$12</c:f>
              <c:numCache>
                <c:formatCode>0.000</c:formatCode>
                <c:ptCount val="9"/>
                <c:pt idx="0">
                  <c:v>0.27781500000000009</c:v>
                </c:pt>
                <c:pt idx="1">
                  <c:v>0.24131000000000005</c:v>
                </c:pt>
                <c:pt idx="2">
                  <c:v>0.26680857142857128</c:v>
                </c:pt>
                <c:pt idx="3">
                  <c:v>0.25557857142857149</c:v>
                </c:pt>
                <c:pt idx="4">
                  <c:v>0.12190071428571432</c:v>
                </c:pt>
                <c:pt idx="5">
                  <c:v>0.25720999999999988</c:v>
                </c:pt>
                <c:pt idx="6">
                  <c:v>0.23764642857142862</c:v>
                </c:pt>
                <c:pt idx="7">
                  <c:v>0.15177214285714277</c:v>
                </c:pt>
                <c:pt idx="8">
                  <c:v>0.24316571428571437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18-4A81-B574-7A383AFEA053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ymbol val="x"/>
            <c:size val="7"/>
            <c:spPr>
              <a:ln>
                <a:solidFill>
                  <a:schemeClr val="tx1"/>
                </a:solidFill>
              </a:ln>
            </c:spPr>
          </c:marker>
          <c:xVal>
            <c:numRef>
              <c:f>'U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 averages'!$P$4:$P$12</c:f>
              <c:numCache>
                <c:formatCode>0.000</c:formatCode>
                <c:ptCount val="9"/>
                <c:pt idx="0">
                  <c:v>0.27990642857142856</c:v>
                </c:pt>
                <c:pt idx="1">
                  <c:v>0.2460128571428572</c:v>
                </c:pt>
                <c:pt idx="2">
                  <c:v>0.27585714285714275</c:v>
                </c:pt>
                <c:pt idx="3">
                  <c:v>0.26669214285714282</c:v>
                </c:pt>
                <c:pt idx="4">
                  <c:v>0.24427285714285718</c:v>
                </c:pt>
                <c:pt idx="5">
                  <c:v>0.2725178571428572</c:v>
                </c:pt>
                <c:pt idx="6">
                  <c:v>0.24487571428571409</c:v>
                </c:pt>
                <c:pt idx="7">
                  <c:v>9.2658571428571465E-2</c:v>
                </c:pt>
                <c:pt idx="8">
                  <c:v>0.2081585714285713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F18-4A81-B574-7A383AFE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1848"/>
        <c:axId val="331142240"/>
      </c:scatterChart>
      <c:valAx>
        <c:axId val="331141848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1220103336131833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2240"/>
        <c:crosses val="autoZero"/>
        <c:crossBetween val="midCat"/>
        <c:majorUnit val="1"/>
      </c:valAx>
      <c:valAx>
        <c:axId val="331142240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Mean Velocity (m/s)</a:t>
                </a:r>
              </a:p>
            </c:rich>
          </c:tx>
          <c:layout>
            <c:manualLayout>
              <c:xMode val="edge"/>
              <c:yMode val="edge"/>
              <c:x val="1.3362570185055981E-3"/>
              <c:y val="9.2455901746407165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1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0891601357784692"/>
          <c:y val="0.64273302171289193"/>
          <c:w val="0.66848966310597568"/>
          <c:h val="0.13590988351746736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a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averages'!$E$4:$E$12</c:f>
              <c:numCache>
                <c:formatCode>0.000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68-4679-8D4D-3BCDD4BF6210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averages'!$H$4:$H$12</c:f>
              <c:numCache>
                <c:formatCode>0.000</c:formatCode>
                <c:ptCount val="9"/>
                <c:pt idx="0">
                  <c:v>6.54816326530612E-3</c:v>
                </c:pt>
                <c:pt idx="1">
                  <c:v>1.0555204081632649E-2</c:v>
                </c:pt>
                <c:pt idx="2">
                  <c:v>4.3490408163265283E-3</c:v>
                </c:pt>
                <c:pt idx="3">
                  <c:v>6.4452040816326498E-3</c:v>
                </c:pt>
                <c:pt idx="4">
                  <c:v>7.8672244897959182E-3</c:v>
                </c:pt>
                <c:pt idx="5">
                  <c:v>6.3036734693877518E-3</c:v>
                </c:pt>
                <c:pt idx="6">
                  <c:v>7.8678571428571487E-3</c:v>
                </c:pt>
                <c:pt idx="7">
                  <c:v>1.4210000000000009E-2</c:v>
                </c:pt>
                <c:pt idx="8">
                  <c:v>1.4426734693877551E-2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68-4679-8D4D-3BCDD4BF6210}"/>
            </c:ext>
          </c:extLst>
        </c:ser>
        <c:ser>
          <c:idx val="2"/>
          <c:order val="2"/>
          <c:tx>
            <c:v>Smooth Arched</c:v>
          </c:tx>
          <c:spPr>
            <a:ln w="158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averages'!$K$4:$K$12</c:f>
              <c:numCache>
                <c:formatCode>0.000</c:formatCode>
                <c:ptCount val="9"/>
                <c:pt idx="0">
                  <c:v>3.6816020408163277E-3</c:v>
                </c:pt>
                <c:pt idx="1">
                  <c:v>1.0751693877551023E-2</c:v>
                </c:pt>
                <c:pt idx="2">
                  <c:v>7.0565306122449033E-3</c:v>
                </c:pt>
                <c:pt idx="3">
                  <c:v>5.7104285714285668E-3</c:v>
                </c:pt>
                <c:pt idx="4">
                  <c:v>1.0503714285714292E-2</c:v>
                </c:pt>
                <c:pt idx="5">
                  <c:v>5.4209387755102057E-3</c:v>
                </c:pt>
                <c:pt idx="6">
                  <c:v>1.395555102040816E-2</c:v>
                </c:pt>
                <c:pt idx="7">
                  <c:v>1.3999591836734694E-2</c:v>
                </c:pt>
                <c:pt idx="8">
                  <c:v>1.1291142857142857E-2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68-4679-8D4D-3BCDD4BF6210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averages'!$N$4:$N$12</c:f>
              <c:numCache>
                <c:formatCode>0.000</c:formatCode>
                <c:ptCount val="9"/>
                <c:pt idx="0">
                  <c:v>5.271714285714285E-3</c:v>
                </c:pt>
                <c:pt idx="1">
                  <c:v>6.6477142857142872E-3</c:v>
                </c:pt>
                <c:pt idx="2">
                  <c:v>3.3310816326530619E-3</c:v>
                </c:pt>
                <c:pt idx="3">
                  <c:v>4.3583673469387791E-3</c:v>
                </c:pt>
                <c:pt idx="4">
                  <c:v>7.5412346938775517E-3</c:v>
                </c:pt>
                <c:pt idx="5">
                  <c:v>5.2408979591836756E-3</c:v>
                </c:pt>
                <c:pt idx="6">
                  <c:v>1.0316448979591839E-2</c:v>
                </c:pt>
                <c:pt idx="7">
                  <c:v>2.1853673469387755E-2</c:v>
                </c:pt>
                <c:pt idx="8">
                  <c:v>1.5887867346938773E-2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68-4679-8D4D-3BCDD4BF6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3024"/>
        <c:axId val="331143416"/>
      </c:scatterChart>
      <c:valAx>
        <c:axId val="331143024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5167475940507442"/>
              <c:y val="0.909722222222222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3416"/>
        <c:crosses val="autoZero"/>
        <c:crossBetween val="midCat"/>
        <c:majorUnit val="1"/>
      </c:valAx>
      <c:valAx>
        <c:axId val="331143416"/>
        <c:scaling>
          <c:orientation val="minMax"/>
          <c:max val="9.0000000000000024E-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Velocity (m/s)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2587226596675415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3024"/>
        <c:crosses val="autoZero"/>
        <c:crossBetween val="midCat"/>
        <c:majorUnit val="3.0000000000000006E-2"/>
      </c:valAx>
    </c:plotArea>
    <c:legend>
      <c:legendPos val="r"/>
      <c:layout>
        <c:manualLayout>
          <c:xMode val="edge"/>
          <c:yMode val="edge"/>
          <c:x val="0.63974267311541544"/>
          <c:y val="7.9983363234863894E-2"/>
          <c:w val="0.30494731185308066"/>
          <c:h val="0.29287353289059265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b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averages'!$F$4:$F$12</c:f>
              <c:numCache>
                <c:formatCode>0.000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1B-4D7B-8338-43609394EAC8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averages'!$I$4:$I$12</c:f>
              <c:numCache>
                <c:formatCode>0.000</c:formatCode>
                <c:ptCount val="9"/>
                <c:pt idx="0">
                  <c:v>9.2004591836734699E-3</c:v>
                </c:pt>
                <c:pt idx="1">
                  <c:v>1.7744897959183669E-2</c:v>
                </c:pt>
                <c:pt idx="2">
                  <c:v>1.090785714285715E-2</c:v>
                </c:pt>
                <c:pt idx="3">
                  <c:v>1.9205285714285706E-2</c:v>
                </c:pt>
                <c:pt idx="4">
                  <c:v>2.0168622448979604E-2</c:v>
                </c:pt>
                <c:pt idx="5">
                  <c:v>1.4685765306122445E-2</c:v>
                </c:pt>
                <c:pt idx="6">
                  <c:v>1.7344285714285708E-2</c:v>
                </c:pt>
                <c:pt idx="7">
                  <c:v>2.9683469387755127E-2</c:v>
                </c:pt>
                <c:pt idx="8">
                  <c:v>3.0263918367346935E-2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1B-4D7B-8338-43609394EAC8}"/>
            </c:ext>
          </c:extLst>
        </c:ser>
        <c:ser>
          <c:idx val="2"/>
          <c:order val="2"/>
          <c:tx>
            <c:v>Smooth Arched</c:v>
          </c:tx>
          <c:spPr>
            <a:ln w="158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averages'!$L$4:$L$12</c:f>
              <c:numCache>
                <c:formatCode>0.000</c:formatCode>
                <c:ptCount val="9"/>
                <c:pt idx="0">
                  <c:v>8.4502244897959114E-3</c:v>
                </c:pt>
                <c:pt idx="1">
                  <c:v>1.5728010204081631E-2</c:v>
                </c:pt>
                <c:pt idx="2">
                  <c:v>8.3621428571428544E-3</c:v>
                </c:pt>
                <c:pt idx="3">
                  <c:v>1.6981530612244906E-2</c:v>
                </c:pt>
                <c:pt idx="4">
                  <c:v>1.5805897959183676E-2</c:v>
                </c:pt>
                <c:pt idx="5">
                  <c:v>1.5264816326530612E-2</c:v>
                </c:pt>
                <c:pt idx="6">
                  <c:v>1.1875091836734694E-2</c:v>
                </c:pt>
                <c:pt idx="7">
                  <c:v>2.4198285714285696E-2</c:v>
                </c:pt>
                <c:pt idx="8">
                  <c:v>1.5275122448979597E-2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1B-4D7B-8338-43609394EAC8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averages'!$O$4:$O$12</c:f>
              <c:numCache>
                <c:formatCode>0.000</c:formatCode>
                <c:ptCount val="9"/>
                <c:pt idx="0">
                  <c:v>7.6860000000000036E-3</c:v>
                </c:pt>
                <c:pt idx="1">
                  <c:v>1.2258040816326539E-2</c:v>
                </c:pt>
                <c:pt idx="2">
                  <c:v>6.9285714285714272E-3</c:v>
                </c:pt>
                <c:pt idx="3">
                  <c:v>8.2461836734693816E-3</c:v>
                </c:pt>
                <c:pt idx="4">
                  <c:v>1.2483673469387752E-2</c:v>
                </c:pt>
                <c:pt idx="5">
                  <c:v>1.0934285714285721E-2</c:v>
                </c:pt>
                <c:pt idx="6">
                  <c:v>1.7007499999999991E-2</c:v>
                </c:pt>
                <c:pt idx="7">
                  <c:v>2.2888326530612242E-2</c:v>
                </c:pt>
                <c:pt idx="8">
                  <c:v>1.8547214285714281E-2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11B-4D7B-8338-43609394E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4200"/>
        <c:axId val="331144592"/>
      </c:scatterChart>
      <c:valAx>
        <c:axId val="331144200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5167475940507442"/>
              <c:y val="0.909722222222222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4592"/>
        <c:crosses val="autoZero"/>
        <c:crossBetween val="midCat"/>
        <c:majorUnit val="1"/>
      </c:valAx>
      <c:valAx>
        <c:axId val="331144592"/>
        <c:scaling>
          <c:orientation val="minMax"/>
          <c:max val="9.0000000000000024E-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Velocity (m/s)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2587226596675415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4200"/>
        <c:crosses val="autoZero"/>
        <c:crossBetween val="midCat"/>
        <c:majorUnit val="3.0000000000000006E-2"/>
      </c:valAx>
    </c:plotArea>
    <c:legend>
      <c:legendPos val="r"/>
      <c:layout>
        <c:manualLayout>
          <c:xMode val="edge"/>
          <c:yMode val="edge"/>
          <c:x val="0.63974267311541544"/>
          <c:y val="9.2773128200273614E-2"/>
          <c:w val="0.30494731185308066"/>
          <c:h val="0.29287353289059265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ls'!$C$156:$C$164</c:f>
              <c:numCache>
                <c:formatCode>0.00000</c:formatCode>
                <c:ptCount val="9"/>
                <c:pt idx="0">
                  <c:v>0.29345071428571429</c:v>
                </c:pt>
                <c:pt idx="1">
                  <c:v>0.23350785714285713</c:v>
                </c:pt>
                <c:pt idx="2">
                  <c:v>0.29257142857142848</c:v>
                </c:pt>
                <c:pt idx="3">
                  <c:v>0.23248857142857149</c:v>
                </c:pt>
                <c:pt idx="4">
                  <c:v>9.939285714285713E-2</c:v>
                </c:pt>
                <c:pt idx="5">
                  <c:v>0.23882000000000012</c:v>
                </c:pt>
                <c:pt idx="6">
                  <c:v>0.21630714285714286</c:v>
                </c:pt>
                <c:pt idx="7">
                  <c:v>0.11897928571428573</c:v>
                </c:pt>
                <c:pt idx="8">
                  <c:v>0.17817571428571435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EE-4E75-BC3B-5AD212B36E82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ls'!$D$156:$D$164</c:f>
              <c:numCache>
                <c:formatCode>0.00000</c:formatCode>
                <c:ptCount val="9"/>
                <c:pt idx="0">
                  <c:v>1.0907857142857144E-2</c:v>
                </c:pt>
                <c:pt idx="1">
                  <c:v>-1.1597857142857144E-2</c:v>
                </c:pt>
                <c:pt idx="2">
                  <c:v>1.2126428571428566E-2</c:v>
                </c:pt>
                <c:pt idx="3">
                  <c:v>-6.3067142857142891E-2</c:v>
                </c:pt>
                <c:pt idx="4">
                  <c:v>-1.5456428571428578E-2</c:v>
                </c:pt>
                <c:pt idx="5">
                  <c:v>-8.133428571428572E-2</c:v>
                </c:pt>
                <c:pt idx="6">
                  <c:v>-2.4187857142857139E-2</c:v>
                </c:pt>
                <c:pt idx="7">
                  <c:v>-3.2702857142857138E-2</c:v>
                </c:pt>
                <c:pt idx="8">
                  <c:v>-4.7909285714285724E-2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EE-4E75-BC3B-5AD212B36E82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ls'!$E$156:$E$164</c:f>
              <c:numCache>
                <c:formatCode>0.00000</c:formatCode>
                <c:ptCount val="9"/>
                <c:pt idx="0">
                  <c:v>4.1142857142857154E-4</c:v>
                </c:pt>
                <c:pt idx="1">
                  <c:v>1.4898571428571436E-2</c:v>
                </c:pt>
                <c:pt idx="2">
                  <c:v>2.5585714285714287E-3</c:v>
                </c:pt>
                <c:pt idx="3">
                  <c:v>2.6914285714285716E-3</c:v>
                </c:pt>
                <c:pt idx="4">
                  <c:v>1.3205714285714286E-2</c:v>
                </c:pt>
                <c:pt idx="5">
                  <c:v>-5.6514285714285746E-3</c:v>
                </c:pt>
                <c:pt idx="6">
                  <c:v>-1.3699999999999999E-3</c:v>
                </c:pt>
                <c:pt idx="7">
                  <c:v>4.1785714285714325E-3</c:v>
                </c:pt>
                <c:pt idx="8">
                  <c:v>1.0979999999999998E-2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EE-4E75-BC3B-5AD212B36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849672"/>
        <c:axId val="314850064"/>
      </c:scatterChart>
      <c:valAx>
        <c:axId val="3148496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4850064"/>
        <c:crosses val="autoZero"/>
        <c:crossBetween val="midCat"/>
        <c:majorUnit val="1"/>
      </c:valAx>
      <c:valAx>
        <c:axId val="31485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4849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c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averages'!$G$4:$G$12</c:f>
              <c:numCache>
                <c:formatCode>0.000</c:formatCode>
                <c:ptCount val="9"/>
                <c:pt idx="0">
                  <c:v>1.4012020408163258E-2</c:v>
                </c:pt>
                <c:pt idx="1">
                  <c:v>2.7154214285714278E-2</c:v>
                </c:pt>
                <c:pt idx="2">
                  <c:v>1.3288367346938777E-2</c:v>
                </c:pt>
                <c:pt idx="3">
                  <c:v>2.7910204081632639E-2</c:v>
                </c:pt>
                <c:pt idx="4">
                  <c:v>2.2164081632653057E-2</c:v>
                </c:pt>
                <c:pt idx="5">
                  <c:v>2.9589428571428534E-2</c:v>
                </c:pt>
                <c:pt idx="6">
                  <c:v>1.8777959183673473E-2</c:v>
                </c:pt>
                <c:pt idx="7">
                  <c:v>3.4365489795918365E-2</c:v>
                </c:pt>
                <c:pt idx="8">
                  <c:v>2.4778612244897961E-2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FF-43DE-BBDE-0803130197B7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averages'!$J$4:$J$12</c:f>
              <c:numCache>
                <c:formatCode>0.000</c:formatCode>
                <c:ptCount val="9"/>
                <c:pt idx="0">
                  <c:v>1.3380183673469406E-2</c:v>
                </c:pt>
                <c:pt idx="1">
                  <c:v>2.5696224489795919E-2</c:v>
                </c:pt>
                <c:pt idx="2">
                  <c:v>1.6680071428571436E-2</c:v>
                </c:pt>
                <c:pt idx="3">
                  <c:v>1.6329897959183663E-2</c:v>
                </c:pt>
                <c:pt idx="4">
                  <c:v>1.8801428571428538E-2</c:v>
                </c:pt>
                <c:pt idx="5">
                  <c:v>2.8236785714285732E-2</c:v>
                </c:pt>
                <c:pt idx="6">
                  <c:v>2.3186244897959171E-2</c:v>
                </c:pt>
                <c:pt idx="7">
                  <c:v>3.1134469387755104E-2</c:v>
                </c:pt>
                <c:pt idx="8">
                  <c:v>3.3443081632653054E-2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FF-43DE-BBDE-0803130197B7}"/>
            </c:ext>
          </c:extLst>
        </c:ser>
        <c:ser>
          <c:idx val="2"/>
          <c:order val="2"/>
          <c:tx>
            <c:v>Smooth Arched</c:v>
          </c:tx>
          <c:spPr>
            <a:ln w="158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averages'!$M$4:$M$12</c:f>
              <c:numCache>
                <c:formatCode>0.000</c:formatCode>
                <c:ptCount val="9"/>
                <c:pt idx="0">
                  <c:v>8.5535714285714277E-3</c:v>
                </c:pt>
                <c:pt idx="1">
                  <c:v>2.0416571428571423E-2</c:v>
                </c:pt>
                <c:pt idx="2">
                  <c:v>1.240318367346941E-2</c:v>
                </c:pt>
                <c:pt idx="3">
                  <c:v>1.5957959183673476E-2</c:v>
                </c:pt>
                <c:pt idx="4">
                  <c:v>1.9555040816326544E-2</c:v>
                </c:pt>
                <c:pt idx="5">
                  <c:v>1.1804428571428573E-2</c:v>
                </c:pt>
                <c:pt idx="6">
                  <c:v>1.6784234693877551E-2</c:v>
                </c:pt>
                <c:pt idx="7">
                  <c:v>3.1795326530612254E-2</c:v>
                </c:pt>
                <c:pt idx="8">
                  <c:v>1.3519999999999997E-2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FF-43DE-BBDE-0803130197B7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'U'' averages'!$C$4:$C$12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'U'' averages'!$P$4:$P$12</c:f>
              <c:numCache>
                <c:formatCode>0.000</c:formatCode>
                <c:ptCount val="9"/>
                <c:pt idx="0">
                  <c:v>1.1862285714285719E-2</c:v>
                </c:pt>
                <c:pt idx="1">
                  <c:v>1.9425346938775505E-2</c:v>
                </c:pt>
                <c:pt idx="2">
                  <c:v>8.406326530612249E-3</c:v>
                </c:pt>
                <c:pt idx="3">
                  <c:v>1.1438306122448982E-2</c:v>
                </c:pt>
                <c:pt idx="4">
                  <c:v>1.9494285714285711E-2</c:v>
                </c:pt>
                <c:pt idx="5">
                  <c:v>1.0420204081632651E-2</c:v>
                </c:pt>
                <c:pt idx="6">
                  <c:v>1.5826755102040825E-2</c:v>
                </c:pt>
                <c:pt idx="7">
                  <c:v>3.6765020408163256E-2</c:v>
                </c:pt>
                <c:pt idx="8">
                  <c:v>1.9957244897959185E-2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AFF-43DE-BBDE-080313019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5376"/>
        <c:axId val="331145768"/>
      </c:scatterChart>
      <c:valAx>
        <c:axId val="331145376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5167475940507442"/>
              <c:y val="0.909722222222222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5768"/>
        <c:crosses val="autoZero"/>
        <c:crossBetween val="midCat"/>
        <c:majorUnit val="1"/>
      </c:valAx>
      <c:valAx>
        <c:axId val="331145768"/>
        <c:scaling>
          <c:orientation val="minMax"/>
          <c:max val="9.0000000000000024E-2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Velocity (m/s)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2587226596675415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1145376"/>
        <c:crosses val="autoZero"/>
        <c:crossBetween val="midCat"/>
        <c:majorUnit val="3.0000000000000006E-2"/>
      </c:valAx>
    </c:plotArea>
    <c:legend>
      <c:legendPos val="r"/>
      <c:layout>
        <c:manualLayout>
          <c:xMode val="edge"/>
          <c:yMode val="edge"/>
          <c:x val="0.63974267311541544"/>
          <c:y val="7.9983363234863894E-2"/>
          <c:w val="0.30494731185308066"/>
          <c:h val="0.29287353289059265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a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UW'!$E$4:$E$12</c:f>
              <c:numCache>
                <c:formatCode>0.000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FE-47B5-BB7E-B2F3CEE3EA26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UW'!$H$4:$H$12</c:f>
              <c:numCache>
                <c:formatCode>0.000</c:formatCode>
                <c:ptCount val="9"/>
                <c:pt idx="0">
                  <c:v>7.7586293535691032E-3</c:v>
                </c:pt>
                <c:pt idx="1">
                  <c:v>9.9476147022945216E-3</c:v>
                </c:pt>
                <c:pt idx="2">
                  <c:v>5.9237274137407111E-3</c:v>
                </c:pt>
                <c:pt idx="3">
                  <c:v>6.5892076097356514E-3</c:v>
                </c:pt>
                <c:pt idx="4">
                  <c:v>7.6715356109280756E-3</c:v>
                </c:pt>
                <c:pt idx="5">
                  <c:v>7.7367875901916423E-3</c:v>
                </c:pt>
                <c:pt idx="6">
                  <c:v>8.7950142416146279E-3</c:v>
                </c:pt>
                <c:pt idx="7">
                  <c:v>1.2538070026922012E-2</c:v>
                </c:pt>
                <c:pt idx="8">
                  <c:v>1.3758610714918303E-2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FE-47B5-BB7E-B2F3CEE3EA26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UW'!$K$4:$K$12</c:f>
              <c:numCache>
                <c:formatCode>0.000</c:formatCode>
                <c:ptCount val="9"/>
                <c:pt idx="0">
                  <c:v>5.8270824328561146E-3</c:v>
                </c:pt>
                <c:pt idx="1">
                  <c:v>1.0302536479695274E-2</c:v>
                </c:pt>
                <c:pt idx="2">
                  <c:v>7.4063786530386509E-3</c:v>
                </c:pt>
                <c:pt idx="3">
                  <c:v>5.9026919317220258E-3</c:v>
                </c:pt>
                <c:pt idx="4">
                  <c:v>1.1994618589269146E-2</c:v>
                </c:pt>
                <c:pt idx="5">
                  <c:v>9.0114184708703238E-3</c:v>
                </c:pt>
                <c:pt idx="6">
                  <c:v>1.1244433833897461E-2</c:v>
                </c:pt>
                <c:pt idx="7">
                  <c:v>1.2627167192682346E-2</c:v>
                </c:pt>
                <c:pt idx="8">
                  <c:v>9.5464995187358858E-3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FE-47B5-BB7E-B2F3CEE3EA26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UW'!$N$4:$N$12</c:f>
              <c:numCache>
                <c:formatCode>0.000</c:formatCode>
                <c:ptCount val="9"/>
                <c:pt idx="0">
                  <c:v>6.8331783622712656E-3</c:v>
                </c:pt>
                <c:pt idx="1">
                  <c:v>7.2981118469513896E-3</c:v>
                </c:pt>
                <c:pt idx="2">
                  <c:v>3.8836402721993198E-3</c:v>
                </c:pt>
                <c:pt idx="3">
                  <c:v>6.4609457376666561E-3</c:v>
                </c:pt>
                <c:pt idx="4">
                  <c:v>8.0039233332466261E-3</c:v>
                </c:pt>
                <c:pt idx="5">
                  <c:v>4.9875392543228241E-3</c:v>
                </c:pt>
                <c:pt idx="6">
                  <c:v>9.2486809775812334E-3</c:v>
                </c:pt>
                <c:pt idx="7">
                  <c:v>1.7301239477666243E-2</c:v>
                </c:pt>
                <c:pt idx="8">
                  <c:v>1.3063194241180021E-2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FE-47B5-BB7E-B2F3CEE3E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6552"/>
        <c:axId val="331146944"/>
      </c:scatterChart>
      <c:valAx>
        <c:axId val="331146552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29834155730533685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6944"/>
        <c:crosses val="autoZero"/>
        <c:crossBetween val="midCat"/>
        <c:majorUnit val="1"/>
      </c:valAx>
      <c:valAx>
        <c:axId val="331146944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050" b="0"/>
                  <a:t>Shear Velocity UW (m/s)</a:t>
                </a:r>
              </a:p>
            </c:rich>
          </c:tx>
          <c:layout>
            <c:manualLayout>
              <c:xMode val="edge"/>
              <c:yMode val="edge"/>
              <c:x val="1.1112297337127523E-3"/>
              <c:y val="1.5717311953948796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6552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29810439090632929"/>
          <c:y val="3.2447734424055239E-3"/>
          <c:w val="0.69720402889990296"/>
          <c:h val="0.1585810007537904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b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UW'!$F$4:$F$12</c:f>
              <c:numCache>
                <c:formatCode>0.000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09-46F3-9277-EED7D3775B3B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UW'!$I$4:$I$12</c:f>
              <c:numCache>
                <c:formatCode>0.000</c:formatCode>
                <c:ptCount val="9"/>
                <c:pt idx="0">
                  <c:v>1.2084600707972817E-2</c:v>
                </c:pt>
                <c:pt idx="1">
                  <c:v>1.5857023809076935E-2</c:v>
                </c:pt>
                <c:pt idx="2">
                  <c:v>1.1971042931906609E-2</c:v>
                </c:pt>
                <c:pt idx="3">
                  <c:v>1.7277297596698906E-2</c:v>
                </c:pt>
                <c:pt idx="4">
                  <c:v>1.6999633742410262E-2</c:v>
                </c:pt>
                <c:pt idx="5">
                  <c:v>1.506965098449399E-2</c:v>
                </c:pt>
                <c:pt idx="6">
                  <c:v>1.7443999085119007E-2</c:v>
                </c:pt>
                <c:pt idx="7">
                  <c:v>2.4742682830370597E-2</c:v>
                </c:pt>
                <c:pt idx="8">
                  <c:v>2.562415512878698E-2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09-46F3-9277-EED7D3775B3B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UW'!$L$4:$L$12</c:f>
              <c:numCache>
                <c:formatCode>0.000</c:formatCode>
                <c:ptCount val="9"/>
                <c:pt idx="0">
                  <c:v>1.0698800240630777E-2</c:v>
                </c:pt>
                <c:pt idx="1">
                  <c:v>1.4551810499451721E-2</c:v>
                </c:pt>
                <c:pt idx="2">
                  <c:v>9.878270809391361E-3</c:v>
                </c:pt>
                <c:pt idx="3">
                  <c:v>1.5165839985906952E-2</c:v>
                </c:pt>
                <c:pt idx="4">
                  <c:v>1.7606783314621857E-2</c:v>
                </c:pt>
                <c:pt idx="5">
                  <c:v>1.5102978834630614E-2</c:v>
                </c:pt>
                <c:pt idx="6">
                  <c:v>1.1362183446953132E-2</c:v>
                </c:pt>
                <c:pt idx="7">
                  <c:v>1.9872929007746655E-2</c:v>
                </c:pt>
                <c:pt idx="8">
                  <c:v>1.4918030140735179E-2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09-46F3-9277-EED7D3775B3B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UW'!$O$4:$O$12</c:f>
              <c:numCache>
                <c:formatCode>0.000</c:formatCode>
                <c:ptCount val="9"/>
                <c:pt idx="0">
                  <c:v>9.3523622684325083E-3</c:v>
                </c:pt>
                <c:pt idx="1">
                  <c:v>1.1861536213370846E-2</c:v>
                </c:pt>
                <c:pt idx="2">
                  <c:v>8.3629528033964621E-3</c:v>
                </c:pt>
                <c:pt idx="3">
                  <c:v>1.1331846724585726E-2</c:v>
                </c:pt>
                <c:pt idx="4">
                  <c:v>1.1487054825821477E-2</c:v>
                </c:pt>
                <c:pt idx="5">
                  <c:v>9.9169597052684647E-3</c:v>
                </c:pt>
                <c:pt idx="6">
                  <c:v>1.6222041112546316E-2</c:v>
                </c:pt>
                <c:pt idx="7">
                  <c:v>2.1084900883044568E-2</c:v>
                </c:pt>
                <c:pt idx="8">
                  <c:v>2.1421900603335448E-2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909-46F3-9277-EED7D377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7728"/>
        <c:axId val="331148120"/>
      </c:scatterChart>
      <c:valAx>
        <c:axId val="331147728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1308943295271369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8120"/>
        <c:crosses val="autoZero"/>
        <c:crossBetween val="midCat"/>
        <c:majorUnit val="1"/>
      </c:valAx>
      <c:valAx>
        <c:axId val="331148120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/>
                </a:pPr>
                <a:r>
                  <a:rPr lang="en-US" sz="1050" b="0"/>
                  <a:t>Shear Velocity UW (m/s)</a:t>
                </a:r>
              </a:p>
            </c:rich>
          </c:tx>
          <c:layout>
            <c:manualLayout>
              <c:xMode val="edge"/>
              <c:yMode val="edge"/>
              <c:x val="1.2682819792220507E-3"/>
              <c:y val="1.5717311953948786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7728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30418325448195804"/>
          <c:y val="3.2447734424055239E-3"/>
          <c:w val="0.69170294391732512"/>
          <c:h val="0.1585810007537904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" lastClr="FFFFFF"/>
      </a:solidFill>
    </a:ln>
  </c:sp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c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UW'!$G$4:$G$12</c:f>
              <c:numCache>
                <c:formatCode>0.000</c:formatCode>
                <c:ptCount val="9"/>
                <c:pt idx="0">
                  <c:v>1.0249730813421645E-2</c:v>
                </c:pt>
                <c:pt idx="1">
                  <c:v>2.1657734512878311E-2</c:v>
                </c:pt>
                <c:pt idx="2">
                  <c:v>1.1023006009752756E-2</c:v>
                </c:pt>
                <c:pt idx="3">
                  <c:v>2.1516497294171252E-2</c:v>
                </c:pt>
                <c:pt idx="4">
                  <c:v>2.1817991799142251E-2</c:v>
                </c:pt>
                <c:pt idx="5">
                  <c:v>2.1601623075559431E-2</c:v>
                </c:pt>
                <c:pt idx="6">
                  <c:v>1.4983659314310163E-2</c:v>
                </c:pt>
                <c:pt idx="7">
                  <c:v>2.3975864277731962E-2</c:v>
                </c:pt>
                <c:pt idx="8">
                  <c:v>1.8691883897255731E-2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80-420E-8B8A-9CBD871ACEE8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UW'!$J$4:$J$12</c:f>
              <c:numCache>
                <c:formatCode>0.000</c:formatCode>
                <c:ptCount val="9"/>
                <c:pt idx="0">
                  <c:v>1.1767148612654783E-2</c:v>
                </c:pt>
                <c:pt idx="1">
                  <c:v>1.8510559125141643E-2</c:v>
                </c:pt>
                <c:pt idx="2">
                  <c:v>1.5574083191151188E-2</c:v>
                </c:pt>
                <c:pt idx="3">
                  <c:v>1.3057403988033209E-2</c:v>
                </c:pt>
                <c:pt idx="4">
                  <c:v>1.3841479586476902E-2</c:v>
                </c:pt>
                <c:pt idx="5">
                  <c:v>2.0938877849881191E-2</c:v>
                </c:pt>
                <c:pt idx="6">
                  <c:v>1.7787435825215261E-2</c:v>
                </c:pt>
                <c:pt idx="7">
                  <c:v>2.2922933661259071E-2</c:v>
                </c:pt>
                <c:pt idx="8">
                  <c:v>2.1940040662476835E-2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80-420E-8B8A-9CBD871ACEE8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UW'!$M$4:$M$12</c:f>
              <c:numCache>
                <c:formatCode>0.000</c:formatCode>
                <c:ptCount val="9"/>
                <c:pt idx="0">
                  <c:v>1.2539988078957976E-2</c:v>
                </c:pt>
                <c:pt idx="1">
                  <c:v>1.9107763610744236E-2</c:v>
                </c:pt>
                <c:pt idx="2">
                  <c:v>1.466983626873878E-2</c:v>
                </c:pt>
                <c:pt idx="3">
                  <c:v>1.7112567006813514E-2</c:v>
                </c:pt>
                <c:pt idx="4">
                  <c:v>2.2445971993797824E-2</c:v>
                </c:pt>
                <c:pt idx="5">
                  <c:v>1.4064440832054693E-2</c:v>
                </c:pt>
                <c:pt idx="6">
                  <c:v>1.4927247043587494E-2</c:v>
                </c:pt>
                <c:pt idx="7">
                  <c:v>2.5973615384405513E-2</c:v>
                </c:pt>
                <c:pt idx="8">
                  <c:v>1.5157926733466652E-2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80-420E-8B8A-9CBD871ACEE8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UW'!$C$4:$C$12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UW'!$P$4:$P$12</c:f>
              <c:numCache>
                <c:formatCode>0.000</c:formatCode>
                <c:ptCount val="9"/>
                <c:pt idx="0">
                  <c:v>1.2801794804014072E-2</c:v>
                </c:pt>
                <c:pt idx="1">
                  <c:v>1.6624712364288745E-2</c:v>
                </c:pt>
                <c:pt idx="2">
                  <c:v>1.106083512286303E-2</c:v>
                </c:pt>
                <c:pt idx="3">
                  <c:v>1.3541204428023233E-2</c:v>
                </c:pt>
                <c:pt idx="4">
                  <c:v>1.6647914130543777E-2</c:v>
                </c:pt>
                <c:pt idx="5">
                  <c:v>1.4291636925343118E-2</c:v>
                </c:pt>
                <c:pt idx="6">
                  <c:v>1.6958285438957402E-2</c:v>
                </c:pt>
                <c:pt idx="7">
                  <c:v>3.0624327092744118E-2</c:v>
                </c:pt>
                <c:pt idx="8">
                  <c:v>2.3209977606530055E-2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80-420E-8B8A-9CBD871A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48904"/>
        <c:axId val="331149296"/>
      </c:scatterChart>
      <c:valAx>
        <c:axId val="331148904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30451494206311031"/>
              <c:y val="0.880735441697554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9296"/>
        <c:crosses val="autoZero"/>
        <c:crossBetween val="midCat"/>
        <c:majorUnit val="1"/>
      </c:valAx>
      <c:valAx>
        <c:axId val="331149296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/>
                </a:pPr>
                <a:r>
                  <a:rPr lang="en-US" sz="1050" b="0"/>
                  <a:t>Shear Velocity UW (m/s)</a:t>
                </a:r>
              </a:p>
            </c:rich>
          </c:tx>
          <c:layout>
            <c:manualLayout>
              <c:xMode val="edge"/>
              <c:yMode val="edge"/>
              <c:x val="1.2682819792220507E-3"/>
              <c:y val="1.5717311953948786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48904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31587955253027272"/>
          <c:y val="3.2447734424055239E-3"/>
          <c:w val="0.67910327083558664"/>
          <c:h val="0.1585810007537904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" lastClr="FFFFFF"/>
      </a:solidFill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d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UV'!$E$4:$E$12</c:f>
              <c:numCache>
                <c:formatCode>0.000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B2-4FE9-AE0A-F6E6ECF3D4A4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UV'!$H$4:$H$12</c:f>
              <c:numCache>
                <c:formatCode>0.000</c:formatCode>
                <c:ptCount val="9"/>
                <c:pt idx="0">
                  <c:v>7.5508802800014945E-3</c:v>
                </c:pt>
                <c:pt idx="1">
                  <c:v>1.3474030956030997E-2</c:v>
                </c:pt>
                <c:pt idx="2">
                  <c:v>7.034840298974096E-3</c:v>
                </c:pt>
                <c:pt idx="3">
                  <c:v>1.1930923512455279E-2</c:v>
                </c:pt>
                <c:pt idx="4">
                  <c:v>1.3010124322924789E-2</c:v>
                </c:pt>
                <c:pt idx="5">
                  <c:v>1.420906949721467E-2</c:v>
                </c:pt>
                <c:pt idx="6">
                  <c:v>9.5680791047682151E-3</c:v>
                </c:pt>
                <c:pt idx="7">
                  <c:v>1.5250145900941413E-2</c:v>
                </c:pt>
                <c:pt idx="8">
                  <c:v>1.7669610872809324E-2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B2-4FE9-AE0A-F6E6ECF3D4A4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UV'!$K$4:$K$12</c:f>
              <c:numCache>
                <c:formatCode>0.000</c:formatCode>
                <c:ptCount val="9"/>
                <c:pt idx="0">
                  <c:v>8.0558131257259247E-3</c:v>
                </c:pt>
                <c:pt idx="1">
                  <c:v>1.3075152482262008E-2</c:v>
                </c:pt>
                <c:pt idx="2">
                  <c:v>1.0787597997419815E-2</c:v>
                </c:pt>
                <c:pt idx="3">
                  <c:v>1.0244089107024255E-2</c:v>
                </c:pt>
                <c:pt idx="4">
                  <c:v>1.3910191316045222E-2</c:v>
                </c:pt>
                <c:pt idx="5">
                  <c:v>1.2214733869329381E-2</c:v>
                </c:pt>
                <c:pt idx="6">
                  <c:v>1.4409326647400526E-2</c:v>
                </c:pt>
                <c:pt idx="7">
                  <c:v>1.7649105313509439E-2</c:v>
                </c:pt>
                <c:pt idx="8">
                  <c:v>2.4859048929383232E-2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B2-4FE9-AE0A-F6E6ECF3D4A4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UV'!$N$4:$N$12</c:f>
              <c:numCache>
                <c:formatCode>0.000</c:formatCode>
                <c:ptCount val="9"/>
                <c:pt idx="0">
                  <c:v>1.2353485239033573E-2</c:v>
                </c:pt>
                <c:pt idx="1">
                  <c:v>1.6831995904302292E-2</c:v>
                </c:pt>
                <c:pt idx="2">
                  <c:v>1.4063871775399146E-2</c:v>
                </c:pt>
                <c:pt idx="3">
                  <c:v>9.9584906416614362E-3</c:v>
                </c:pt>
                <c:pt idx="4">
                  <c:v>1.8065671251364858E-2</c:v>
                </c:pt>
                <c:pt idx="5">
                  <c:v>1.8339122008291058E-2</c:v>
                </c:pt>
                <c:pt idx="6">
                  <c:v>1.3778951545205871E-2</c:v>
                </c:pt>
                <c:pt idx="7">
                  <c:v>2.254518186585399E-2</c:v>
                </c:pt>
                <c:pt idx="8">
                  <c:v>3.3269540486074022E-2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B2-4FE9-AE0A-F6E6ECF3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0080"/>
        <c:axId val="331150472"/>
      </c:scatterChart>
      <c:valAx>
        <c:axId val="331150080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2873070866141732"/>
              <c:y val="0.887130324180259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0472"/>
        <c:crosses val="autoZero"/>
        <c:crossBetween val="midCat"/>
        <c:majorUnit val="1"/>
      </c:valAx>
      <c:valAx>
        <c:axId val="331150472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/>
                </a:pPr>
                <a:r>
                  <a:rPr lang="en-US" sz="1050" b="0"/>
                  <a:t>Shear Velocity UV (m/s)</a:t>
                </a:r>
              </a:p>
            </c:rich>
          </c:tx>
          <c:layout>
            <c:manualLayout>
              <c:xMode val="edge"/>
              <c:yMode val="edge"/>
              <c:x val="9.5791474341569394E-4"/>
              <c:y val="1.5717311953948789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0080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30044058285817726"/>
          <c:y val="3.2447734424055239E-3"/>
          <c:w val="0.69575201375690121"/>
          <c:h val="0.17137076571920021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/>
      </a:solidFill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e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UV'!$F$4:$F$12</c:f>
              <c:numCache>
                <c:formatCode>0.000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2A-4AF7-8F6D-E3CE06B511A9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UV'!$I$4:$I$12</c:f>
              <c:numCache>
                <c:formatCode>0.000</c:formatCode>
                <c:ptCount val="9"/>
                <c:pt idx="0">
                  <c:v>1.249527079926397E-2</c:v>
                </c:pt>
                <c:pt idx="1">
                  <c:v>1.809366442763392E-2</c:v>
                </c:pt>
                <c:pt idx="2">
                  <c:v>1.320609908569615E-2</c:v>
                </c:pt>
                <c:pt idx="3">
                  <c:v>2.1641990767666337E-2</c:v>
                </c:pt>
                <c:pt idx="4">
                  <c:v>2.2478149630777343E-2</c:v>
                </c:pt>
                <c:pt idx="5">
                  <c:v>1.8759900738779586E-2</c:v>
                </c:pt>
                <c:pt idx="6">
                  <c:v>2.0699415475331859E-2</c:v>
                </c:pt>
                <c:pt idx="7">
                  <c:v>2.9552158539504759E-2</c:v>
                </c:pt>
                <c:pt idx="8">
                  <c:v>3.1164627250487166E-2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2A-4AF7-8F6D-E3CE06B511A9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UV'!$L$4:$L$12</c:f>
              <c:numCache>
                <c:formatCode>0.000</c:formatCode>
                <c:ptCount val="9"/>
                <c:pt idx="0">
                  <c:v>1.6886289987250828E-2</c:v>
                </c:pt>
                <c:pt idx="1">
                  <c:v>1.8678054901743287E-2</c:v>
                </c:pt>
                <c:pt idx="2">
                  <c:v>1.4941796022143615E-2</c:v>
                </c:pt>
                <c:pt idx="3">
                  <c:v>1.9501939323838299E-2</c:v>
                </c:pt>
                <c:pt idx="4">
                  <c:v>2.0563937122322788E-2</c:v>
                </c:pt>
                <c:pt idx="5">
                  <c:v>2.0737731063915847E-2</c:v>
                </c:pt>
                <c:pt idx="6">
                  <c:v>1.3565140257979601E-2</c:v>
                </c:pt>
                <c:pt idx="7">
                  <c:v>2.4235542747066706E-2</c:v>
                </c:pt>
                <c:pt idx="8">
                  <c:v>1.7926096427263064E-2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2A-4AF7-8F6D-E3CE06B511A9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UV'!$O$4:$O$12</c:f>
              <c:numCache>
                <c:formatCode>0.000</c:formatCode>
                <c:ptCount val="9"/>
                <c:pt idx="0">
                  <c:v>1.170506044409853E-2</c:v>
                </c:pt>
                <c:pt idx="1">
                  <c:v>1.3391606966412102E-2</c:v>
                </c:pt>
                <c:pt idx="2">
                  <c:v>8.3457737074228294E-3</c:v>
                </c:pt>
                <c:pt idx="3">
                  <c:v>1.0099475328432706E-2</c:v>
                </c:pt>
                <c:pt idx="4">
                  <c:v>1.3774072963572932E-2</c:v>
                </c:pt>
                <c:pt idx="5">
                  <c:v>1.2095484399441924E-2</c:v>
                </c:pt>
                <c:pt idx="6">
                  <c:v>1.8213491908472677E-2</c:v>
                </c:pt>
                <c:pt idx="7">
                  <c:v>2.2771723394501456E-2</c:v>
                </c:pt>
                <c:pt idx="8">
                  <c:v>2.1436119843119258E-2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2A-4AF7-8F6D-E3CE06B51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1256"/>
        <c:axId val="331151648"/>
      </c:scatterChart>
      <c:valAx>
        <c:axId val="331151256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2992156963986059"/>
              <c:y val="0.880735441697554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1648"/>
        <c:crosses val="autoZero"/>
        <c:crossBetween val="midCat"/>
        <c:majorUnit val="1"/>
      </c:valAx>
      <c:valAx>
        <c:axId val="331151648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/>
                </a:pPr>
                <a:r>
                  <a:rPr lang="en-US" sz="1050" b="0"/>
                  <a:t>Shear Velocity UV (m/s)</a:t>
                </a:r>
              </a:p>
            </c:rich>
          </c:tx>
          <c:layout>
            <c:manualLayout>
              <c:xMode val="edge"/>
              <c:yMode val="edge"/>
              <c:x val="1.1841142807968677E-3"/>
              <c:y val="1.5717311953948789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1256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30424611677638658"/>
          <c:y val="3.2447734424055239E-3"/>
          <c:w val="0.6896467449765501"/>
          <c:h val="0.17137076571920021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" lastClr="FFFFFF"/>
      </a:solidFill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b="0"/>
            </a:pPr>
            <a:r>
              <a:rPr lang="en-US" sz="1100" b="0"/>
              <a:t>f</a:t>
            </a:r>
          </a:p>
        </c:rich>
      </c:tx>
      <c:layout>
        <c:manualLayout>
          <c:xMode val="edge"/>
          <c:yMode val="edge"/>
          <c:x val="1.728981206726014E-2"/>
          <c:y val="0.86330913516515662"/>
        </c:manualLayout>
      </c:layout>
      <c:overlay val="1"/>
      <c:spPr>
        <a:ln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9017142145065694"/>
          <c:y val="7.0343707309753506E-2"/>
          <c:w val="0.75530830159583173"/>
          <c:h val="0.7108762852077305"/>
        </c:manualLayout>
      </c:layout>
      <c:scatterChart>
        <c:scatterStyle val="lineMarker"/>
        <c:varyColors val="0"/>
        <c:ser>
          <c:idx val="0"/>
          <c:order val="0"/>
          <c:tx>
            <c:v>Rough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UV'!$G$4:$G$12</c:f>
              <c:numCache>
                <c:formatCode>0.000</c:formatCode>
                <c:ptCount val="9"/>
                <c:pt idx="0">
                  <c:v>1.0619666615901973E-2</c:v>
                </c:pt>
                <c:pt idx="1">
                  <c:v>2.4459920176113939E-2</c:v>
                </c:pt>
                <c:pt idx="2">
                  <c:v>1.4363742192296679E-2</c:v>
                </c:pt>
                <c:pt idx="3">
                  <c:v>4.2110033014312299E-2</c:v>
                </c:pt>
                <c:pt idx="4">
                  <c:v>2.7143920568089411E-2</c:v>
                </c:pt>
                <c:pt idx="5">
                  <c:v>4.8933231052368575E-2</c:v>
                </c:pt>
                <c:pt idx="6">
                  <c:v>2.2446872404628844E-2</c:v>
                </c:pt>
                <c:pt idx="7">
                  <c:v>3.9268118593014725E-2</c:v>
                </c:pt>
                <c:pt idx="8">
                  <c:v>3.4557786606788779E-2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47-43A3-9138-2CDA31F993BA}"/>
            </c:ext>
          </c:extLst>
        </c:ser>
        <c:ser>
          <c:idx val="1"/>
          <c:order val="1"/>
          <c:tx>
            <c:v>Rough Flat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UV'!$I$4:$I$12</c:f>
              <c:numCache>
                <c:formatCode>0.000</c:formatCode>
                <c:ptCount val="9"/>
                <c:pt idx="0">
                  <c:v>1.249527079926397E-2</c:v>
                </c:pt>
                <c:pt idx="1">
                  <c:v>1.809366442763392E-2</c:v>
                </c:pt>
                <c:pt idx="2">
                  <c:v>1.320609908569615E-2</c:v>
                </c:pt>
                <c:pt idx="3">
                  <c:v>2.1641990767666337E-2</c:v>
                </c:pt>
                <c:pt idx="4">
                  <c:v>2.2478149630777343E-2</c:v>
                </c:pt>
                <c:pt idx="5">
                  <c:v>1.8759900738779586E-2</c:v>
                </c:pt>
                <c:pt idx="6">
                  <c:v>2.0699415475331859E-2</c:v>
                </c:pt>
                <c:pt idx="7">
                  <c:v>2.9552158539504759E-2</c:v>
                </c:pt>
                <c:pt idx="8">
                  <c:v>3.1164627250487166E-2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47-43A3-9138-2CDA31F993BA}"/>
            </c:ext>
          </c:extLst>
        </c:ser>
        <c:ser>
          <c:idx val="2"/>
          <c:order val="2"/>
          <c:tx>
            <c:v>Smooth Arched</c:v>
          </c:tx>
          <c:spPr>
            <a:ln w="28575">
              <a:noFill/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UV'!$L$4:$L$12</c:f>
              <c:numCache>
                <c:formatCode>0.000</c:formatCode>
                <c:ptCount val="9"/>
                <c:pt idx="0">
                  <c:v>1.6886289987250828E-2</c:v>
                </c:pt>
                <c:pt idx="1">
                  <c:v>1.8678054901743287E-2</c:v>
                </c:pt>
                <c:pt idx="2">
                  <c:v>1.4941796022143615E-2</c:v>
                </c:pt>
                <c:pt idx="3">
                  <c:v>1.9501939323838299E-2</c:v>
                </c:pt>
                <c:pt idx="4">
                  <c:v>2.0563937122322788E-2</c:v>
                </c:pt>
                <c:pt idx="5">
                  <c:v>2.0737731063915847E-2</c:v>
                </c:pt>
                <c:pt idx="6">
                  <c:v>1.3565140257979601E-2</c:v>
                </c:pt>
                <c:pt idx="7">
                  <c:v>2.4235542747066706E-2</c:v>
                </c:pt>
                <c:pt idx="8">
                  <c:v>1.7926096427263064E-2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47-43A3-9138-2CDA31F993BA}"/>
            </c:ext>
          </c:extLst>
        </c:ser>
        <c:ser>
          <c:idx val="3"/>
          <c:order val="3"/>
          <c:tx>
            <c:v>Smooth Flat</c:v>
          </c:tx>
          <c:spPr>
            <a:ln w="2857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'Shear Vel avs UV'!$C$4:$C$12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'Shear Vel avs UV'!$P$4:$P$12</c:f>
              <c:numCache>
                <c:formatCode>0.000</c:formatCode>
                <c:ptCount val="9"/>
                <c:pt idx="0">
                  <c:v>1.6224705424828182E-2</c:v>
                </c:pt>
                <c:pt idx="1">
                  <c:v>2.1136585085964329E-2</c:v>
                </c:pt>
                <c:pt idx="2">
                  <c:v>1.1956403605265746E-2</c:v>
                </c:pt>
                <c:pt idx="3">
                  <c:v>1.8458673536627123E-2</c:v>
                </c:pt>
                <c:pt idx="4">
                  <c:v>2.734110887827847E-2</c:v>
                </c:pt>
                <c:pt idx="5">
                  <c:v>1.8170010465618881E-2</c:v>
                </c:pt>
                <c:pt idx="6">
                  <c:v>2.5037475111154704E-2</c:v>
                </c:pt>
                <c:pt idx="7">
                  <c:v>3.886233108858092E-2</c:v>
                </c:pt>
                <c:pt idx="8">
                  <c:v>3.1073002882941087E-2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47-43A3-9138-2CDA31F9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2432"/>
        <c:axId val="331152824"/>
      </c:scatterChart>
      <c:valAx>
        <c:axId val="331152432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Measuring Grid Position</a:t>
                </a:r>
              </a:p>
            </c:rich>
          </c:tx>
          <c:layout>
            <c:manualLayout>
              <c:xMode val="edge"/>
              <c:yMode val="edge"/>
              <c:x val="0.2986946168152822"/>
              <c:y val="0.880735441697554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2824"/>
        <c:crosses val="autoZero"/>
        <c:crossBetween val="midCat"/>
        <c:majorUnit val="1"/>
      </c:valAx>
      <c:valAx>
        <c:axId val="331152824"/>
        <c:scaling>
          <c:orientation val="minMax"/>
          <c:max val="5.000000000000001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0"/>
                </a:pPr>
                <a:r>
                  <a:rPr lang="en-US" sz="1050" b="0"/>
                  <a:t>Shear Velocity UV (m/s)</a:t>
                </a:r>
              </a:p>
            </c:rich>
          </c:tx>
          <c:layout>
            <c:manualLayout>
              <c:xMode val="edge"/>
              <c:yMode val="edge"/>
              <c:x val="1.1406024578053575E-3"/>
              <c:y val="1.5717311953948789E-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331152432"/>
        <c:crosses val="autoZero"/>
        <c:crossBetween val="midCat"/>
        <c:majorUnit val="1.0000000000000002E-2"/>
      </c:valAx>
    </c:plotArea>
    <c:legend>
      <c:legendPos val="r"/>
      <c:layout>
        <c:manualLayout>
          <c:xMode val="edge"/>
          <c:yMode val="edge"/>
          <c:x val="0.2094036258712694"/>
          <c:y val="2.8824303373225009E-2"/>
          <c:w val="0.69788322817263737"/>
          <c:h val="0.1393963533056758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" lastClr="FFFFFF"/>
      </a:solidFill>
    </a:ln>
  </c:sp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2"/>
          <c:order val="0"/>
          <c:tx>
            <c:v>Q = 125000 sperm/s</c:v>
          </c:tx>
          <c:spPr>
            <a:ln w="12700">
              <a:solidFill>
                <a:schemeClr val="tx1"/>
              </a:solidFill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'downs. sp. con.'!$AL$14:$AL$35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con.'!$AZ$14:$AZ$35</c:f>
              <c:numCache>
                <c:formatCode>0.00E+00</c:formatCode>
                <c:ptCount val="22"/>
                <c:pt idx="0">
                  <c:v>12130.712125905859</c:v>
                </c:pt>
                <c:pt idx="1">
                  <c:v>6065.3560629529302</c:v>
                </c:pt>
                <c:pt idx="2">
                  <c:v>2426.1424251811718</c:v>
                </c:pt>
                <c:pt idx="3">
                  <c:v>1213.0712125905857</c:v>
                </c:pt>
                <c:pt idx="4">
                  <c:v>808.71414172705738</c:v>
                </c:pt>
                <c:pt idx="5">
                  <c:v>606.53560629529295</c:v>
                </c:pt>
                <c:pt idx="6">
                  <c:v>485.2284850362343</c:v>
                </c:pt>
                <c:pt idx="7">
                  <c:v>404.35707086352858</c:v>
                </c:pt>
                <c:pt idx="8">
                  <c:v>346.5917750258817</c:v>
                </c:pt>
                <c:pt idx="9">
                  <c:v>303.26780314764642</c:v>
                </c:pt>
                <c:pt idx="10">
                  <c:v>269.57138057568579</c:v>
                </c:pt>
                <c:pt idx="11">
                  <c:v>242.61424251811715</c:v>
                </c:pt>
                <c:pt idx="12">
                  <c:v>220.5584022891974</c:v>
                </c:pt>
                <c:pt idx="13">
                  <c:v>202.17853543176435</c:v>
                </c:pt>
                <c:pt idx="14">
                  <c:v>186.62634039855163</c:v>
                </c:pt>
                <c:pt idx="15">
                  <c:v>173.29588751294085</c:v>
                </c:pt>
                <c:pt idx="16">
                  <c:v>161.74282834541143</c:v>
                </c:pt>
                <c:pt idx="17">
                  <c:v>151.63390157382324</c:v>
                </c:pt>
                <c:pt idx="18">
                  <c:v>142.7142603047748</c:v>
                </c:pt>
                <c:pt idx="19">
                  <c:v>134.7856902878429</c:v>
                </c:pt>
                <c:pt idx="20">
                  <c:v>127.69170658848273</c:v>
                </c:pt>
                <c:pt idx="21">
                  <c:v>121.30712125905858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A61-47B4-BE11-11E8FC5EFF36}"/>
            </c:ext>
          </c:extLst>
        </c:ser>
        <c:ser>
          <c:idx val="1"/>
          <c:order val="1"/>
          <c:tx>
            <c:v>Q = 12500 sperm/s</c:v>
          </c:tx>
          <c:spPr>
            <a:ln w="12700">
              <a:solidFill>
                <a:schemeClr val="tx1"/>
              </a:solidFill>
            </a:ln>
          </c:spPr>
          <c:marker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'downs. sp. con.'!$U$14:$U$35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con.'!$AI$14:$AI$35</c:f>
              <c:numCache>
                <c:formatCode>0.00E+00</c:formatCode>
                <c:ptCount val="22"/>
                <c:pt idx="0">
                  <c:v>808.71414172705693</c:v>
                </c:pt>
                <c:pt idx="1">
                  <c:v>404.35707086352869</c:v>
                </c:pt>
                <c:pt idx="2">
                  <c:v>161.74282834541145</c:v>
                </c:pt>
                <c:pt idx="3">
                  <c:v>80.871414172705727</c:v>
                </c:pt>
                <c:pt idx="4">
                  <c:v>53.914276115137142</c:v>
                </c:pt>
                <c:pt idx="5">
                  <c:v>40.435707086352863</c:v>
                </c:pt>
                <c:pt idx="6">
                  <c:v>32.348565669082284</c:v>
                </c:pt>
                <c:pt idx="7">
                  <c:v>26.957138057568571</c:v>
                </c:pt>
                <c:pt idx="8">
                  <c:v>23.106118335058781</c:v>
                </c:pt>
                <c:pt idx="9">
                  <c:v>20.217853543176432</c:v>
                </c:pt>
                <c:pt idx="10">
                  <c:v>17.971425371712382</c:v>
                </c:pt>
                <c:pt idx="11">
                  <c:v>16.174282834541142</c:v>
                </c:pt>
                <c:pt idx="12">
                  <c:v>14.703893485946496</c:v>
                </c:pt>
                <c:pt idx="13">
                  <c:v>13.478569028784285</c:v>
                </c:pt>
                <c:pt idx="14">
                  <c:v>12.441756026570111</c:v>
                </c:pt>
                <c:pt idx="15">
                  <c:v>11.553059167529391</c:v>
                </c:pt>
                <c:pt idx="16">
                  <c:v>10.782855223027431</c:v>
                </c:pt>
                <c:pt idx="17">
                  <c:v>10.108926771588216</c:v>
                </c:pt>
                <c:pt idx="18">
                  <c:v>9.5142840203183194</c:v>
                </c:pt>
                <c:pt idx="19">
                  <c:v>8.9857126858561909</c:v>
                </c:pt>
                <c:pt idx="20">
                  <c:v>8.5127804392321824</c:v>
                </c:pt>
                <c:pt idx="21">
                  <c:v>8.0871414172705709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A61-47B4-BE11-11E8FC5EFF36}"/>
            </c:ext>
          </c:extLst>
        </c:ser>
        <c:ser>
          <c:idx val="0"/>
          <c:order val="2"/>
          <c:tx>
            <c:v>Q = 1250 sperm/s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'downs. sp. con.'!$C$14:$C$35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con.'!$R$14:$R$35</c:f>
              <c:numCache>
                <c:formatCode>0.00E+00</c:formatCode>
                <c:ptCount val="22"/>
                <c:pt idx="0">
                  <c:v>4852.2848503623427</c:v>
                </c:pt>
                <c:pt idx="1">
                  <c:v>2426.1424251811713</c:v>
                </c:pt>
                <c:pt idx="2">
                  <c:v>970.45697007246861</c:v>
                </c:pt>
                <c:pt idx="3">
                  <c:v>485.2284850362343</c:v>
                </c:pt>
                <c:pt idx="4">
                  <c:v>323.48565669082291</c:v>
                </c:pt>
                <c:pt idx="5">
                  <c:v>242.61424251811715</c:v>
                </c:pt>
                <c:pt idx="6">
                  <c:v>194.09139401449374</c:v>
                </c:pt>
                <c:pt idx="7">
                  <c:v>161.74282834541145</c:v>
                </c:pt>
                <c:pt idx="8">
                  <c:v>138.63671001035272</c:v>
                </c:pt>
                <c:pt idx="9">
                  <c:v>121.30712125905858</c:v>
                </c:pt>
                <c:pt idx="10">
                  <c:v>107.82855223027431</c:v>
                </c:pt>
                <c:pt idx="11">
                  <c:v>97.045697007246872</c:v>
                </c:pt>
                <c:pt idx="12">
                  <c:v>88.223360915678967</c:v>
                </c:pt>
                <c:pt idx="13">
                  <c:v>80.871414172705727</c:v>
                </c:pt>
                <c:pt idx="14">
                  <c:v>74.650536159420668</c:v>
                </c:pt>
                <c:pt idx="15">
                  <c:v>69.318355005176329</c:v>
                </c:pt>
                <c:pt idx="16">
                  <c:v>64.697131338164567</c:v>
                </c:pt>
                <c:pt idx="17">
                  <c:v>60.653560629529288</c:v>
                </c:pt>
                <c:pt idx="18">
                  <c:v>57.08570412190992</c:v>
                </c:pt>
                <c:pt idx="19">
                  <c:v>53.914276115137156</c:v>
                </c:pt>
                <c:pt idx="20">
                  <c:v>51.076682635393091</c:v>
                </c:pt>
                <c:pt idx="21">
                  <c:v>48.522848503623436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A61-47B4-BE11-11E8FC5EF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3608"/>
        <c:axId val="331154000"/>
      </c:scatterChart>
      <c:valAx>
        <c:axId val="331153608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Downstream distance, x (cm)</a:t>
                </a:r>
              </a:p>
            </c:rich>
          </c:tx>
          <c:layout>
            <c:manualLayout>
              <c:xMode val="edge"/>
              <c:yMode val="edge"/>
              <c:x val="0.42615931824642828"/>
              <c:y val="0.894956540918582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31154000"/>
        <c:crosses val="autoZero"/>
        <c:crossBetween val="midCat"/>
        <c:majorUnit val="10"/>
      </c:valAx>
      <c:valAx>
        <c:axId val="331154000"/>
        <c:scaling>
          <c:logBase val="10"/>
          <c:orientation val="minMax"/>
          <c:max val="1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Sperm Concentration,C (No./ml)</a:t>
                </a:r>
              </a:p>
            </c:rich>
          </c:tx>
          <c:layout>
            <c:manualLayout>
              <c:xMode val="edge"/>
              <c:yMode val="edge"/>
              <c:x val="1.0075566750629723E-2"/>
              <c:y val="5.1014483439099222E-2"/>
            </c:manualLayout>
          </c:layout>
          <c:overlay val="0"/>
        </c:title>
        <c:numFmt formatCode="0.00E+00" sourceLinked="0"/>
        <c:majorTickMark val="out"/>
        <c:minorTickMark val="out"/>
        <c:tickLblPos val="nextTo"/>
        <c:crossAx val="331153608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457849421182873"/>
          <c:y val="4.6983718455557509E-2"/>
          <c:w val="0.63361968165996418"/>
          <c:h val="0.12173326546009074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ARCHED: MOST FAVOURABLE Q = 3000 sperm/s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'downs. sp. con.'!$BC$14:$BC$35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con.'!$BQ$14:$BQ$35</c:f>
              <c:numCache>
                <c:formatCode>0.00E+00</c:formatCode>
                <c:ptCount val="22"/>
                <c:pt idx="0">
                  <c:v>623.91032418396003</c:v>
                </c:pt>
                <c:pt idx="1">
                  <c:v>311.95516209198007</c:v>
                </c:pt>
                <c:pt idx="2">
                  <c:v>124.78206483679203</c:v>
                </c:pt>
                <c:pt idx="3">
                  <c:v>62.391032418396016</c:v>
                </c:pt>
                <c:pt idx="4">
                  <c:v>41.594021612263994</c:v>
                </c:pt>
                <c:pt idx="5">
                  <c:v>31.195516209198008</c:v>
                </c:pt>
                <c:pt idx="6">
                  <c:v>24.9564129673584</c:v>
                </c:pt>
                <c:pt idx="7">
                  <c:v>20.797010806131997</c:v>
                </c:pt>
                <c:pt idx="8">
                  <c:v>17.826009262398859</c:v>
                </c:pt>
                <c:pt idx="9">
                  <c:v>15.597758104599004</c:v>
                </c:pt>
                <c:pt idx="10">
                  <c:v>13.864673870754668</c:v>
                </c:pt>
                <c:pt idx="11">
                  <c:v>12.4782064836792</c:v>
                </c:pt>
                <c:pt idx="12">
                  <c:v>11.343824076072002</c:v>
                </c:pt>
                <c:pt idx="13">
                  <c:v>10.398505403065998</c:v>
                </c:pt>
                <c:pt idx="14">
                  <c:v>9.5986203720609247</c:v>
                </c:pt>
                <c:pt idx="15">
                  <c:v>8.9130046311994295</c:v>
                </c:pt>
                <c:pt idx="16">
                  <c:v>8.3188043224528023</c:v>
                </c:pt>
                <c:pt idx="17">
                  <c:v>7.798879052299502</c:v>
                </c:pt>
                <c:pt idx="18">
                  <c:v>7.3401214609877679</c:v>
                </c:pt>
                <c:pt idx="19">
                  <c:v>6.9323369353773341</c:v>
                </c:pt>
                <c:pt idx="20">
                  <c:v>6.5674770966732643</c:v>
                </c:pt>
                <c:pt idx="21">
                  <c:v>6.2391032418396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008-496F-BF2D-FB31E115D115}"/>
            </c:ext>
          </c:extLst>
        </c:ser>
        <c:ser>
          <c:idx val="1"/>
          <c:order val="1"/>
          <c:tx>
            <c:v>ARCHED: LEAST FAVOURABLE Q = 3000 sperm/s</c:v>
          </c:tx>
          <c:spPr>
            <a:ln w="12700">
              <a:solidFill>
                <a:sysClr val="windowText" lastClr="000000"/>
              </a:solidFill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'downs. sp. con.'!$BT$14:$BT$35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con.'!$CH$14:$CH$35</c:f>
              <c:numCache>
                <c:formatCode>0.00E+00</c:formatCode>
                <c:ptCount val="22"/>
                <c:pt idx="0">
                  <c:v>296.40371706817297</c:v>
                </c:pt>
                <c:pt idx="1">
                  <c:v>148.20185853408651</c:v>
                </c:pt>
                <c:pt idx="2">
                  <c:v>59.280743413634603</c:v>
                </c:pt>
                <c:pt idx="3">
                  <c:v>29.640371706817302</c:v>
                </c:pt>
                <c:pt idx="4">
                  <c:v>19.760247804544861</c:v>
                </c:pt>
                <c:pt idx="5">
                  <c:v>14.820185853408651</c:v>
                </c:pt>
                <c:pt idx="6">
                  <c:v>11.856148682726918</c:v>
                </c:pt>
                <c:pt idx="7">
                  <c:v>9.8801239022724303</c:v>
                </c:pt>
                <c:pt idx="8">
                  <c:v>8.4686776305192275</c:v>
                </c:pt>
                <c:pt idx="9">
                  <c:v>7.4100929267043254</c:v>
                </c:pt>
                <c:pt idx="10">
                  <c:v>6.5867492681816202</c:v>
                </c:pt>
                <c:pt idx="11">
                  <c:v>5.9280743413634589</c:v>
                </c:pt>
                <c:pt idx="12">
                  <c:v>5.3891584921486002</c:v>
                </c:pt>
                <c:pt idx="13">
                  <c:v>4.9400619511362152</c:v>
                </c:pt>
                <c:pt idx="14">
                  <c:v>4.5600571856641983</c:v>
                </c:pt>
                <c:pt idx="15">
                  <c:v>4.2343388152596138</c:v>
                </c:pt>
                <c:pt idx="16">
                  <c:v>3.9520495609089719</c:v>
                </c:pt>
                <c:pt idx="17">
                  <c:v>3.7050464633521627</c:v>
                </c:pt>
                <c:pt idx="18">
                  <c:v>3.4871025537432114</c:v>
                </c:pt>
                <c:pt idx="19">
                  <c:v>3.2933746340908101</c:v>
                </c:pt>
                <c:pt idx="20">
                  <c:v>3.1200391270334</c:v>
                </c:pt>
                <c:pt idx="21">
                  <c:v>2.9640371706817294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008-496F-BF2D-FB31E115D115}"/>
            </c:ext>
          </c:extLst>
        </c:ser>
        <c:ser>
          <c:idx val="2"/>
          <c:order val="2"/>
          <c:tx>
            <c:v>FLAT: MOST FAVOURABLE Q = 3000 sperm/s</c:v>
          </c:tx>
          <c:spPr>
            <a:ln w="12700">
              <a:solidFill>
                <a:sysClr val="windowText" lastClr="000000"/>
              </a:solidFill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'downs. sp. con.'!$BC$39:$BC$60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con.'!$BQ$39:$BQ$60</c:f>
              <c:numCache>
                <c:formatCode>0.00E+00</c:formatCode>
                <c:ptCount val="22"/>
                <c:pt idx="0">
                  <c:v>561.60704286601197</c:v>
                </c:pt>
                <c:pt idx="1">
                  <c:v>280.80352143300604</c:v>
                </c:pt>
                <c:pt idx="2">
                  <c:v>112.3214085732024</c:v>
                </c:pt>
                <c:pt idx="3">
                  <c:v>56.160704286601202</c:v>
                </c:pt>
                <c:pt idx="4">
                  <c:v>37.44046952440079</c:v>
                </c:pt>
                <c:pt idx="5">
                  <c:v>28.080352143300601</c:v>
                </c:pt>
                <c:pt idx="6">
                  <c:v>22.464281714640475</c:v>
                </c:pt>
                <c:pt idx="7">
                  <c:v>18.720234762200395</c:v>
                </c:pt>
                <c:pt idx="8">
                  <c:v>16.045915510457483</c:v>
                </c:pt>
                <c:pt idx="9">
                  <c:v>14.040176071650301</c:v>
                </c:pt>
                <c:pt idx="10">
                  <c:v>12.480156508133595</c:v>
                </c:pt>
                <c:pt idx="11">
                  <c:v>11.232140857320239</c:v>
                </c:pt>
                <c:pt idx="12">
                  <c:v>10.2110371430184</c:v>
                </c:pt>
                <c:pt idx="13">
                  <c:v>9.3601173811001974</c:v>
                </c:pt>
                <c:pt idx="14">
                  <c:v>8.6401083517847965</c:v>
                </c:pt>
                <c:pt idx="15">
                  <c:v>8.0229577552287417</c:v>
                </c:pt>
                <c:pt idx="16">
                  <c:v>7.4880939048801576</c:v>
                </c:pt>
                <c:pt idx="17">
                  <c:v>7.0200880358251503</c:v>
                </c:pt>
                <c:pt idx="18">
                  <c:v>6.6071416807766115</c:v>
                </c:pt>
                <c:pt idx="19">
                  <c:v>6.2400782540667974</c:v>
                </c:pt>
                <c:pt idx="20">
                  <c:v>5.9116530828001261</c:v>
                </c:pt>
                <c:pt idx="21">
                  <c:v>5.6160704286601186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008-496F-BF2D-FB31E115D115}"/>
            </c:ext>
          </c:extLst>
        </c:ser>
        <c:ser>
          <c:idx val="3"/>
          <c:order val="3"/>
          <c:tx>
            <c:v>FLAT: LEAST FAVOURABLE Q = 3000 sperm/s</c:v>
          </c:tx>
          <c:spPr>
            <a:ln w="12700">
              <a:solidFill>
                <a:sysClr val="windowText" lastClr="000000"/>
              </a:solidFill>
            </a:ln>
          </c:spPr>
          <c:marker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'downs. sp. con.'!$BT$39:$BT$60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con.'!$CH$39:$CH$60</c:f>
              <c:numCache>
                <c:formatCode>0.00E+00</c:formatCode>
                <c:ptCount val="22"/>
                <c:pt idx="0">
                  <c:v>367.27934637258215</c:v>
                </c:pt>
                <c:pt idx="1">
                  <c:v>183.63967318629116</c:v>
                </c:pt>
                <c:pt idx="2">
                  <c:v>73.455869274516459</c:v>
                </c:pt>
                <c:pt idx="3">
                  <c:v>36.72793463725823</c:v>
                </c:pt>
                <c:pt idx="4">
                  <c:v>24.485289758172147</c:v>
                </c:pt>
                <c:pt idx="5">
                  <c:v>18.363967318629115</c:v>
                </c:pt>
                <c:pt idx="6">
                  <c:v>14.691173854903289</c:v>
                </c:pt>
                <c:pt idx="7">
                  <c:v>12.242644879086074</c:v>
                </c:pt>
                <c:pt idx="8">
                  <c:v>10.493695610645208</c:v>
                </c:pt>
                <c:pt idx="9">
                  <c:v>9.1819836593145574</c:v>
                </c:pt>
                <c:pt idx="10">
                  <c:v>8.1617632527240502</c:v>
                </c:pt>
                <c:pt idx="11">
                  <c:v>7.3455869274516452</c:v>
                </c:pt>
                <c:pt idx="12">
                  <c:v>6.6778062976833148</c:v>
                </c:pt>
                <c:pt idx="13">
                  <c:v>6.1213224395430368</c:v>
                </c:pt>
                <c:pt idx="14">
                  <c:v>5.65045148265511</c:v>
                </c:pt>
                <c:pt idx="15">
                  <c:v>5.246847805322604</c:v>
                </c:pt>
                <c:pt idx="16">
                  <c:v>4.8970579516344284</c:v>
                </c:pt>
                <c:pt idx="17">
                  <c:v>4.5909918296572787</c:v>
                </c:pt>
                <c:pt idx="18">
                  <c:v>4.3209334867362603</c:v>
                </c:pt>
                <c:pt idx="19">
                  <c:v>4.0808816263620251</c:v>
                </c:pt>
                <c:pt idx="20">
                  <c:v>3.8660983828692852</c:v>
                </c:pt>
                <c:pt idx="21">
                  <c:v>3.6727934637258222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1008-496F-BF2D-FB31E115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4784"/>
        <c:axId val="331155176"/>
      </c:scatterChart>
      <c:valAx>
        <c:axId val="331154784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Downstream distance, </a:t>
                </a:r>
                <a:r>
                  <a:rPr lang="en-US" sz="1100" b="0" i="1">
                    <a:latin typeface="+mj-lt"/>
                  </a:rPr>
                  <a:t>x</a:t>
                </a:r>
                <a:r>
                  <a:rPr lang="en-US" sz="1100" b="0"/>
                  <a:t> (cm)</a:t>
                </a:r>
              </a:p>
            </c:rich>
          </c:tx>
          <c:layout>
            <c:manualLayout>
              <c:xMode val="edge"/>
              <c:yMode val="edge"/>
              <c:x val="0.42615931824642828"/>
              <c:y val="0.894956540918582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31155176"/>
        <c:crosses val="autoZero"/>
        <c:crossBetween val="midCat"/>
        <c:majorUnit val="5"/>
      </c:valAx>
      <c:valAx>
        <c:axId val="331155176"/>
        <c:scaling>
          <c:logBase val="10"/>
          <c:orientation val="minMax"/>
          <c:max val="1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Sperm Concentration,C (No./ml)</a:t>
                </a:r>
              </a:p>
            </c:rich>
          </c:tx>
          <c:layout>
            <c:manualLayout>
              <c:xMode val="edge"/>
              <c:yMode val="edge"/>
              <c:x val="1.0075566750629723E-2"/>
              <c:y val="5.1014483439099222E-2"/>
            </c:manualLayout>
          </c:layout>
          <c:overlay val="0"/>
        </c:title>
        <c:numFmt formatCode="0.00E+00" sourceLinked="0"/>
        <c:majorTickMark val="out"/>
        <c:minorTickMark val="out"/>
        <c:tickLblPos val="nextTo"/>
        <c:crossAx val="331154784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39618418802468"/>
          <c:y val="6.0691532910367159E-4"/>
          <c:w val="0.76492843493713414"/>
          <c:h val="0.27516124155449195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95114253455278"/>
          <c:y val="4.4256688795011066E-2"/>
          <c:w val="0.7190258361612456"/>
          <c:h val="0.78711867413676484"/>
        </c:manualLayout>
      </c:layout>
      <c:scatterChart>
        <c:scatterStyle val="smoothMarker"/>
        <c:varyColors val="0"/>
        <c:ser>
          <c:idx val="2"/>
          <c:order val="0"/>
          <c:tx>
            <c:v>Arched model, 0.1 m/s, smooth</c:v>
          </c:tx>
          <c:spPr>
            <a:ln w="15875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'downs. sp. con.'!$BC$39:$BC$60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con.'!$BQ$39:$BQ$60</c:f>
              <c:numCache>
                <c:formatCode>0.00E+00</c:formatCode>
                <c:ptCount val="22"/>
                <c:pt idx="0">
                  <c:v>561.60704286601197</c:v>
                </c:pt>
                <c:pt idx="1">
                  <c:v>280.80352143300604</c:v>
                </c:pt>
                <c:pt idx="2">
                  <c:v>112.3214085732024</c:v>
                </c:pt>
                <c:pt idx="3">
                  <c:v>56.160704286601202</c:v>
                </c:pt>
                <c:pt idx="4">
                  <c:v>37.44046952440079</c:v>
                </c:pt>
                <c:pt idx="5">
                  <c:v>28.080352143300601</c:v>
                </c:pt>
                <c:pt idx="6">
                  <c:v>22.464281714640475</c:v>
                </c:pt>
                <c:pt idx="7">
                  <c:v>18.720234762200395</c:v>
                </c:pt>
                <c:pt idx="8">
                  <c:v>16.045915510457483</c:v>
                </c:pt>
                <c:pt idx="9">
                  <c:v>14.040176071650301</c:v>
                </c:pt>
                <c:pt idx="10">
                  <c:v>12.480156508133595</c:v>
                </c:pt>
                <c:pt idx="11">
                  <c:v>11.232140857320239</c:v>
                </c:pt>
                <c:pt idx="12">
                  <c:v>10.2110371430184</c:v>
                </c:pt>
                <c:pt idx="13">
                  <c:v>9.3601173811001974</c:v>
                </c:pt>
                <c:pt idx="14">
                  <c:v>8.6401083517847965</c:v>
                </c:pt>
                <c:pt idx="15">
                  <c:v>8.0229577552287417</c:v>
                </c:pt>
                <c:pt idx="16">
                  <c:v>7.4880939048801576</c:v>
                </c:pt>
                <c:pt idx="17">
                  <c:v>7.0200880358251503</c:v>
                </c:pt>
                <c:pt idx="18">
                  <c:v>6.6071416807766115</c:v>
                </c:pt>
                <c:pt idx="19">
                  <c:v>6.2400782540667974</c:v>
                </c:pt>
                <c:pt idx="20">
                  <c:v>5.9116530828001261</c:v>
                </c:pt>
                <c:pt idx="21">
                  <c:v>5.6160704286601186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7A4-4924-93EC-2BCE797F7C52}"/>
            </c:ext>
          </c:extLst>
        </c:ser>
        <c:ser>
          <c:idx val="0"/>
          <c:order val="1"/>
          <c:tx>
            <c:v>Arched model, 0.1 m/s, rough</c:v>
          </c:tx>
          <c:spPr>
            <a:ln w="952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xVal>
            <c:numRef>
              <c:f>'downs. sp. con.'!$BC$14:$BC$35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con.'!$BQ$14:$BQ$35</c:f>
              <c:numCache>
                <c:formatCode>0.00E+00</c:formatCode>
                <c:ptCount val="22"/>
                <c:pt idx="0">
                  <c:v>623.91032418396003</c:v>
                </c:pt>
                <c:pt idx="1">
                  <c:v>311.95516209198007</c:v>
                </c:pt>
                <c:pt idx="2">
                  <c:v>124.78206483679203</c:v>
                </c:pt>
                <c:pt idx="3">
                  <c:v>62.391032418396016</c:v>
                </c:pt>
                <c:pt idx="4">
                  <c:v>41.594021612263994</c:v>
                </c:pt>
                <c:pt idx="5">
                  <c:v>31.195516209198008</c:v>
                </c:pt>
                <c:pt idx="6">
                  <c:v>24.9564129673584</c:v>
                </c:pt>
                <c:pt idx="7">
                  <c:v>20.797010806131997</c:v>
                </c:pt>
                <c:pt idx="8">
                  <c:v>17.826009262398859</c:v>
                </c:pt>
                <c:pt idx="9">
                  <c:v>15.597758104599004</c:v>
                </c:pt>
                <c:pt idx="10">
                  <c:v>13.864673870754668</c:v>
                </c:pt>
                <c:pt idx="11">
                  <c:v>12.4782064836792</c:v>
                </c:pt>
                <c:pt idx="12">
                  <c:v>11.343824076072002</c:v>
                </c:pt>
                <c:pt idx="13">
                  <c:v>10.398505403065998</c:v>
                </c:pt>
                <c:pt idx="14">
                  <c:v>9.5986203720609247</c:v>
                </c:pt>
                <c:pt idx="15">
                  <c:v>8.9130046311994295</c:v>
                </c:pt>
                <c:pt idx="16">
                  <c:v>8.3188043224528023</c:v>
                </c:pt>
                <c:pt idx="17">
                  <c:v>7.798879052299502</c:v>
                </c:pt>
                <c:pt idx="18">
                  <c:v>7.3401214609877679</c:v>
                </c:pt>
                <c:pt idx="19">
                  <c:v>6.9323369353773341</c:v>
                </c:pt>
                <c:pt idx="20">
                  <c:v>6.5674770966732643</c:v>
                </c:pt>
                <c:pt idx="21">
                  <c:v>6.2391032418396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FC4-4270-9A0F-B376E2484ABB}"/>
            </c:ext>
          </c:extLst>
        </c:ser>
        <c:ser>
          <c:idx val="3"/>
          <c:order val="2"/>
          <c:tx>
            <c:v>Arched model, 0.25 m/s, smooth</c:v>
          </c:tx>
          <c:spPr>
            <a:ln w="95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'downs. sp. con.'!$BT$39:$BT$60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con.'!$CH$39:$CH$60</c:f>
              <c:numCache>
                <c:formatCode>0.00E+00</c:formatCode>
                <c:ptCount val="22"/>
                <c:pt idx="0">
                  <c:v>367.27934637258215</c:v>
                </c:pt>
                <c:pt idx="1">
                  <c:v>183.63967318629116</c:v>
                </c:pt>
                <c:pt idx="2">
                  <c:v>73.455869274516459</c:v>
                </c:pt>
                <c:pt idx="3">
                  <c:v>36.72793463725823</c:v>
                </c:pt>
                <c:pt idx="4">
                  <c:v>24.485289758172147</c:v>
                </c:pt>
                <c:pt idx="5">
                  <c:v>18.363967318629115</c:v>
                </c:pt>
                <c:pt idx="6">
                  <c:v>14.691173854903289</c:v>
                </c:pt>
                <c:pt idx="7">
                  <c:v>12.242644879086074</c:v>
                </c:pt>
                <c:pt idx="8">
                  <c:v>10.493695610645208</c:v>
                </c:pt>
                <c:pt idx="9">
                  <c:v>9.1819836593145574</c:v>
                </c:pt>
                <c:pt idx="10">
                  <c:v>8.1617632527240502</c:v>
                </c:pt>
                <c:pt idx="11">
                  <c:v>7.3455869274516452</c:v>
                </c:pt>
                <c:pt idx="12">
                  <c:v>6.6778062976833148</c:v>
                </c:pt>
                <c:pt idx="13">
                  <c:v>6.1213224395430368</c:v>
                </c:pt>
                <c:pt idx="14">
                  <c:v>5.65045148265511</c:v>
                </c:pt>
                <c:pt idx="15">
                  <c:v>5.246847805322604</c:v>
                </c:pt>
                <c:pt idx="16">
                  <c:v>4.8970579516344284</c:v>
                </c:pt>
                <c:pt idx="17">
                  <c:v>4.5909918296572787</c:v>
                </c:pt>
                <c:pt idx="18">
                  <c:v>4.3209334867362603</c:v>
                </c:pt>
                <c:pt idx="19">
                  <c:v>4.0808816263620251</c:v>
                </c:pt>
                <c:pt idx="20">
                  <c:v>3.8660983828692852</c:v>
                </c:pt>
                <c:pt idx="21">
                  <c:v>3.6727934637258222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7A4-4924-93EC-2BCE797F7C52}"/>
            </c:ext>
          </c:extLst>
        </c:ser>
        <c:ser>
          <c:idx val="1"/>
          <c:order val="3"/>
          <c:tx>
            <c:v>Arched model, 0.25 m/s, rough</c:v>
          </c:tx>
          <c:spPr>
            <a:ln w="9525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'downs. sp. con.'!$BT$14:$BT$35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con.'!$CH$14:$CH$35</c:f>
              <c:numCache>
                <c:formatCode>0.00E+00</c:formatCode>
                <c:ptCount val="22"/>
                <c:pt idx="0">
                  <c:v>296.40371706817297</c:v>
                </c:pt>
                <c:pt idx="1">
                  <c:v>148.20185853408651</c:v>
                </c:pt>
                <c:pt idx="2">
                  <c:v>59.280743413634603</c:v>
                </c:pt>
                <c:pt idx="3">
                  <c:v>29.640371706817302</c:v>
                </c:pt>
                <c:pt idx="4">
                  <c:v>19.760247804544861</c:v>
                </c:pt>
                <c:pt idx="5">
                  <c:v>14.820185853408651</c:v>
                </c:pt>
                <c:pt idx="6">
                  <c:v>11.856148682726918</c:v>
                </c:pt>
                <c:pt idx="7">
                  <c:v>9.8801239022724303</c:v>
                </c:pt>
                <c:pt idx="8">
                  <c:v>8.4686776305192275</c:v>
                </c:pt>
                <c:pt idx="9">
                  <c:v>7.4100929267043254</c:v>
                </c:pt>
                <c:pt idx="10">
                  <c:v>6.5867492681816202</c:v>
                </c:pt>
                <c:pt idx="11">
                  <c:v>5.9280743413634589</c:v>
                </c:pt>
                <c:pt idx="12">
                  <c:v>5.3891584921486002</c:v>
                </c:pt>
                <c:pt idx="13">
                  <c:v>4.9400619511362152</c:v>
                </c:pt>
                <c:pt idx="14">
                  <c:v>4.5600571856641983</c:v>
                </c:pt>
                <c:pt idx="15">
                  <c:v>4.2343388152596138</c:v>
                </c:pt>
                <c:pt idx="16">
                  <c:v>3.9520495609089719</c:v>
                </c:pt>
                <c:pt idx="17">
                  <c:v>3.7050464633521627</c:v>
                </c:pt>
                <c:pt idx="18">
                  <c:v>3.4871025537432114</c:v>
                </c:pt>
                <c:pt idx="19">
                  <c:v>3.2933746340908101</c:v>
                </c:pt>
                <c:pt idx="20">
                  <c:v>3.1200391270334</c:v>
                </c:pt>
                <c:pt idx="21">
                  <c:v>2.9640371706817294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FC4-4270-9A0F-B376E248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155960"/>
        <c:axId val="331156352"/>
      </c:scatterChart>
      <c:valAx>
        <c:axId val="33115596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Downstream distance, </a:t>
                </a:r>
                <a:r>
                  <a:rPr lang="en-US" sz="1100" b="0" i="1">
                    <a:latin typeface="+mj-lt"/>
                    <a:cs typeface="Arial" panose="020B0604020202020204" pitchFamily="34" charset="0"/>
                  </a:rPr>
                  <a:t>x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 (cm)</a:t>
                </a:r>
              </a:p>
            </c:rich>
          </c:tx>
          <c:layout>
            <c:manualLayout>
              <c:xMode val="edge"/>
              <c:yMode val="edge"/>
              <c:x val="0.42615931824642833"/>
              <c:y val="0.88104349998064591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156352"/>
        <c:crosses val="autoZero"/>
        <c:crossBetween val="midCat"/>
      </c:valAx>
      <c:valAx>
        <c:axId val="331156352"/>
        <c:scaling>
          <c:logBase val="10"/>
          <c:orientation val="minMax"/>
          <c:max val="1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Sperm Concentration,C (No./ml)</a:t>
                </a:r>
              </a:p>
            </c:rich>
          </c:tx>
          <c:layout>
            <c:manualLayout>
              <c:xMode val="edge"/>
              <c:yMode val="edge"/>
              <c:x val="1.0075566750629723E-2"/>
              <c:y val="5.1014483439099222E-2"/>
            </c:manualLayout>
          </c:layout>
          <c:overlay val="0"/>
        </c:title>
        <c:numFmt formatCode="0.00E+00" sourceLinked="0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15596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1100" i="0">
                <a:latin typeface="+mn-lt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35954337758713045"/>
          <c:y val="3.1344575855143608E-2"/>
          <c:w val="0.60157627520340107"/>
          <c:h val="0.13610507188625715"/>
        </c:manualLayout>
      </c:layout>
      <c:overlay val="1"/>
      <c:txPr>
        <a:bodyPr/>
        <a:lstStyle/>
        <a:p>
          <a:pPr>
            <a:defRPr sz="1100">
              <a:latin typeface="+mn-lt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ls'!$F$156:$F$164</c:f>
              <c:numCache>
                <c:formatCode>0.00000</c:formatCode>
                <c:ptCount val="9"/>
                <c:pt idx="0">
                  <c:v>1.4012020408163258E-2</c:v>
                </c:pt>
                <c:pt idx="1">
                  <c:v>2.7154214285714278E-2</c:v>
                </c:pt>
                <c:pt idx="2">
                  <c:v>1.3288367346938777E-2</c:v>
                </c:pt>
                <c:pt idx="3">
                  <c:v>2.7910204081632639E-2</c:v>
                </c:pt>
                <c:pt idx="4">
                  <c:v>2.2164081632653057E-2</c:v>
                </c:pt>
                <c:pt idx="5">
                  <c:v>2.9589428571428534E-2</c:v>
                </c:pt>
                <c:pt idx="6">
                  <c:v>1.8777959183673473E-2</c:v>
                </c:pt>
                <c:pt idx="7">
                  <c:v>3.4365489795918365E-2</c:v>
                </c:pt>
                <c:pt idx="8">
                  <c:v>2.4778612244897961E-2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E9-4D77-9E4E-A22C7877CD42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ls'!$G$156:$G$164</c:f>
              <c:numCache>
                <c:formatCode>0.00000</c:formatCode>
                <c:ptCount val="9"/>
                <c:pt idx="0">
                  <c:v>8.0486122448979562E-3</c:v>
                </c:pt>
                <c:pt idx="1">
                  <c:v>2.2032959183673474E-2</c:v>
                </c:pt>
                <c:pt idx="2">
                  <c:v>1.5526142857142853E-2</c:v>
                </c:pt>
                <c:pt idx="3">
                  <c:v>6.3534285714285724E-2</c:v>
                </c:pt>
                <c:pt idx="4">
                  <c:v>3.3242632653061231E-2</c:v>
                </c:pt>
                <c:pt idx="5">
                  <c:v>8.0922857142857171E-2</c:v>
                </c:pt>
                <c:pt idx="6">
                  <c:v>2.6832632653061236E-2</c:v>
                </c:pt>
                <c:pt idx="7">
                  <c:v>4.4870163265306115E-2</c:v>
                </c:pt>
                <c:pt idx="8">
                  <c:v>4.8196428571428571E-2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E9-4D77-9E4E-A22C7877CD42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ls'!$H$156:$H$164</c:f>
              <c:numCache>
                <c:formatCode>0.00000</c:formatCode>
                <c:ptCount val="9"/>
                <c:pt idx="0">
                  <c:v>7.4976326530612246E-3</c:v>
                </c:pt>
                <c:pt idx="1">
                  <c:v>1.7273836734693872E-2</c:v>
                </c:pt>
                <c:pt idx="2">
                  <c:v>9.1438367346938741E-3</c:v>
                </c:pt>
                <c:pt idx="3">
                  <c:v>1.6587469387755099E-2</c:v>
                </c:pt>
                <c:pt idx="4">
                  <c:v>2.147730612244898E-2</c:v>
                </c:pt>
                <c:pt idx="5">
                  <c:v>1.5770163265306121E-2</c:v>
                </c:pt>
                <c:pt idx="6">
                  <c:v>1.1956040816326532E-2</c:v>
                </c:pt>
                <c:pt idx="7">
                  <c:v>1.6727306122448989E-2</c:v>
                </c:pt>
                <c:pt idx="8">
                  <c:v>1.4100326530612245E-2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E9-4D77-9E4E-A22C7877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0288"/>
        <c:axId val="315330680"/>
      </c:scatterChart>
      <c:valAx>
        <c:axId val="3153302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0680"/>
        <c:crosses val="autoZero"/>
        <c:crossBetween val="midCat"/>
        <c:majorUnit val="1"/>
      </c:valAx>
      <c:valAx>
        <c:axId val="315330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53302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Q = 1250 sperm/s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'downs. sp. con.'!$C$14:$C$35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con.'!$R$14:$R$35</c:f>
              <c:numCache>
                <c:formatCode>0.00E+00</c:formatCode>
                <c:ptCount val="22"/>
                <c:pt idx="0">
                  <c:v>4852.2848503623427</c:v>
                </c:pt>
                <c:pt idx="1">
                  <c:v>2426.1424251811713</c:v>
                </c:pt>
                <c:pt idx="2">
                  <c:v>970.45697007246861</c:v>
                </c:pt>
                <c:pt idx="3">
                  <c:v>485.2284850362343</c:v>
                </c:pt>
                <c:pt idx="4">
                  <c:v>323.48565669082291</c:v>
                </c:pt>
                <c:pt idx="5">
                  <c:v>242.61424251811715</c:v>
                </c:pt>
                <c:pt idx="6">
                  <c:v>194.09139401449374</c:v>
                </c:pt>
                <c:pt idx="7">
                  <c:v>161.74282834541145</c:v>
                </c:pt>
                <c:pt idx="8">
                  <c:v>138.63671001035272</c:v>
                </c:pt>
                <c:pt idx="9">
                  <c:v>121.30712125905858</c:v>
                </c:pt>
                <c:pt idx="10">
                  <c:v>107.82855223027431</c:v>
                </c:pt>
                <c:pt idx="11">
                  <c:v>97.045697007246872</c:v>
                </c:pt>
                <c:pt idx="12">
                  <c:v>88.223360915678967</c:v>
                </c:pt>
                <c:pt idx="13">
                  <c:v>80.871414172705727</c:v>
                </c:pt>
                <c:pt idx="14">
                  <c:v>74.650536159420668</c:v>
                </c:pt>
                <c:pt idx="15">
                  <c:v>69.318355005176329</c:v>
                </c:pt>
                <c:pt idx="16">
                  <c:v>64.697131338164567</c:v>
                </c:pt>
                <c:pt idx="17">
                  <c:v>60.653560629529288</c:v>
                </c:pt>
                <c:pt idx="18">
                  <c:v>57.08570412190992</c:v>
                </c:pt>
                <c:pt idx="19">
                  <c:v>53.914276115137156</c:v>
                </c:pt>
                <c:pt idx="20">
                  <c:v>51.076682635393091</c:v>
                </c:pt>
                <c:pt idx="21">
                  <c:v>48.522848503623436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46E-41E6-B173-9C12CB060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56368"/>
        <c:axId val="332856760"/>
      </c:scatterChart>
      <c:valAx>
        <c:axId val="332856368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Downstream distance, x (cm)</a:t>
                </a:r>
              </a:p>
            </c:rich>
          </c:tx>
          <c:layout>
            <c:manualLayout>
              <c:xMode val="edge"/>
              <c:yMode val="edge"/>
              <c:x val="0.42615931824642828"/>
              <c:y val="0.894956540918582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32856760"/>
        <c:crosses val="autoZero"/>
        <c:crossBetween val="midCat"/>
        <c:majorUnit val="5"/>
      </c:valAx>
      <c:valAx>
        <c:axId val="332856760"/>
        <c:scaling>
          <c:logBase val="10"/>
          <c:orientation val="minMax"/>
          <c:max val="1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Sperm Concentration,C (No./ml)</a:t>
                </a:r>
              </a:p>
            </c:rich>
          </c:tx>
          <c:layout>
            <c:manualLayout>
              <c:xMode val="edge"/>
              <c:yMode val="edge"/>
              <c:x val="1.0075566750629723E-2"/>
              <c:y val="5.1014483439099222E-2"/>
            </c:manualLayout>
          </c:layout>
          <c:overlay val="0"/>
        </c:title>
        <c:numFmt formatCode="0.00E+00" sourceLinked="0"/>
        <c:majorTickMark val="out"/>
        <c:minorTickMark val="out"/>
        <c:tickLblPos val="nextTo"/>
        <c:crossAx val="332856368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457849421182873"/>
          <c:y val="4.6983718455557509E-2"/>
          <c:w val="0.63361968165996418"/>
          <c:h val="0.12173326546009074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 = 1 cm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'downs. sp. con.'!$C$14:$C$35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con.'!$R$14:$R$35</c:f>
              <c:numCache>
                <c:formatCode>0.00E+00</c:formatCode>
                <c:ptCount val="22"/>
                <c:pt idx="0">
                  <c:v>4852.2848503623427</c:v>
                </c:pt>
                <c:pt idx="1">
                  <c:v>2426.1424251811713</c:v>
                </c:pt>
                <c:pt idx="2">
                  <c:v>970.45697007246861</c:v>
                </c:pt>
                <c:pt idx="3">
                  <c:v>485.2284850362343</c:v>
                </c:pt>
                <c:pt idx="4">
                  <c:v>323.48565669082291</c:v>
                </c:pt>
                <c:pt idx="5">
                  <c:v>242.61424251811715</c:v>
                </c:pt>
                <c:pt idx="6">
                  <c:v>194.09139401449374</c:v>
                </c:pt>
                <c:pt idx="7">
                  <c:v>161.74282834541145</c:v>
                </c:pt>
                <c:pt idx="8">
                  <c:v>138.63671001035272</c:v>
                </c:pt>
                <c:pt idx="9">
                  <c:v>121.30712125905858</c:v>
                </c:pt>
                <c:pt idx="10">
                  <c:v>107.82855223027431</c:v>
                </c:pt>
                <c:pt idx="11">
                  <c:v>97.045697007246872</c:v>
                </c:pt>
                <c:pt idx="12">
                  <c:v>88.223360915678967</c:v>
                </c:pt>
                <c:pt idx="13">
                  <c:v>80.871414172705727</c:v>
                </c:pt>
                <c:pt idx="14">
                  <c:v>74.650536159420668</c:v>
                </c:pt>
                <c:pt idx="15">
                  <c:v>69.318355005176329</c:v>
                </c:pt>
                <c:pt idx="16">
                  <c:v>64.697131338164567</c:v>
                </c:pt>
                <c:pt idx="17">
                  <c:v>60.653560629529288</c:v>
                </c:pt>
                <c:pt idx="18">
                  <c:v>57.08570412190992</c:v>
                </c:pt>
                <c:pt idx="19">
                  <c:v>53.914276115137156</c:v>
                </c:pt>
                <c:pt idx="20">
                  <c:v>51.076682635393091</c:v>
                </c:pt>
                <c:pt idx="21">
                  <c:v>48.522848503623436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70-4E09-B136-796DB12B3784}"/>
            </c:ext>
          </c:extLst>
        </c:ser>
        <c:ser>
          <c:idx val="1"/>
          <c:order val="1"/>
          <c:tx>
            <c:v>s = 6 cm</c:v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'downs. sp. con.'!$U$14:$U$35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  <c:pt idx="6">
                  <c:v>25</c:v>
                </c:pt>
                <c:pt idx="7">
                  <c:v>30</c:v>
                </c:pt>
                <c:pt idx="8">
                  <c:v>35</c:v>
                </c:pt>
                <c:pt idx="9">
                  <c:v>40</c:v>
                </c:pt>
                <c:pt idx="10">
                  <c:v>45</c:v>
                </c:pt>
                <c:pt idx="11">
                  <c:v>50</c:v>
                </c:pt>
                <c:pt idx="12">
                  <c:v>55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75</c:v>
                </c:pt>
                <c:pt idx="17">
                  <c:v>80</c:v>
                </c:pt>
                <c:pt idx="18">
                  <c:v>85</c:v>
                </c:pt>
                <c:pt idx="19">
                  <c:v>90</c:v>
                </c:pt>
                <c:pt idx="20">
                  <c:v>95</c:v>
                </c:pt>
                <c:pt idx="21">
                  <c:v>100</c:v>
                </c:pt>
              </c:numCache>
            </c:numRef>
          </c:xVal>
          <c:yVal>
            <c:numRef>
              <c:f>'downs. sp. con.'!$AI$14:$AI$35</c:f>
              <c:numCache>
                <c:formatCode>0.00E+00</c:formatCode>
                <c:ptCount val="22"/>
                <c:pt idx="0">
                  <c:v>808.71414172705693</c:v>
                </c:pt>
                <c:pt idx="1">
                  <c:v>404.35707086352869</c:v>
                </c:pt>
                <c:pt idx="2">
                  <c:v>161.74282834541145</c:v>
                </c:pt>
                <c:pt idx="3">
                  <c:v>80.871414172705727</c:v>
                </c:pt>
                <c:pt idx="4">
                  <c:v>53.914276115137142</c:v>
                </c:pt>
                <c:pt idx="5">
                  <c:v>40.435707086352863</c:v>
                </c:pt>
                <c:pt idx="6">
                  <c:v>32.348565669082284</c:v>
                </c:pt>
                <c:pt idx="7">
                  <c:v>26.957138057568571</c:v>
                </c:pt>
                <c:pt idx="8">
                  <c:v>23.106118335058781</c:v>
                </c:pt>
                <c:pt idx="9">
                  <c:v>20.217853543176432</c:v>
                </c:pt>
                <c:pt idx="10">
                  <c:v>17.971425371712382</c:v>
                </c:pt>
                <c:pt idx="11">
                  <c:v>16.174282834541142</c:v>
                </c:pt>
                <c:pt idx="12">
                  <c:v>14.703893485946496</c:v>
                </c:pt>
                <c:pt idx="13">
                  <c:v>13.478569028784285</c:v>
                </c:pt>
                <c:pt idx="14">
                  <c:v>12.441756026570111</c:v>
                </c:pt>
                <c:pt idx="15">
                  <c:v>11.553059167529391</c:v>
                </c:pt>
                <c:pt idx="16">
                  <c:v>10.782855223027431</c:v>
                </c:pt>
                <c:pt idx="17">
                  <c:v>10.108926771588216</c:v>
                </c:pt>
                <c:pt idx="18">
                  <c:v>9.5142840203183194</c:v>
                </c:pt>
                <c:pt idx="19">
                  <c:v>8.9857126858561909</c:v>
                </c:pt>
                <c:pt idx="20">
                  <c:v>8.5127804392321824</c:v>
                </c:pt>
                <c:pt idx="21">
                  <c:v>8.0871414172705709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270-4E09-B136-796DB12B3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57544"/>
        <c:axId val="332857936"/>
      </c:scatterChart>
      <c:valAx>
        <c:axId val="332857544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Downstream distance, </a:t>
                </a:r>
                <a:r>
                  <a:rPr lang="en-US" sz="1100" b="0" i="1">
                    <a:latin typeface="+mj-lt"/>
                    <a:cs typeface="Arial" panose="020B0604020202020204" pitchFamily="34" charset="0"/>
                  </a:rPr>
                  <a:t>x</a:t>
                </a: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 (cm)</a:t>
                </a:r>
              </a:p>
            </c:rich>
          </c:tx>
          <c:layout>
            <c:manualLayout>
              <c:xMode val="edge"/>
              <c:yMode val="edge"/>
              <c:x val="0.42615931824642828"/>
              <c:y val="0.89495654091858201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857936"/>
        <c:crosses val="autoZero"/>
        <c:crossBetween val="midCat"/>
      </c:valAx>
      <c:valAx>
        <c:axId val="332857936"/>
        <c:scaling>
          <c:logBase val="10"/>
          <c:orientation val="minMax"/>
          <c:max val="1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Sperm Concentration,C (No./ml)</a:t>
                </a:r>
              </a:p>
            </c:rich>
          </c:tx>
          <c:layout>
            <c:manualLayout>
              <c:xMode val="edge"/>
              <c:yMode val="edge"/>
              <c:x val="1.0075566750629723E-2"/>
              <c:y val="5.1014483439099222E-2"/>
            </c:manualLayout>
          </c:layout>
          <c:overlay val="0"/>
        </c:title>
        <c:numFmt formatCode="0.00E+00" sourceLinked="0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857544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899554816703536"/>
          <c:y val="5.6259079080848276E-2"/>
          <c:w val="0.22280581546422251"/>
          <c:h val="0.12598641999563254"/>
        </c:manualLayout>
      </c:layout>
      <c:overlay val="1"/>
      <c:txPr>
        <a:bodyPr/>
        <a:lstStyle/>
        <a:p>
          <a:pPr>
            <a:defRPr sz="1000" i="1">
              <a:latin typeface="+mn-lt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192023815814973"/>
          <c:y val="4.0920705124969259E-2"/>
          <c:w val="0.75103278197607848"/>
          <c:h val="0.7526117828002008"/>
        </c:manualLayout>
      </c:layout>
      <c:scatterChart>
        <c:scatterStyle val="smoothMarker"/>
        <c:varyColors val="0"/>
        <c:ser>
          <c:idx val="0"/>
          <c:order val="0"/>
          <c:tx>
            <c:v>V standard deviation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'Standard dev.P'!$D$20:$L$20</c:f>
              <c:numCache>
                <c:formatCode>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'Standard dev.P'!$D$21:$L$21</c:f>
              <c:numCache>
                <c:formatCode>0.000</c:formatCode>
                <c:ptCount val="9"/>
                <c:pt idx="0">
                  <c:v>1.0999999999999999E-2</c:v>
                </c:pt>
                <c:pt idx="1">
                  <c:v>1.6E-2</c:v>
                </c:pt>
                <c:pt idx="2">
                  <c:v>1.0999999999999999E-2</c:v>
                </c:pt>
                <c:pt idx="3">
                  <c:v>1.4E-2</c:v>
                </c:pt>
                <c:pt idx="4">
                  <c:v>2.0187848841974353E-2</c:v>
                </c:pt>
                <c:pt idx="5">
                  <c:v>1.4810111023313803E-2</c:v>
                </c:pt>
                <c:pt idx="6">
                  <c:v>1.5182260861926034E-2</c:v>
                </c:pt>
                <c:pt idx="7">
                  <c:v>2.713437837861371E-2</c:v>
                </c:pt>
                <c:pt idx="8">
                  <c:v>2.0452437984069746E-2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864-4F6B-BE40-74AA2172B3D8}"/>
            </c:ext>
          </c:extLst>
        </c:ser>
        <c:ser>
          <c:idx val="1"/>
          <c:order val="1"/>
          <c:tx>
            <c:v>W standard deviation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'Standard dev.P'!$D$20:$L$20</c:f>
              <c:numCache>
                <c:formatCode>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'Standard dev.P'!$D$22:$L$22</c:f>
              <c:numCache>
                <c:formatCode>0.000</c:formatCode>
                <c:ptCount val="9"/>
                <c:pt idx="0">
                  <c:v>8.9999999999999993E-3</c:v>
                </c:pt>
                <c:pt idx="1">
                  <c:v>1.0999999999999999E-2</c:v>
                </c:pt>
                <c:pt idx="2">
                  <c:v>8.9999999999999993E-3</c:v>
                </c:pt>
                <c:pt idx="3">
                  <c:v>0.01</c:v>
                </c:pt>
                <c:pt idx="4">
                  <c:v>1.3012065532739515E-2</c:v>
                </c:pt>
                <c:pt idx="5">
                  <c:v>1.1382367665605681E-2</c:v>
                </c:pt>
                <c:pt idx="6">
                  <c:v>9.4147773069690101E-3</c:v>
                </c:pt>
                <c:pt idx="7">
                  <c:v>1.6085812813773411E-2</c:v>
                </c:pt>
                <c:pt idx="8">
                  <c:v>1.2255979659190374E-2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864-4F6B-BE40-74AA2172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58720"/>
        <c:axId val="332859112"/>
      </c:scatterChart>
      <c:valAx>
        <c:axId val="332858720"/>
        <c:scaling>
          <c:orientation val="minMax"/>
          <c:max val="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Measuring Position</a:t>
                </a:r>
              </a:p>
            </c:rich>
          </c:tx>
          <c:layout>
            <c:manualLayout>
              <c:xMode val="edge"/>
              <c:yMode val="edge"/>
              <c:x val="0.36081452905635114"/>
              <c:y val="0.897186459864950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859112"/>
        <c:crosses val="autoZero"/>
        <c:crossBetween val="midCat"/>
        <c:majorUnit val="1"/>
      </c:valAx>
      <c:valAx>
        <c:axId val="332859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Velocity (m/s)</a:t>
                </a:r>
              </a:p>
            </c:rich>
          </c:tx>
          <c:layout>
            <c:manualLayout>
              <c:xMode val="edge"/>
              <c:yMode val="edge"/>
              <c:x val="3.7097711779316175E-3"/>
              <c:y val="0.176292519673622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858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118673924148743"/>
          <c:y val="3.0263600227265628E-2"/>
          <c:w val="0.57239373601789723"/>
          <c:h val="0.161979402171052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192023815814973"/>
          <c:y val="4.0920705124969259E-2"/>
          <c:w val="0.75103278197607848"/>
          <c:h val="0.7526117828002008"/>
        </c:manualLayout>
      </c:layout>
      <c:scatterChart>
        <c:scatterStyle val="smoothMarker"/>
        <c:varyColors val="0"/>
        <c:ser>
          <c:idx val="0"/>
          <c:order val="0"/>
          <c:tx>
            <c:v>U' standard deviation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'Standard dev.P'!$D$20:$L$20</c:f>
              <c:numCache>
                <c:formatCode>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'Standard dev.P'!$D$23:$L$23</c:f>
              <c:numCache>
                <c:formatCode>0.000</c:formatCode>
                <c:ptCount val="9"/>
                <c:pt idx="0">
                  <c:v>7.0000000000000001E-3</c:v>
                </c:pt>
                <c:pt idx="1">
                  <c:v>1.2E-2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1.1466404206492269E-2</c:v>
                </c:pt>
                <c:pt idx="5">
                  <c:v>1.067054195001433E-2</c:v>
                </c:pt>
                <c:pt idx="6">
                  <c:v>1.1572005299993299E-2</c:v>
                </c:pt>
                <c:pt idx="7">
                  <c:v>1.8854088385625554E-2</c:v>
                </c:pt>
                <c:pt idx="8">
                  <c:v>1.4770637919507485E-2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F02-4C53-833E-653A75C9E595}"/>
            </c:ext>
          </c:extLst>
        </c:ser>
        <c:ser>
          <c:idx val="1"/>
          <c:order val="1"/>
          <c:tx>
            <c:v>V' standard deviation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'Standard dev.P'!$D$20:$L$20</c:f>
              <c:numCache>
                <c:formatCode>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'Standard dev.P'!$D$24:$L$24</c:f>
              <c:numCache>
                <c:formatCode>0.000</c:formatCode>
                <c:ptCount val="9"/>
                <c:pt idx="0">
                  <c:v>1.4E-2</c:v>
                </c:pt>
                <c:pt idx="1">
                  <c:v>1.2E-2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1.5427372155306708E-2</c:v>
                </c:pt>
                <c:pt idx="5">
                  <c:v>1.2954633586780007E-2</c:v>
                </c:pt>
                <c:pt idx="6">
                  <c:v>1.270530853544561E-2</c:v>
                </c:pt>
                <c:pt idx="7">
                  <c:v>1.8394729518977009E-2</c:v>
                </c:pt>
                <c:pt idx="8">
                  <c:v>1.6524025761456364E-2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F02-4C53-833E-653A75C9E595}"/>
            </c:ext>
          </c:extLst>
        </c:ser>
        <c:ser>
          <c:idx val="2"/>
          <c:order val="2"/>
          <c:tx>
            <c:v>W' standard deviation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'Standard dev.P'!$D$20:$L$20</c:f>
              <c:numCache>
                <c:formatCode>0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'Standard dev.P'!$D$25:$L$25</c:f>
              <c:numCache>
                <c:formatCode>0.000</c:formatCode>
                <c:ptCount val="9"/>
                <c:pt idx="0">
                  <c:v>7.0000000000000001E-3</c:v>
                </c:pt>
                <c:pt idx="1">
                  <c:v>8.0000000000000002E-3</c:v>
                </c:pt>
                <c:pt idx="2">
                  <c:v>6.0000000000000001E-3</c:v>
                </c:pt>
                <c:pt idx="3">
                  <c:v>7.0000000000000001E-3</c:v>
                </c:pt>
                <c:pt idx="4">
                  <c:v>8.9720103645544377E-3</c:v>
                </c:pt>
                <c:pt idx="5">
                  <c:v>8.68249975978529E-3</c:v>
                </c:pt>
                <c:pt idx="6">
                  <c:v>7.2670736414087887E-3</c:v>
                </c:pt>
                <c:pt idx="7">
                  <c:v>1.0436016482733698E-2</c:v>
                </c:pt>
                <c:pt idx="8">
                  <c:v>8.7091956499502857E-3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F02-4C53-833E-653A75C9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859896"/>
        <c:axId val="332860288"/>
      </c:scatterChart>
      <c:valAx>
        <c:axId val="332859896"/>
        <c:scaling>
          <c:orientation val="minMax"/>
          <c:max val="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Measuring Position</a:t>
                </a:r>
              </a:p>
            </c:rich>
          </c:tx>
          <c:layout>
            <c:manualLayout>
              <c:xMode val="edge"/>
              <c:yMode val="edge"/>
              <c:x val="0.36081452905635114"/>
              <c:y val="0.897186459864950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860288"/>
        <c:crosses val="autoZero"/>
        <c:crossBetween val="midCat"/>
        <c:majorUnit val="1"/>
      </c:valAx>
      <c:valAx>
        <c:axId val="332860288"/>
        <c:scaling>
          <c:orientation val="minMax"/>
          <c:max val="3.0000000000000006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Velocity (m/s)</a:t>
                </a:r>
              </a:p>
            </c:rich>
          </c:tx>
          <c:layout>
            <c:manualLayout>
              <c:xMode val="edge"/>
              <c:yMode val="edge"/>
              <c:x val="3.7097711779316175E-3"/>
              <c:y val="0.176292519673622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8598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698092268667763"/>
          <c:y val="2.3443482706437438E-2"/>
          <c:w val="0.5544980535151226"/>
          <c:h val="0.2404139757633429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 U'W'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ls'!$I$156:$I$164</c:f>
              <c:numCache>
                <c:formatCode>0.00000</c:formatCode>
                <c:ptCount val="9"/>
                <c:pt idx="0">
                  <c:v>1.0306089909440062</c:v>
                </c:pt>
                <c:pt idx="1">
                  <c:v>4.6014537240994429</c:v>
                </c:pt>
                <c:pt idx="2">
                  <c:v>1.191980349227155</c:v>
                </c:pt>
                <c:pt idx="3">
                  <c:v>4.5416342234968736</c:v>
                </c:pt>
                <c:pt idx="4">
                  <c:v>4.6698029559063716</c:v>
                </c:pt>
                <c:pt idx="5">
                  <c:v>4.5776414722806935</c:v>
                </c:pt>
                <c:pt idx="6">
                  <c:v>2.2024435556481472</c:v>
                </c:pt>
                <c:pt idx="7">
                  <c:v>5.6392006857480332</c:v>
                </c:pt>
                <c:pt idx="8">
                  <c:v>3.4274817967954689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21-4D8F-A9A6-12F863872C1C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ls'!$J$156:$J$164</c:f>
              <c:numCache>
                <c:formatCode>0.00000</c:formatCode>
                <c:ptCount val="9"/>
                <c:pt idx="0">
                  <c:v>1.1063454997127771</c:v>
                </c:pt>
                <c:pt idx="1">
                  <c:v>5.8692022881645034</c:v>
                </c:pt>
                <c:pt idx="2">
                  <c:v>2.023970650611953</c:v>
                </c:pt>
                <c:pt idx="3">
                  <c:v>17.395630377376087</c:v>
                </c:pt>
                <c:pt idx="4">
                  <c:v>7.2279336775441907</c:v>
                </c:pt>
                <c:pt idx="5">
                  <c:v>23.489663403012226</c:v>
                </c:pt>
                <c:pt idx="6">
                  <c:v>4.942887012154439</c:v>
                </c:pt>
                <c:pt idx="7">
                  <c:v>15.126874202162021</c:v>
                </c:pt>
                <c:pt idx="8">
                  <c:v>11.715500434723033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21-4D8F-A9A6-12F863872C1C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ls'!$K$156:$K$164</c:f>
              <c:numCache>
                <c:formatCode>0.00000</c:formatCode>
                <c:ptCount val="9"/>
                <c:pt idx="0">
                  <c:v>0.59198972757570989</c:v>
                </c:pt>
                <c:pt idx="1">
                  <c:v>1.1142857142857157E-4</c:v>
                </c:pt>
                <c:pt idx="2">
                  <c:v>1.3927111361254803</c:v>
                </c:pt>
                <c:pt idx="3">
                  <c:v>10.338494319907872</c:v>
                </c:pt>
                <c:pt idx="4">
                  <c:v>7.0039691604760197</c:v>
                </c:pt>
                <c:pt idx="5">
                  <c:v>12.519195023261812</c:v>
                </c:pt>
                <c:pt idx="6">
                  <c:v>3.1471662223651582</c:v>
                </c:pt>
                <c:pt idx="7">
                  <c:v>7.3629637452568293</c:v>
                </c:pt>
                <c:pt idx="8">
                  <c:v>6.6667325823760937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21-4D8F-A9A6-12F86387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1464"/>
        <c:axId val="315331856"/>
      </c:scatterChart>
      <c:valAx>
        <c:axId val="3153314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1856"/>
        <c:crosses val="autoZero"/>
        <c:crossBetween val="midCat"/>
        <c:majorUnit val="1"/>
      </c:valAx>
      <c:valAx>
        <c:axId val="31533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5331464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ls'!$F$102:$F$110</c:f>
              <c:numCache>
                <c:formatCode>0.00000</c:formatCode>
                <c:ptCount val="9"/>
                <c:pt idx="0">
                  <c:v>1.2864651162790702E-2</c:v>
                </c:pt>
                <c:pt idx="1">
                  <c:v>7.1095348837209296E-3</c:v>
                </c:pt>
                <c:pt idx="2">
                  <c:v>7.8804651162790711E-3</c:v>
                </c:pt>
                <c:pt idx="3">
                  <c:v>6.0125581395348848E-3</c:v>
                </c:pt>
                <c:pt idx="4">
                  <c:v>8.9037209302325598E-3</c:v>
                </c:pt>
                <c:pt idx="5">
                  <c:v>9.9474418604651154E-3</c:v>
                </c:pt>
                <c:pt idx="6">
                  <c:v>1.479465116279069E-2</c:v>
                </c:pt>
                <c:pt idx="7">
                  <c:v>1.0473720930232562E-2</c:v>
                </c:pt>
                <c:pt idx="8">
                  <c:v>1.5799069767441866E-2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C0-44DB-9FE2-BD2A429A9CCE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ls'!$G$102:$G$110</c:f>
              <c:numCache>
                <c:formatCode>0.00000</c:formatCode>
                <c:ptCount val="9"/>
                <c:pt idx="0">
                  <c:v>6.3758139534883726E-3</c:v>
                </c:pt>
                <c:pt idx="1">
                  <c:v>5.5918604651162768E-3</c:v>
                </c:pt>
                <c:pt idx="2">
                  <c:v>7.9904651162790736E-3</c:v>
                </c:pt>
                <c:pt idx="3">
                  <c:v>8.2481395348837205E-3</c:v>
                </c:pt>
                <c:pt idx="4">
                  <c:v>8.0106976744186049E-3</c:v>
                </c:pt>
                <c:pt idx="5">
                  <c:v>7.9909302325581379E-3</c:v>
                </c:pt>
                <c:pt idx="6">
                  <c:v>1.1614883720930239E-2</c:v>
                </c:pt>
                <c:pt idx="7">
                  <c:v>1.0095348837209304E-2</c:v>
                </c:pt>
                <c:pt idx="8">
                  <c:v>1.226767441860465E-2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C0-44DB-9FE2-BD2A429A9CCE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ls'!$H$102:$H$110</c:f>
              <c:numCache>
                <c:formatCode>0.00000</c:formatCode>
                <c:ptCount val="9"/>
                <c:pt idx="0">
                  <c:v>7.2286046511627943E-3</c:v>
                </c:pt>
                <c:pt idx="1">
                  <c:v>4.989534883720931E-3</c:v>
                </c:pt>
                <c:pt idx="2">
                  <c:v>6.0406976744186072E-3</c:v>
                </c:pt>
                <c:pt idx="3">
                  <c:v>3.7767441860465114E-3</c:v>
                </c:pt>
                <c:pt idx="4">
                  <c:v>4.381395348837208E-3</c:v>
                </c:pt>
                <c:pt idx="5">
                  <c:v>6.7820930232558143E-3</c:v>
                </c:pt>
                <c:pt idx="6">
                  <c:v>3.8751162790697674E-3</c:v>
                </c:pt>
                <c:pt idx="7">
                  <c:v>3.381395348837208E-3</c:v>
                </c:pt>
                <c:pt idx="8">
                  <c:v>4.4586046511627892E-3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C0-44DB-9FE2-BD2A429A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06240"/>
        <c:axId val="312189080"/>
      </c:scatterChart>
      <c:valAx>
        <c:axId val="1058062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189080"/>
        <c:crosses val="autoZero"/>
        <c:crossBetween val="midCat"/>
        <c:majorUnit val="1"/>
      </c:valAx>
      <c:valAx>
        <c:axId val="312189080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105806240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ls'!$L$156:$L$164</c:f>
              <c:numCache>
                <c:formatCode>0.00000</c:formatCode>
                <c:ptCount val="9"/>
                <c:pt idx="0">
                  <c:v>1.0249730813421645E-2</c:v>
                </c:pt>
                <c:pt idx="1">
                  <c:v>2.1657734512878311E-2</c:v>
                </c:pt>
                <c:pt idx="2">
                  <c:v>1.1023006009752756E-2</c:v>
                </c:pt>
                <c:pt idx="3">
                  <c:v>2.1516497294171252E-2</c:v>
                </c:pt>
                <c:pt idx="4">
                  <c:v>2.1817991799142251E-2</c:v>
                </c:pt>
                <c:pt idx="5">
                  <c:v>2.1601623075559431E-2</c:v>
                </c:pt>
                <c:pt idx="6">
                  <c:v>1.4983659314310163E-2</c:v>
                </c:pt>
                <c:pt idx="7">
                  <c:v>2.3975864277731962E-2</c:v>
                </c:pt>
                <c:pt idx="8">
                  <c:v>1.8691883897255731E-2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46-40BE-856B-E09FC6D8BF48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ls'!$M$156:$M$164</c:f>
              <c:numCache>
                <c:formatCode>0.00000</c:formatCode>
                <c:ptCount val="9"/>
                <c:pt idx="0">
                  <c:v>1.0619666615901973E-2</c:v>
                </c:pt>
                <c:pt idx="1">
                  <c:v>2.4459920176113939E-2</c:v>
                </c:pt>
                <c:pt idx="2">
                  <c:v>1.4363742192296679E-2</c:v>
                </c:pt>
                <c:pt idx="3">
                  <c:v>4.2110033014312299E-2</c:v>
                </c:pt>
                <c:pt idx="4">
                  <c:v>2.7143920568089411E-2</c:v>
                </c:pt>
                <c:pt idx="5">
                  <c:v>4.8933231052368575E-2</c:v>
                </c:pt>
                <c:pt idx="6">
                  <c:v>2.2446872404628844E-2</c:v>
                </c:pt>
                <c:pt idx="7">
                  <c:v>3.9268118593014725E-2</c:v>
                </c:pt>
                <c:pt idx="8">
                  <c:v>3.4557786606788779E-2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46-40BE-856B-E09FC6D8BF48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arched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22.5 ls'!$N$156:$N$164</c:f>
              <c:numCache>
                <c:formatCode>0.00000</c:formatCode>
                <c:ptCount val="9"/>
                <c:pt idx="0">
                  <c:v>7.7682390526537812E-3</c:v>
                </c:pt>
                <c:pt idx="1">
                  <c:v>1.950881184800729E-2</c:v>
                </c:pt>
                <c:pt idx="2">
                  <c:v>1.1915054150327968E-2</c:v>
                </c:pt>
                <c:pt idx="3">
                  <c:v>3.2463410470229409E-2</c:v>
                </c:pt>
                <c:pt idx="4">
                  <c:v>2.6720071066632933E-2</c:v>
                </c:pt>
                <c:pt idx="5">
                  <c:v>3.57234750414612E-2</c:v>
                </c:pt>
                <c:pt idx="6">
                  <c:v>1.7911226959912496E-2</c:v>
                </c:pt>
                <c:pt idx="7">
                  <c:v>2.7396294579797479E-2</c:v>
                </c:pt>
                <c:pt idx="8">
                  <c:v>2.6068858441950855E-2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46-40BE-856B-E09FC6D8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2640"/>
        <c:axId val="315333032"/>
      </c:scatterChart>
      <c:valAx>
        <c:axId val="3153326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3032"/>
        <c:crosses val="autoZero"/>
        <c:crossBetween val="midCat"/>
        <c:majorUnit val="1"/>
      </c:valAx>
      <c:valAx>
        <c:axId val="315333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533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97-4952-91A6-0CD1D471C1B5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97-4952-91A6-0CD1D471C1B5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97-4952-91A6-0CD1D471C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3424"/>
        <c:axId val="315334208"/>
      </c:scatterChart>
      <c:valAx>
        <c:axId val="315333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4208"/>
        <c:crosses val="autoZero"/>
        <c:crossBetween val="midCat"/>
        <c:majorUnit val="1"/>
      </c:valAx>
      <c:valAx>
        <c:axId val="31533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5333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80B-4F5B-A990-59A54FE6C5A6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80B-4F5B-A990-59A54FE6C5A6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80B-4F5B-A990-59A54FE6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4992"/>
        <c:axId val="315335384"/>
      </c:scatterChart>
      <c:valAx>
        <c:axId val="3153349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5384"/>
        <c:crosses val="autoZero"/>
        <c:crossBetween val="midCat"/>
        <c:majorUnit val="1"/>
      </c:valAx>
      <c:valAx>
        <c:axId val="315335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5334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880-43B0-B022-A82A51941D80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880-43B0-B022-A82A51941D80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880-43B0-B022-A82A5194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6168"/>
        <c:axId val="315336560"/>
      </c:scatterChart>
      <c:valAx>
        <c:axId val="31533616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6560"/>
        <c:crosses val="autoZero"/>
        <c:crossBetween val="midCat"/>
        <c:majorUnit val="1"/>
      </c:valAx>
      <c:valAx>
        <c:axId val="315336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53361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04-4A56-89DE-A84375BDB4D1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04-4A56-89DE-A84375BDB4D1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04-4A56-89DE-A84375BDB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5337344"/>
        <c:axId val="315337736"/>
      </c:scatterChart>
      <c:valAx>
        <c:axId val="31533734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5337736"/>
        <c:crosses val="autoZero"/>
        <c:crossBetween val="midCat"/>
        <c:majorUnit val="1"/>
      </c:valAx>
      <c:valAx>
        <c:axId val="315337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53373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C4-4BD9-93D5-F393FA943CEE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C4-4BD9-93D5-F393FA943CEE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C4-4BD9-93D5-F393FA943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39832"/>
        <c:axId val="316540224"/>
      </c:scatterChart>
      <c:valAx>
        <c:axId val="3165398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0224"/>
        <c:crosses val="autoZero"/>
        <c:crossBetween val="midCat"/>
        <c:majorUnit val="1"/>
      </c:valAx>
      <c:valAx>
        <c:axId val="31654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6539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C8-434E-B934-ECD09C92F58E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C8-434E-B934-ECD09C92F58E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C8-434E-B934-ECD09C92F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1008"/>
        <c:axId val="316541400"/>
      </c:scatterChart>
      <c:valAx>
        <c:axId val="31654100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1400"/>
        <c:crosses val="autoZero"/>
        <c:crossBetween val="midCat"/>
        <c:majorUnit val="1"/>
      </c:valAx>
      <c:valAx>
        <c:axId val="316541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6541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54-4754-A84E-7CF6E6EB0A7B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54-4754-A84E-7CF6E6EB0A7B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54-4754-A84E-7CF6E6EB0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2184"/>
        <c:axId val="316542576"/>
      </c:scatterChart>
      <c:valAx>
        <c:axId val="3165421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2576"/>
        <c:crosses val="autoZero"/>
        <c:crossBetween val="midCat"/>
        <c:majorUnit val="1"/>
      </c:valAx>
      <c:valAx>
        <c:axId val="316542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6542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42-4E86-A0FA-433EA262F6F9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42-4E86-A0FA-433EA262F6F9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42-4E86-A0FA-433EA262F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3360"/>
        <c:axId val="316543752"/>
      </c:scatterChart>
      <c:valAx>
        <c:axId val="3165433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3752"/>
        <c:crosses val="autoZero"/>
        <c:crossBetween val="midCat"/>
        <c:majorUnit val="1"/>
      </c:valAx>
      <c:valAx>
        <c:axId val="316543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6543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D54-4F07-B6EC-FD7E9D8D8CB9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D54-4F07-B6EC-FD7E9D8D8CB9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D54-4F07-B6EC-FD7E9D8D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4536"/>
        <c:axId val="316544928"/>
      </c:scatterChart>
      <c:valAx>
        <c:axId val="3165445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4928"/>
        <c:crosses val="autoZero"/>
        <c:crossBetween val="midCat"/>
        <c:majorUnit val="1"/>
      </c:valAx>
      <c:valAx>
        <c:axId val="31654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6544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ls'!$I$102:$I$110</c:f>
              <c:numCache>
                <c:formatCode>0.00000</c:formatCode>
                <c:ptCount val="9"/>
                <c:pt idx="0">
                  <c:v>0.91226601163547938</c:v>
                </c:pt>
                <c:pt idx="1">
                  <c:v>0.34799280135478639</c:v>
                </c:pt>
                <c:pt idx="2">
                  <c:v>0.46699040662520303</c:v>
                </c:pt>
                <c:pt idx="3">
                  <c:v>0.22276444010816659</c:v>
                </c:pt>
                <c:pt idx="4">
                  <c:v>0.38269517763115191</c:v>
                </c:pt>
                <c:pt idx="5">
                  <c:v>0.66182650996322334</c:v>
                </c:pt>
                <c:pt idx="6">
                  <c:v>0.56241704686370986</c:v>
                </c:pt>
                <c:pt idx="7">
                  <c:v>0.34742891204975657</c:v>
                </c:pt>
                <c:pt idx="8">
                  <c:v>0.69103411636127632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7B-4C2B-A529-2DA9B2552701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ls'!$J$102:$J$110</c:f>
              <c:numCache>
                <c:formatCode>0.00000</c:formatCode>
                <c:ptCount val="9"/>
                <c:pt idx="0">
                  <c:v>0.80464192565062231</c:v>
                </c:pt>
                <c:pt idx="1">
                  <c:v>0.39000172027852875</c:v>
                </c:pt>
                <c:pt idx="2">
                  <c:v>0.61772178561060065</c:v>
                </c:pt>
                <c:pt idx="3">
                  <c:v>0.48650162545051384</c:v>
                </c:pt>
                <c:pt idx="4">
                  <c:v>0.69969841235045982</c:v>
                </c:pt>
                <c:pt idx="5">
                  <c:v>0.7797901693531637</c:v>
                </c:pt>
                <c:pt idx="6">
                  <c:v>1.6857322804153598</c:v>
                </c:pt>
                <c:pt idx="7">
                  <c:v>1.0372688495240676</c:v>
                </c:pt>
                <c:pt idx="8">
                  <c:v>1.9013530498734454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7B-4C2B-A529-2DA9B2552701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ls'!$K$102:$K$110</c:f>
              <c:numCache>
                <c:formatCode>0.00000</c:formatCode>
                <c:ptCount val="9"/>
                <c:pt idx="0">
                  <c:v>0.45212561869551138</c:v>
                </c:pt>
                <c:pt idx="1">
                  <c:v>9.2800000000000001E-3</c:v>
                </c:pt>
                <c:pt idx="2">
                  <c:v>0.47350892348566831</c:v>
                </c:pt>
                <c:pt idx="3">
                  <c:v>0.30559241886425093</c:v>
                </c:pt>
                <c:pt idx="4">
                  <c:v>0.34431170894537577</c:v>
                </c:pt>
                <c:pt idx="5">
                  <c:v>0.53165522768144935</c:v>
                </c:pt>
                <c:pt idx="6">
                  <c:v>0.44153853511736096</c:v>
                </c:pt>
                <c:pt idx="7">
                  <c:v>0.33487774656571112</c:v>
                </c:pt>
                <c:pt idx="8">
                  <c:v>0.53657472727528377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7B-4C2B-A529-2DA9B255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84832"/>
        <c:axId val="313057352"/>
      </c:scatterChart>
      <c:valAx>
        <c:axId val="1589848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057352"/>
        <c:crosses val="autoZero"/>
        <c:crossBetween val="midCat"/>
        <c:majorUnit val="1"/>
      </c:valAx>
      <c:valAx>
        <c:axId val="313057352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8984832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31-4F93-8E94-49D6E3A4D4C5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31-4F93-8E94-49D6E3A4D4C5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31-4F93-8E94-49D6E3A4D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5712"/>
        <c:axId val="316546104"/>
      </c:scatterChart>
      <c:valAx>
        <c:axId val="3165457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6546104"/>
        <c:crosses val="autoZero"/>
        <c:crossBetween val="midCat"/>
        <c:majorUnit val="1"/>
      </c:valAx>
      <c:valAx>
        <c:axId val="316546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6545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A22-4F7C-96D0-B7BCEB4D1F02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A22-4F7C-96D0-B7BCEB4D1F02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A22-4F7C-96D0-B7BCEB4D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46888"/>
        <c:axId val="317392200"/>
      </c:scatterChart>
      <c:valAx>
        <c:axId val="3165468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2200"/>
        <c:crosses val="autoZero"/>
        <c:crossBetween val="midCat"/>
        <c:majorUnit val="1"/>
      </c:valAx>
      <c:valAx>
        <c:axId val="317392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6546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09-460D-8FDE-3BE90E6DFC80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909-460D-8FDE-3BE90E6DFC80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909-460D-8FDE-3BE90E6DF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2984"/>
        <c:axId val="317393376"/>
      </c:scatterChart>
      <c:valAx>
        <c:axId val="3173929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3376"/>
        <c:crosses val="autoZero"/>
        <c:crossBetween val="midCat"/>
        <c:majorUnit val="1"/>
      </c:valAx>
      <c:valAx>
        <c:axId val="31739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392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ls'!$C$156:$C$164</c:f>
              <c:numCache>
                <c:formatCode>0.00000</c:formatCode>
                <c:ptCount val="9"/>
                <c:pt idx="0">
                  <c:v>0.10969785714285715</c:v>
                </c:pt>
                <c:pt idx="1">
                  <c:v>9.096428571428572E-2</c:v>
                </c:pt>
                <c:pt idx="2">
                  <c:v>0.11853285714285719</c:v>
                </c:pt>
                <c:pt idx="3">
                  <c:v>0.10581785714285716</c:v>
                </c:pt>
                <c:pt idx="4">
                  <c:v>9.0905714285714312E-2</c:v>
                </c:pt>
                <c:pt idx="5">
                  <c:v>0.1073321428571429</c:v>
                </c:pt>
                <c:pt idx="6">
                  <c:v>8.6977857142857148E-2</c:v>
                </c:pt>
                <c:pt idx="7">
                  <c:v>4.6734285714285707E-2</c:v>
                </c:pt>
                <c:pt idx="8">
                  <c:v>4.2654285714285742E-2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C8-48A6-A4DE-E281D5F8D8F2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ls'!$D$156:$D$164</c:f>
              <c:numCache>
                <c:formatCode>0.00000</c:formatCode>
                <c:ptCount val="9"/>
                <c:pt idx="0">
                  <c:v>-4.0928571428571429E-3</c:v>
                </c:pt>
                <c:pt idx="1">
                  <c:v>-1.2045714285714286E-2</c:v>
                </c:pt>
                <c:pt idx="2">
                  <c:v>-6.9921428571428556E-3</c:v>
                </c:pt>
                <c:pt idx="3">
                  <c:v>-1.7840000000000005E-2</c:v>
                </c:pt>
                <c:pt idx="4">
                  <c:v>-1.7309285714285697E-2</c:v>
                </c:pt>
                <c:pt idx="5">
                  <c:v>-2.773142857142858E-2</c:v>
                </c:pt>
                <c:pt idx="6">
                  <c:v>-1.7885714285714282E-3</c:v>
                </c:pt>
                <c:pt idx="7">
                  <c:v>-1.6378571428571432E-3</c:v>
                </c:pt>
                <c:pt idx="8">
                  <c:v>-9.5899999999999996E-3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C8-48A6-A4DE-E281D5F8D8F2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ls'!$E$156:$E$164</c:f>
              <c:numCache>
                <c:formatCode>0.00000</c:formatCode>
                <c:ptCount val="9"/>
                <c:pt idx="0">
                  <c:v>-4.3014285714285715E-3</c:v>
                </c:pt>
                <c:pt idx="1">
                  <c:v>2.7621428571428567E-3</c:v>
                </c:pt>
                <c:pt idx="2">
                  <c:v>-2.3942857142857125E-3</c:v>
                </c:pt>
                <c:pt idx="3">
                  <c:v>-2.900714285714286E-3</c:v>
                </c:pt>
                <c:pt idx="4">
                  <c:v>1.2307142857142864E-3</c:v>
                </c:pt>
                <c:pt idx="5">
                  <c:v>-4.888571428571427E-3</c:v>
                </c:pt>
                <c:pt idx="6">
                  <c:v>-4.8842857142857143E-3</c:v>
                </c:pt>
                <c:pt idx="7">
                  <c:v>-3.0328571428571431E-3</c:v>
                </c:pt>
                <c:pt idx="8">
                  <c:v>-9.4571428571428606E-4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C8-48A6-A4DE-E281D5F8D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4160"/>
        <c:axId val="317394552"/>
      </c:scatterChart>
      <c:valAx>
        <c:axId val="3173941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4552"/>
        <c:crosses val="autoZero"/>
        <c:crossBetween val="midCat"/>
        <c:majorUnit val="1"/>
      </c:valAx>
      <c:valAx>
        <c:axId val="317394552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394160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ls'!$F$156:$F$164</c:f>
              <c:numCache>
                <c:formatCode>0.00000</c:formatCode>
                <c:ptCount val="9"/>
                <c:pt idx="0">
                  <c:v>6.54816326530612E-3</c:v>
                </c:pt>
                <c:pt idx="1">
                  <c:v>1.0555204081632649E-2</c:v>
                </c:pt>
                <c:pt idx="2">
                  <c:v>4.3490408163265283E-3</c:v>
                </c:pt>
                <c:pt idx="3">
                  <c:v>6.4452040816326498E-3</c:v>
                </c:pt>
                <c:pt idx="4">
                  <c:v>7.8672244897959182E-3</c:v>
                </c:pt>
                <c:pt idx="5">
                  <c:v>6.3036734693877518E-3</c:v>
                </c:pt>
                <c:pt idx="6">
                  <c:v>7.8678571428571487E-3</c:v>
                </c:pt>
                <c:pt idx="7">
                  <c:v>1.4210000000000009E-2</c:v>
                </c:pt>
                <c:pt idx="8">
                  <c:v>1.4426734693877551E-2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D7-4D2F-83A0-A02A1ABFADA7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ls'!$G$156:$G$164</c:f>
              <c:numCache>
                <c:formatCode>0.00000</c:formatCode>
                <c:ptCount val="9"/>
                <c:pt idx="0">
                  <c:v>8.7071428571428595E-3</c:v>
                </c:pt>
                <c:pt idx="1">
                  <c:v>1.7200000000000003E-2</c:v>
                </c:pt>
                <c:pt idx="2">
                  <c:v>1.1379285714285717E-2</c:v>
                </c:pt>
                <c:pt idx="3">
                  <c:v>2.2085714285714285E-2</c:v>
                </c:pt>
                <c:pt idx="4">
                  <c:v>2.1515000000000003E-2</c:v>
                </c:pt>
                <c:pt idx="5">
                  <c:v>3.2028571428571434E-2</c:v>
                </c:pt>
                <c:pt idx="6">
                  <c:v>1.1635714285714289E-2</c:v>
                </c:pt>
                <c:pt idx="7">
                  <c:v>1.6366428571428577E-2</c:v>
                </c:pt>
                <c:pt idx="8">
                  <c:v>2.1641428571428575E-2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D7-4D2F-83A0-A02A1ABFADA7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ls'!$H$156:$H$164</c:f>
              <c:numCache>
                <c:formatCode>0.00000</c:formatCode>
                <c:ptCount val="9"/>
                <c:pt idx="0">
                  <c:v>9.1928571428571415E-3</c:v>
                </c:pt>
                <c:pt idx="1">
                  <c:v>9.3750000000000031E-3</c:v>
                </c:pt>
                <c:pt idx="2">
                  <c:v>8.0685714285714354E-3</c:v>
                </c:pt>
                <c:pt idx="3">
                  <c:v>6.7364285714285694E-3</c:v>
                </c:pt>
                <c:pt idx="4">
                  <c:v>7.480714285714285E-3</c:v>
                </c:pt>
                <c:pt idx="5">
                  <c:v>9.4957142857142844E-3</c:v>
                </c:pt>
                <c:pt idx="6">
                  <c:v>9.8314285714285708E-3</c:v>
                </c:pt>
                <c:pt idx="7">
                  <c:v>1.1062857142857143E-2</c:v>
                </c:pt>
                <c:pt idx="8">
                  <c:v>1.3121428571428572E-2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D7-4D2F-83A0-A02A1ABF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5336"/>
        <c:axId val="317395728"/>
      </c:scatterChart>
      <c:valAx>
        <c:axId val="3173953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5728"/>
        <c:crosses val="autoZero"/>
        <c:crossBetween val="midCat"/>
        <c:majorUnit val="1"/>
      </c:valAx>
      <c:valAx>
        <c:axId val="317395728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395336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ls'!$I$156:$I$164</c:f>
              <c:numCache>
                <c:formatCode>0.00000</c:formatCode>
                <c:ptCount val="9"/>
                <c:pt idx="0">
                  <c:v>0.59052599186588894</c:v>
                </c:pt>
                <c:pt idx="1">
                  <c:v>0.97074892538265301</c:v>
                </c:pt>
                <c:pt idx="2">
                  <c:v>0.34423826089329457</c:v>
                </c:pt>
                <c:pt idx="3">
                  <c:v>0.42592721442638448</c:v>
                </c:pt>
                <c:pt idx="4">
                  <c:v>0.57734261915772589</c:v>
                </c:pt>
                <c:pt idx="5">
                  <c:v>0.58720582453644277</c:v>
                </c:pt>
                <c:pt idx="6">
                  <c:v>0.75882582275510257</c:v>
                </c:pt>
                <c:pt idx="7">
                  <c:v>1.5421633920000011</c:v>
                </c:pt>
                <c:pt idx="8">
                  <c:v>1.8570268079737609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8D-49D0-9283-0B2158837497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ls'!$J$156:$J$164</c:f>
              <c:numCache>
                <c:formatCode>0.00000</c:formatCode>
                <c:ptCount val="9"/>
                <c:pt idx="0">
                  <c:v>0.55932492935860056</c:v>
                </c:pt>
                <c:pt idx="1">
                  <c:v>1.7810006951020403</c:v>
                </c:pt>
                <c:pt idx="2">
                  <c:v>0.48548687449460626</c:v>
                </c:pt>
                <c:pt idx="3">
                  <c:v>1.3964234407871712</c:v>
                </c:pt>
                <c:pt idx="4">
                  <c:v>1.6604733153489797</c:v>
                </c:pt>
                <c:pt idx="5">
                  <c:v>1.9806160051311947</c:v>
                </c:pt>
                <c:pt idx="6">
                  <c:v>0.89808723137755198</c:v>
                </c:pt>
                <c:pt idx="7">
                  <c:v>2.2814817795000022</c:v>
                </c:pt>
                <c:pt idx="8">
                  <c:v>3.0628306057696797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8D-49D0-9283-0B2158837497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ls'!$K$156:$K$164</c:f>
              <c:numCache>
                <c:formatCode>0.00000</c:formatCode>
                <c:ptCount val="9"/>
                <c:pt idx="0">
                  <c:v>0.78522693520408171</c:v>
                </c:pt>
                <c:pt idx="1">
                  <c:v>9.6014285714285715E-3</c:v>
                </c:pt>
                <c:pt idx="2">
                  <c:v>0.90070102579591926</c:v>
                </c:pt>
                <c:pt idx="3">
                  <c:v>1.4595203883673464</c:v>
                </c:pt>
                <c:pt idx="4">
                  <c:v>1.5788956406785715</c:v>
                </c:pt>
                <c:pt idx="5">
                  <c:v>2.9835561416326533</c:v>
                </c:pt>
                <c:pt idx="6">
                  <c:v>1.1222217569387758</c:v>
                </c:pt>
                <c:pt idx="7">
                  <c:v>1.7761933146122457</c:v>
                </c:pt>
                <c:pt idx="8">
                  <c:v>2.7857109645918374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8D-49D0-9283-0B2158837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6512"/>
        <c:axId val="317396904"/>
      </c:scatterChart>
      <c:valAx>
        <c:axId val="3173965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6904"/>
        <c:crosses val="autoZero"/>
        <c:crossBetween val="midCat"/>
        <c:majorUnit val="1"/>
      </c:valAx>
      <c:valAx>
        <c:axId val="31739690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396512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ls'!$L$156:$L$164</c:f>
              <c:numCache>
                <c:formatCode>0.00000</c:formatCode>
                <c:ptCount val="9"/>
                <c:pt idx="0">
                  <c:v>7.7586293535691032E-3</c:v>
                </c:pt>
                <c:pt idx="1">
                  <c:v>9.9476147022945216E-3</c:v>
                </c:pt>
                <c:pt idx="2">
                  <c:v>5.9237274137407111E-3</c:v>
                </c:pt>
                <c:pt idx="3">
                  <c:v>6.5892076097356514E-3</c:v>
                </c:pt>
                <c:pt idx="4">
                  <c:v>7.6715356109280756E-3</c:v>
                </c:pt>
                <c:pt idx="5">
                  <c:v>7.7367875901916423E-3</c:v>
                </c:pt>
                <c:pt idx="6">
                  <c:v>8.7950142416146279E-3</c:v>
                </c:pt>
                <c:pt idx="7">
                  <c:v>1.2538070026922012E-2</c:v>
                </c:pt>
                <c:pt idx="8">
                  <c:v>1.3758610714918303E-2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93-4F80-A692-BAFED14B84CC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ls'!$M$156:$M$164</c:f>
              <c:numCache>
                <c:formatCode>0.00000</c:formatCode>
                <c:ptCount val="9"/>
                <c:pt idx="0">
                  <c:v>7.5508802800014945E-3</c:v>
                </c:pt>
                <c:pt idx="1">
                  <c:v>1.3474030956030997E-2</c:v>
                </c:pt>
                <c:pt idx="2">
                  <c:v>7.034840298974096E-3</c:v>
                </c:pt>
                <c:pt idx="3">
                  <c:v>1.1930923512455279E-2</c:v>
                </c:pt>
                <c:pt idx="4">
                  <c:v>1.3010124322924789E-2</c:v>
                </c:pt>
                <c:pt idx="5">
                  <c:v>1.420906949721467E-2</c:v>
                </c:pt>
                <c:pt idx="6">
                  <c:v>9.5680791047682151E-3</c:v>
                </c:pt>
                <c:pt idx="7">
                  <c:v>1.5250145900941413E-2</c:v>
                </c:pt>
                <c:pt idx="8">
                  <c:v>1.7669610872809324E-2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93-4F80-A692-BAFED14B84CC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flat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9 ls'!$N$156:$N$164</c:f>
              <c:numCache>
                <c:formatCode>0.00000</c:formatCode>
                <c:ptCount val="9"/>
                <c:pt idx="0">
                  <c:v>8.946704443992955E-3</c:v>
                </c:pt>
                <c:pt idx="1">
                  <c:v>1.2698425099200298E-2</c:v>
                </c:pt>
                <c:pt idx="2">
                  <c:v>9.5819924646096868E-3</c:v>
                </c:pt>
                <c:pt idx="3">
                  <c:v>1.2197493051225479E-2</c:v>
                </c:pt>
                <c:pt idx="4">
                  <c:v>1.2686511256336111E-2</c:v>
                </c:pt>
                <c:pt idx="5">
                  <c:v>1.7439442745262997E-2</c:v>
                </c:pt>
                <c:pt idx="6">
                  <c:v>1.0695592263991324E-2</c:v>
                </c:pt>
                <c:pt idx="7">
                  <c:v>1.345583372461513E-2</c:v>
                </c:pt>
                <c:pt idx="8">
                  <c:v>1.6851304376328664E-2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93-4F80-A692-BAFED14B8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7688"/>
        <c:axId val="317398080"/>
      </c:scatterChart>
      <c:valAx>
        <c:axId val="3173976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8080"/>
        <c:crosses val="autoZero"/>
        <c:crossBetween val="midCat"/>
        <c:majorUnit val="1"/>
      </c:valAx>
      <c:valAx>
        <c:axId val="317398080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397688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783-4FD0-95D0-D6C4279CC471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783-4FD0-95D0-D6C4279CC471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783-4FD0-95D0-D6C4279C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98472"/>
        <c:axId val="317399256"/>
      </c:scatterChart>
      <c:valAx>
        <c:axId val="3173984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399256"/>
        <c:crosses val="autoZero"/>
        <c:crossBetween val="midCat"/>
        <c:majorUnit val="1"/>
      </c:valAx>
      <c:valAx>
        <c:axId val="317399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398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693-4811-89D4-28826B31D8F7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693-4811-89D4-28826B31D8F7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693-4811-89D4-28826B31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2720"/>
        <c:axId val="317613112"/>
      </c:scatterChart>
      <c:valAx>
        <c:axId val="3176127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3112"/>
        <c:crosses val="autoZero"/>
        <c:crossBetween val="midCat"/>
        <c:majorUnit val="1"/>
      </c:valAx>
      <c:valAx>
        <c:axId val="317613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612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839-47DF-A8FB-6789BCA64A7F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839-47DF-A8FB-6789BCA64A7F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839-47DF-A8FB-6789BCA6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3896"/>
        <c:axId val="317614288"/>
      </c:scatterChart>
      <c:valAx>
        <c:axId val="3176138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4288"/>
        <c:crosses val="autoZero"/>
        <c:crossBetween val="midCat"/>
        <c:majorUnit val="1"/>
      </c:valAx>
      <c:valAx>
        <c:axId val="31761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613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ls'!$L$102:$L$110</c:f>
              <c:numCache>
                <c:formatCode>0.00000</c:formatCode>
                <c:ptCount val="9"/>
                <c:pt idx="0">
                  <c:v>9.6433125652410391E-3</c:v>
                </c:pt>
                <c:pt idx="1">
                  <c:v>5.9559442836007465E-3</c:v>
                </c:pt>
                <c:pt idx="2">
                  <c:v>6.8995294985414726E-3</c:v>
                </c:pt>
                <c:pt idx="3">
                  <c:v>4.7652800543887246E-3</c:v>
                </c:pt>
                <c:pt idx="4">
                  <c:v>6.2458563440944935E-3</c:v>
                </c:pt>
                <c:pt idx="5">
                  <c:v>8.2136761587673583E-3</c:v>
                </c:pt>
                <c:pt idx="6">
                  <c:v>7.5717232889276048E-3</c:v>
                </c:pt>
                <c:pt idx="7">
                  <c:v>5.9511168059875365E-3</c:v>
                </c:pt>
                <c:pt idx="8">
                  <c:v>8.3929616911529933E-3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66-467C-BA00-8E4D78D6ED36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ls'!$M$102:$M$110</c:f>
              <c:numCache>
                <c:formatCode>0.00000</c:formatCode>
                <c:ptCount val="9"/>
                <c:pt idx="0">
                  <c:v>9.0566341645492883E-3</c:v>
                </c:pt>
                <c:pt idx="1">
                  <c:v>6.305198414137664E-3</c:v>
                </c:pt>
                <c:pt idx="2">
                  <c:v>7.9352745139460688E-3</c:v>
                </c:pt>
                <c:pt idx="3">
                  <c:v>7.0421884735133722E-3</c:v>
                </c:pt>
                <c:pt idx="4">
                  <c:v>8.4454139359469056E-3</c:v>
                </c:pt>
                <c:pt idx="5">
                  <c:v>8.9156779831600624E-3</c:v>
                </c:pt>
                <c:pt idx="6">
                  <c:v>1.3108705235359411E-2</c:v>
                </c:pt>
                <c:pt idx="7">
                  <c:v>1.0282794679185131E-2</c:v>
                </c:pt>
                <c:pt idx="8">
                  <c:v>1.392184772305015E-2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66-467C-BA00-8E4D78D6ED36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'entirely empty 18 ls'!$B$102:$B$110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'entirely empty 18 ls'!$N$102:$N$110</c:f>
              <c:numCache>
                <c:formatCode>0.00000</c:formatCode>
                <c:ptCount val="9"/>
                <c:pt idx="0">
                  <c:v>6.7888318876766053E-3</c:v>
                </c:pt>
                <c:pt idx="1">
                  <c:v>5.2821191633280681E-3</c:v>
                </c:pt>
                <c:pt idx="2">
                  <c:v>6.9475163940382317E-3</c:v>
                </c:pt>
                <c:pt idx="3">
                  <c:v>5.5813182165212975E-3</c:v>
                </c:pt>
                <c:pt idx="4">
                  <c:v>5.9243593351212846E-3</c:v>
                </c:pt>
                <c:pt idx="5">
                  <c:v>7.3617411106039659E-3</c:v>
                </c:pt>
                <c:pt idx="6">
                  <c:v>6.7088765815506851E-3</c:v>
                </c:pt>
                <c:pt idx="7">
                  <c:v>5.842633447601232E-3</c:v>
                </c:pt>
                <c:pt idx="8">
                  <c:v>7.3957224273049531E-3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66-467C-BA00-8E4D78D6E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165392"/>
        <c:axId val="313165776"/>
      </c:scatterChart>
      <c:valAx>
        <c:axId val="3131653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165776"/>
        <c:crosses val="autoZero"/>
        <c:crossBetween val="midCat"/>
        <c:majorUnit val="1"/>
      </c:valAx>
      <c:valAx>
        <c:axId val="313165776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316539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C0F-4854-B1BB-34F81146A52B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C0F-4854-B1BB-34F81146A52B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C0F-4854-B1BB-34F81146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5464"/>
        <c:axId val="317615856"/>
      </c:scatterChart>
      <c:valAx>
        <c:axId val="3176154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5856"/>
        <c:crosses val="autoZero"/>
        <c:crossBetween val="midCat"/>
        <c:majorUnit val="1"/>
      </c:valAx>
      <c:valAx>
        <c:axId val="31761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615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0D-49A0-9B60-9D40E6851443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90D-49A0-9B60-9D40E6851443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90D-49A0-9B60-9D40E6851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6248"/>
        <c:axId val="317616640"/>
      </c:scatterChart>
      <c:valAx>
        <c:axId val="3176162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6640"/>
        <c:crosses val="autoZero"/>
        <c:crossBetween val="midCat"/>
        <c:majorUnit val="1"/>
      </c:valAx>
      <c:valAx>
        <c:axId val="31761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616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123-4E51-A122-29D39AF5762E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123-4E51-A122-29D39AF5762E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123-4E51-A122-29D39AF5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7424"/>
        <c:axId val="317617816"/>
      </c:scatterChart>
      <c:valAx>
        <c:axId val="317617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7816"/>
        <c:crosses val="autoZero"/>
        <c:crossBetween val="midCat"/>
        <c:majorUnit val="1"/>
      </c:valAx>
      <c:valAx>
        <c:axId val="317617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617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12B-4417-9213-492B24523F88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12B-4417-9213-492B24523F88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12B-4417-9213-492B245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8600"/>
        <c:axId val="317618992"/>
      </c:scatterChart>
      <c:valAx>
        <c:axId val="3176186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18992"/>
        <c:crosses val="autoZero"/>
        <c:crossBetween val="midCat"/>
        <c:majorUnit val="1"/>
      </c:valAx>
      <c:valAx>
        <c:axId val="31761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7618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2C-4039-9AE7-30720EFFD358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2C-4039-9AE7-30720EFFD358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2C-4039-9AE7-30720EFF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619776"/>
        <c:axId val="317620168"/>
      </c:scatterChart>
      <c:valAx>
        <c:axId val="3176197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7620168"/>
        <c:crosses val="autoZero"/>
        <c:crossBetween val="midCat"/>
        <c:majorUnit val="1"/>
      </c:valAx>
      <c:valAx>
        <c:axId val="317620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7619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4B5-4C97-BD60-91B9AF98EDB0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4B5-4C97-BD60-91B9AF98EDB0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4B5-4C97-BD60-91B9AF98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29720"/>
        <c:axId val="318730112"/>
      </c:scatterChart>
      <c:valAx>
        <c:axId val="31872972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0112"/>
        <c:crosses val="autoZero"/>
        <c:crossBetween val="midCat"/>
        <c:majorUnit val="1"/>
      </c:valAx>
      <c:valAx>
        <c:axId val="31873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8729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AF2-4A75-8D1B-FCB71EC4CE3E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AF2-4A75-8D1B-FCB71EC4CE3E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AF2-4A75-8D1B-FCB71EC4C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0896"/>
        <c:axId val="318731288"/>
      </c:scatterChart>
      <c:valAx>
        <c:axId val="31873089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1288"/>
        <c:crosses val="autoZero"/>
        <c:crossBetween val="midCat"/>
        <c:majorUnit val="1"/>
      </c:valAx>
      <c:valAx>
        <c:axId val="318731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8730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BB3-47EB-A516-FD56D3A7F02F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BB3-47EB-A516-FD56D3A7F02F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BB3-47EB-A516-FD56D3A7F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2072"/>
        <c:axId val="318732464"/>
      </c:scatterChart>
      <c:valAx>
        <c:axId val="31873207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2464"/>
        <c:crosses val="autoZero"/>
        <c:crossBetween val="midCat"/>
        <c:majorUnit val="1"/>
      </c:valAx>
      <c:valAx>
        <c:axId val="318732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8732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6C5-40C0-BB7A-066C2F7FD828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6C5-40C0-BB7A-066C2F7FD828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6C5-40C0-BB7A-066C2F7FD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3248"/>
        <c:axId val="318733640"/>
      </c:scatterChart>
      <c:valAx>
        <c:axId val="3187332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3640"/>
        <c:crosses val="autoZero"/>
        <c:crossBetween val="midCat"/>
        <c:majorUnit val="1"/>
      </c:valAx>
      <c:valAx>
        <c:axId val="318733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8733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ls'!$C$156:$C$164</c:f>
              <c:numCache>
                <c:formatCode>0.00000</c:formatCode>
                <c:ptCount val="9"/>
                <c:pt idx="0">
                  <c:v>0.23631785714285719</c:v>
                </c:pt>
                <c:pt idx="1">
                  <c:v>0.22197857142857147</c:v>
                </c:pt>
                <c:pt idx="2">
                  <c:v>0.23582499999999992</c:v>
                </c:pt>
                <c:pt idx="3">
                  <c:v>0.21883285714285716</c:v>
                </c:pt>
                <c:pt idx="4">
                  <c:v>0.20271071428571427</c:v>
                </c:pt>
                <c:pt idx="5">
                  <c:v>0.21748928571428575</c:v>
                </c:pt>
                <c:pt idx="6">
                  <c:v>0.19243500000000002</c:v>
                </c:pt>
                <c:pt idx="7">
                  <c:v>8.8594285714285695E-2</c:v>
                </c:pt>
                <c:pt idx="8">
                  <c:v>7.8412142857142833E-2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94-43D6-BAED-FB1E0F319475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ls'!$D$156:$D$164</c:f>
              <c:numCache>
                <c:formatCode>0.00000</c:formatCode>
                <c:ptCount val="9"/>
                <c:pt idx="0">
                  <c:v>-2.6071428571428556E-3</c:v>
                </c:pt>
                <c:pt idx="1">
                  <c:v>-4.3192857142857139E-3</c:v>
                </c:pt>
                <c:pt idx="2">
                  <c:v>-6.1242857142857106E-3</c:v>
                </c:pt>
                <c:pt idx="3">
                  <c:v>-1.6137857142857134E-2</c:v>
                </c:pt>
                <c:pt idx="4">
                  <c:v>-1.4337857142857138E-2</c:v>
                </c:pt>
                <c:pt idx="5">
                  <c:v>-1.6281428571428572E-2</c:v>
                </c:pt>
                <c:pt idx="6">
                  <c:v>-1.679214285714286E-2</c:v>
                </c:pt>
                <c:pt idx="7">
                  <c:v>-4.1699999999999992E-3</c:v>
                </c:pt>
                <c:pt idx="8">
                  <c:v>-1.5095000000000004E-2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94-43D6-BAED-FB1E0F319475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ls'!$E$156:$E$164</c:f>
              <c:numCache>
                <c:formatCode>0.00000</c:formatCode>
                <c:ptCount val="9"/>
                <c:pt idx="0">
                  <c:v>-7.6800000000000045E-3</c:v>
                </c:pt>
                <c:pt idx="1">
                  <c:v>2.1657142857142864E-3</c:v>
                </c:pt>
                <c:pt idx="2">
                  <c:v>7.9357142857142853E-4</c:v>
                </c:pt>
                <c:pt idx="3">
                  <c:v>-6.1642857142857142E-3</c:v>
                </c:pt>
                <c:pt idx="4">
                  <c:v>3.187142857142858E-3</c:v>
                </c:pt>
                <c:pt idx="5">
                  <c:v>-7.1642857142857109E-4</c:v>
                </c:pt>
                <c:pt idx="6">
                  <c:v>-8.8314285714285734E-3</c:v>
                </c:pt>
                <c:pt idx="7">
                  <c:v>-2.0871428571428556E-3</c:v>
                </c:pt>
                <c:pt idx="8">
                  <c:v>1.4414285714285716E-3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94-43D6-BAED-FB1E0F319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4424"/>
        <c:axId val="318734816"/>
      </c:scatterChart>
      <c:valAx>
        <c:axId val="3187344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4816"/>
        <c:crosses val="autoZero"/>
        <c:crossBetween val="midCat"/>
        <c:majorUnit val="1"/>
      </c:valAx>
      <c:valAx>
        <c:axId val="318734816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8734424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30-450C-B38B-495FBC8FAA82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30-450C-B38B-495FBC8FAA82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30-450C-B38B-495FBC8FA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66280"/>
        <c:axId val="313266672"/>
      </c:scatterChart>
      <c:valAx>
        <c:axId val="3132662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66672"/>
        <c:crosses val="autoZero"/>
        <c:crossBetween val="midCat"/>
        <c:majorUnit val="1"/>
      </c:valAx>
      <c:valAx>
        <c:axId val="313266672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3266280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ls'!$F$156:$F$164</c:f>
              <c:numCache>
                <c:formatCode>0.00000</c:formatCode>
                <c:ptCount val="9"/>
                <c:pt idx="0">
                  <c:v>9.2004591836734699E-3</c:v>
                </c:pt>
                <c:pt idx="1">
                  <c:v>1.7744897959183669E-2</c:v>
                </c:pt>
                <c:pt idx="2">
                  <c:v>1.090785714285715E-2</c:v>
                </c:pt>
                <c:pt idx="3">
                  <c:v>1.9205285714285706E-2</c:v>
                </c:pt>
                <c:pt idx="4">
                  <c:v>2.0168622448979604E-2</c:v>
                </c:pt>
                <c:pt idx="5">
                  <c:v>1.4685765306122445E-2</c:v>
                </c:pt>
                <c:pt idx="6">
                  <c:v>1.7344285714285708E-2</c:v>
                </c:pt>
                <c:pt idx="7">
                  <c:v>2.9683469387755127E-2</c:v>
                </c:pt>
                <c:pt idx="8">
                  <c:v>3.0263918367346935E-2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8A-4C5C-9D17-3E90CF59BA28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ls'!$G$156:$G$164</c:f>
              <c:numCache>
                <c:formatCode>0.00000</c:formatCode>
                <c:ptCount val="9"/>
                <c:pt idx="0">
                  <c:v>1.6970000000000009E-2</c:v>
                </c:pt>
                <c:pt idx="1">
                  <c:v>1.844928571428572E-2</c:v>
                </c:pt>
                <c:pt idx="2">
                  <c:v>1.5988571428571439E-2</c:v>
                </c:pt>
                <c:pt idx="3">
                  <c:v>2.4387857142857149E-2</c:v>
                </c:pt>
                <c:pt idx="4">
                  <c:v>2.5052142857142863E-2</c:v>
                </c:pt>
                <c:pt idx="5">
                  <c:v>2.3964285714285712E-2</c:v>
                </c:pt>
                <c:pt idx="6">
                  <c:v>2.4703571428571429E-2</c:v>
                </c:pt>
                <c:pt idx="7">
                  <c:v>2.9421428571428571E-2</c:v>
                </c:pt>
                <c:pt idx="8">
                  <c:v>3.2092142857142854E-2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8A-4C5C-9D17-3E90CF59BA28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ls'!$H$156:$H$164</c:f>
              <c:numCache>
                <c:formatCode>0.00000</c:formatCode>
                <c:ptCount val="9"/>
                <c:pt idx="0">
                  <c:v>1.587285714285715E-2</c:v>
                </c:pt>
                <c:pt idx="1">
                  <c:v>1.4170000000000009E-2</c:v>
                </c:pt>
                <c:pt idx="2">
                  <c:v>1.3137857142857151E-2</c:v>
                </c:pt>
                <c:pt idx="3">
                  <c:v>1.5542857142857141E-2</c:v>
                </c:pt>
                <c:pt idx="4">
                  <c:v>1.432857142857143E-2</c:v>
                </c:pt>
                <c:pt idx="5">
                  <c:v>1.5463571428571438E-2</c:v>
                </c:pt>
                <c:pt idx="6">
                  <c:v>1.7544285714285724E-2</c:v>
                </c:pt>
                <c:pt idx="7">
                  <c:v>2.0624285714285734E-2</c:v>
                </c:pt>
                <c:pt idx="8">
                  <c:v>2.1695714285714297E-2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8A-4C5C-9D17-3E90CF59B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5600"/>
        <c:axId val="318735992"/>
      </c:scatterChart>
      <c:valAx>
        <c:axId val="3187356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8735992"/>
        <c:crosses val="autoZero"/>
        <c:crossBetween val="midCat"/>
        <c:majorUnit val="1"/>
      </c:valAx>
      <c:valAx>
        <c:axId val="318735992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8735600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ls'!$I$156:$I$164</c:f>
              <c:numCache>
                <c:formatCode>0.00000</c:formatCode>
                <c:ptCount val="9"/>
                <c:pt idx="0">
                  <c:v>1.432628603599855</c:v>
                </c:pt>
                <c:pt idx="1">
                  <c:v>2.4666774520408175</c:v>
                </c:pt>
                <c:pt idx="2">
                  <c:v>1.4058305736887773</c:v>
                </c:pt>
                <c:pt idx="3">
                  <c:v>2.9283341701224472</c:v>
                </c:pt>
                <c:pt idx="4">
                  <c:v>2.8349678397594773</c:v>
                </c:pt>
                <c:pt idx="5">
                  <c:v>2.2277958755936593</c:v>
                </c:pt>
                <c:pt idx="6">
                  <c:v>2.9851153510408173</c:v>
                </c:pt>
                <c:pt idx="7">
                  <c:v>6.0056854692507393</c:v>
                </c:pt>
                <c:pt idx="8">
                  <c:v>6.4412197686892156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63E-487E-9616-890F99FC7080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ls'!$J$156:$J$164</c:f>
              <c:numCache>
                <c:formatCode>0.00000</c:formatCode>
                <c:ptCount val="9"/>
                <c:pt idx="0">
                  <c:v>1.5316528829234703</c:v>
                </c:pt>
                <c:pt idx="1">
                  <c:v>3.211604592638484</c:v>
                </c:pt>
                <c:pt idx="2">
                  <c:v>1.7108743305306144</c:v>
                </c:pt>
                <c:pt idx="3">
                  <c:v>4.5947662486438761</c:v>
                </c:pt>
                <c:pt idx="4">
                  <c:v>4.9566713381796692</c:v>
                </c:pt>
                <c:pt idx="5">
                  <c:v>3.4524713209001443</c:v>
                </c:pt>
                <c:pt idx="6">
                  <c:v>4.2032495080102033</c:v>
                </c:pt>
                <c:pt idx="7">
                  <c:v>8.567368029314876</c:v>
                </c:pt>
                <c:pt idx="8">
                  <c:v>9.5278054582023302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63E-487E-9616-890F99FC7080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ls'!$K$156:$K$164</c:f>
              <c:numCache>
                <c:formatCode>0.00000</c:formatCode>
                <c:ptCount val="9"/>
                <c:pt idx="0">
                  <c:v>2.6424450038571456</c:v>
                </c:pt>
                <c:pt idx="1">
                  <c:v>2.0780000000000007E-2</c:v>
                </c:pt>
                <c:pt idx="2">
                  <c:v>2.0606451156734718</c:v>
                </c:pt>
                <c:pt idx="3">
                  <c:v>3.7185489697959189</c:v>
                </c:pt>
                <c:pt idx="4">
                  <c:v>3.5214115141836748</c:v>
                </c:pt>
                <c:pt idx="5">
                  <c:v>3.6353254844387775</c:v>
                </c:pt>
                <c:pt idx="6">
                  <c:v>4.2517179151530637</c:v>
                </c:pt>
                <c:pt idx="7">
                  <c:v>5.9526682594898013</c:v>
                </c:pt>
                <c:pt idx="8">
                  <c:v>6.8303298496224523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63E-487E-9616-890F99FC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736776"/>
        <c:axId val="319253648"/>
      </c:scatterChart>
      <c:valAx>
        <c:axId val="3187367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3648"/>
        <c:crosses val="autoZero"/>
        <c:crossBetween val="midCat"/>
        <c:majorUnit val="1"/>
      </c:valAx>
      <c:valAx>
        <c:axId val="319253648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8736776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ls'!$L$156:$L$164</c:f>
              <c:numCache>
                <c:formatCode>0.00000</c:formatCode>
                <c:ptCount val="9"/>
                <c:pt idx="0">
                  <c:v>1.2084600707972817E-2</c:v>
                </c:pt>
                <c:pt idx="1">
                  <c:v>1.5857023809076935E-2</c:v>
                </c:pt>
                <c:pt idx="2">
                  <c:v>1.1971042931906609E-2</c:v>
                </c:pt>
                <c:pt idx="3">
                  <c:v>1.7277297596698906E-2</c:v>
                </c:pt>
                <c:pt idx="4">
                  <c:v>1.6999633742410262E-2</c:v>
                </c:pt>
                <c:pt idx="5">
                  <c:v>1.506965098449399E-2</c:v>
                </c:pt>
                <c:pt idx="6">
                  <c:v>1.7443999085119007E-2</c:v>
                </c:pt>
                <c:pt idx="7">
                  <c:v>2.4742682830370597E-2</c:v>
                </c:pt>
                <c:pt idx="8">
                  <c:v>2.562415512878698E-2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CC-4A22-855C-02BB32AAD186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ls'!$M$156:$M$164</c:f>
              <c:numCache>
                <c:formatCode>0.00000</c:formatCode>
                <c:ptCount val="9"/>
                <c:pt idx="0">
                  <c:v>1.249527079926397E-2</c:v>
                </c:pt>
                <c:pt idx="1">
                  <c:v>1.809366442763392E-2</c:v>
                </c:pt>
                <c:pt idx="2">
                  <c:v>1.320609908569615E-2</c:v>
                </c:pt>
                <c:pt idx="3">
                  <c:v>2.1641990767666337E-2</c:v>
                </c:pt>
                <c:pt idx="4">
                  <c:v>2.2478149630777343E-2</c:v>
                </c:pt>
                <c:pt idx="5">
                  <c:v>1.8759900738779586E-2</c:v>
                </c:pt>
                <c:pt idx="6">
                  <c:v>2.0699415475331859E-2</c:v>
                </c:pt>
                <c:pt idx="7">
                  <c:v>2.9552158539504759E-2</c:v>
                </c:pt>
                <c:pt idx="8">
                  <c:v>3.1164627250487166E-2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CC-4A22-855C-02BB32AAD186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flat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18 ls'!$N$156:$N$164</c:f>
              <c:numCache>
                <c:formatCode>0.00000</c:formatCode>
                <c:ptCount val="9"/>
                <c:pt idx="0">
                  <c:v>1.6412263272147631E-2</c:v>
                </c:pt>
                <c:pt idx="1">
                  <c:v>1.616868512190861E-2</c:v>
                </c:pt>
                <c:pt idx="2">
                  <c:v>1.4493293874994014E-2</c:v>
                </c:pt>
                <c:pt idx="3">
                  <c:v>1.9469385701450286E-2</c:v>
                </c:pt>
                <c:pt idx="4">
                  <c:v>1.894627716379519E-2</c:v>
                </c:pt>
                <c:pt idx="5">
                  <c:v>1.9250284254461056E-2</c:v>
                </c:pt>
                <c:pt idx="6">
                  <c:v>2.0818417694582907E-2</c:v>
                </c:pt>
                <c:pt idx="7">
                  <c:v>2.4633228553715657E-2</c:v>
                </c:pt>
                <c:pt idx="8">
                  <c:v>2.638677627609895E-2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CC-4A22-855C-02BB32AAD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54432"/>
        <c:axId val="319254824"/>
      </c:scatterChart>
      <c:valAx>
        <c:axId val="3192544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4824"/>
        <c:crosses val="autoZero"/>
        <c:crossBetween val="midCat"/>
        <c:majorUnit val="1"/>
      </c:valAx>
      <c:valAx>
        <c:axId val="319254824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925443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EFC-49B9-BE7D-0249C3C4E8EC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EFC-49B9-BE7D-0249C3C4E8EC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EFC-49B9-BE7D-0249C3C4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55216"/>
        <c:axId val="319256000"/>
      </c:scatterChart>
      <c:valAx>
        <c:axId val="3192552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6000"/>
        <c:crosses val="autoZero"/>
        <c:crossBetween val="midCat"/>
        <c:majorUnit val="1"/>
      </c:valAx>
      <c:valAx>
        <c:axId val="31925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9255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818-46DC-815A-C43C6B4159B4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818-46DC-815A-C43C6B4159B4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818-46DC-815A-C43C6B415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56784"/>
        <c:axId val="319257176"/>
      </c:scatterChart>
      <c:valAx>
        <c:axId val="3192567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7176"/>
        <c:crosses val="autoZero"/>
        <c:crossBetween val="midCat"/>
        <c:majorUnit val="1"/>
      </c:valAx>
      <c:valAx>
        <c:axId val="319257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92567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52-4DE3-8273-25CC70F4E58C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752-4DE3-8273-25CC70F4E58C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752-4DE3-8273-25CC70F4E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57960"/>
        <c:axId val="319258352"/>
      </c:scatterChart>
      <c:valAx>
        <c:axId val="3192579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8352"/>
        <c:crosses val="autoZero"/>
        <c:crossBetween val="midCat"/>
        <c:majorUnit val="1"/>
      </c:valAx>
      <c:valAx>
        <c:axId val="31925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9257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AF1-49A0-9BE5-34C78B2B62C6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AF1-49A0-9BE5-34C78B2B62C6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AF1-49A0-9BE5-34C78B2B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59136"/>
        <c:axId val="319259528"/>
      </c:scatterChart>
      <c:valAx>
        <c:axId val="3192591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59528"/>
        <c:crosses val="autoZero"/>
        <c:crossBetween val="midCat"/>
        <c:majorUnit val="1"/>
      </c:valAx>
      <c:valAx>
        <c:axId val="319259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92591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7B2-420E-9AB3-85B101793CBF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7B2-420E-9AB3-85B101793CBF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7B2-420E-9AB3-85B101793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260312"/>
        <c:axId val="319260704"/>
      </c:scatterChart>
      <c:valAx>
        <c:axId val="3192603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9260704"/>
        <c:crosses val="autoZero"/>
        <c:crossBetween val="midCat"/>
        <c:majorUnit val="1"/>
      </c:valAx>
      <c:valAx>
        <c:axId val="31926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9260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C6E-44DD-9053-C36044896C54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C6E-44DD-9053-C36044896C54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C6E-44DD-9053-C3604489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27800"/>
        <c:axId val="320028192"/>
      </c:scatterChart>
      <c:valAx>
        <c:axId val="3200278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28192"/>
        <c:crosses val="autoZero"/>
        <c:crossBetween val="midCat"/>
        <c:majorUnit val="1"/>
      </c:valAx>
      <c:valAx>
        <c:axId val="320028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027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964-4686-9FC1-D720CF371164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964-4686-9FC1-D720CF371164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964-4686-9FC1-D720CF37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28976"/>
        <c:axId val="320029368"/>
      </c:scatterChart>
      <c:valAx>
        <c:axId val="3200289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29368"/>
        <c:crosses val="autoZero"/>
        <c:crossBetween val="midCat"/>
        <c:majorUnit val="1"/>
      </c:valAx>
      <c:valAx>
        <c:axId val="320029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028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A3-4FA0-BA76-35B2F6B0A925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A3-4FA0-BA76-35B2F6B0A925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A3-4FA0-BA76-35B2F6B0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67456"/>
        <c:axId val="313267848"/>
      </c:scatterChart>
      <c:valAx>
        <c:axId val="31326745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67848"/>
        <c:crosses val="autoZero"/>
        <c:crossBetween val="midCat"/>
        <c:majorUnit val="1"/>
      </c:valAx>
      <c:valAx>
        <c:axId val="313267848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3267456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9D-47B6-91CD-436F9A551AFA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D9D-47B6-91CD-436F9A551AFA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D9D-47B6-91CD-436F9A551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30152"/>
        <c:axId val="320030544"/>
      </c:scatterChart>
      <c:valAx>
        <c:axId val="3200301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30544"/>
        <c:crosses val="autoZero"/>
        <c:crossBetween val="midCat"/>
        <c:majorUnit val="1"/>
      </c:valAx>
      <c:valAx>
        <c:axId val="320030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030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DDE-4448-80D7-4665C74CF5D2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DDE-4448-80D7-4665C74CF5D2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DDE-4448-80D7-4665C74CF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31328"/>
        <c:axId val="320031720"/>
      </c:scatterChart>
      <c:valAx>
        <c:axId val="32003132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31720"/>
        <c:crosses val="autoZero"/>
        <c:crossBetween val="midCat"/>
        <c:majorUnit val="1"/>
      </c:valAx>
      <c:valAx>
        <c:axId val="320031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031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866-472E-8539-785D0C3B1529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866-472E-8539-785D0C3B1529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866-472E-8539-785D0C3B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32504"/>
        <c:axId val="320032896"/>
      </c:scatterChart>
      <c:valAx>
        <c:axId val="32003250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32896"/>
        <c:crosses val="autoZero"/>
        <c:crossBetween val="midCat"/>
        <c:majorUnit val="1"/>
      </c:valAx>
      <c:valAx>
        <c:axId val="32003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032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F1-4399-8E73-C013E3EC8F11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7F1-4399-8E73-C013E3EC8F11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7F1-4399-8E73-C013E3EC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33680"/>
        <c:axId val="320034072"/>
      </c:scatterChart>
      <c:valAx>
        <c:axId val="3200336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34072"/>
        <c:crosses val="autoZero"/>
        <c:crossBetween val="midCat"/>
        <c:majorUnit val="1"/>
      </c:valAx>
      <c:valAx>
        <c:axId val="320034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03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879-458E-BFDE-6BBCEB874772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879-458E-BFDE-6BBCEB874772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879-458E-BFDE-6BBCEB874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034856"/>
        <c:axId val="320035248"/>
      </c:scatterChart>
      <c:valAx>
        <c:axId val="32003485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035248"/>
        <c:crosses val="autoZero"/>
        <c:crossBetween val="midCat"/>
        <c:majorUnit val="1"/>
      </c:valAx>
      <c:valAx>
        <c:axId val="32003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034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ls'!$C$156:$C$164</c:f>
              <c:numCache>
                <c:formatCode>0.00000</c:formatCode>
                <c:ptCount val="9"/>
                <c:pt idx="0">
                  <c:v>0.28669214285714267</c:v>
                </c:pt>
                <c:pt idx="1">
                  <c:v>0.26383285714285726</c:v>
                </c:pt>
                <c:pt idx="2">
                  <c:v>0.28248499999999999</c:v>
                </c:pt>
                <c:pt idx="3">
                  <c:v>0.27562142857142868</c:v>
                </c:pt>
                <c:pt idx="4">
                  <c:v>0.27186785714285727</c:v>
                </c:pt>
                <c:pt idx="5">
                  <c:v>0.25207499999999988</c:v>
                </c:pt>
                <c:pt idx="6">
                  <c:v>0.17380214285714291</c:v>
                </c:pt>
                <c:pt idx="7">
                  <c:v>0.10800428571428573</c:v>
                </c:pt>
                <c:pt idx="8">
                  <c:v>0.1595614285714286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D21-4FA8-A924-23BD34E22F69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ls'!$D$156:$D$164</c:f>
              <c:numCache>
                <c:formatCode>0.00000</c:formatCode>
                <c:ptCount val="9"/>
                <c:pt idx="0">
                  <c:v>-1.6107857142857136E-2</c:v>
                </c:pt>
                <c:pt idx="1">
                  <c:v>-2.2245000000000011E-2</c:v>
                </c:pt>
                <c:pt idx="2">
                  <c:v>-1.2875714285714277E-2</c:v>
                </c:pt>
                <c:pt idx="3">
                  <c:v>-2.6556428571428575E-2</c:v>
                </c:pt>
                <c:pt idx="4">
                  <c:v>-2.3963571428571417E-2</c:v>
                </c:pt>
                <c:pt idx="5">
                  <c:v>-1.7324285714285712E-2</c:v>
                </c:pt>
                <c:pt idx="6">
                  <c:v>-3.5534285714285727E-2</c:v>
                </c:pt>
                <c:pt idx="7">
                  <c:v>-1.8774285714285716E-2</c:v>
                </c:pt>
                <c:pt idx="8">
                  <c:v>-2.5384999999999991E-2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21-4FA8-A924-23BD34E22F69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ls'!$E$156:$E$164</c:f>
              <c:numCache>
                <c:formatCode>0.00000</c:formatCode>
                <c:ptCount val="9"/>
                <c:pt idx="0">
                  <c:v>-1.3835714285714293E-3</c:v>
                </c:pt>
                <c:pt idx="1">
                  <c:v>2.3249999999999976E-3</c:v>
                </c:pt>
                <c:pt idx="2">
                  <c:v>9.8592857142857197E-3</c:v>
                </c:pt>
                <c:pt idx="3">
                  <c:v>-2.4771428571428561E-3</c:v>
                </c:pt>
                <c:pt idx="4">
                  <c:v>2.142857142857291E-6</c:v>
                </c:pt>
                <c:pt idx="5">
                  <c:v>3.6692857142857122E-3</c:v>
                </c:pt>
                <c:pt idx="6">
                  <c:v>-4.3978571428571426E-3</c:v>
                </c:pt>
                <c:pt idx="7">
                  <c:v>1.6792857142857137E-3</c:v>
                </c:pt>
                <c:pt idx="8">
                  <c:v>-1.3114285714285712E-3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D21-4FA8-A924-23BD34E22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78024"/>
        <c:axId val="320578416"/>
      </c:scatterChart>
      <c:valAx>
        <c:axId val="3205780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78416"/>
        <c:crosses val="autoZero"/>
        <c:crossBetween val="midCat"/>
        <c:majorUnit val="1"/>
      </c:valAx>
      <c:valAx>
        <c:axId val="320578416"/>
        <c:scaling>
          <c:orientation val="minMax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578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ls'!$F$156:$F$164</c:f>
              <c:numCache>
                <c:formatCode>0.00000</c:formatCode>
                <c:ptCount val="9"/>
                <c:pt idx="0">
                  <c:v>1.3380183673469406E-2</c:v>
                </c:pt>
                <c:pt idx="1">
                  <c:v>2.5696224489795919E-2</c:v>
                </c:pt>
                <c:pt idx="2">
                  <c:v>1.6680071428571436E-2</c:v>
                </c:pt>
                <c:pt idx="3">
                  <c:v>1.6329897959183663E-2</c:v>
                </c:pt>
                <c:pt idx="4">
                  <c:v>1.8801428571428538E-2</c:v>
                </c:pt>
                <c:pt idx="5">
                  <c:v>2.8236785714285732E-2</c:v>
                </c:pt>
                <c:pt idx="6">
                  <c:v>2.3186244897959171E-2</c:v>
                </c:pt>
                <c:pt idx="7">
                  <c:v>3.1134469387755104E-2</c:v>
                </c:pt>
                <c:pt idx="8">
                  <c:v>3.3443081632653054E-2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8E-46F0-8F0D-69C6967F2080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ls'!$G$156:$G$164</c:f>
              <c:numCache>
                <c:formatCode>0.00000</c:formatCode>
                <c:ptCount val="9"/>
                <c:pt idx="0">
                  <c:v>2.5858571428571418E-2</c:v>
                </c:pt>
                <c:pt idx="1">
                  <c:v>2.8680000000000001E-2</c:v>
                </c:pt>
                <c:pt idx="2">
                  <c:v>2.095785714285715E-2</c:v>
                </c:pt>
                <c:pt idx="3">
                  <c:v>2.8008571428571424E-2</c:v>
                </c:pt>
                <c:pt idx="4">
                  <c:v>2.6664285714285713E-2</c:v>
                </c:pt>
                <c:pt idx="5">
                  <c:v>2.3672142857142853E-2</c:v>
                </c:pt>
                <c:pt idx="6">
                  <c:v>3.7323571428571421E-2</c:v>
                </c:pt>
                <c:pt idx="7">
                  <c:v>3.0510714285714283E-2</c:v>
                </c:pt>
                <c:pt idx="8">
                  <c:v>3.1204285714285705E-2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8E-46F0-8F0D-69C6967F2080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ls'!$H$156:$H$164</c:f>
              <c:numCache>
                <c:formatCode>0.00000</c:formatCode>
                <c:ptCount val="9"/>
                <c:pt idx="0">
                  <c:v>1.0348571428571427E-2</c:v>
                </c:pt>
                <c:pt idx="1">
                  <c:v>1.333428571428572E-2</c:v>
                </c:pt>
                <c:pt idx="2">
                  <c:v>1.4541428571428566E-2</c:v>
                </c:pt>
                <c:pt idx="3">
                  <c:v>1.0440714285714294E-2</c:v>
                </c:pt>
                <c:pt idx="4">
                  <c:v>1.0189999999999998E-2</c:v>
                </c:pt>
                <c:pt idx="5">
                  <c:v>1.5527142857142857E-2</c:v>
                </c:pt>
                <c:pt idx="6">
                  <c:v>1.3645714285714284E-2</c:v>
                </c:pt>
                <c:pt idx="7">
                  <c:v>1.6877142857142861E-2</c:v>
                </c:pt>
                <c:pt idx="8">
                  <c:v>1.4393571428571427E-2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8E-46F0-8F0D-69C6967F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79200"/>
        <c:axId val="320579592"/>
      </c:scatterChart>
      <c:valAx>
        <c:axId val="3205792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79592"/>
        <c:crosses val="autoZero"/>
        <c:crossBetween val="midCat"/>
        <c:majorUnit val="1"/>
      </c:valAx>
      <c:valAx>
        <c:axId val="320579592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579200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ls'!$I$156:$I$164</c:f>
              <c:numCache>
                <c:formatCode>0.00000</c:formatCode>
                <c:ptCount val="9"/>
                <c:pt idx="0">
                  <c:v>1.3583493652932961</c:v>
                </c:pt>
                <c:pt idx="1">
                  <c:v>3.3613062394198265</c:v>
                </c:pt>
                <c:pt idx="2">
                  <c:v>2.3794357796724492</c:v>
                </c:pt>
                <c:pt idx="3">
                  <c:v>1.6725637872747814</c:v>
                </c:pt>
                <c:pt idx="4">
                  <c:v>1.8794641255714248</c:v>
                </c:pt>
                <c:pt idx="5">
                  <c:v>4.3010631010561253</c:v>
                </c:pt>
                <c:pt idx="6">
                  <c:v>3.1038140864466448</c:v>
                </c:pt>
                <c:pt idx="7">
                  <c:v>5.1547713077335295</c:v>
                </c:pt>
                <c:pt idx="8">
                  <c:v>4.7221944196998535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20-4853-8D5F-EF08AEEC17CE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ls'!$J$156:$J$164</c:f>
              <c:numCache>
                <c:formatCode>0.00000</c:formatCode>
                <c:ptCount val="9"/>
                <c:pt idx="0">
                  <c:v>3.3941857897810528</c:v>
                </c:pt>
                <c:pt idx="1">
                  <c:v>7.2296533171836739</c:v>
                </c:pt>
                <c:pt idx="2">
                  <c:v>3.4293656160413288</c:v>
                </c:pt>
                <c:pt idx="3">
                  <c:v>4.4868694825626783</c:v>
                </c:pt>
                <c:pt idx="4">
                  <c:v>4.9180145666326442</c:v>
                </c:pt>
                <c:pt idx="5">
                  <c:v>6.5572514597525542</c:v>
                </c:pt>
                <c:pt idx="6">
                  <c:v>8.4895099172475152</c:v>
                </c:pt>
                <c:pt idx="7">
                  <c:v>9.3188613682849848</c:v>
                </c:pt>
                <c:pt idx="8">
                  <c:v>10.237396924172883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20-4853-8D5F-EF08AEEC17CE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ls'!$K$156:$K$164</c:f>
              <c:numCache>
                <c:formatCode>0.00000</c:formatCode>
                <c:ptCount val="9"/>
                <c:pt idx="0">
                  <c:v>2.6251488727346928</c:v>
                </c:pt>
                <c:pt idx="1">
                  <c:v>8.0835714285714295E-3</c:v>
                </c:pt>
                <c:pt idx="2">
                  <c:v>2.9896679618265307</c:v>
                </c:pt>
                <c:pt idx="3">
                  <c:v>2.8687333149183694</c:v>
                </c:pt>
                <c:pt idx="4">
                  <c:v>2.6654659907142855</c:v>
                </c:pt>
                <c:pt idx="5">
                  <c:v>3.605770897438775</c:v>
                </c:pt>
                <c:pt idx="6">
                  <c:v>4.9962996279183658</c:v>
                </c:pt>
                <c:pt idx="7">
                  <c:v>5.0514994368367354</c:v>
                </c:pt>
                <c:pt idx="8">
                  <c:v>4.406074341153059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20-4853-8D5F-EF08AEEC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80376"/>
        <c:axId val="320580768"/>
      </c:scatterChart>
      <c:valAx>
        <c:axId val="3205803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80768"/>
        <c:crosses val="autoZero"/>
        <c:crossBetween val="midCat"/>
        <c:majorUnit val="1"/>
      </c:valAx>
      <c:valAx>
        <c:axId val="320580768"/>
        <c:scaling>
          <c:orientation val="minMax"/>
          <c:max val="11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580376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ls'!$L$156:$L$164</c:f>
              <c:numCache>
                <c:formatCode>0.00000</c:formatCode>
                <c:ptCount val="9"/>
                <c:pt idx="0">
                  <c:v>1.1767148612654783E-2</c:v>
                </c:pt>
                <c:pt idx="1">
                  <c:v>1.8510559125141643E-2</c:v>
                </c:pt>
                <c:pt idx="2">
                  <c:v>1.5574083191151188E-2</c:v>
                </c:pt>
                <c:pt idx="3">
                  <c:v>1.3057403988033209E-2</c:v>
                </c:pt>
                <c:pt idx="4">
                  <c:v>1.3841479586476902E-2</c:v>
                </c:pt>
                <c:pt idx="5">
                  <c:v>2.0938877849881191E-2</c:v>
                </c:pt>
                <c:pt idx="6">
                  <c:v>1.7787435825215261E-2</c:v>
                </c:pt>
                <c:pt idx="7">
                  <c:v>2.2922933661259071E-2</c:v>
                </c:pt>
                <c:pt idx="8">
                  <c:v>2.1940040662476835E-2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BF-4DAA-A06F-40F58DA1D8D4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ls'!$M$156:$M$164</c:f>
              <c:numCache>
                <c:formatCode>0.00000</c:formatCode>
                <c:ptCount val="9"/>
                <c:pt idx="0">
                  <c:v>1.860087189482831E-2</c:v>
                </c:pt>
                <c:pt idx="1">
                  <c:v>2.714714935987473E-2</c:v>
                </c:pt>
                <c:pt idx="2">
                  <c:v>1.8697019926519128E-2</c:v>
                </c:pt>
                <c:pt idx="3">
                  <c:v>2.138637681822422E-2</c:v>
                </c:pt>
                <c:pt idx="4">
                  <c:v>2.2390325215711031E-2</c:v>
                </c:pt>
                <c:pt idx="5">
                  <c:v>2.5853920887461197E-2</c:v>
                </c:pt>
                <c:pt idx="6">
                  <c:v>2.9417570729231343E-2</c:v>
                </c:pt>
                <c:pt idx="7">
                  <c:v>3.0821013934118287E-2</c:v>
                </c:pt>
                <c:pt idx="8">
                  <c:v>3.2304294984281681E-2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BF-4DAA-A06F-40F58DA1D8D4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flat 22.5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flat 22.5 ls'!$N$156:$N$164</c:f>
              <c:numCache>
                <c:formatCode>0.00000</c:formatCode>
                <c:ptCount val="9"/>
                <c:pt idx="0">
                  <c:v>1.6358461830789216E-2</c:v>
                </c:pt>
                <c:pt idx="1">
                  <c:v>1.9555748880718284E-2</c:v>
                </c:pt>
                <c:pt idx="2">
                  <c:v>1.7457295971972899E-2</c:v>
                </c:pt>
                <c:pt idx="3">
                  <c:v>1.7100569927249058E-2</c:v>
                </c:pt>
                <c:pt idx="4">
                  <c:v>1.6483600074879621E-2</c:v>
                </c:pt>
                <c:pt idx="5">
                  <c:v>1.9171873770645137E-2</c:v>
                </c:pt>
                <c:pt idx="6">
                  <c:v>2.2567826475687343E-2</c:v>
                </c:pt>
                <c:pt idx="7">
                  <c:v>2.2692150265531681E-2</c:v>
                </c:pt>
                <c:pt idx="8">
                  <c:v>2.1192949660349836E-2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BF-4DAA-A06F-40F58DA1D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81552"/>
        <c:axId val="320581944"/>
      </c:scatterChart>
      <c:valAx>
        <c:axId val="3205815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81944"/>
        <c:crosses val="autoZero"/>
        <c:crossBetween val="midCat"/>
        <c:majorUnit val="1"/>
      </c:valAx>
      <c:valAx>
        <c:axId val="320581944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581552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3AE-48DF-B5E9-D6DBB9439AD0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3AE-48DF-B5E9-D6DBB9439AD0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3AE-48DF-B5E9-D6DBB943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82336"/>
        <c:axId val="320583120"/>
      </c:scatterChart>
      <c:valAx>
        <c:axId val="3205823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83120"/>
        <c:crosses val="autoZero"/>
        <c:crossBetween val="midCat"/>
        <c:majorUnit val="1"/>
      </c:valAx>
      <c:valAx>
        <c:axId val="320583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582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FA-8D23-5F2720B8C0F4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FA-8D23-5F2720B8C0F4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FA-8D23-5F2720B8C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68632"/>
        <c:axId val="313269024"/>
      </c:scatterChart>
      <c:valAx>
        <c:axId val="3132686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69024"/>
        <c:crosses val="autoZero"/>
        <c:crossBetween val="midCat"/>
        <c:majorUnit val="1"/>
      </c:valAx>
      <c:valAx>
        <c:axId val="31326902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3268632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40A-407F-972B-CD23C4CFED9A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40A-407F-972B-CD23C4CFED9A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40A-407F-972B-CD23C4CF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83904"/>
        <c:axId val="320584296"/>
      </c:scatterChart>
      <c:valAx>
        <c:axId val="32058390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0584296"/>
        <c:crosses val="autoZero"/>
        <c:crossBetween val="midCat"/>
        <c:majorUnit val="1"/>
      </c:valAx>
      <c:valAx>
        <c:axId val="320584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0583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DA0-4C07-BB9B-3B2F8F9F082C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DA0-4C07-BB9B-3B2F8F9F082C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DA0-4C07-BB9B-3B2F8F9F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585080"/>
        <c:axId val="321175752"/>
      </c:scatterChart>
      <c:valAx>
        <c:axId val="32058508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75752"/>
        <c:crosses val="autoZero"/>
        <c:crossBetween val="midCat"/>
        <c:majorUnit val="1"/>
      </c:valAx>
      <c:valAx>
        <c:axId val="321175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0585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EA1-4B3C-BBCB-8F8355AA1F13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EA1-4B3C-BBCB-8F8355AA1F13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EA1-4B3C-BBCB-8F8355AA1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76536"/>
        <c:axId val="321176928"/>
      </c:scatterChart>
      <c:valAx>
        <c:axId val="3211765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76928"/>
        <c:crosses val="autoZero"/>
        <c:crossBetween val="midCat"/>
        <c:majorUnit val="1"/>
      </c:valAx>
      <c:valAx>
        <c:axId val="32117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1176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6E-4279-9257-1B4C79061E56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06E-4279-9257-1B4C79061E56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06E-4279-9257-1B4C79061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77712"/>
        <c:axId val="321178104"/>
      </c:scatterChart>
      <c:valAx>
        <c:axId val="3211777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78104"/>
        <c:crosses val="autoZero"/>
        <c:crossBetween val="midCat"/>
        <c:majorUnit val="1"/>
      </c:valAx>
      <c:valAx>
        <c:axId val="321178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1177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BB8-4B75-ADD3-AB7053C1C598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BB8-4B75-ADD3-AB7053C1C598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BB8-4B75-ADD3-AB7053C1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78888"/>
        <c:axId val="321179280"/>
      </c:scatterChart>
      <c:valAx>
        <c:axId val="3211788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79280"/>
        <c:crosses val="autoZero"/>
        <c:crossBetween val="midCat"/>
        <c:majorUnit val="1"/>
      </c:valAx>
      <c:valAx>
        <c:axId val="321179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1178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348-4DC1-9296-29B405ED3086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348-4DC1-9296-29B405ED3086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348-4DC1-9296-29B405ED3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80064"/>
        <c:axId val="321180456"/>
      </c:scatterChart>
      <c:valAx>
        <c:axId val="3211800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80456"/>
        <c:crosses val="autoZero"/>
        <c:crossBetween val="midCat"/>
        <c:majorUnit val="1"/>
      </c:valAx>
      <c:valAx>
        <c:axId val="321180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118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366-4B29-B921-BF59727C2663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366-4B29-B921-BF59727C2663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366-4B29-B921-BF59727C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81632"/>
        <c:axId val="321182024"/>
      </c:scatterChart>
      <c:valAx>
        <c:axId val="3211816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82024"/>
        <c:crosses val="autoZero"/>
        <c:crossBetween val="midCat"/>
        <c:majorUnit val="1"/>
      </c:valAx>
      <c:valAx>
        <c:axId val="321182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1181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CD2-4220-B4E1-09CB2EAE86A7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CD2-4220-B4E1-09CB2EAE86A7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CD2-4220-B4E1-09CB2EAE8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82416"/>
        <c:axId val="321182808"/>
      </c:scatterChart>
      <c:valAx>
        <c:axId val="3211824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1182808"/>
        <c:crosses val="autoZero"/>
        <c:crossBetween val="midCat"/>
        <c:majorUnit val="1"/>
      </c:valAx>
      <c:valAx>
        <c:axId val="321182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1182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B55-437A-A2B0-5708FA6E30D9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B55-437A-A2B0-5708FA6E30D9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B55-437A-A2B0-5708FA6E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79160"/>
        <c:axId val="322379552"/>
      </c:scatterChart>
      <c:valAx>
        <c:axId val="3223791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79552"/>
        <c:crosses val="autoZero"/>
        <c:crossBetween val="midCat"/>
        <c:majorUnit val="1"/>
      </c:valAx>
      <c:valAx>
        <c:axId val="32237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2379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369-4923-B24E-96AF9D13CEEC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369-4923-B24E-96AF9D13CEEC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369-4923-B24E-96AF9D13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0336"/>
        <c:axId val="322380728"/>
      </c:scatterChart>
      <c:valAx>
        <c:axId val="3223803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0728"/>
        <c:crosses val="autoZero"/>
        <c:crossBetween val="midCat"/>
        <c:majorUnit val="1"/>
      </c:valAx>
      <c:valAx>
        <c:axId val="322380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2380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9F-4E16-92DC-123B218E787E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9F-4E16-92DC-123B218E787E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9F-4E16-92DC-123B218E7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69808"/>
        <c:axId val="313270200"/>
      </c:scatterChart>
      <c:valAx>
        <c:axId val="31326980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70200"/>
        <c:crosses val="autoZero"/>
        <c:crossBetween val="midCat"/>
        <c:majorUnit val="1"/>
      </c:valAx>
      <c:valAx>
        <c:axId val="313270200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3269808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E77-4F83-ADA2-489667551B0F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E77-4F83-ADA2-489667551B0F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E77-4F83-ADA2-48966755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1512"/>
        <c:axId val="322381904"/>
      </c:scatterChart>
      <c:valAx>
        <c:axId val="3223815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1904"/>
        <c:crosses val="autoZero"/>
        <c:crossBetween val="midCat"/>
        <c:majorUnit val="1"/>
      </c:valAx>
      <c:valAx>
        <c:axId val="32238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2381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ls'!$C$156:$C$164</c:f>
              <c:numCache>
                <c:formatCode>0.00000</c:formatCode>
                <c:ptCount val="9"/>
                <c:pt idx="0">
                  <c:v>0.11262071428571434</c:v>
                </c:pt>
                <c:pt idx="1">
                  <c:v>9.357285714285718E-2</c:v>
                </c:pt>
                <c:pt idx="2">
                  <c:v>0.10920928571428568</c:v>
                </c:pt>
                <c:pt idx="3">
                  <c:v>0.10365500000000005</c:v>
                </c:pt>
                <c:pt idx="4">
                  <c:v>6.4069999999999988E-2</c:v>
                </c:pt>
                <c:pt idx="5">
                  <c:v>0.10670785714285712</c:v>
                </c:pt>
                <c:pt idx="6">
                  <c:v>9.1343571428571441E-2</c:v>
                </c:pt>
                <c:pt idx="7">
                  <c:v>5.3114285714285711E-2</c:v>
                </c:pt>
                <c:pt idx="8">
                  <c:v>7.9170000000000032E-2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10-4B60-AEC9-3C75BCA47327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ls'!$D$156:$D$164</c:f>
              <c:numCache>
                <c:formatCode>0.00000</c:formatCode>
                <c:ptCount val="9"/>
                <c:pt idx="0">
                  <c:v>-1.3678571428571427E-2</c:v>
                </c:pt>
                <c:pt idx="1">
                  <c:v>-8.2650000000000015E-3</c:v>
                </c:pt>
                <c:pt idx="2">
                  <c:v>-1.1978571428571429E-2</c:v>
                </c:pt>
                <c:pt idx="3">
                  <c:v>-1.3577142857142866E-2</c:v>
                </c:pt>
                <c:pt idx="4">
                  <c:v>-5.7042857142857147E-3</c:v>
                </c:pt>
                <c:pt idx="5">
                  <c:v>-2.2354285714285712E-2</c:v>
                </c:pt>
                <c:pt idx="6">
                  <c:v>-5.6507142857142824E-3</c:v>
                </c:pt>
                <c:pt idx="7">
                  <c:v>-4.2142857142857147E-3</c:v>
                </c:pt>
                <c:pt idx="8">
                  <c:v>-4.9540714285714264E-2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10-4B60-AEC9-3C75BCA47327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ls'!$E$156:$E$164</c:f>
              <c:numCache>
                <c:formatCode>0.00000</c:formatCode>
                <c:ptCount val="9"/>
                <c:pt idx="0">
                  <c:v>-5.2571428571428578E-3</c:v>
                </c:pt>
                <c:pt idx="1">
                  <c:v>-1.3107142857142853E-3</c:v>
                </c:pt>
                <c:pt idx="2">
                  <c:v>-2.1521428571428572E-3</c:v>
                </c:pt>
                <c:pt idx="3">
                  <c:v>-1.1257142857142854E-3</c:v>
                </c:pt>
                <c:pt idx="4">
                  <c:v>3.3185714285714281E-3</c:v>
                </c:pt>
                <c:pt idx="5">
                  <c:v>-1.0157142857142861E-2</c:v>
                </c:pt>
                <c:pt idx="6">
                  <c:v>7.7857142857142838E-4</c:v>
                </c:pt>
                <c:pt idx="7">
                  <c:v>-1.9607142857142853E-3</c:v>
                </c:pt>
                <c:pt idx="8">
                  <c:v>-1.5457142857142855E-3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F10-4B60-AEC9-3C75BCA47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2688"/>
        <c:axId val="322383080"/>
      </c:scatterChart>
      <c:valAx>
        <c:axId val="3223826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3080"/>
        <c:crosses val="autoZero"/>
        <c:crossBetween val="midCat"/>
        <c:majorUnit val="1"/>
      </c:valAx>
      <c:valAx>
        <c:axId val="322383080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2382688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ls'!$F$156:$F$164</c:f>
              <c:numCache>
                <c:formatCode>0.00000</c:formatCode>
                <c:ptCount val="9"/>
                <c:pt idx="0">
                  <c:v>3.6816020408163277E-3</c:v>
                </c:pt>
                <c:pt idx="1">
                  <c:v>1.0751693877551023E-2</c:v>
                </c:pt>
                <c:pt idx="2">
                  <c:v>7.0565306122449033E-3</c:v>
                </c:pt>
                <c:pt idx="3">
                  <c:v>5.7104285714285668E-3</c:v>
                </c:pt>
                <c:pt idx="4">
                  <c:v>1.0503714285714292E-2</c:v>
                </c:pt>
                <c:pt idx="5">
                  <c:v>5.4209387755102057E-3</c:v>
                </c:pt>
                <c:pt idx="6">
                  <c:v>1.395555102040816E-2</c:v>
                </c:pt>
                <c:pt idx="7">
                  <c:v>1.3999591836734694E-2</c:v>
                </c:pt>
                <c:pt idx="8">
                  <c:v>1.1291142857142857E-2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C3-4D36-90D9-8127CF9B4D46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ls'!$G$156:$G$164</c:f>
              <c:numCache>
                <c:formatCode>0.00000</c:formatCode>
                <c:ptCount val="9"/>
                <c:pt idx="0">
                  <c:v>1.7627142857142859E-2</c:v>
                </c:pt>
                <c:pt idx="1">
                  <c:v>1.5900714285714285E-2</c:v>
                </c:pt>
                <c:pt idx="2">
                  <c:v>1.649142857142858E-2</c:v>
                </c:pt>
                <c:pt idx="3">
                  <c:v>1.8377142857142859E-2</c:v>
                </c:pt>
                <c:pt idx="4">
                  <c:v>1.8421428571428589E-2</c:v>
                </c:pt>
                <c:pt idx="5">
                  <c:v>2.7522857142857148E-2</c:v>
                </c:pt>
                <c:pt idx="6">
                  <c:v>1.4877857142857146E-2</c:v>
                </c:pt>
                <c:pt idx="7">
                  <c:v>2.2250000000000006E-2</c:v>
                </c:pt>
                <c:pt idx="8">
                  <c:v>2.75E-2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C3-4D36-90D9-8127CF9B4D46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ls'!$H$156:$H$164</c:f>
              <c:numCache>
                <c:formatCode>0.00000</c:formatCode>
                <c:ptCount val="9"/>
                <c:pt idx="0">
                  <c:v>9.222857142857149E-3</c:v>
                </c:pt>
                <c:pt idx="1">
                  <c:v>9.8721428571428536E-3</c:v>
                </c:pt>
                <c:pt idx="2">
                  <c:v>7.7735714285714274E-3</c:v>
                </c:pt>
                <c:pt idx="3">
                  <c:v>6.1014285714285719E-3</c:v>
                </c:pt>
                <c:pt idx="4">
                  <c:v>1.3697142857142861E-2</c:v>
                </c:pt>
                <c:pt idx="5">
                  <c:v>1.4979999999999997E-2</c:v>
                </c:pt>
                <c:pt idx="6">
                  <c:v>9.0600000000000021E-3</c:v>
                </c:pt>
                <c:pt idx="7">
                  <c:v>1.1389285714285713E-2</c:v>
                </c:pt>
                <c:pt idx="8">
                  <c:v>8.0714285714285714E-3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C3-4D36-90D9-8127CF9B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3864"/>
        <c:axId val="322384256"/>
      </c:scatterChart>
      <c:valAx>
        <c:axId val="3223838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4256"/>
        <c:crosses val="autoZero"/>
        <c:crossBetween val="midCat"/>
        <c:majorUnit val="1"/>
      </c:valAx>
      <c:valAx>
        <c:axId val="322384256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23838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ls'!$I$156:$I$164</c:f>
              <c:numCache>
                <c:formatCode>0.00000</c:formatCode>
                <c:ptCount val="9"/>
                <c:pt idx="0">
                  <c:v>0.33309746775393623</c:v>
                </c:pt>
                <c:pt idx="1">
                  <c:v>1.0412555501505829</c:v>
                </c:pt>
                <c:pt idx="2">
                  <c:v>0.5381221030189508</c:v>
                </c:pt>
                <c:pt idx="3">
                  <c:v>0.34179778372040792</c:v>
                </c:pt>
                <c:pt idx="4">
                  <c:v>1.4113732847510216</c:v>
                </c:pt>
                <c:pt idx="5">
                  <c:v>0.79662755262857143</c:v>
                </c:pt>
                <c:pt idx="6">
                  <c:v>1.2403498369224488</c:v>
                </c:pt>
                <c:pt idx="7">
                  <c:v>1.5641588963702624</c:v>
                </c:pt>
                <c:pt idx="8">
                  <c:v>0.89404075653061232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2A-4644-8F0F-FC83432BA9ED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ls'!$J$156:$J$164</c:f>
              <c:numCache>
                <c:formatCode>0.00000</c:formatCode>
                <c:ptCount val="9"/>
                <c:pt idx="0">
                  <c:v>0.63663098739402357</c:v>
                </c:pt>
                <c:pt idx="1">
                  <c:v>1.6771137979814872</c:v>
                </c:pt>
                <c:pt idx="2">
                  <c:v>1.1416119741341122</c:v>
                </c:pt>
                <c:pt idx="3">
                  <c:v>1.0294747576163259</c:v>
                </c:pt>
                <c:pt idx="4">
                  <c:v>1.8981704742244927</c:v>
                </c:pt>
                <c:pt idx="5">
                  <c:v>1.4636492875207003</c:v>
                </c:pt>
                <c:pt idx="6">
                  <c:v>2.0368374923728862</c:v>
                </c:pt>
                <c:pt idx="7">
                  <c:v>3.0557259091836744</c:v>
                </c:pt>
                <c:pt idx="8">
                  <c:v>6.0623083971367357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2A-4644-8F0F-FC83432BA9ED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ls'!$K$156:$K$164</c:f>
              <c:numCache>
                <c:formatCode>0.00000</c:formatCode>
                <c:ptCount val="9"/>
                <c:pt idx="0">
                  <c:v>1.5948374062040827</c:v>
                </c:pt>
                <c:pt idx="1">
                  <c:v>1.0157142857142858E-2</c:v>
                </c:pt>
                <c:pt idx="2">
                  <c:v>1.2576154929795924</c:v>
                </c:pt>
                <c:pt idx="3">
                  <c:v>1.0999641482448981</c:v>
                </c:pt>
                <c:pt idx="4">
                  <c:v>2.4752684093877582</c:v>
                </c:pt>
                <c:pt idx="5">
                  <c:v>4.0445884439999995</c:v>
                </c:pt>
                <c:pt idx="6">
                  <c:v>1.3223231138571434</c:v>
                </c:pt>
                <c:pt idx="7">
                  <c:v>2.4859678660714288</c:v>
                </c:pt>
                <c:pt idx="8">
                  <c:v>4.3336170505102043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2A-4644-8F0F-FC83432BA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5040"/>
        <c:axId val="322385432"/>
      </c:scatterChart>
      <c:valAx>
        <c:axId val="3223850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5432"/>
        <c:crosses val="autoZero"/>
        <c:crossBetween val="midCat"/>
        <c:majorUnit val="1"/>
      </c:valAx>
      <c:valAx>
        <c:axId val="322385432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2385040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U* U'W'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ls'!$L$156:$L$164</c:f>
              <c:numCache>
                <c:formatCode>0.00000</c:formatCode>
                <c:ptCount val="9"/>
                <c:pt idx="0">
                  <c:v>5.8270824328561146E-3</c:v>
                </c:pt>
                <c:pt idx="1">
                  <c:v>1.0302536479695274E-2</c:v>
                </c:pt>
                <c:pt idx="2">
                  <c:v>7.4063786530386509E-3</c:v>
                </c:pt>
                <c:pt idx="3">
                  <c:v>5.9026919317220258E-3</c:v>
                </c:pt>
                <c:pt idx="4">
                  <c:v>1.1994618589269146E-2</c:v>
                </c:pt>
                <c:pt idx="5">
                  <c:v>9.0114184708703238E-3</c:v>
                </c:pt>
                <c:pt idx="6">
                  <c:v>1.1244433833897461E-2</c:v>
                </c:pt>
                <c:pt idx="7">
                  <c:v>1.2627167192682346E-2</c:v>
                </c:pt>
                <c:pt idx="8">
                  <c:v>9.5464995187358858E-3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8F-4F03-B24A-C69385FB7B3B}"/>
            </c:ext>
          </c:extLst>
        </c:ser>
        <c:ser>
          <c:idx val="1"/>
          <c:order val="1"/>
          <c:tx>
            <c:v>U* U'V'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ls'!$M$156:$M$164</c:f>
              <c:numCache>
                <c:formatCode>0.00000</c:formatCode>
                <c:ptCount val="9"/>
                <c:pt idx="0">
                  <c:v>8.0558131257259247E-3</c:v>
                </c:pt>
                <c:pt idx="1">
                  <c:v>1.3075152482262008E-2</c:v>
                </c:pt>
                <c:pt idx="2">
                  <c:v>1.0787597997419815E-2</c:v>
                </c:pt>
                <c:pt idx="3">
                  <c:v>1.0244089107024255E-2</c:v>
                </c:pt>
                <c:pt idx="4">
                  <c:v>1.3910191316045222E-2</c:v>
                </c:pt>
                <c:pt idx="5">
                  <c:v>1.2214733869329381E-2</c:v>
                </c:pt>
                <c:pt idx="6">
                  <c:v>1.4409326647400526E-2</c:v>
                </c:pt>
                <c:pt idx="7">
                  <c:v>1.7649105313509439E-2</c:v>
                </c:pt>
                <c:pt idx="8">
                  <c:v>2.4859048929383232E-2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8F-4F03-B24A-C69385FB7B3B}"/>
            </c:ext>
          </c:extLst>
        </c:ser>
        <c:ser>
          <c:idx val="2"/>
          <c:order val="2"/>
          <c:tx>
            <c:v>U* V'W'</c:v>
          </c:tx>
          <c:spPr>
            <a:ln w="28575">
              <a:noFill/>
            </a:ln>
          </c:spPr>
          <c:xVal>
            <c:numRef>
              <c:f>'smooth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9 ls'!$N$156:$N$164</c:f>
              <c:numCache>
                <c:formatCode>0.00000</c:formatCode>
                <c:ptCount val="9"/>
                <c:pt idx="0">
                  <c:v>1.2750396872574727E-2</c:v>
                </c:pt>
                <c:pt idx="1">
                  <c:v>1.2528931437244904E-2</c:v>
                </c:pt>
                <c:pt idx="2">
                  <c:v>1.1322424561867645E-2</c:v>
                </c:pt>
                <c:pt idx="3">
                  <c:v>1.0588995442901839E-2</c:v>
                </c:pt>
                <c:pt idx="4">
                  <c:v>1.5884613271197712E-2</c:v>
                </c:pt>
                <c:pt idx="5">
                  <c:v>2.0304984609696208E-2</c:v>
                </c:pt>
                <c:pt idx="6">
                  <c:v>1.1610055370853568E-2</c:v>
                </c:pt>
                <c:pt idx="7">
                  <c:v>1.5918907222006704E-2</c:v>
                </c:pt>
                <c:pt idx="8">
                  <c:v>2.1017969716897209E-2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8F-4F03-B24A-C69385FB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386216"/>
        <c:axId val="322386608"/>
      </c:scatterChart>
      <c:valAx>
        <c:axId val="3223862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2386608"/>
        <c:crosses val="autoZero"/>
        <c:crossBetween val="midCat"/>
        <c:majorUnit val="1"/>
      </c:valAx>
      <c:valAx>
        <c:axId val="322386608"/>
        <c:scaling>
          <c:orientation val="minMax"/>
          <c:max val="6.0000000000000012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2386216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B7-45DA-BE52-D89D890DD2BE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9B7-45DA-BE52-D89D890DD2BE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9B7-45DA-BE52-D89D890D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4632"/>
        <c:axId val="312865024"/>
      </c:scatterChart>
      <c:valAx>
        <c:axId val="31286463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65024"/>
        <c:crosses val="autoZero"/>
        <c:crossBetween val="midCat"/>
        <c:majorUnit val="1"/>
      </c:valAx>
      <c:valAx>
        <c:axId val="31286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2864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172-4264-812E-D4885AA5ED89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172-4264-812E-D4885AA5ED89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172-4264-812E-D4885AA5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5808"/>
        <c:axId val="312866200"/>
      </c:scatterChart>
      <c:valAx>
        <c:axId val="31286580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66200"/>
        <c:crosses val="autoZero"/>
        <c:crossBetween val="midCat"/>
        <c:majorUnit val="1"/>
      </c:valAx>
      <c:valAx>
        <c:axId val="312866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2865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E18-4C02-AB2F-B8DD8D71007B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E18-4C02-AB2F-B8DD8D71007B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E18-4C02-AB2F-B8DD8D71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6984"/>
        <c:axId val="312867376"/>
      </c:scatterChart>
      <c:valAx>
        <c:axId val="3128669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67376"/>
        <c:crosses val="autoZero"/>
        <c:crossBetween val="midCat"/>
        <c:majorUnit val="1"/>
      </c:valAx>
      <c:valAx>
        <c:axId val="31286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2866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555-4ABF-BDA8-AFED7A77FF7C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55-4ABF-BDA8-AFED7A77FF7C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555-4ABF-BDA8-AFED7A77F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8160"/>
        <c:axId val="312868552"/>
      </c:scatterChart>
      <c:valAx>
        <c:axId val="3128681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68552"/>
        <c:crosses val="autoZero"/>
        <c:crossBetween val="midCat"/>
        <c:majorUnit val="1"/>
      </c:valAx>
      <c:valAx>
        <c:axId val="312868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2868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C07-479D-AFD1-12DD559FA6C0}"/>
            </c:ext>
          </c:extLst>
        </c:ser>
        <c:ser>
          <c:idx val="1"/>
          <c:order val="1"/>
          <c:tx>
            <c:v>V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C07-479D-AFD1-12DD559FA6C0}"/>
            </c:ext>
          </c:extLst>
        </c:ser>
        <c:ser>
          <c:idx val="2"/>
          <c:order val="2"/>
          <c:tx>
            <c:v>W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C07-479D-AFD1-12DD559F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69336"/>
        <c:axId val="312869728"/>
      </c:scatterChart>
      <c:valAx>
        <c:axId val="31286933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69728"/>
        <c:crosses val="autoZero"/>
        <c:crossBetween val="midCat"/>
        <c:majorUnit val="1"/>
      </c:valAx>
      <c:valAx>
        <c:axId val="31286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2869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ls'!$C$156:$C$164</c:f>
              <c:numCache>
                <c:formatCode>0.00000</c:formatCode>
                <c:ptCount val="9"/>
                <c:pt idx="0">
                  <c:v>0.23287999999999986</c:v>
                </c:pt>
                <c:pt idx="1">
                  <c:v>0.19079928571428573</c:v>
                </c:pt>
                <c:pt idx="2">
                  <c:v>0.24367428571428559</c:v>
                </c:pt>
                <c:pt idx="3">
                  <c:v>0.21073071428571427</c:v>
                </c:pt>
                <c:pt idx="4">
                  <c:v>8.0617857142857172E-2</c:v>
                </c:pt>
                <c:pt idx="5">
                  <c:v>0.17274642857142863</c:v>
                </c:pt>
                <c:pt idx="6">
                  <c:v>0.18537857142857153</c:v>
                </c:pt>
                <c:pt idx="7">
                  <c:v>9.8031428571428575E-2</c:v>
                </c:pt>
                <c:pt idx="8">
                  <c:v>0.12226142857142859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AE-4FF4-A59C-09C7678BC6D6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ls'!$D$156:$D$164</c:f>
              <c:numCache>
                <c:formatCode>0.00000</c:formatCode>
                <c:ptCount val="9"/>
                <c:pt idx="0">
                  <c:v>1.852071428571429E-2</c:v>
                </c:pt>
                <c:pt idx="1">
                  <c:v>1.4096428571428569E-2</c:v>
                </c:pt>
                <c:pt idx="2">
                  <c:v>2.7564285714285715E-2</c:v>
                </c:pt>
                <c:pt idx="3">
                  <c:v>1.4802857142857144E-2</c:v>
                </c:pt>
                <c:pt idx="4">
                  <c:v>1.3636428571428563E-2</c:v>
                </c:pt>
                <c:pt idx="5">
                  <c:v>2.0071428571428575E-3</c:v>
                </c:pt>
                <c:pt idx="6">
                  <c:v>1.0511428571428569E-2</c:v>
                </c:pt>
                <c:pt idx="7">
                  <c:v>6.6849999999999991E-3</c:v>
                </c:pt>
                <c:pt idx="8">
                  <c:v>-8.5278571428571356E-3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AE-4FF4-A59C-09C7678BC6D6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ls'!$E$156:$E$164</c:f>
              <c:numCache>
                <c:formatCode>0.00000</c:formatCode>
                <c:ptCount val="9"/>
                <c:pt idx="0">
                  <c:v>-8.8507142857142847E-3</c:v>
                </c:pt>
                <c:pt idx="1">
                  <c:v>7.0907142857142879E-3</c:v>
                </c:pt>
                <c:pt idx="2">
                  <c:v>8.1928571428571434E-4</c:v>
                </c:pt>
                <c:pt idx="3">
                  <c:v>-7.420000000000003E-3</c:v>
                </c:pt>
                <c:pt idx="4">
                  <c:v>-6.1785714285714265E-4</c:v>
                </c:pt>
                <c:pt idx="5">
                  <c:v>8.7714285714285715E-4</c:v>
                </c:pt>
                <c:pt idx="6">
                  <c:v>-4.1514285714285698E-3</c:v>
                </c:pt>
                <c:pt idx="7">
                  <c:v>9.3385714285714322E-3</c:v>
                </c:pt>
                <c:pt idx="8">
                  <c:v>1.3074285714285708E-2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AE-4FF4-A59C-09C7678BC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270984"/>
        <c:axId val="313271376"/>
      </c:scatterChart>
      <c:valAx>
        <c:axId val="31327098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3271376"/>
        <c:crosses val="autoZero"/>
        <c:crossBetween val="midCat"/>
        <c:majorUnit val="1"/>
      </c:valAx>
      <c:valAx>
        <c:axId val="313271376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3270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ls'!$F$156:$F$164</c:f>
              <c:numCache>
                <c:formatCode>0.00000</c:formatCode>
                <c:ptCount val="9"/>
                <c:pt idx="0">
                  <c:v>8.6834285714285694E-3</c:v>
                </c:pt>
                <c:pt idx="1">
                  <c:v>2.1382142857142846E-2</c:v>
                </c:pt>
                <c:pt idx="2">
                  <c:v>7.9745714285714281E-3</c:v>
                </c:pt>
                <c:pt idx="3">
                  <c:v>1.4169999999999997E-2</c:v>
                </c:pt>
                <c:pt idx="4">
                  <c:v>2.0544428571428575E-2</c:v>
                </c:pt>
                <c:pt idx="5">
                  <c:v>2.1885714285714286E-2</c:v>
                </c:pt>
                <c:pt idx="6">
                  <c:v>1.4613714285714287E-2</c:v>
                </c:pt>
                <c:pt idx="7">
                  <c:v>3.1834714285714306E-2</c:v>
                </c:pt>
                <c:pt idx="8">
                  <c:v>2.4941714285714286E-2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D2-468A-9BA7-F6470DC3C7B1}"/>
            </c:ext>
          </c:extLst>
        </c:ser>
        <c:ser>
          <c:idx val="1"/>
          <c:order val="1"/>
          <c:tx>
            <c:v>V'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ls'!$G$156:$G$164</c:f>
              <c:numCache>
                <c:formatCode>0.00000</c:formatCode>
                <c:ptCount val="9"/>
                <c:pt idx="0">
                  <c:v>9.7304285714285756E-3</c:v>
                </c:pt>
                <c:pt idx="1">
                  <c:v>1.1856428571428566E-2</c:v>
                </c:pt>
                <c:pt idx="2">
                  <c:v>9.8928571428571407E-3</c:v>
                </c:pt>
                <c:pt idx="3">
                  <c:v>1.3058571428571428E-2</c:v>
                </c:pt>
                <c:pt idx="4">
                  <c:v>1.5451857142857147E-2</c:v>
                </c:pt>
                <c:pt idx="5">
                  <c:v>1.561157142857143E-2</c:v>
                </c:pt>
                <c:pt idx="6">
                  <c:v>8.1894285714285732E-3</c:v>
                </c:pt>
                <c:pt idx="7">
                  <c:v>1.671671428571429E-2</c:v>
                </c:pt>
                <c:pt idx="8">
                  <c:v>1.0831857142857145E-2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6D2-468A-9BA7-F6470DC3C7B1}"/>
            </c:ext>
          </c:extLst>
        </c:ser>
        <c:ser>
          <c:idx val="2"/>
          <c:order val="2"/>
          <c:tx>
            <c:v>W' mean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ls'!$H$156:$H$164</c:f>
              <c:numCache>
                <c:formatCode>0.00000</c:formatCode>
                <c:ptCount val="9"/>
                <c:pt idx="0">
                  <c:v>5.6857142857142861E-3</c:v>
                </c:pt>
                <c:pt idx="1">
                  <c:v>7.8611428571428565E-3</c:v>
                </c:pt>
                <c:pt idx="2">
                  <c:v>6.7667142857142856E-3</c:v>
                </c:pt>
                <c:pt idx="3">
                  <c:v>5.3671428571428585E-3</c:v>
                </c:pt>
                <c:pt idx="4">
                  <c:v>1.5251285714285712E-2</c:v>
                </c:pt>
                <c:pt idx="5">
                  <c:v>1.3943142857142861E-2</c:v>
                </c:pt>
                <c:pt idx="6">
                  <c:v>5.7121428571428575E-3</c:v>
                </c:pt>
                <c:pt idx="7">
                  <c:v>1.1099142857142854E-2</c:v>
                </c:pt>
                <c:pt idx="8">
                  <c:v>8.7945714285714328E-3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6D2-468A-9BA7-F6470DC3C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70512"/>
        <c:axId val="312870904"/>
      </c:scatterChart>
      <c:valAx>
        <c:axId val="31287051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12870904"/>
        <c:crosses val="autoZero"/>
        <c:crossBetween val="midCat"/>
        <c:majorUnit val="1"/>
      </c:valAx>
      <c:valAx>
        <c:axId val="312870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12870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ls'!$I$156:$I$164</c:f>
              <c:numCache>
                <c:formatCode>0.00000</c:formatCode>
                <c:ptCount val="9"/>
                <c:pt idx="0">
                  <c:v>0.48433435493877541</c:v>
                </c:pt>
                <c:pt idx="1">
                  <c:v>1.6489440607959174</c:v>
                </c:pt>
                <c:pt idx="2">
                  <c:v>0.52936375126408164</c:v>
                </c:pt>
                <c:pt idx="3">
                  <c:v>0.7460741841428572</c:v>
                </c:pt>
                <c:pt idx="4">
                  <c:v>3.0737569992997957</c:v>
                </c:pt>
                <c:pt idx="5">
                  <c:v>2.9935768364081641</c:v>
                </c:pt>
                <c:pt idx="6">
                  <c:v>0.81889586823673488</c:v>
                </c:pt>
                <c:pt idx="7">
                  <c:v>3.466246188816736</c:v>
                </c:pt>
                <c:pt idx="8">
                  <c:v>2.1518400576783683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67A-4DB9-A231-DA7AECF1466A}"/>
            </c:ext>
          </c:extLst>
        </c:ser>
        <c:ser>
          <c:idx val="1"/>
          <c:order val="1"/>
          <c:tx>
            <c:v>Tr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ls'!$J$156:$J$164</c:f>
              <c:numCache>
                <c:formatCode>0.00000</c:formatCode>
                <c:ptCount val="9"/>
                <c:pt idx="0">
                  <c:v>0.82888105321469396</c:v>
                </c:pt>
                <c:pt idx="1">
                  <c:v>2.4869904834948953</c:v>
                </c:pt>
                <c:pt idx="2">
                  <c:v>0.77392361295918344</c:v>
                </c:pt>
                <c:pt idx="3">
                  <c:v>1.8152419795714281</c:v>
                </c:pt>
                <c:pt idx="4">
                  <c:v>3.1141803343536747</c:v>
                </c:pt>
                <c:pt idx="5">
                  <c:v>3.3517865439183678</c:v>
                </c:pt>
                <c:pt idx="6">
                  <c:v>1.1740408788930616</c:v>
                </c:pt>
                <c:pt idx="7">
                  <c:v>5.220605584430821</c:v>
                </c:pt>
                <c:pt idx="8">
                  <c:v>2.6503194940604087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67A-4DB9-A231-DA7AECF1466A}"/>
            </c:ext>
          </c:extLst>
        </c:ser>
        <c:ser>
          <c:idx val="2"/>
          <c:order val="2"/>
          <c:tx>
            <c:v>Tr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ls'!$K$156:$K$164</c:f>
              <c:numCache>
                <c:formatCode>0.00000</c:formatCode>
                <c:ptCount val="9"/>
                <c:pt idx="0">
                  <c:v>0.54273272436734721</c:v>
                </c:pt>
                <c:pt idx="1">
                  <c:v>1.2910000000000001E-2</c:v>
                </c:pt>
                <c:pt idx="2">
                  <c:v>0.65670237137755083</c:v>
                </c:pt>
                <c:pt idx="3">
                  <c:v>0.68755561218367367</c:v>
                </c:pt>
                <c:pt idx="4">
                  <c:v>2.3118313502810208</c:v>
                </c:pt>
                <c:pt idx="5">
                  <c:v>2.1353855761065312</c:v>
                </c:pt>
                <c:pt idx="6">
                  <c:v>0.45890381385918377</c:v>
                </c:pt>
                <c:pt idx="7">
                  <c:v>1.820159171599592</c:v>
                </c:pt>
                <c:pt idx="8">
                  <c:v>0.93451572061346999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67A-4DB9-A231-DA7AECF14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71688"/>
        <c:axId val="323515664"/>
      </c:scatterChart>
      <c:valAx>
        <c:axId val="31287168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15664"/>
        <c:crosses val="autoZero"/>
        <c:crossBetween val="midCat"/>
        <c:majorUnit val="1"/>
      </c:valAx>
      <c:valAx>
        <c:axId val="32351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12871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ls'!$L$156:$L$164</c:f>
              <c:numCache>
                <c:formatCode>0.00000</c:formatCode>
                <c:ptCount val="9"/>
                <c:pt idx="0">
                  <c:v>7.026485172371106E-3</c:v>
                </c:pt>
                <c:pt idx="1">
                  <c:v>1.2964878695608249E-2</c:v>
                </c:pt>
                <c:pt idx="2">
                  <c:v>7.345859133427707E-3</c:v>
                </c:pt>
                <c:pt idx="3">
                  <c:v>8.72080353440635E-3</c:v>
                </c:pt>
                <c:pt idx="4">
                  <c:v>1.7701100247713188E-2</c:v>
                </c:pt>
                <c:pt idx="5">
                  <c:v>1.7468704611857361E-2</c:v>
                </c:pt>
                <c:pt idx="6">
                  <c:v>9.136499530644623E-3</c:v>
                </c:pt>
                <c:pt idx="7">
                  <c:v>1.8797288146790471E-2</c:v>
                </c:pt>
                <c:pt idx="8">
                  <c:v>1.4810526251174697E-2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6BB-4217-B818-857ADBDB4C04}"/>
            </c:ext>
          </c:extLst>
        </c:ser>
        <c:ser>
          <c:idx val="1"/>
          <c:order val="1"/>
          <c:tx>
            <c:v>U* U'V'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ls'!$M$156:$M$164</c:f>
              <c:numCache>
                <c:formatCode>0.00000</c:formatCode>
                <c:ptCount val="9"/>
                <c:pt idx="0">
                  <c:v>9.1920335872639064E-3</c:v>
                </c:pt>
                <c:pt idx="1">
                  <c:v>1.5922181053165913E-2</c:v>
                </c:pt>
                <c:pt idx="2">
                  <c:v>8.882077229925853E-3</c:v>
                </c:pt>
                <c:pt idx="3">
                  <c:v>1.3602939283215855E-2</c:v>
                </c:pt>
                <c:pt idx="4">
                  <c:v>1.7817114675708495E-2</c:v>
                </c:pt>
                <c:pt idx="5">
                  <c:v>1.8484328276589732E-2</c:v>
                </c:pt>
                <c:pt idx="6">
                  <c:v>1.0939742652646016E-2</c:v>
                </c:pt>
                <c:pt idx="7">
                  <c:v>2.3068849626317153E-2</c:v>
                </c:pt>
                <c:pt idx="8">
                  <c:v>1.6436699365773421E-2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6BB-4217-B818-857ADBDB4C04}"/>
            </c:ext>
          </c:extLst>
        </c:ser>
        <c:ser>
          <c:idx val="2"/>
          <c:order val="2"/>
          <c:tx>
            <c:v>U* V'W'</c:v>
          </c:tx>
          <c:xVal>
            <c:numRef>
              <c:f>'rough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18 ls'!$N$156:$N$164</c:f>
              <c:numCache>
                <c:formatCode>0.00000</c:formatCode>
                <c:ptCount val="9"/>
                <c:pt idx="0">
                  <c:v>7.4380398449251329E-3</c:v>
                </c:pt>
                <c:pt idx="1">
                  <c:v>9.6542777448916477E-3</c:v>
                </c:pt>
                <c:pt idx="2">
                  <c:v>8.1818175092764102E-3</c:v>
                </c:pt>
                <c:pt idx="3">
                  <c:v>8.371810937147766E-3</c:v>
                </c:pt>
                <c:pt idx="4">
                  <c:v>1.5351243861721462E-2</c:v>
                </c:pt>
                <c:pt idx="5">
                  <c:v>1.4753791738162136E-2</c:v>
                </c:pt>
                <c:pt idx="6">
                  <c:v>6.8395311183126698E-3</c:v>
                </c:pt>
                <c:pt idx="7">
                  <c:v>1.3621350885987179E-2</c:v>
                </c:pt>
                <c:pt idx="8">
                  <c:v>9.7602019111767795E-3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86BB-4217-B818-857ADBDB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16448"/>
        <c:axId val="323516840"/>
      </c:scatterChart>
      <c:valAx>
        <c:axId val="32351644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16840"/>
        <c:crosses val="autoZero"/>
        <c:crossBetween val="midCat"/>
        <c:majorUnit val="1"/>
      </c:valAx>
      <c:valAx>
        <c:axId val="323516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3516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ls'!$C$156:$C$164</c:f>
              <c:numCache>
                <c:formatCode>0.00000</c:formatCode>
                <c:ptCount val="9"/>
                <c:pt idx="0">
                  <c:v>0.12156357142857147</c:v>
                </c:pt>
                <c:pt idx="1">
                  <c:v>7.3613571428571417E-2</c:v>
                </c:pt>
                <c:pt idx="2">
                  <c:v>0.11739857142857146</c:v>
                </c:pt>
                <c:pt idx="3">
                  <c:v>0.10720857142857146</c:v>
                </c:pt>
                <c:pt idx="4">
                  <c:v>4.1198571428571418E-2</c:v>
                </c:pt>
                <c:pt idx="5">
                  <c:v>8.9816428571428561E-2</c:v>
                </c:pt>
                <c:pt idx="6">
                  <c:v>8.6796428571428608E-2</c:v>
                </c:pt>
                <c:pt idx="7">
                  <c:v>8.7812142857142894E-2</c:v>
                </c:pt>
                <c:pt idx="8">
                  <c:v>5.4779285714285732E-2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3CA-4473-B373-EB5FDBCB8C0E}"/>
            </c:ext>
          </c:extLst>
        </c:ser>
        <c:ser>
          <c:idx val="1"/>
          <c:order val="1"/>
          <c:tx>
            <c:v>V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ls'!$D$156:$D$164</c:f>
              <c:numCache>
                <c:formatCode>0.00000</c:formatCode>
                <c:ptCount val="9"/>
                <c:pt idx="0">
                  <c:v>-4.9692857142857151E-3</c:v>
                </c:pt>
                <c:pt idx="1">
                  <c:v>2.1085714285714271E-3</c:v>
                </c:pt>
                <c:pt idx="2">
                  <c:v>-6.9007142857142869E-3</c:v>
                </c:pt>
                <c:pt idx="3">
                  <c:v>2.1771428571428571E-3</c:v>
                </c:pt>
                <c:pt idx="4">
                  <c:v>3.8371428571428597E-3</c:v>
                </c:pt>
                <c:pt idx="5">
                  <c:v>-2.1342857142857153E-3</c:v>
                </c:pt>
                <c:pt idx="6">
                  <c:v>5.2942857142857123E-3</c:v>
                </c:pt>
                <c:pt idx="7">
                  <c:v>-4.2842857142857153E-3</c:v>
                </c:pt>
                <c:pt idx="8">
                  <c:v>-5.3214285714285722E-4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3CA-4473-B373-EB5FDBCB8C0E}"/>
            </c:ext>
          </c:extLst>
        </c:ser>
        <c:ser>
          <c:idx val="2"/>
          <c:order val="2"/>
          <c:tx>
            <c:v>W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ls'!$E$156:$E$164</c:f>
              <c:numCache>
                <c:formatCode>0.00000</c:formatCode>
                <c:ptCount val="9"/>
                <c:pt idx="0">
                  <c:v>-1.5450000000000004E-3</c:v>
                </c:pt>
                <c:pt idx="1">
                  <c:v>3.6907142857142868E-3</c:v>
                </c:pt>
                <c:pt idx="2">
                  <c:v>-5.0671428571428586E-3</c:v>
                </c:pt>
                <c:pt idx="3">
                  <c:v>-2.0228571428571431E-3</c:v>
                </c:pt>
                <c:pt idx="4">
                  <c:v>1.1528571428571428E-3</c:v>
                </c:pt>
                <c:pt idx="5">
                  <c:v>-1.479285714285714E-3</c:v>
                </c:pt>
                <c:pt idx="6">
                  <c:v>-2.0128571428571426E-3</c:v>
                </c:pt>
                <c:pt idx="7">
                  <c:v>-1.3192857142857136E-3</c:v>
                </c:pt>
                <c:pt idx="8">
                  <c:v>5.4321428571428576E-3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3CA-4473-B373-EB5FDBCB8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17624"/>
        <c:axId val="323518016"/>
      </c:scatterChart>
      <c:valAx>
        <c:axId val="32351762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18016"/>
        <c:crosses val="autoZero"/>
        <c:crossBetween val="midCat"/>
        <c:majorUnit val="1"/>
      </c:valAx>
      <c:valAx>
        <c:axId val="32351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35176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ls'!$F$156:$F$164</c:f>
              <c:numCache>
                <c:formatCode>0.00000</c:formatCode>
                <c:ptCount val="9"/>
                <c:pt idx="0">
                  <c:v>5.1484285714285712E-3</c:v>
                </c:pt>
                <c:pt idx="1">
                  <c:v>1.5067714285714283E-2</c:v>
                </c:pt>
                <c:pt idx="2">
                  <c:v>5.4299999999999965E-3</c:v>
                </c:pt>
                <c:pt idx="3">
                  <c:v>7.6895714285714293E-3</c:v>
                </c:pt>
                <c:pt idx="4">
                  <c:v>1.1042857142857142E-2</c:v>
                </c:pt>
                <c:pt idx="5">
                  <c:v>1.2559285714285712E-2</c:v>
                </c:pt>
                <c:pt idx="6">
                  <c:v>1.1479285714285709E-2</c:v>
                </c:pt>
                <c:pt idx="7">
                  <c:v>1.6527E-2</c:v>
                </c:pt>
                <c:pt idx="8">
                  <c:v>1.1314714285714287E-2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080-492A-8710-FCCC0535DC02}"/>
            </c:ext>
          </c:extLst>
        </c:ser>
        <c:ser>
          <c:idx val="1"/>
          <c:order val="1"/>
          <c:tx>
            <c:v>V'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ls'!$G$156:$G$164</c:f>
              <c:numCache>
                <c:formatCode>0.00000</c:formatCode>
                <c:ptCount val="9"/>
                <c:pt idx="0">
                  <c:v>3.8969999999999999E-3</c:v>
                </c:pt>
                <c:pt idx="1">
                  <c:v>1.1670999999999997E-2</c:v>
                </c:pt>
                <c:pt idx="2">
                  <c:v>5.7235714285714286E-3</c:v>
                </c:pt>
                <c:pt idx="3">
                  <c:v>5.8288571428571382E-3</c:v>
                </c:pt>
                <c:pt idx="4">
                  <c:v>1.0014285714285706E-2</c:v>
                </c:pt>
                <c:pt idx="5">
                  <c:v>9.3407142857142803E-3</c:v>
                </c:pt>
                <c:pt idx="6">
                  <c:v>6.1780000000000003E-3</c:v>
                </c:pt>
                <c:pt idx="7">
                  <c:v>9.3294285714285718E-3</c:v>
                </c:pt>
                <c:pt idx="8">
                  <c:v>8.6677142857142838E-3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080-492A-8710-FCCC0535DC02}"/>
            </c:ext>
          </c:extLst>
        </c:ser>
        <c:ser>
          <c:idx val="2"/>
          <c:order val="2"/>
          <c:tx>
            <c:v>W' Mean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ls'!$H$156:$H$164</c:f>
              <c:numCache>
                <c:formatCode>0.00000</c:formatCode>
                <c:ptCount val="9"/>
                <c:pt idx="0">
                  <c:v>3.3599999999999997E-3</c:v>
                </c:pt>
                <c:pt idx="1">
                  <c:v>6.2638571428571431E-3</c:v>
                </c:pt>
                <c:pt idx="2">
                  <c:v>3.4681428571428567E-3</c:v>
                </c:pt>
                <c:pt idx="3">
                  <c:v>3.5414285714285725E-3</c:v>
                </c:pt>
                <c:pt idx="4">
                  <c:v>7.0285714285714266E-3</c:v>
                </c:pt>
                <c:pt idx="5">
                  <c:v>7.8452857142857144E-3</c:v>
                </c:pt>
                <c:pt idx="6">
                  <c:v>5.4217142857142849E-3</c:v>
                </c:pt>
                <c:pt idx="7">
                  <c:v>6.8955714285714297E-3</c:v>
                </c:pt>
                <c:pt idx="8">
                  <c:v>4.9874285714285741E-3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080-492A-8710-FCCC0535D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18800"/>
        <c:axId val="323519192"/>
      </c:scatterChart>
      <c:valAx>
        <c:axId val="32351880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19192"/>
        <c:crosses val="autoZero"/>
        <c:crossBetween val="midCat"/>
        <c:majorUnit val="1"/>
      </c:valAx>
      <c:valAx>
        <c:axId val="323519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3518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Tr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ls'!$I$156:$I$164</c:f>
              <c:numCache>
                <c:formatCode>0.00000</c:formatCode>
                <c:ptCount val="9"/>
                <c:pt idx="0">
                  <c:v>0.16970044319999997</c:v>
                </c:pt>
                <c:pt idx="1">
                  <c:v>0.9258875156975509</c:v>
                </c:pt>
                <c:pt idx="2">
                  <c:v>0.18474207415714272</c:v>
                </c:pt>
                <c:pt idx="3">
                  <c:v>0.26714658667959196</c:v>
                </c:pt>
                <c:pt idx="4">
                  <c:v>0.76140815510204063</c:v>
                </c:pt>
                <c:pt idx="5">
                  <c:v>0.966590922847959</c:v>
                </c:pt>
                <c:pt idx="6">
                  <c:v>0.61054896607346898</c:v>
                </c:pt>
                <c:pt idx="7">
                  <c:v>1.1179780992900004</c:v>
                </c:pt>
                <c:pt idx="8">
                  <c:v>0.55359134049306158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609-4205-A637-657A54A4C143}"/>
            </c:ext>
          </c:extLst>
        </c:ser>
        <c:ser>
          <c:idx val="1"/>
          <c:order val="1"/>
          <c:tx>
            <c:v>Tr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ls'!$J$156:$J$164</c:f>
              <c:numCache>
                <c:formatCode>0.00000</c:formatCode>
                <c:ptCount val="9"/>
                <c:pt idx="0">
                  <c:v>0.19682221046142853</c:v>
                </c:pt>
                <c:pt idx="1">
                  <c:v>1.7251404285342851</c:v>
                </c:pt>
                <c:pt idx="2">
                  <c:v>0.30488491992857125</c:v>
                </c:pt>
                <c:pt idx="3">
                  <c:v>0.43969806493346908</c:v>
                </c:pt>
                <c:pt idx="4">
                  <c:v>1.0848518632653052</c:v>
                </c:pt>
                <c:pt idx="5">
                  <c:v>1.1508375819948971</c:v>
                </c:pt>
                <c:pt idx="6">
                  <c:v>0.69571565627142828</c:v>
                </c:pt>
                <c:pt idx="7">
                  <c:v>1.5125790414600002</c:v>
                </c:pt>
                <c:pt idx="8">
                  <c:v>0.96209329150653056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609-4205-A637-657A54A4C143}"/>
            </c:ext>
          </c:extLst>
        </c:ser>
        <c:ser>
          <c:idx val="2"/>
          <c:order val="2"/>
          <c:tx>
            <c:v>Tr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ls'!$K$156:$K$164</c:f>
              <c:numCache>
                <c:formatCode>0.00000</c:formatCode>
                <c:ptCount val="9"/>
                <c:pt idx="0">
                  <c:v>0.12845135519999998</c:v>
                </c:pt>
                <c:pt idx="1">
                  <c:v>1.6099999999999999E-3</c:v>
                </c:pt>
                <c:pt idx="2">
                  <c:v>0.19473010263367344</c:v>
                </c:pt>
                <c:pt idx="3">
                  <c:v>0.20250274081224479</c:v>
                </c:pt>
                <c:pt idx="4">
                  <c:v>0.69048786122448913</c:v>
                </c:pt>
                <c:pt idx="5">
                  <c:v>0.71888241472346903</c:v>
                </c:pt>
                <c:pt idx="6">
                  <c:v>0.32858939190857139</c:v>
                </c:pt>
                <c:pt idx="7">
                  <c:v>0.63109438021102049</c:v>
                </c:pt>
                <c:pt idx="8">
                  <c:v>0.42408243365877568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609-4205-A637-657A54A4C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19976"/>
        <c:axId val="323520368"/>
      </c:scatterChart>
      <c:valAx>
        <c:axId val="32351997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20368"/>
        <c:crosses val="autoZero"/>
        <c:crossBetween val="midCat"/>
        <c:majorUnit val="1"/>
      </c:valAx>
      <c:valAx>
        <c:axId val="323520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3519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Shear Velocity (m/s)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U* U'W'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ls'!$L$156:$L$164</c:f>
              <c:numCache>
                <c:formatCode>0.00000</c:formatCode>
                <c:ptCount val="9"/>
                <c:pt idx="0">
                  <c:v>4.1591729947190216E-3</c:v>
                </c:pt>
                <c:pt idx="1">
                  <c:v>9.7150403887529997E-3</c:v>
                </c:pt>
                <c:pt idx="2">
                  <c:v>4.3395870442111996E-3</c:v>
                </c:pt>
                <c:pt idx="3">
                  <c:v>5.218435393792251E-3</c:v>
                </c:pt>
                <c:pt idx="4">
                  <c:v>8.809966526842291E-3</c:v>
                </c:pt>
                <c:pt idx="5">
                  <c:v>9.9262875636321538E-3</c:v>
                </c:pt>
                <c:pt idx="6">
                  <c:v>7.8890688517047908E-3</c:v>
                </c:pt>
                <c:pt idx="7">
                  <c:v>1.0675350532886497E-2</c:v>
                </c:pt>
                <c:pt idx="8">
                  <c:v>7.5120788937631964E-3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CEA-4DF4-8262-56F150A8BF75}"/>
            </c:ext>
          </c:extLst>
        </c:ser>
        <c:ser>
          <c:idx val="1"/>
          <c:order val="1"/>
          <c:tx>
            <c:v>U* U'V'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ls'!$M$156:$M$164</c:f>
              <c:numCache>
                <c:formatCode>0.00000</c:formatCode>
                <c:ptCount val="9"/>
                <c:pt idx="0">
                  <c:v>4.47922160010611E-3</c:v>
                </c:pt>
                <c:pt idx="1">
                  <c:v>1.326104420581469E-2</c:v>
                </c:pt>
                <c:pt idx="2">
                  <c:v>5.5748536175529162E-3</c:v>
                </c:pt>
                <c:pt idx="3">
                  <c:v>6.6948796364788175E-3</c:v>
                </c:pt>
                <c:pt idx="4">
                  <c:v>1.0516003353489964E-2</c:v>
                </c:pt>
                <c:pt idx="5">
                  <c:v>1.083109872034208E-2</c:v>
                </c:pt>
                <c:pt idx="6">
                  <c:v>8.4213435473715903E-3</c:v>
                </c:pt>
                <c:pt idx="7">
                  <c:v>1.2417224569121718E-2</c:v>
                </c:pt>
                <c:pt idx="8">
                  <c:v>9.9031666982365412E-3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CEA-4DF4-8262-56F150A8BF75}"/>
            </c:ext>
          </c:extLst>
        </c:ser>
        <c:ser>
          <c:idx val="2"/>
          <c:order val="2"/>
          <c:tx>
            <c:v>U* V'W'</c:v>
          </c:tx>
          <c:xVal>
            <c:numRef>
              <c:f>'rough arched 9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'rough arched 9 ls'!$N$156:$N$164</c:f>
              <c:numCache>
                <c:formatCode>0.00000</c:formatCode>
                <c:ptCount val="9"/>
                <c:pt idx="0">
                  <c:v>3.6185521966665061E-3</c:v>
                </c:pt>
                <c:pt idx="1">
                  <c:v>8.5501740750867587E-3</c:v>
                </c:pt>
                <c:pt idx="2">
                  <c:v>4.4553522158575672E-3</c:v>
                </c:pt>
                <c:pt idx="3">
                  <c:v>4.543399742977695E-3</c:v>
                </c:pt>
                <c:pt idx="4">
                  <c:v>8.3896437617445672E-3</c:v>
                </c:pt>
                <c:pt idx="5">
                  <c:v>8.5604072535679487E-3</c:v>
                </c:pt>
                <c:pt idx="6">
                  <c:v>5.7875168126877057E-3</c:v>
                </c:pt>
                <c:pt idx="7">
                  <c:v>8.0207070200850016E-3</c:v>
                </c:pt>
                <c:pt idx="8">
                  <c:v>6.5749224997372433E-3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CEA-4DF4-8262-56F150A8B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21152"/>
        <c:axId val="323521544"/>
      </c:scatterChart>
      <c:valAx>
        <c:axId val="32352115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21544"/>
        <c:crosses val="autoZero"/>
        <c:crossBetween val="midCat"/>
        <c:majorUnit val="1"/>
      </c:valAx>
      <c:valAx>
        <c:axId val="323521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Shear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3521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ls'!$C$156:$C$164</c:f>
              <c:numCache>
                <c:formatCode>0.00000</c:formatCode>
                <c:ptCount val="9"/>
                <c:pt idx="0">
                  <c:v>0.21563357142857156</c:v>
                </c:pt>
                <c:pt idx="1">
                  <c:v>0.19138214285714295</c:v>
                </c:pt>
                <c:pt idx="2">
                  <c:v>0.21996785714285716</c:v>
                </c:pt>
                <c:pt idx="3">
                  <c:v>0.19415857142857132</c:v>
                </c:pt>
                <c:pt idx="4">
                  <c:v>0.11679071428571423</c:v>
                </c:pt>
                <c:pt idx="5">
                  <c:v>0.20185428571428571</c:v>
                </c:pt>
                <c:pt idx="6">
                  <c:v>0.20040214285714286</c:v>
                </c:pt>
                <c:pt idx="7">
                  <c:v>0.16261000000000003</c:v>
                </c:pt>
                <c:pt idx="8">
                  <c:v>0.1643478571428571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46-45BF-B803-66C5D5EE2722}"/>
            </c:ext>
          </c:extLst>
        </c:ser>
        <c:ser>
          <c:idx val="1"/>
          <c:order val="1"/>
          <c:tx>
            <c:v>V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ls'!$D$156:$D$164</c:f>
              <c:numCache>
                <c:formatCode>0.00000</c:formatCode>
                <c:ptCount val="9"/>
                <c:pt idx="0">
                  <c:v>-2.291E-2</c:v>
                </c:pt>
                <c:pt idx="1">
                  <c:v>-1.6838571428571425E-2</c:v>
                </c:pt>
                <c:pt idx="2">
                  <c:v>-2.2508571428571437E-2</c:v>
                </c:pt>
                <c:pt idx="3">
                  <c:v>-1.5774999999999994E-2</c:v>
                </c:pt>
                <c:pt idx="4">
                  <c:v>-1.1911428571428576E-2</c:v>
                </c:pt>
                <c:pt idx="5">
                  <c:v>-2.2857142857142854E-2</c:v>
                </c:pt>
                <c:pt idx="6">
                  <c:v>-3.4785714285714285E-3</c:v>
                </c:pt>
                <c:pt idx="7">
                  <c:v>-1.1785714285714281E-3</c:v>
                </c:pt>
                <c:pt idx="8">
                  <c:v>-1.1034285714285712E-2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46-45BF-B803-66C5D5EE2722}"/>
            </c:ext>
          </c:extLst>
        </c:ser>
        <c:ser>
          <c:idx val="2"/>
          <c:order val="2"/>
          <c:tx>
            <c:v>W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ls'!$E$156:$E$164</c:f>
              <c:numCache>
                <c:formatCode>0.00000</c:formatCode>
                <c:ptCount val="9"/>
                <c:pt idx="0">
                  <c:v>-4.4585714285714272E-3</c:v>
                </c:pt>
                <c:pt idx="1">
                  <c:v>2.8564285714285723E-3</c:v>
                </c:pt>
                <c:pt idx="2">
                  <c:v>-2.1892857142857139E-3</c:v>
                </c:pt>
                <c:pt idx="3">
                  <c:v>-2.0899999999999998E-3</c:v>
                </c:pt>
                <c:pt idx="4">
                  <c:v>8.7628571428571399E-3</c:v>
                </c:pt>
                <c:pt idx="5">
                  <c:v>-6.6057142857142868E-3</c:v>
                </c:pt>
                <c:pt idx="6">
                  <c:v>-4.4357142857142859E-3</c:v>
                </c:pt>
                <c:pt idx="7">
                  <c:v>-5.2207142857142886E-3</c:v>
                </c:pt>
                <c:pt idx="8">
                  <c:v>5.456428571428573E-3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246-45BF-B803-66C5D5EE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3522328"/>
        <c:axId val="323522720"/>
      </c:scatterChart>
      <c:valAx>
        <c:axId val="32352232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3522720"/>
        <c:crosses val="autoZero"/>
        <c:crossBetween val="midCat"/>
        <c:majorUnit val="1"/>
      </c:valAx>
      <c:valAx>
        <c:axId val="323522720"/>
        <c:scaling>
          <c:orientation val="minMax"/>
          <c:max val="0.35000000000000003"/>
          <c:min val="-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Velocity (m/s)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3522328"/>
        <c:crosses val="autoZero"/>
        <c:crossBetween val="midCat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Mean Fluctuation Velocity (m/s)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U'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ls'!$F$156:$F$164</c:f>
              <c:numCache>
                <c:formatCode>0.00000</c:formatCode>
                <c:ptCount val="9"/>
                <c:pt idx="0">
                  <c:v>8.4502244897959114E-3</c:v>
                </c:pt>
                <c:pt idx="1">
                  <c:v>1.5728010204081631E-2</c:v>
                </c:pt>
                <c:pt idx="2">
                  <c:v>8.3621428571428544E-3</c:v>
                </c:pt>
                <c:pt idx="3">
                  <c:v>1.6981530612244906E-2</c:v>
                </c:pt>
                <c:pt idx="4">
                  <c:v>1.5805897959183676E-2</c:v>
                </c:pt>
                <c:pt idx="5">
                  <c:v>1.5264816326530612E-2</c:v>
                </c:pt>
                <c:pt idx="6">
                  <c:v>1.1875091836734694E-2</c:v>
                </c:pt>
                <c:pt idx="7">
                  <c:v>2.4198285714285696E-2</c:v>
                </c:pt>
                <c:pt idx="8">
                  <c:v>1.5275122448979597E-2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EC-4922-8F4E-1F8396F7F17D}"/>
            </c:ext>
          </c:extLst>
        </c:ser>
        <c:ser>
          <c:idx val="1"/>
          <c:order val="1"/>
          <c:tx>
            <c:v>V'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ls'!$G$156:$G$164</c:f>
              <c:numCache>
                <c:formatCode>0.00000</c:formatCode>
                <c:ptCount val="9"/>
                <c:pt idx="0">
                  <c:v>3.374428571428572E-2</c:v>
                </c:pt>
                <c:pt idx="1">
                  <c:v>2.2181428571428567E-2</c:v>
                </c:pt>
                <c:pt idx="2">
                  <c:v>2.6698571428571415E-2</c:v>
                </c:pt>
                <c:pt idx="3">
                  <c:v>2.2396428571428564E-2</c:v>
                </c:pt>
                <c:pt idx="4">
                  <c:v>2.6754285714285696E-2</c:v>
                </c:pt>
                <c:pt idx="5">
                  <c:v>2.8172857142857138E-2</c:v>
                </c:pt>
                <c:pt idx="6">
                  <c:v>1.5495714285714283E-2</c:v>
                </c:pt>
                <c:pt idx="7">
                  <c:v>2.4272857142857141E-2</c:v>
                </c:pt>
                <c:pt idx="8">
                  <c:v>2.1037142857142855E-2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EC-4922-8F4E-1F8396F7F17D}"/>
            </c:ext>
          </c:extLst>
        </c:ser>
        <c:ser>
          <c:idx val="2"/>
          <c:order val="2"/>
          <c:tx>
            <c:v>W' mean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ls'!$H$156:$H$164</c:f>
              <c:numCache>
                <c:formatCode>0.00000</c:formatCode>
                <c:ptCount val="9"/>
                <c:pt idx="0">
                  <c:v>1.3545714285714284E-2</c:v>
                </c:pt>
                <c:pt idx="1">
                  <c:v>1.3463571428571431E-2</c:v>
                </c:pt>
                <c:pt idx="2">
                  <c:v>1.1669285714285717E-2</c:v>
                </c:pt>
                <c:pt idx="3">
                  <c:v>1.3544285714285714E-2</c:v>
                </c:pt>
                <c:pt idx="4">
                  <c:v>1.961285714285714E-2</c:v>
                </c:pt>
                <c:pt idx="5">
                  <c:v>1.4942857142857143E-2</c:v>
                </c:pt>
                <c:pt idx="6">
                  <c:v>1.0871428571428572E-2</c:v>
                </c:pt>
                <c:pt idx="7">
                  <c:v>1.6320714285714282E-2</c:v>
                </c:pt>
                <c:pt idx="8">
                  <c:v>1.4569285714285703E-2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9EC-4922-8F4E-1F8396F7F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0064"/>
        <c:axId val="324470456"/>
      </c:scatterChart>
      <c:valAx>
        <c:axId val="324470064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0456"/>
        <c:crosses val="autoZero"/>
        <c:crossBetween val="midCat"/>
        <c:majorUnit val="1"/>
      </c:valAx>
      <c:valAx>
        <c:axId val="324470456"/>
        <c:scaling>
          <c:orientation val="minMax"/>
          <c:max val="9.000000000000002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Fluctuation Velocity (m/s)</a:t>
                </a:r>
              </a:p>
            </c:rich>
          </c:tx>
          <c:overlay val="0"/>
        </c:title>
        <c:numFmt formatCode="0.00000" sourceLinked="0"/>
        <c:majorTickMark val="out"/>
        <c:minorTickMark val="none"/>
        <c:tickLblPos val="nextTo"/>
        <c:crossAx val="324470064"/>
        <c:crosses val="autoZero"/>
        <c:crossBetween val="midCat"/>
        <c:majorUnit val="1.0000000000000002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Reynolds stress (N/m^2)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 U'W'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ls'!$I$156:$I$164</c:f>
              <c:numCache>
                <c:formatCode>0.00000</c:formatCode>
                <c:ptCount val="9"/>
                <c:pt idx="0">
                  <c:v>1.1228950438373169</c:v>
                </c:pt>
                <c:pt idx="1">
                  <c:v>2.0773184022452624</c:v>
                </c:pt>
                <c:pt idx="2">
                  <c:v>0.95726209734183665</c:v>
                </c:pt>
                <c:pt idx="3">
                  <c:v>2.2563265113104962</c:v>
                </c:pt>
                <c:pt idx="4">
                  <c:v>3.0410884113297381</c:v>
                </c:pt>
                <c:pt idx="5">
                  <c:v>2.2376607025539359</c:v>
                </c:pt>
                <c:pt idx="6">
                  <c:v>1.2664632764125365</c:v>
                </c:pt>
                <c:pt idx="7">
                  <c:v>3.8742957450734661</c:v>
                </c:pt>
                <c:pt idx="8">
                  <c:v>2.1831921843756548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AF-4E1A-8291-DFC700EE67E5}"/>
            </c:ext>
          </c:extLst>
        </c:ser>
        <c:ser>
          <c:idx val="1"/>
          <c:order val="1"/>
          <c:tx>
            <c:v>Tr U'V'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ls'!$J$156:$J$164</c:f>
              <c:numCache>
                <c:formatCode>0.00000</c:formatCode>
                <c:ptCount val="9"/>
                <c:pt idx="0">
                  <c:v>2.7972900053239051</c:v>
                </c:pt>
                <c:pt idx="1">
                  <c:v>3.4224120994919818</c:v>
                </c:pt>
                <c:pt idx="2">
                  <c:v>2.1901538026836715</c:v>
                </c:pt>
                <c:pt idx="3">
                  <c:v>3.7309945028024782</c:v>
                </c:pt>
                <c:pt idx="4">
                  <c:v>4.1484087528139924</c:v>
                </c:pt>
                <c:pt idx="5">
                  <c:v>4.2188247337539355</c:v>
                </c:pt>
                <c:pt idx="6">
                  <c:v>1.8051678264450435</c:v>
                </c:pt>
                <c:pt idx="7">
                  <c:v>5.762016631322445</c:v>
                </c:pt>
                <c:pt idx="8">
                  <c:v>3.1523937939026245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AF-4E1A-8291-DFC700EE67E5}"/>
            </c:ext>
          </c:extLst>
        </c:ser>
        <c:ser>
          <c:idx val="2"/>
          <c:order val="2"/>
          <c:tx>
            <c:v>Tr V'W'</c:v>
          </c:tx>
          <c:spPr>
            <a:ln w="28575">
              <a:noFill/>
            </a:ln>
          </c:spPr>
          <c:xVal>
            <c:numRef>
              <c:f>'smooth arched 18 ls'!$B$156:$B$164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'smooth arched 18 ls'!$K$156:$K$164</c:f>
              <c:numCache>
                <c:formatCode>0.00000</c:formatCode>
                <c:ptCount val="9"/>
                <c:pt idx="0">
                  <c:v>4.484057344530612</c:v>
                </c:pt>
                <c:pt idx="1">
                  <c:v>5.5585714285714275E-3</c:v>
                </c:pt>
                <c:pt idx="2">
                  <c:v>3.0563374625816317</c:v>
                </c:pt>
                <c:pt idx="3">
                  <c:v>2.9758009862755093</c:v>
                </c:pt>
                <c:pt idx="4">
                  <c:v>5.1475815198367298</c:v>
                </c:pt>
                <c:pt idx="5">
                  <c:v>4.1298430297959179</c:v>
                </c:pt>
                <c:pt idx="6">
                  <c:v>1.6525980055102039</c:v>
                </c:pt>
                <c:pt idx="7">
                  <c:v>3.8862350936632644</c:v>
                </c:pt>
                <c:pt idx="8">
                  <c:v>3.0067271814489769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AF-4E1A-8291-DFC700EE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471240"/>
        <c:axId val="324471632"/>
      </c:scatterChart>
      <c:valAx>
        <c:axId val="32447124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Measuring position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low"/>
        <c:crossAx val="324471632"/>
        <c:crosses val="autoZero"/>
        <c:crossBetween val="midCat"/>
        <c:majorUnit val="1"/>
      </c:valAx>
      <c:valAx>
        <c:axId val="324471632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Reynolds Stress (N/m^2)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324471240"/>
        <c:crosses val="autoZero"/>
        <c:crossBetween val="midCat"/>
        <c:majorUnit val="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10" Type="http://schemas.openxmlformats.org/officeDocument/2006/relationships/chart" Target="../charts/chart11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3" Type="http://schemas.openxmlformats.org/officeDocument/2006/relationships/chart" Target="../charts/chart119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10" Type="http://schemas.openxmlformats.org/officeDocument/2006/relationships/chart" Target="../charts/chart126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13" Type="http://schemas.openxmlformats.org/officeDocument/2006/relationships/chart" Target="../charts/chart145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12" Type="http://schemas.openxmlformats.org/officeDocument/2006/relationships/chart" Target="../charts/chart144.xml"/><Relationship Id="rId2" Type="http://schemas.openxmlformats.org/officeDocument/2006/relationships/chart" Target="../charts/chart134.xml"/><Relationship Id="rId16" Type="http://schemas.openxmlformats.org/officeDocument/2006/relationships/chart" Target="../charts/chart148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5" Type="http://schemas.openxmlformats.org/officeDocument/2006/relationships/chart" Target="../charts/chart137.xml"/><Relationship Id="rId15" Type="http://schemas.openxmlformats.org/officeDocument/2006/relationships/chart" Target="../charts/chart147.xml"/><Relationship Id="rId10" Type="http://schemas.openxmlformats.org/officeDocument/2006/relationships/chart" Target="../charts/chart142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Relationship Id="rId14" Type="http://schemas.openxmlformats.org/officeDocument/2006/relationships/chart" Target="../charts/chart14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181.xm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chart" Target="../charts/chart18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chart" Target="../charts/chart179.xml"/><Relationship Id="rId5" Type="http://schemas.openxmlformats.org/officeDocument/2006/relationships/image" Target="../media/image5.png"/><Relationship Id="rId10" Type="http://schemas.openxmlformats.org/officeDocument/2006/relationships/chart" Target="../charts/chart178.xml"/><Relationship Id="rId4" Type="http://schemas.openxmlformats.org/officeDocument/2006/relationships/image" Target="../media/image4.png"/><Relationship Id="rId9" Type="http://schemas.openxmlformats.org/officeDocument/2006/relationships/chart" Target="../charts/chart17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3.xml"/><Relationship Id="rId1" Type="http://schemas.openxmlformats.org/officeDocument/2006/relationships/chart" Target="../charts/chart18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6" Type="http://schemas.openxmlformats.org/officeDocument/2006/relationships/chart" Target="../charts/chart52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6" Type="http://schemas.openxmlformats.org/officeDocument/2006/relationships/chart" Target="../charts/chart68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10" Type="http://schemas.openxmlformats.org/officeDocument/2006/relationships/chart" Target="../charts/chart7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10" Type="http://schemas.openxmlformats.org/officeDocument/2006/relationships/chart" Target="../charts/chart94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14287</xdr:rowOff>
    </xdr:from>
    <xdr:to>
      <xdr:col>7</xdr:col>
      <xdr:colOff>276225</xdr:colOff>
      <xdr:row>126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111</xdr:row>
      <xdr:rowOff>0</xdr:rowOff>
    </xdr:from>
    <xdr:to>
      <xdr:col>14</xdr:col>
      <xdr:colOff>542925</xdr:colOff>
      <xdr:row>126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111</xdr:row>
      <xdr:rowOff>0</xdr:rowOff>
    </xdr:from>
    <xdr:to>
      <xdr:col>22</xdr:col>
      <xdr:colOff>38100</xdr:colOff>
      <xdr:row>126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111</xdr:row>
      <xdr:rowOff>9525</xdr:rowOff>
    </xdr:from>
    <xdr:to>
      <xdr:col>29</xdr:col>
      <xdr:colOff>257175</xdr:colOff>
      <xdr:row>126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164</xdr:row>
      <xdr:rowOff>152400</xdr:rowOff>
    </xdr:from>
    <xdr:to>
      <xdr:col>22</xdr:col>
      <xdr:colOff>38100</xdr:colOff>
      <xdr:row>180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14</xdr:row>
      <xdr:rowOff>4762</xdr:rowOff>
    </xdr:from>
    <xdr:to>
      <xdr:col>9</xdr:col>
      <xdr:colOff>276226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9526</xdr:colOff>
      <xdr:row>14</xdr:row>
      <xdr:rowOff>9525</xdr:rowOff>
    </xdr:from>
    <xdr:to>
      <xdr:col>5</xdr:col>
      <xdr:colOff>266700</xdr:colOff>
      <xdr:row>25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</xdr:colOff>
      <xdr:row>14</xdr:row>
      <xdr:rowOff>0</xdr:rowOff>
    </xdr:from>
    <xdr:to>
      <xdr:col>13</xdr:col>
      <xdr:colOff>295275</xdr:colOff>
      <xdr:row>24</xdr:row>
      <xdr:rowOff>176213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685800</xdr:colOff>
      <xdr:row>23</xdr:row>
      <xdr:rowOff>176213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13</xdr:row>
      <xdr:rowOff>0</xdr:rowOff>
    </xdr:from>
    <xdr:to>
      <xdr:col>9</xdr:col>
      <xdr:colOff>609600</xdr:colOff>
      <xdr:row>23</xdr:row>
      <xdr:rowOff>176213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13</xdr:row>
      <xdr:rowOff>0</xdr:rowOff>
    </xdr:from>
    <xdr:to>
      <xdr:col>13</xdr:col>
      <xdr:colOff>609600</xdr:colOff>
      <xdr:row>23</xdr:row>
      <xdr:rowOff>176213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9527</xdr:colOff>
      <xdr:row>14</xdr:row>
      <xdr:rowOff>9525</xdr:rowOff>
    </xdr:from>
    <xdr:to>
      <xdr:col>5</xdr:col>
      <xdr:colOff>257176</xdr:colOff>
      <xdr:row>25</xdr:row>
      <xdr:rowOff>4763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14</xdr:row>
      <xdr:rowOff>0</xdr:rowOff>
    </xdr:from>
    <xdr:to>
      <xdr:col>9</xdr:col>
      <xdr:colOff>247650</xdr:colOff>
      <xdr:row>24</xdr:row>
      <xdr:rowOff>176213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</xdr:colOff>
      <xdr:row>14</xdr:row>
      <xdr:rowOff>0</xdr:rowOff>
    </xdr:from>
    <xdr:to>
      <xdr:col>13</xdr:col>
      <xdr:colOff>238125</xdr:colOff>
      <xdr:row>24</xdr:row>
      <xdr:rowOff>176213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13</xdr:row>
      <xdr:rowOff>9525</xdr:rowOff>
    </xdr:from>
    <xdr:to>
      <xdr:col>5</xdr:col>
      <xdr:colOff>247651</xdr:colOff>
      <xdr:row>24</xdr:row>
      <xdr:rowOff>4763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13</xdr:row>
      <xdr:rowOff>0</xdr:rowOff>
    </xdr:from>
    <xdr:to>
      <xdr:col>9</xdr:col>
      <xdr:colOff>304800</xdr:colOff>
      <xdr:row>23</xdr:row>
      <xdr:rowOff>176213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</xdr:colOff>
      <xdr:row>13</xdr:row>
      <xdr:rowOff>0</xdr:rowOff>
    </xdr:from>
    <xdr:to>
      <xdr:col>13</xdr:col>
      <xdr:colOff>276226</xdr:colOff>
      <xdr:row>23</xdr:row>
      <xdr:rowOff>176213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504825</xdr:colOff>
      <xdr:row>4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0975"/>
          <a:ext cx="1952625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12</xdr:row>
      <xdr:rowOff>123825</xdr:rowOff>
    </xdr:from>
    <xdr:to>
      <xdr:col>4</xdr:col>
      <xdr:colOff>466725</xdr:colOff>
      <xdr:row>12</xdr:row>
      <xdr:rowOff>390525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24003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12</xdr:row>
      <xdr:rowOff>57150</xdr:rowOff>
    </xdr:from>
    <xdr:to>
      <xdr:col>5</xdr:col>
      <xdr:colOff>466725</xdr:colOff>
      <xdr:row>12</xdr:row>
      <xdr:rowOff>381000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3336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12</xdr:row>
      <xdr:rowOff>152400</xdr:rowOff>
    </xdr:from>
    <xdr:to>
      <xdr:col>2</xdr:col>
      <xdr:colOff>381000</xdr:colOff>
      <xdr:row>12</xdr:row>
      <xdr:rowOff>333375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4288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12</xdr:row>
      <xdr:rowOff>95250</xdr:rowOff>
    </xdr:from>
    <xdr:to>
      <xdr:col>3</xdr:col>
      <xdr:colOff>428625</xdr:colOff>
      <xdr:row>12</xdr:row>
      <xdr:rowOff>352425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23717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12</xdr:row>
      <xdr:rowOff>142875</xdr:rowOff>
    </xdr:from>
    <xdr:to>
      <xdr:col>11</xdr:col>
      <xdr:colOff>409575</xdr:colOff>
      <xdr:row>12</xdr:row>
      <xdr:rowOff>371475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4193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200025</xdr:colOff>
      <xdr:row>12</xdr:row>
      <xdr:rowOff>161925</xdr:rowOff>
    </xdr:from>
    <xdr:to>
      <xdr:col>12</xdr:col>
      <xdr:colOff>457200</xdr:colOff>
      <xdr:row>12</xdr:row>
      <xdr:rowOff>428625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4384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12</xdr:row>
      <xdr:rowOff>76200</xdr:rowOff>
    </xdr:from>
    <xdr:to>
      <xdr:col>6</xdr:col>
      <xdr:colOff>390525</xdr:colOff>
      <xdr:row>12</xdr:row>
      <xdr:rowOff>333375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23526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428625</xdr:colOff>
      <xdr:row>1</xdr:row>
      <xdr:rowOff>138112</xdr:rowOff>
    </xdr:from>
    <xdr:to>
      <xdr:col>16</xdr:col>
      <xdr:colOff>19050</xdr:colOff>
      <xdr:row>11</xdr:row>
      <xdr:rowOff>828675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22</xdr:col>
      <xdr:colOff>200025</xdr:colOff>
      <xdr:row>12</xdr:row>
      <xdr:rowOff>123825</xdr:rowOff>
    </xdr:from>
    <xdr:ext cx="266700" cy="266700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180975</xdr:colOff>
      <xdr:row>12</xdr:row>
      <xdr:rowOff>57150</xdr:rowOff>
    </xdr:from>
    <xdr:ext cx="285750" cy="323850"/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238125</xdr:colOff>
      <xdr:row>12</xdr:row>
      <xdr:rowOff>152400</xdr:rowOff>
    </xdr:from>
    <xdr:ext cx="142875" cy="180975"/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190500</xdr:colOff>
      <xdr:row>12</xdr:row>
      <xdr:rowOff>95250</xdr:rowOff>
    </xdr:from>
    <xdr:ext cx="238125" cy="257175"/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171450</xdr:colOff>
      <xdr:row>12</xdr:row>
      <xdr:rowOff>142875</xdr:rowOff>
    </xdr:from>
    <xdr:ext cx="238125" cy="228600"/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200025</xdr:colOff>
      <xdr:row>12</xdr:row>
      <xdr:rowOff>161925</xdr:rowOff>
    </xdr:from>
    <xdr:ext cx="257175" cy="266700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247650</xdr:colOff>
      <xdr:row>12</xdr:row>
      <xdr:rowOff>76200</xdr:rowOff>
    </xdr:from>
    <xdr:ext cx="142875" cy="257175"/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200025</xdr:colOff>
      <xdr:row>12</xdr:row>
      <xdr:rowOff>123825</xdr:rowOff>
    </xdr:from>
    <xdr:ext cx="266700" cy="266700"/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40</xdr:col>
      <xdr:colOff>180975</xdr:colOff>
      <xdr:row>12</xdr:row>
      <xdr:rowOff>57150</xdr:rowOff>
    </xdr:from>
    <xdr:ext cx="285750" cy="323850"/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37</xdr:col>
      <xdr:colOff>238125</xdr:colOff>
      <xdr:row>12</xdr:row>
      <xdr:rowOff>152400</xdr:rowOff>
    </xdr:from>
    <xdr:ext cx="142875" cy="180975"/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190500</xdr:colOff>
      <xdr:row>12</xdr:row>
      <xdr:rowOff>95250</xdr:rowOff>
    </xdr:from>
    <xdr:ext cx="238125" cy="257175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45</xdr:col>
      <xdr:colOff>171450</xdr:colOff>
      <xdr:row>12</xdr:row>
      <xdr:rowOff>142875</xdr:rowOff>
    </xdr:from>
    <xdr:ext cx="238125" cy="228600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46</xdr:col>
      <xdr:colOff>200025</xdr:colOff>
      <xdr:row>12</xdr:row>
      <xdr:rowOff>161925</xdr:rowOff>
    </xdr:from>
    <xdr:ext cx="257175" cy="266700"/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247650</xdr:colOff>
      <xdr:row>12</xdr:row>
      <xdr:rowOff>76200</xdr:rowOff>
    </xdr:from>
    <xdr:ext cx="142875" cy="257175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56</xdr:col>
      <xdr:colOff>200025</xdr:colOff>
      <xdr:row>12</xdr:row>
      <xdr:rowOff>123825</xdr:rowOff>
    </xdr:from>
    <xdr:ext cx="266700" cy="266700"/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57</xdr:col>
      <xdr:colOff>180975</xdr:colOff>
      <xdr:row>12</xdr:row>
      <xdr:rowOff>57150</xdr:rowOff>
    </xdr:from>
    <xdr:ext cx="285750" cy="323850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54</xdr:col>
      <xdr:colOff>238125</xdr:colOff>
      <xdr:row>12</xdr:row>
      <xdr:rowOff>152400</xdr:rowOff>
    </xdr:from>
    <xdr:ext cx="142875" cy="180975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55</xdr:col>
      <xdr:colOff>190500</xdr:colOff>
      <xdr:row>12</xdr:row>
      <xdr:rowOff>95250</xdr:rowOff>
    </xdr:from>
    <xdr:ext cx="238125" cy="257175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1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171450</xdr:colOff>
      <xdr:row>12</xdr:row>
      <xdr:rowOff>142875</xdr:rowOff>
    </xdr:from>
    <xdr:ext cx="238125" cy="228600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1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63</xdr:col>
      <xdr:colOff>200025</xdr:colOff>
      <xdr:row>12</xdr:row>
      <xdr:rowOff>161925</xdr:rowOff>
    </xdr:from>
    <xdr:ext cx="257175" cy="266700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58</xdr:col>
      <xdr:colOff>247650</xdr:colOff>
      <xdr:row>12</xdr:row>
      <xdr:rowOff>76200</xdr:rowOff>
    </xdr:from>
    <xdr:ext cx="142875" cy="257175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53</xdr:col>
      <xdr:colOff>0</xdr:colOff>
      <xdr:row>1</xdr:row>
      <xdr:rowOff>123824</xdr:rowOff>
    </xdr:from>
    <xdr:to>
      <xdr:col>64</xdr:col>
      <xdr:colOff>19050</xdr:colOff>
      <xdr:row>11</xdr:row>
      <xdr:rowOff>523874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xmlns="" id="{00000000-0008-0000-1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73</xdr:col>
      <xdr:colOff>200025</xdr:colOff>
      <xdr:row>12</xdr:row>
      <xdr:rowOff>123825</xdr:rowOff>
    </xdr:from>
    <xdr:ext cx="266700" cy="266700"/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862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74</xdr:col>
      <xdr:colOff>180975</xdr:colOff>
      <xdr:row>12</xdr:row>
      <xdr:rowOff>57150</xdr:rowOff>
    </xdr:from>
    <xdr:ext cx="285750" cy="323850"/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537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71</xdr:col>
      <xdr:colOff>238125</xdr:colOff>
      <xdr:row>12</xdr:row>
      <xdr:rowOff>152400</xdr:rowOff>
    </xdr:from>
    <xdr:ext cx="142875" cy="180975"/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12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190500</xdr:colOff>
      <xdr:row>12</xdr:row>
      <xdr:rowOff>95250</xdr:rowOff>
    </xdr:from>
    <xdr:ext cx="238125" cy="257175"/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330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79</xdr:col>
      <xdr:colOff>171450</xdr:colOff>
      <xdr:row>12</xdr:row>
      <xdr:rowOff>142875</xdr:rowOff>
    </xdr:from>
    <xdr:ext cx="238125" cy="228600"/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1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485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80</xdr:col>
      <xdr:colOff>200025</xdr:colOff>
      <xdr:row>12</xdr:row>
      <xdr:rowOff>161925</xdr:rowOff>
    </xdr:from>
    <xdr:ext cx="257175" cy="266700"/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922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247650</xdr:colOff>
      <xdr:row>12</xdr:row>
      <xdr:rowOff>76200</xdr:rowOff>
    </xdr:from>
    <xdr:ext cx="142875" cy="257175"/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785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56</xdr:col>
      <xdr:colOff>200025</xdr:colOff>
      <xdr:row>37</xdr:row>
      <xdr:rowOff>123825</xdr:rowOff>
    </xdr:from>
    <xdr:ext cx="266700" cy="266700"/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862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57</xdr:col>
      <xdr:colOff>180975</xdr:colOff>
      <xdr:row>37</xdr:row>
      <xdr:rowOff>57150</xdr:rowOff>
    </xdr:from>
    <xdr:ext cx="285750" cy="323850"/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1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537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54</xdr:col>
      <xdr:colOff>238125</xdr:colOff>
      <xdr:row>37</xdr:row>
      <xdr:rowOff>152400</xdr:rowOff>
    </xdr:from>
    <xdr:ext cx="142875" cy="180975"/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12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55</xdr:col>
      <xdr:colOff>190500</xdr:colOff>
      <xdr:row>37</xdr:row>
      <xdr:rowOff>95250</xdr:rowOff>
    </xdr:from>
    <xdr:ext cx="238125" cy="257175"/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330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62</xdr:col>
      <xdr:colOff>171450</xdr:colOff>
      <xdr:row>37</xdr:row>
      <xdr:rowOff>142875</xdr:rowOff>
    </xdr:from>
    <xdr:ext cx="238125" cy="228600"/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485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63</xdr:col>
      <xdr:colOff>200025</xdr:colOff>
      <xdr:row>37</xdr:row>
      <xdr:rowOff>161925</xdr:rowOff>
    </xdr:from>
    <xdr:ext cx="257175" cy="266700"/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1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922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58</xdr:col>
      <xdr:colOff>247650</xdr:colOff>
      <xdr:row>37</xdr:row>
      <xdr:rowOff>76200</xdr:rowOff>
    </xdr:from>
    <xdr:ext cx="142875" cy="257175"/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1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785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73</xdr:col>
      <xdr:colOff>200025</xdr:colOff>
      <xdr:row>37</xdr:row>
      <xdr:rowOff>123825</xdr:rowOff>
    </xdr:from>
    <xdr:ext cx="266700" cy="266700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1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01525" y="3086100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74</xdr:col>
      <xdr:colOff>180975</xdr:colOff>
      <xdr:row>37</xdr:row>
      <xdr:rowOff>57150</xdr:rowOff>
    </xdr:from>
    <xdr:ext cx="285750" cy="323850"/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1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68275" y="3019425"/>
          <a:ext cx="2857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71</xdr:col>
      <xdr:colOff>238125</xdr:colOff>
      <xdr:row>37</xdr:row>
      <xdr:rowOff>152400</xdr:rowOff>
    </xdr:from>
    <xdr:ext cx="142875" cy="180975"/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1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8025" y="3114675"/>
          <a:ext cx="14287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72</xdr:col>
      <xdr:colOff>190500</xdr:colOff>
      <xdr:row>37</xdr:row>
      <xdr:rowOff>95250</xdr:rowOff>
    </xdr:from>
    <xdr:ext cx="238125" cy="257175"/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1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06200" y="3057525"/>
          <a:ext cx="2381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79</xdr:col>
      <xdr:colOff>171450</xdr:colOff>
      <xdr:row>37</xdr:row>
      <xdr:rowOff>142875</xdr:rowOff>
    </xdr:from>
    <xdr:ext cx="238125" cy="228600"/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1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0" y="310515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80</xdr:col>
      <xdr:colOff>200025</xdr:colOff>
      <xdr:row>37</xdr:row>
      <xdr:rowOff>161925</xdr:rowOff>
    </xdr:from>
    <xdr:ext cx="257175" cy="266700"/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1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2125" y="3124200"/>
          <a:ext cx="2571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75</xdr:col>
      <xdr:colOff>247650</xdr:colOff>
      <xdr:row>37</xdr:row>
      <xdr:rowOff>76200</xdr:rowOff>
    </xdr:from>
    <xdr:ext cx="142875" cy="257175"/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1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0" y="3038475"/>
          <a:ext cx="1428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66</xdr:col>
      <xdr:colOff>16934</xdr:colOff>
      <xdr:row>0</xdr:row>
      <xdr:rowOff>138640</xdr:rowOff>
    </xdr:from>
    <xdr:to>
      <xdr:col>78</xdr:col>
      <xdr:colOff>381000</xdr:colOff>
      <xdr:row>11</xdr:row>
      <xdr:rowOff>270932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xmlns="" id="{00000000-0008-0000-1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38</xdr:row>
      <xdr:rowOff>0</xdr:rowOff>
    </xdr:from>
    <xdr:to>
      <xdr:col>14</xdr:col>
      <xdr:colOff>542925</xdr:colOff>
      <xdr:row>49</xdr:row>
      <xdr:rowOff>223838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xmlns="" id="{00000000-0008-0000-1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600075</xdr:colOff>
      <xdr:row>38</xdr:row>
      <xdr:rowOff>0</xdr:rowOff>
    </xdr:from>
    <xdr:to>
      <xdr:col>27</xdr:col>
      <xdr:colOff>457200</xdr:colOff>
      <xdr:row>49</xdr:row>
      <xdr:rowOff>223838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xmlns="" id="{00000000-0008-0000-1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47625</xdr:colOff>
      <xdr:row>12</xdr:row>
      <xdr:rowOff>352425</xdr:rowOff>
    </xdr:from>
    <xdr:to>
      <xdr:col>10</xdr:col>
      <xdr:colOff>285750</xdr:colOff>
      <xdr:row>12</xdr:row>
      <xdr:rowOff>581025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1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314700"/>
          <a:ext cx="23812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582084</xdr:colOff>
      <xdr:row>41</xdr:row>
      <xdr:rowOff>105833</xdr:rowOff>
    </xdr:from>
    <xdr:to>
      <xdr:col>26</xdr:col>
      <xdr:colOff>391583</xdr:colOff>
      <xdr:row>42</xdr:row>
      <xdr:rowOff>95250</xdr:rowOff>
    </xdr:to>
    <xdr:sp macro="" textlink="">
      <xdr:nvSpPr>
        <xdr:cNvPr id="3" name="TextBox 2"/>
        <xdr:cNvSpPr txBox="1"/>
      </xdr:nvSpPr>
      <xdr:spPr>
        <a:xfrm>
          <a:off x="16330084" y="12954000"/>
          <a:ext cx="1037166" cy="222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4852.3x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  <xdr:twoCellAnchor>
    <xdr:from>
      <xdr:col>25</xdr:col>
      <xdr:colOff>31750</xdr:colOff>
      <xdr:row>45</xdr:row>
      <xdr:rowOff>126999</xdr:rowOff>
    </xdr:from>
    <xdr:to>
      <xdr:col>26</xdr:col>
      <xdr:colOff>317499</xdr:colOff>
      <xdr:row>46</xdr:row>
      <xdr:rowOff>137583</xdr:rowOff>
    </xdr:to>
    <xdr:sp macro="" textlink="">
      <xdr:nvSpPr>
        <xdr:cNvPr id="5" name="TextBox 4"/>
        <xdr:cNvSpPr txBox="1"/>
      </xdr:nvSpPr>
      <xdr:spPr>
        <a:xfrm>
          <a:off x="16393583" y="13906499"/>
          <a:ext cx="899583" cy="243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808.71x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  <xdr:twoCellAnchor>
    <xdr:from>
      <xdr:col>74</xdr:col>
      <xdr:colOff>560915</xdr:colOff>
      <xdr:row>3</xdr:row>
      <xdr:rowOff>42335</xdr:rowOff>
    </xdr:from>
    <xdr:to>
      <xdr:col>76</xdr:col>
      <xdr:colOff>338666</xdr:colOff>
      <xdr:row>3</xdr:row>
      <xdr:rowOff>338666</xdr:rowOff>
    </xdr:to>
    <xdr:sp macro="" textlink="">
      <xdr:nvSpPr>
        <xdr:cNvPr id="6" name="TextBox 5"/>
        <xdr:cNvSpPr txBox="1"/>
      </xdr:nvSpPr>
      <xdr:spPr>
        <a:xfrm>
          <a:off x="47699082" y="1534585"/>
          <a:ext cx="1005417" cy="2963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623.91x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  <xdr:twoCellAnchor>
    <xdr:from>
      <xdr:col>75</xdr:col>
      <xdr:colOff>412749</xdr:colOff>
      <xdr:row>4</xdr:row>
      <xdr:rowOff>126999</xdr:rowOff>
    </xdr:from>
    <xdr:to>
      <xdr:col>77</xdr:col>
      <xdr:colOff>179915</xdr:colOff>
      <xdr:row>5</xdr:row>
      <xdr:rowOff>52916</xdr:rowOff>
    </xdr:to>
    <xdr:sp macro="" textlink="">
      <xdr:nvSpPr>
        <xdr:cNvPr id="7" name="TextBox 6"/>
        <xdr:cNvSpPr txBox="1"/>
      </xdr:nvSpPr>
      <xdr:spPr>
        <a:xfrm>
          <a:off x="48164749" y="1957916"/>
          <a:ext cx="994833" cy="328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561.61x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  <xdr:twoCellAnchor>
    <xdr:from>
      <xdr:col>76</xdr:col>
      <xdr:colOff>423333</xdr:colOff>
      <xdr:row>5</xdr:row>
      <xdr:rowOff>148167</xdr:rowOff>
    </xdr:from>
    <xdr:to>
      <xdr:col>78</xdr:col>
      <xdr:colOff>222250</xdr:colOff>
      <xdr:row>6</xdr:row>
      <xdr:rowOff>328083</xdr:rowOff>
    </xdr:to>
    <xdr:sp macro="" textlink="">
      <xdr:nvSpPr>
        <xdr:cNvPr id="8" name="TextBox 7"/>
        <xdr:cNvSpPr txBox="1"/>
      </xdr:nvSpPr>
      <xdr:spPr>
        <a:xfrm>
          <a:off x="48789166" y="2381250"/>
          <a:ext cx="1026584" cy="412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367.28x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  <xdr:twoCellAnchor>
    <xdr:from>
      <xdr:col>76</xdr:col>
      <xdr:colOff>455084</xdr:colOff>
      <xdr:row>7</xdr:row>
      <xdr:rowOff>84668</xdr:rowOff>
    </xdr:from>
    <xdr:to>
      <xdr:col>78</xdr:col>
      <xdr:colOff>201083</xdr:colOff>
      <xdr:row>8</xdr:row>
      <xdr:rowOff>190500</xdr:rowOff>
    </xdr:to>
    <xdr:sp macro="" textlink="">
      <xdr:nvSpPr>
        <xdr:cNvPr id="9" name="TextBox 8"/>
        <xdr:cNvSpPr txBox="1"/>
      </xdr:nvSpPr>
      <xdr:spPr>
        <a:xfrm>
          <a:off x="48820917" y="2942168"/>
          <a:ext cx="973666" cy="3386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lang="en-US" baseline="0"/>
            <a:t>y = 296.4x</a:t>
          </a:r>
          <a:r>
            <a:rPr lang="en-US" baseline="30000"/>
            <a:t>-1</a:t>
          </a:r>
          <a:endParaRPr lang="en-US"/>
        </a:p>
        <a:p>
          <a:endParaRPr lang="en-GB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19</xdr:row>
      <xdr:rowOff>42862</xdr:rowOff>
    </xdr:from>
    <xdr:to>
      <xdr:col>17</xdr:col>
      <xdr:colOff>95250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19</xdr:row>
      <xdr:rowOff>0</xdr:rowOff>
    </xdr:from>
    <xdr:to>
      <xdr:col>22</xdr:col>
      <xdr:colOff>95250</xdr:colOff>
      <xdr:row>28</xdr:row>
      <xdr:rowOff>147638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200025</xdr:colOff>
      <xdr:row>180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165</xdr:row>
      <xdr:rowOff>0</xdr:rowOff>
    </xdr:from>
    <xdr:to>
      <xdr:col>14</xdr:col>
      <xdr:colOff>276225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165</xdr:row>
      <xdr:rowOff>0</xdr:rowOff>
    </xdr:from>
    <xdr:to>
      <xdr:col>21</xdr:col>
      <xdr:colOff>457200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219075</xdr:colOff>
      <xdr:row>165</xdr:row>
      <xdr:rowOff>9525</xdr:rowOff>
    </xdr:from>
    <xdr:to>
      <xdr:col>28</xdr:col>
      <xdr:colOff>676275</xdr:colOff>
      <xdr:row>180</xdr:row>
      <xdr:rowOff>38100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165</xdr:row>
      <xdr:rowOff>14287</xdr:rowOff>
    </xdr:from>
    <xdr:to>
      <xdr:col>7</xdr:col>
      <xdr:colOff>276225</xdr:colOff>
      <xdr:row>180</xdr:row>
      <xdr:rowOff>42862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85725</xdr:colOff>
      <xdr:row>165</xdr:row>
      <xdr:rowOff>0</xdr:rowOff>
    </xdr:from>
    <xdr:to>
      <xdr:col>14</xdr:col>
      <xdr:colOff>542925</xdr:colOff>
      <xdr:row>180</xdr:row>
      <xdr:rowOff>28575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266700</xdr:colOff>
      <xdr:row>165</xdr:row>
      <xdr:rowOff>0</xdr:rowOff>
    </xdr:from>
    <xdr:to>
      <xdr:col>22</xdr:col>
      <xdr:colOff>38100</xdr:colOff>
      <xdr:row>180</xdr:row>
      <xdr:rowOff>28575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485775</xdr:colOff>
      <xdr:row>165</xdr:row>
      <xdr:rowOff>9525</xdr:rowOff>
    </xdr:from>
    <xdr:to>
      <xdr:col>29</xdr:col>
      <xdr:colOff>257175</xdr:colOff>
      <xdr:row>180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42"/>
  <sheetViews>
    <sheetView topLeftCell="A106" workbookViewId="0">
      <selection activeCell="A128" sqref="A128:XFD128"/>
    </sheetView>
  </sheetViews>
  <sheetFormatPr defaultColWidth="9" defaultRowHeight="14.25"/>
  <cols>
    <col min="1" max="1" width="9" style="1"/>
    <col min="2" max="3" width="11.42578125" style="1" bestFit="1" customWidth="1"/>
    <col min="4" max="4" width="11.140625" style="1" customWidth="1"/>
    <col min="5" max="5" width="9" style="21"/>
    <col min="6" max="6" width="10.7109375" style="21" customWidth="1"/>
    <col min="7" max="7" width="9" style="21"/>
    <col min="8" max="10" width="9" style="1"/>
    <col min="11" max="13" width="9" style="21"/>
    <col min="14" max="16" width="9" style="1"/>
    <col min="17" max="19" width="9" style="21"/>
    <col min="20" max="22" width="9" style="1"/>
    <col min="23" max="25" width="9" style="21"/>
    <col min="26" max="28" width="9" style="1"/>
    <col min="29" max="31" width="9" style="21"/>
    <col min="32" max="34" width="9" style="1"/>
    <col min="35" max="37" width="9" style="21"/>
    <col min="38" max="40" width="9" style="1"/>
    <col min="41" max="43" width="9" style="21"/>
    <col min="44" max="46" width="9" style="1"/>
    <col min="47" max="49" width="9" style="21"/>
    <col min="50" max="52" width="9" style="1"/>
    <col min="53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7" t="s">
        <v>0</v>
      </c>
      <c r="C5" s="8" t="s">
        <v>1</v>
      </c>
      <c r="D5" s="7" t="s">
        <v>2</v>
      </c>
      <c r="E5" s="12" t="s">
        <v>0</v>
      </c>
      <c r="F5" s="13" t="s">
        <v>1</v>
      </c>
      <c r="G5" s="12" t="s">
        <v>2</v>
      </c>
      <c r="H5" s="7" t="s">
        <v>0</v>
      </c>
      <c r="I5" s="8" t="s">
        <v>1</v>
      </c>
      <c r="J5" s="7" t="s">
        <v>2</v>
      </c>
      <c r="K5" s="12" t="s">
        <v>0</v>
      </c>
      <c r="L5" s="13" t="s">
        <v>1</v>
      </c>
      <c r="M5" s="12" t="s">
        <v>2</v>
      </c>
      <c r="N5" s="7" t="s">
        <v>0</v>
      </c>
      <c r="O5" s="8" t="s">
        <v>1</v>
      </c>
      <c r="P5" s="7" t="s">
        <v>2</v>
      </c>
      <c r="Q5" s="12" t="s">
        <v>0</v>
      </c>
      <c r="R5" s="13" t="s">
        <v>1</v>
      </c>
      <c r="S5" s="12" t="s">
        <v>2</v>
      </c>
      <c r="T5" s="7" t="s">
        <v>0</v>
      </c>
      <c r="U5" s="8" t="s">
        <v>1</v>
      </c>
      <c r="V5" s="7" t="s">
        <v>2</v>
      </c>
      <c r="W5" s="12" t="s">
        <v>0</v>
      </c>
      <c r="X5" s="13" t="s">
        <v>1</v>
      </c>
      <c r="Y5" s="12" t="s">
        <v>2</v>
      </c>
      <c r="Z5" s="7" t="s">
        <v>0</v>
      </c>
      <c r="AA5" s="8" t="s">
        <v>1</v>
      </c>
      <c r="AB5" s="7" t="s">
        <v>2</v>
      </c>
      <c r="AC5" s="12" t="s">
        <v>0</v>
      </c>
      <c r="AD5" s="13" t="s">
        <v>1</v>
      </c>
      <c r="AE5" s="12" t="s">
        <v>2</v>
      </c>
      <c r="AF5" s="7" t="s">
        <v>0</v>
      </c>
      <c r="AG5" s="8" t="s">
        <v>1</v>
      </c>
      <c r="AH5" s="7" t="s">
        <v>2</v>
      </c>
      <c r="AI5" s="12" t="s">
        <v>0</v>
      </c>
      <c r="AJ5" s="13" t="s">
        <v>1</v>
      </c>
      <c r="AK5" s="12" t="s">
        <v>2</v>
      </c>
      <c r="AL5" s="7" t="s">
        <v>0</v>
      </c>
      <c r="AM5" s="8" t="s">
        <v>1</v>
      </c>
      <c r="AN5" s="7" t="s">
        <v>2</v>
      </c>
      <c r="AO5" s="12" t="s">
        <v>0</v>
      </c>
      <c r="AP5" s="13" t="s">
        <v>1</v>
      </c>
      <c r="AQ5" s="12" t="s">
        <v>2</v>
      </c>
      <c r="AR5" s="7" t="s">
        <v>0</v>
      </c>
      <c r="AS5" s="8" t="s">
        <v>1</v>
      </c>
      <c r="AT5" s="7" t="s">
        <v>2</v>
      </c>
      <c r="AU5" s="12" t="s">
        <v>0</v>
      </c>
      <c r="AV5" s="13" t="s">
        <v>1</v>
      </c>
      <c r="AW5" s="12" t="s">
        <v>2</v>
      </c>
      <c r="AX5" s="7" t="s">
        <v>0</v>
      </c>
      <c r="AY5" s="8" t="s">
        <v>1</v>
      </c>
      <c r="AZ5" s="7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s="25" customFormat="1" ht="15">
      <c r="A7" s="25">
        <v>1</v>
      </c>
      <c r="B7" s="26">
        <v>0.23899999999999999</v>
      </c>
      <c r="C7" s="26">
        <v>-2.8299999999999999E-2</v>
      </c>
      <c r="D7" s="26">
        <v>2.1299999999999999E-2</v>
      </c>
      <c r="E7" s="27">
        <f>IF(B7&gt;0.21333,B7-0.21333,0.21333-B7)</f>
        <v>2.5669999999999998E-2</v>
      </c>
      <c r="F7" s="27">
        <f>IF(C7&gt;0.00536,C7-0.00536,IF(C7&gt;0,0.00536-C7,IF(C7&gt;(-0.00536),0.00536-(C7*(-1)),(C7+0.00536)*(-1))))</f>
        <v>2.2939999999999999E-2</v>
      </c>
      <c r="G7" s="27">
        <f>IF(D7&gt;0.00692,D7-0.00692,IF(D7&gt;0,0.00692-D7,IF(D7&gt;(-0.00692),0.00692-(D7*(-1)),(D7+0.00692)*(-1))))</f>
        <v>1.438E-2</v>
      </c>
      <c r="H7" s="26">
        <v>0.20899999999999999</v>
      </c>
      <c r="I7" s="26">
        <v>-1.1000000000000001E-3</v>
      </c>
      <c r="J7" s="26">
        <v>8.9999999999999998E-4</v>
      </c>
      <c r="K7" s="28">
        <f>IF(H7&gt;0.22443,H7-0.22443,0.22443-H7)</f>
        <v>1.5429999999999999E-2</v>
      </c>
      <c r="L7" s="28">
        <f>IF(I7&gt;0.00575,I7-0.00575,IF(I7&gt;0,0.00575-I7,IF(I7&gt;(-0.00575),0.00575-(I7*(-1)),(I7+0.00575)*(-1))))</f>
        <v>4.6499999999999996E-3</v>
      </c>
      <c r="M7" s="28">
        <f>IF(J7&gt;0.00602,J7-0.00602,IF(J7&gt;0,0.00602-J7,IF(J7&gt;(-0.00602),0.00602-(J7*(-1)),(J7+0.00602)*(-1))))</f>
        <v>5.1200000000000004E-3</v>
      </c>
      <c r="N7" s="29">
        <v>0.2056</v>
      </c>
      <c r="O7" s="29">
        <v>-1.72E-2</v>
      </c>
      <c r="P7" s="29">
        <v>-4.1000000000000003E-3</v>
      </c>
      <c r="Q7" s="28">
        <f>IF(N7&gt;0.21809,N7-0.21809,0.21809-N7)</f>
        <v>1.2490000000000001E-2</v>
      </c>
      <c r="R7" s="28">
        <f>IF(O7&gt;0.00886,O7-0.00886,IF(O7&gt;0,0.00886-O7,IF(O7&gt;(-0.00886),0.00886-(O7*(-1)),(O7+0.00886)*(-1))))</f>
        <v>8.3400000000000002E-3</v>
      </c>
      <c r="S7" s="28">
        <f>IF(P7&gt;0.00193,P7-0.00193,IF(P7&gt;0,0.00193-P7,IF(P7&gt;(-0.00193),0.00193-(P7*(-1)),(P7+0.00193)*(-1))))</f>
        <v>2.1700000000000001E-3</v>
      </c>
      <c r="T7" s="29">
        <v>0.23549999999999999</v>
      </c>
      <c r="U7" s="29">
        <v>-1.8E-3</v>
      </c>
      <c r="V7" s="29">
        <v>-4.5999999999999999E-3</v>
      </c>
      <c r="W7" s="28">
        <f>IF(T7&gt;0.22177,T7-0.22177,0.22177-T7)</f>
        <v>1.3729999999999992E-2</v>
      </c>
      <c r="X7" s="28">
        <f>IF(U7&gt;0.01404,U7-0.01404,IF(U7&gt;0,0.01404-U7,IF(U7&gt;(-0.01404),0.01404-(U7*(-1)),(U7+0.01404)*(-1))))</f>
        <v>1.2240000000000001E-2</v>
      </c>
      <c r="Y7" s="28">
        <f>IF(V7&gt;0.0023,V7-0.0023,IF(V7&gt;0,0.0023-V7,IF(V7&gt;(-0.0023),0.0023-(V7*(-1)),(V7+0.0023)*(-1))))</f>
        <v>2.3E-3</v>
      </c>
      <c r="Z7" s="29">
        <v>0.23580000000000001</v>
      </c>
      <c r="AA7" s="29">
        <v>-6.4000000000000003E-3</v>
      </c>
      <c r="AB7" s="29">
        <v>4.0000000000000002E-4</v>
      </c>
      <c r="AC7" s="28">
        <f>IF(Z7&gt;0.22316,Z7-0.22316,0.22316-Z7)</f>
        <v>1.2640000000000012E-2</v>
      </c>
      <c r="AD7" s="28">
        <f>IF(AA7&gt;0.00622,AA7-0.00622,IF(AA7&gt;0,0.00622-AA7,IF(AA7&gt;(-0.00622),0.00622-(AA7*(-1)),(AA7+0.00622)*(-1))))</f>
        <v>1.8000000000000047E-4</v>
      </c>
      <c r="AE7" s="28">
        <f>IF(AB7&gt;0.00154,AB7-0.00154,IF(AB7&gt;0,0.00154-AB7,IF(AB7&gt;(-0.00154),0.00154-(AB7*(-1)),(AB7+0.00154)*(-1))))</f>
        <v>1.14E-3</v>
      </c>
      <c r="AF7" s="26">
        <v>0.2145</v>
      </c>
      <c r="AG7" s="26">
        <v>-1.34E-2</v>
      </c>
      <c r="AH7" s="26">
        <v>8.6999999999999994E-3</v>
      </c>
      <c r="AI7" s="28">
        <f>IF(AF7&gt;0.22113,AF7-0.22113,0.22113-AF7)</f>
        <v>6.629999999999997E-3</v>
      </c>
      <c r="AJ7" s="28">
        <f>IF(AG7&gt;0.01316,AG7-0.01316,IF(AG7&gt;0,0.01316-AG7,IF(AG7&gt;(-0.01316),0.01316-(AG7*(-1)),(AG7+0.01316)*(-1))))</f>
        <v>2.4000000000000063E-4</v>
      </c>
      <c r="AK7" s="28">
        <f>IF(AH7&gt;0.00022,AH7-0.00022,IF(AH7&gt;0,0.00022-AH7,IF(AH7&gt;(-0.00022),0.00022-(AH7*(-1)),(AH7+0.00022)*(-1))))</f>
        <v>8.4799999999999997E-3</v>
      </c>
      <c r="AL7" s="26">
        <v>0.18909999999999999</v>
      </c>
      <c r="AM7" s="26">
        <v>6.4999999999999997E-3</v>
      </c>
      <c r="AN7" s="26">
        <v>4.7000000000000002E-3</v>
      </c>
      <c r="AO7" s="28">
        <f>IF(AL7&gt;0.19508,AL7-0.19508,0.19508-AL7)</f>
        <v>5.9800000000000131E-3</v>
      </c>
      <c r="AP7" s="28">
        <f>IF(AM7&gt;0.00447,AM7-0.00447,IF(AM7&gt;0,0.00447-AM7,IF(AM7&gt;(-0.00447),0.00447-(AM7*(-1)),(AM7+0.00447)*(-1))))</f>
        <v>2.0299999999999997E-3</v>
      </c>
      <c r="AQ7" s="28">
        <f>IF(AN7&gt;0.00293,AN7-0.00293,IF(AN7&gt;0,0.00293-AN7,IF(AN7&gt;(-0.00293),0.00293-(AN7*(-1)),(AN7+0.00293)*(-1))))</f>
        <v>1.7700000000000003E-3</v>
      </c>
      <c r="AR7" s="26">
        <v>0.2034</v>
      </c>
      <c r="AS7" s="26">
        <v>2.7900000000000001E-2</v>
      </c>
      <c r="AT7" s="26">
        <v>2.8999999999999998E-3</v>
      </c>
      <c r="AU7" s="28">
        <f>IF(AR7&gt;0.21216,AR7-0.21216,0.21216-AR7)</f>
        <v>8.75999999999999E-3</v>
      </c>
      <c r="AV7" s="28">
        <f>IF(AS7&gt;0.01897,AS7-0.01897,IF(AS7&gt;0,0.01897-AS7,IF(AS7&gt;(-0.01897),0.01897-(AS7*(-1)),(AS7+0.01897)*(-1))))</f>
        <v>8.9300000000000004E-3</v>
      </c>
      <c r="AW7" s="28">
        <f>IF(AT7&gt;0.00445,AT7-0.00445,IF(AT7&gt;0,0.00445-AT7,IF(AT7&gt;(-0.00445),0.00445-(AT7*(-1)),(AT7+0.00445)*(-1))))</f>
        <v>1.5500000000000002E-3</v>
      </c>
      <c r="AX7" s="26">
        <v>0.20100000000000001</v>
      </c>
      <c r="AY7" s="26">
        <v>-2.2700000000000001E-2</v>
      </c>
      <c r="AZ7" s="26">
        <v>1.01E-2</v>
      </c>
      <c r="BA7" s="28">
        <f>IF(AX7&gt;0.19646,AX7-0.19646,0.19646-AX7)</f>
        <v>4.5400000000000162E-3</v>
      </c>
      <c r="BB7" s="28">
        <f>IF(AY7&gt;0.00152,AY7-0.00152,IF(AY7&gt;0,0.00152-AY7,IF(AY7&gt;(-0.00152),0.00152-(AY7*(-1)),(AY7+0.00152)*(-1))))</f>
        <v>2.1180000000000001E-2</v>
      </c>
      <c r="BC7" s="28">
        <f>IF(AZ7&gt;0.00817,AZ7-0.00817,IF(AZ7&gt;0,0.00817-AZ7,IF(AZ7&gt;(-0.00817),0.00817-(AZ7*(-1)),(AZ7+0.00817)*(-1))))</f>
        <v>1.9299999999999994E-3</v>
      </c>
    </row>
    <row r="8" spans="1:55" s="25" customFormat="1" ht="15">
      <c r="A8" s="25">
        <v>2</v>
      </c>
      <c r="B8" s="26">
        <v>0.22389999999999999</v>
      </c>
      <c r="C8" s="26">
        <v>-2.23E-2</v>
      </c>
      <c r="D8" s="26">
        <v>1.2699999999999999E-2</v>
      </c>
      <c r="E8" s="27">
        <f>IF(B8&gt;0.21333,B8-0.21333,0.21333-B8)</f>
        <v>1.0569999999999996E-2</v>
      </c>
      <c r="F8" s="27">
        <f t="shared" ref="F8:F71" si="0">IF(C8&gt;0.00536,C8-0.00536,IF(C8&gt;0,0.00536-C8,IF(C8&gt;(-0.00536),0.00536-(C8*(-1)),(C8+0.00536)*(-1))))</f>
        <v>1.694E-2</v>
      </c>
      <c r="G8" s="27">
        <f t="shared" ref="G8:G71" si="1">IF(D8&gt;0.00692,D8-0.00692,IF(D8&gt;0,0.00692-D8,IF(D8&gt;(-0.00692),0.00692-(D8*(-1)),(D8+0.00692)*(-1))))</f>
        <v>5.7799999999999995E-3</v>
      </c>
      <c r="H8" s="26">
        <v>0.20150000000000001</v>
      </c>
      <c r="I8" s="26">
        <v>1.5E-3</v>
      </c>
      <c r="J8" s="26">
        <v>-1.03E-2</v>
      </c>
      <c r="K8" s="28">
        <f t="shared" ref="K8:K71" si="2">IF(H8&gt;0.22443,H8-0.22443,0.22443-H8)</f>
        <v>2.2929999999999978E-2</v>
      </c>
      <c r="L8" s="28">
        <f t="shared" ref="L8:L71" si="3">IF(I8&gt;0.00575,I8-0.00575,IF(I8&gt;0,0.00575-I8,IF(I8&gt;(-0.00575),0.00575-(I8*(-1)),(I8+0.00575)*(-1))))</f>
        <v>4.2500000000000003E-3</v>
      </c>
      <c r="M8" s="28">
        <f t="shared" ref="M8:M71" si="4">IF(J8&gt;0.00602,J8-0.00602,IF(J8&gt;0,0.00602-J8,IF(J8&gt;(-0.00602),0.00602-(J8*(-1)),(J8+0.00602)*(-1))))</f>
        <v>4.28E-3</v>
      </c>
      <c r="N8" s="29">
        <v>0.21740000000000001</v>
      </c>
      <c r="O8" s="29">
        <v>1.5E-3</v>
      </c>
      <c r="P8" s="29">
        <v>5.9999999999999995E-4</v>
      </c>
      <c r="Q8" s="28">
        <f t="shared" ref="Q8:Q71" si="5">IF(N8&gt;0.21809,N8-0.21809,0.21809-N8)</f>
        <v>6.8999999999999617E-4</v>
      </c>
      <c r="R8" s="28">
        <f t="shared" ref="R8:R71" si="6">IF(O8&gt;0.00886,O8-0.00886,IF(O8&gt;0,0.00886-O8,IF(O8&gt;(-0.00886),0.00886-(O8*(-1)),(O8+0.00886)*(-1))))</f>
        <v>7.3600000000000002E-3</v>
      </c>
      <c r="S8" s="28">
        <f t="shared" ref="S8:S71" si="7">IF(P8&gt;0.00193,P8-0.00193,IF(P8&gt;0,0.00193-P8,IF(P8&gt;(-0.00193),0.00193-(P8*(-1)),(P8+0.00193)*(-1))))</f>
        <v>1.33E-3</v>
      </c>
      <c r="T8" s="29">
        <v>0.23380000000000001</v>
      </c>
      <c r="U8" s="29">
        <v>-1.17E-2</v>
      </c>
      <c r="V8" s="29">
        <v>-7.4000000000000003E-3</v>
      </c>
      <c r="W8" s="28">
        <f t="shared" ref="W8:W71" si="8">IF(T8&gt;0.22177,T8-0.22177,0.22177-T8)</f>
        <v>1.2030000000000013E-2</v>
      </c>
      <c r="X8" s="28">
        <f t="shared" ref="X8:X71" si="9">IF(U8&gt;0.01404,U8-0.01404,IF(U8&gt;0,0.01404-U8,IF(U8&gt;(-0.01404),0.01404-(U8*(-1)),(U8+0.01404)*(-1))))</f>
        <v>2.3400000000000001E-3</v>
      </c>
      <c r="Y8" s="28">
        <f t="shared" ref="Y8:Y71" si="10">IF(V8&gt;0.0023,V8-0.0023,IF(V8&gt;0,0.0023-V8,IF(V8&gt;(-0.0023),0.0023-(V8*(-1)),(V8+0.0023)*(-1))))</f>
        <v>5.1000000000000004E-3</v>
      </c>
      <c r="Z8" s="29">
        <v>0.2331</v>
      </c>
      <c r="AA8" s="29">
        <v>-1.37E-2</v>
      </c>
      <c r="AB8" s="29">
        <v>6.4999999999999997E-3</v>
      </c>
      <c r="AC8" s="28">
        <f t="shared" ref="AC8:AC71" si="11">IF(Z8&gt;0.22316,Z8-0.22316,0.22316-Z8)</f>
        <v>9.9400000000000044E-3</v>
      </c>
      <c r="AD8" s="28">
        <f t="shared" ref="AD8:AD71" si="12">IF(AA8&gt;0.00622,AA8-0.00622,IF(AA8&gt;0,0.00622-AA8,IF(AA8&gt;(-0.00622),0.00622-(AA8*(-1)),(AA8+0.00622)*(-1))))</f>
        <v>7.4800000000000005E-3</v>
      </c>
      <c r="AE8" s="28">
        <f t="shared" ref="AE8:AE71" si="13">IF(AB8&gt;0.00154,AB8-0.00154,IF(AB8&gt;0,0.00154-AB8,IF(AB8&gt;(-0.00154),0.00154-(AB8*(-1)),(AB8+0.00154)*(-1))))</f>
        <v>4.96E-3</v>
      </c>
      <c r="AF8" s="26">
        <v>0.2374</v>
      </c>
      <c r="AG8" s="26">
        <v>-2.0899999999999998E-2</v>
      </c>
      <c r="AH8" s="26">
        <v>4.3E-3</v>
      </c>
      <c r="AI8" s="28">
        <f t="shared" ref="AI8:AI71" si="14">IF(AF8&gt;0.22113,AF8-0.22113,0.22113-AF8)</f>
        <v>1.6270000000000007E-2</v>
      </c>
      <c r="AJ8" s="28">
        <f t="shared" ref="AJ8:AJ71" si="15">IF(AG8&gt;0.01316,AG8-0.01316,IF(AG8&gt;0,0.01316-AG8,IF(AG8&gt;(-0.01316),0.01316-(AG8*(-1)),(AG8+0.01316)*(-1))))</f>
        <v>7.7399999999999986E-3</v>
      </c>
      <c r="AK8" s="28">
        <f t="shared" ref="AK8:AK71" si="16">IF(AH8&gt;0.00022,AH8-0.00022,IF(AH8&gt;0,0.00022-AH8,IF(AH8&gt;(-0.00022),0.00022-(AH8*(-1)),(AH8+0.00022)*(-1))))</f>
        <v>4.0800000000000003E-3</v>
      </c>
      <c r="AL8" s="26">
        <v>0.21410000000000001</v>
      </c>
      <c r="AM8" s="26">
        <v>-1.46E-2</v>
      </c>
      <c r="AN8" s="26">
        <v>2.9999999999999997E-4</v>
      </c>
      <c r="AO8" s="28">
        <f t="shared" ref="AO8:AO71" si="17">IF(AL8&gt;0.19508,AL8-0.19508,0.19508-AL8)</f>
        <v>1.9020000000000009E-2</v>
      </c>
      <c r="AP8" s="28">
        <f t="shared" ref="AP8:AP71" si="18">IF(AM8&gt;0.00447,AM8-0.00447,IF(AM8&gt;0,0.00447-AM8,IF(AM8&gt;(-0.00447),0.00447-(AM8*(-1)),(AM8+0.00447)*(-1))))</f>
        <v>1.013E-2</v>
      </c>
      <c r="AQ8" s="28">
        <f t="shared" ref="AQ8:AQ71" si="19">IF(AN8&gt;0.00293,AN8-0.00293,IF(AN8&gt;0,0.00293-AN8,IF(AN8&gt;(-0.00293),0.00293-(AN8*(-1)),(AN8+0.00293)*(-1))))</f>
        <v>2.63E-3</v>
      </c>
      <c r="AR8" s="26">
        <v>0.20399999999999999</v>
      </c>
      <c r="AS8" s="26">
        <v>2.23E-2</v>
      </c>
      <c r="AT8" s="26">
        <v>8.6E-3</v>
      </c>
      <c r="AU8" s="28">
        <f t="shared" ref="AU8:AU71" si="20">IF(AR8&gt;0.21216,AR8-0.21216,0.21216-AR8)</f>
        <v>8.1600000000000006E-3</v>
      </c>
      <c r="AV8" s="28">
        <f t="shared" ref="AV8:AV71" si="21">IF(AS8&gt;0.01897,AS8-0.01897,IF(AS8&gt;0,0.01897-AS8,IF(AS8&gt;(-0.01897),0.01897-(AS8*(-1)),(AS8+0.01897)*(-1))))</f>
        <v>3.3299999999999996E-3</v>
      </c>
      <c r="AW8" s="28">
        <f t="shared" ref="AW8:AW71" si="22">IF(AT8&gt;0.00445,AT8-0.00445,IF(AT8&gt;0,0.00445-AT8,IF(AT8&gt;(-0.00445),0.00445-(AT8*(-1)),(AT8+0.00445)*(-1))))</f>
        <v>4.15E-3</v>
      </c>
      <c r="AX8" s="26">
        <v>0.21909999999999999</v>
      </c>
      <c r="AY8" s="26">
        <v>-3.7199999999999997E-2</v>
      </c>
      <c r="AZ8" s="26">
        <v>1.3899999999999999E-2</v>
      </c>
      <c r="BA8" s="28">
        <f t="shared" ref="BA8:BA71" si="23">IF(AX8&gt;0.19646,AX8-0.19646,0.19646-AX8)</f>
        <v>2.2639999999999993E-2</v>
      </c>
      <c r="BB8" s="28">
        <f t="shared" ref="BB8:BB71" si="24">IF(AY8&gt;0.00152,AY8-0.00152,IF(AY8&gt;0,0.00152-AY8,IF(AY8&gt;(-0.00152),0.00152-(AY8*(-1)),(AY8+0.00152)*(-1))))</f>
        <v>3.5679999999999996E-2</v>
      </c>
      <c r="BC8" s="28">
        <f t="shared" ref="BC8:BC71" si="25">IF(AZ8&gt;0.00817,AZ8-0.00817,IF(AZ8&gt;0,0.00817-AZ8,IF(AZ8&gt;(-0.00817),0.00817-(AZ8*(-1)),(AZ8+0.00817)*(-1))))</f>
        <v>5.729999999999999E-3</v>
      </c>
    </row>
    <row r="9" spans="1:55" s="25" customFormat="1" ht="15">
      <c r="A9" s="25">
        <v>3</v>
      </c>
      <c r="B9" s="26">
        <v>0.22950000000000001</v>
      </c>
      <c r="C9" s="26">
        <v>-2.4500000000000001E-2</v>
      </c>
      <c r="D9" s="26">
        <v>1.17E-2</v>
      </c>
      <c r="E9" s="27">
        <f t="shared" ref="E9:E72" si="26">IF(B9&gt;0.21333,B9-0.21333,0.21333-B9)</f>
        <v>1.6170000000000018E-2</v>
      </c>
      <c r="F9" s="27">
        <f t="shared" si="0"/>
        <v>1.9140000000000001E-2</v>
      </c>
      <c r="G9" s="27">
        <f t="shared" si="1"/>
        <v>4.7800000000000004E-3</v>
      </c>
      <c r="H9" s="26">
        <v>0.2114</v>
      </c>
      <c r="I9" s="26">
        <v>1.1999999999999999E-3</v>
      </c>
      <c r="J9" s="26">
        <v>-1.0999999999999999E-2</v>
      </c>
      <c r="K9" s="28">
        <f t="shared" si="2"/>
        <v>1.3029999999999986E-2</v>
      </c>
      <c r="L9" s="28">
        <f t="shared" si="3"/>
        <v>4.5500000000000002E-3</v>
      </c>
      <c r="M9" s="28">
        <f t="shared" si="4"/>
        <v>4.9799999999999992E-3</v>
      </c>
      <c r="N9" s="29">
        <v>0.2243</v>
      </c>
      <c r="O9" s="29">
        <v>-1E-3</v>
      </c>
      <c r="P9" s="29">
        <v>1.2999999999999999E-3</v>
      </c>
      <c r="Q9" s="28">
        <f t="shared" si="5"/>
        <v>6.2099999999999933E-3</v>
      </c>
      <c r="R9" s="28">
        <f t="shared" si="6"/>
        <v>7.8599999999999989E-3</v>
      </c>
      <c r="S9" s="28">
        <f t="shared" si="7"/>
        <v>6.3000000000000013E-4</v>
      </c>
      <c r="T9" s="29">
        <v>0.2356</v>
      </c>
      <c r="U9" s="29">
        <v>-1.72E-2</v>
      </c>
      <c r="V9" s="29">
        <v>-6.6E-3</v>
      </c>
      <c r="W9" s="28">
        <f t="shared" si="8"/>
        <v>1.3830000000000009E-2</v>
      </c>
      <c r="X9" s="28">
        <f t="shared" si="9"/>
        <v>3.1599999999999996E-3</v>
      </c>
      <c r="Y9" s="28">
        <f t="shared" si="10"/>
        <v>4.3E-3</v>
      </c>
      <c r="Z9" s="29">
        <v>0.23</v>
      </c>
      <c r="AA9" s="29">
        <v>2.0000000000000001E-4</v>
      </c>
      <c r="AB9" s="29">
        <v>3.3E-3</v>
      </c>
      <c r="AC9" s="28">
        <f t="shared" si="11"/>
        <v>6.8400000000000127E-3</v>
      </c>
      <c r="AD9" s="28">
        <f t="shared" si="12"/>
        <v>6.0200000000000002E-3</v>
      </c>
      <c r="AE9" s="28">
        <f t="shared" si="13"/>
        <v>1.7600000000000001E-3</v>
      </c>
      <c r="AF9" s="26">
        <v>0.22770000000000001</v>
      </c>
      <c r="AG9" s="26">
        <v>-9.7000000000000003E-3</v>
      </c>
      <c r="AH9" s="26">
        <v>8.3000000000000001E-3</v>
      </c>
      <c r="AI9" s="28">
        <f t="shared" si="14"/>
        <v>6.5700000000000203E-3</v>
      </c>
      <c r="AJ9" s="28">
        <f t="shared" si="15"/>
        <v>3.4599999999999995E-3</v>
      </c>
      <c r="AK9" s="28">
        <f t="shared" si="16"/>
        <v>8.0800000000000004E-3</v>
      </c>
      <c r="AL9" s="26">
        <v>0.21110000000000001</v>
      </c>
      <c r="AM9" s="26">
        <v>-4.3E-3</v>
      </c>
      <c r="AN9" s="26">
        <v>-3.0999999999999999E-3</v>
      </c>
      <c r="AO9" s="28">
        <f t="shared" si="17"/>
        <v>1.6020000000000006E-2</v>
      </c>
      <c r="AP9" s="28">
        <f t="shared" si="18"/>
        <v>1.7000000000000001E-4</v>
      </c>
      <c r="AQ9" s="28">
        <f t="shared" si="19"/>
        <v>1.7000000000000001E-4</v>
      </c>
      <c r="AR9" s="26">
        <v>0.19670000000000001</v>
      </c>
      <c r="AS9" s="26">
        <v>1.21E-2</v>
      </c>
      <c r="AT9" s="26">
        <v>7.4000000000000003E-3</v>
      </c>
      <c r="AU9" s="28">
        <f t="shared" si="20"/>
        <v>1.5459999999999974E-2</v>
      </c>
      <c r="AV9" s="28">
        <f t="shared" si="21"/>
        <v>6.8700000000000011E-3</v>
      </c>
      <c r="AW9" s="28">
        <f t="shared" si="22"/>
        <v>2.9500000000000004E-3</v>
      </c>
      <c r="AX9" s="26">
        <v>0.21790000000000001</v>
      </c>
      <c r="AY9" s="26">
        <v>-8.2000000000000007E-3</v>
      </c>
      <c r="AZ9" s="26">
        <v>-8.0000000000000004E-4</v>
      </c>
      <c r="BA9" s="28">
        <f t="shared" si="23"/>
        <v>2.1440000000000015E-2</v>
      </c>
      <c r="BB9" s="28">
        <f t="shared" si="24"/>
        <v>6.6800000000000002E-3</v>
      </c>
      <c r="BC9" s="28">
        <f t="shared" si="25"/>
        <v>7.3699999999999998E-3</v>
      </c>
    </row>
    <row r="10" spans="1:55" s="25" customFormat="1" ht="15">
      <c r="A10" s="25">
        <v>4</v>
      </c>
      <c r="B10" s="26">
        <v>0.23269999999999999</v>
      </c>
      <c r="C10" s="26">
        <v>-8.6999999999999994E-3</v>
      </c>
      <c r="D10" s="26">
        <v>1.2200000000000001E-2</v>
      </c>
      <c r="E10" s="27">
        <f t="shared" si="26"/>
        <v>1.9369999999999998E-2</v>
      </c>
      <c r="F10" s="27">
        <f t="shared" si="0"/>
        <v>3.3399999999999992E-3</v>
      </c>
      <c r="G10" s="27">
        <f t="shared" si="1"/>
        <v>5.2800000000000008E-3</v>
      </c>
      <c r="H10" s="26">
        <v>0.21440000000000001</v>
      </c>
      <c r="I10" s="26">
        <v>6.9999999999999999E-4</v>
      </c>
      <c r="J10" s="26">
        <v>-7.9000000000000008E-3</v>
      </c>
      <c r="K10" s="28">
        <f t="shared" si="2"/>
        <v>1.0029999999999983E-2</v>
      </c>
      <c r="L10" s="28">
        <f t="shared" si="3"/>
        <v>5.0499999999999998E-3</v>
      </c>
      <c r="M10" s="28">
        <f t="shared" si="4"/>
        <v>1.8800000000000006E-3</v>
      </c>
      <c r="N10" s="29">
        <v>0.2213</v>
      </c>
      <c r="O10" s="29">
        <v>-3.3E-3</v>
      </c>
      <c r="P10" s="29">
        <v>8.6E-3</v>
      </c>
      <c r="Q10" s="28">
        <f t="shared" si="5"/>
        <v>3.2099999999999906E-3</v>
      </c>
      <c r="R10" s="28">
        <f t="shared" si="6"/>
        <v>5.5599999999999998E-3</v>
      </c>
      <c r="S10" s="28">
        <f t="shared" si="7"/>
        <v>6.6699999999999997E-3</v>
      </c>
      <c r="T10" s="29">
        <v>0.22670000000000001</v>
      </c>
      <c r="U10" s="29">
        <v>-1.15E-2</v>
      </c>
      <c r="V10" s="29">
        <v>-2E-3</v>
      </c>
      <c r="W10" s="28">
        <f t="shared" si="8"/>
        <v>4.9300000000000177E-3</v>
      </c>
      <c r="X10" s="28">
        <f t="shared" si="9"/>
        <v>2.5400000000000006E-3</v>
      </c>
      <c r="Y10" s="28">
        <f t="shared" si="10"/>
        <v>2.9999999999999992E-4</v>
      </c>
      <c r="Z10" s="29">
        <v>0.2293</v>
      </c>
      <c r="AA10" s="29">
        <v>-5.4999999999999997E-3</v>
      </c>
      <c r="AB10" s="29">
        <v>-1E-4</v>
      </c>
      <c r="AC10" s="28">
        <f t="shared" si="11"/>
        <v>6.1400000000000066E-3</v>
      </c>
      <c r="AD10" s="28">
        <f t="shared" si="12"/>
        <v>7.2000000000000015E-4</v>
      </c>
      <c r="AE10" s="28">
        <f t="shared" si="13"/>
        <v>1.4399999999999999E-3</v>
      </c>
      <c r="AF10" s="26">
        <v>0.2349</v>
      </c>
      <c r="AG10" s="26">
        <v>-1.0500000000000001E-2</v>
      </c>
      <c r="AH10" s="26">
        <v>7.4999999999999997E-3</v>
      </c>
      <c r="AI10" s="28">
        <f t="shared" si="14"/>
        <v>1.3770000000000004E-2</v>
      </c>
      <c r="AJ10" s="28">
        <f t="shared" si="15"/>
        <v>2.6599999999999992E-3</v>
      </c>
      <c r="AK10" s="28">
        <f t="shared" si="16"/>
        <v>7.28E-3</v>
      </c>
      <c r="AL10" s="26">
        <v>0.21870000000000001</v>
      </c>
      <c r="AM10" s="26">
        <v>-3.4299999999999997E-2</v>
      </c>
      <c r="AN10" s="26">
        <v>3.5000000000000001E-3</v>
      </c>
      <c r="AO10" s="28">
        <f t="shared" si="17"/>
        <v>2.3620000000000002E-2</v>
      </c>
      <c r="AP10" s="28">
        <f t="shared" si="18"/>
        <v>2.9829999999999995E-2</v>
      </c>
      <c r="AQ10" s="28">
        <f t="shared" si="19"/>
        <v>5.7000000000000019E-4</v>
      </c>
      <c r="AR10" s="26">
        <v>0.1971</v>
      </c>
      <c r="AS10" s="26">
        <v>-2E-3</v>
      </c>
      <c r="AT10" s="26">
        <v>1.4E-2</v>
      </c>
      <c r="AU10" s="28">
        <f t="shared" si="20"/>
        <v>1.505999999999999E-2</v>
      </c>
      <c r="AV10" s="28">
        <f t="shared" si="21"/>
        <v>1.6969999999999999E-2</v>
      </c>
      <c r="AW10" s="28">
        <f t="shared" si="22"/>
        <v>9.5499999999999995E-3</v>
      </c>
      <c r="AX10" s="26">
        <v>0.21729999999999999</v>
      </c>
      <c r="AY10" s="26">
        <v>-2.3900000000000001E-2</v>
      </c>
      <c r="AZ10" s="26">
        <v>1.0200000000000001E-2</v>
      </c>
      <c r="BA10" s="28">
        <f t="shared" si="23"/>
        <v>2.0839999999999997E-2</v>
      </c>
      <c r="BB10" s="28">
        <f t="shared" si="24"/>
        <v>2.2380000000000001E-2</v>
      </c>
      <c r="BC10" s="28">
        <f t="shared" si="25"/>
        <v>2.0300000000000006E-3</v>
      </c>
    </row>
    <row r="11" spans="1:55" s="25" customFormat="1" ht="15">
      <c r="A11" s="25">
        <v>5</v>
      </c>
      <c r="B11" s="26">
        <v>0.21820000000000001</v>
      </c>
      <c r="C11" s="26">
        <v>-9.7000000000000003E-3</v>
      </c>
      <c r="D11" s="26">
        <v>1.6400000000000001E-2</v>
      </c>
      <c r="E11" s="27">
        <f t="shared" si="26"/>
        <v>4.8700000000000132E-3</v>
      </c>
      <c r="F11" s="27">
        <f t="shared" si="0"/>
        <v>4.3400000000000001E-3</v>
      </c>
      <c r="G11" s="27">
        <f t="shared" si="1"/>
        <v>9.4800000000000023E-3</v>
      </c>
      <c r="H11" s="26">
        <v>0.21870000000000001</v>
      </c>
      <c r="I11" s="26">
        <v>1.0800000000000001E-2</v>
      </c>
      <c r="J11" s="26">
        <v>-1.26E-2</v>
      </c>
      <c r="K11" s="28">
        <f t="shared" si="2"/>
        <v>5.7299999999999851E-3</v>
      </c>
      <c r="L11" s="28">
        <f t="shared" si="3"/>
        <v>5.0500000000000007E-3</v>
      </c>
      <c r="M11" s="28">
        <f t="shared" si="4"/>
        <v>6.5799999999999999E-3</v>
      </c>
      <c r="N11" s="29">
        <v>0.21299999999999999</v>
      </c>
      <c r="O11" s="29">
        <v>2.4400000000000002E-2</v>
      </c>
      <c r="P11" s="29">
        <v>3.5000000000000001E-3</v>
      </c>
      <c r="Q11" s="28">
        <f t="shared" si="5"/>
        <v>5.0900000000000112E-3</v>
      </c>
      <c r="R11" s="28">
        <f t="shared" si="6"/>
        <v>1.5540000000000002E-2</v>
      </c>
      <c r="S11" s="28">
        <f t="shared" si="7"/>
        <v>1.57E-3</v>
      </c>
      <c r="T11" s="29">
        <v>0.21690000000000001</v>
      </c>
      <c r="U11" s="29">
        <v>-8.6E-3</v>
      </c>
      <c r="V11" s="29">
        <v>2.9999999999999997E-4</v>
      </c>
      <c r="W11" s="28">
        <f t="shared" si="8"/>
        <v>4.8699999999999855E-3</v>
      </c>
      <c r="X11" s="28">
        <f t="shared" si="9"/>
        <v>5.4400000000000004E-3</v>
      </c>
      <c r="Y11" s="28">
        <f t="shared" si="10"/>
        <v>2E-3</v>
      </c>
      <c r="Z11" s="29">
        <v>0.21540000000000001</v>
      </c>
      <c r="AA11" s="29">
        <v>-1.0500000000000001E-2</v>
      </c>
      <c r="AB11" s="29">
        <v>1.6999999999999999E-3</v>
      </c>
      <c r="AC11" s="28">
        <f t="shared" si="11"/>
        <v>7.7599999999999891E-3</v>
      </c>
      <c r="AD11" s="28">
        <f t="shared" si="12"/>
        <v>4.2800000000000008E-3</v>
      </c>
      <c r="AE11" s="28">
        <f t="shared" si="13"/>
        <v>1.5999999999999999E-4</v>
      </c>
      <c r="AF11" s="26">
        <v>0.22559999999999999</v>
      </c>
      <c r="AG11" s="26">
        <v>-4.5999999999999999E-3</v>
      </c>
      <c r="AH11" s="26">
        <v>1.2999999999999999E-3</v>
      </c>
      <c r="AI11" s="28">
        <f t="shared" si="14"/>
        <v>4.4700000000000017E-3</v>
      </c>
      <c r="AJ11" s="28">
        <f t="shared" si="15"/>
        <v>8.5599999999999999E-3</v>
      </c>
      <c r="AK11" s="28">
        <f t="shared" si="16"/>
        <v>1.08E-3</v>
      </c>
      <c r="AL11" s="26">
        <v>0.19189999999999999</v>
      </c>
      <c r="AM11" s="26">
        <v>-8.9999999999999993E-3</v>
      </c>
      <c r="AN11" s="26">
        <v>2.7000000000000001E-3</v>
      </c>
      <c r="AO11" s="28">
        <f t="shared" si="17"/>
        <v>3.1800000000000161E-3</v>
      </c>
      <c r="AP11" s="28">
        <f t="shared" si="18"/>
        <v>4.5299999999999993E-3</v>
      </c>
      <c r="AQ11" s="28">
        <f t="shared" si="19"/>
        <v>2.2999999999999974E-4</v>
      </c>
      <c r="AR11" s="26">
        <v>0.21790000000000001</v>
      </c>
      <c r="AS11" s="26">
        <v>-5.7999999999999996E-3</v>
      </c>
      <c r="AT11" s="26">
        <v>7.3000000000000001E-3</v>
      </c>
      <c r="AU11" s="28">
        <f t="shared" si="20"/>
        <v>5.7400000000000229E-3</v>
      </c>
      <c r="AV11" s="28">
        <f t="shared" si="21"/>
        <v>1.3170000000000001E-2</v>
      </c>
      <c r="AW11" s="28">
        <f t="shared" si="22"/>
        <v>2.8500000000000001E-3</v>
      </c>
      <c r="AX11" s="26">
        <v>0.2016</v>
      </c>
      <c r="AY11" s="26">
        <v>-4.3E-3</v>
      </c>
      <c r="AZ11" s="26">
        <v>8.5000000000000006E-3</v>
      </c>
      <c r="BA11" s="28">
        <f t="shared" si="23"/>
        <v>5.1400000000000057E-3</v>
      </c>
      <c r="BB11" s="28">
        <f t="shared" si="24"/>
        <v>2.7799999999999999E-3</v>
      </c>
      <c r="BC11" s="28">
        <f t="shared" si="25"/>
        <v>3.3000000000000043E-4</v>
      </c>
    </row>
    <row r="12" spans="1:55" s="25" customFormat="1" ht="15">
      <c r="A12" s="25">
        <v>6</v>
      </c>
      <c r="B12" s="26">
        <v>0.2175</v>
      </c>
      <c r="C12" s="26">
        <v>-1.95E-2</v>
      </c>
      <c r="D12" s="26">
        <v>8.3999999999999995E-3</v>
      </c>
      <c r="E12" s="27">
        <f t="shared" si="26"/>
        <v>4.170000000000007E-3</v>
      </c>
      <c r="F12" s="27">
        <f t="shared" si="0"/>
        <v>1.414E-2</v>
      </c>
      <c r="G12" s="27">
        <f t="shared" si="1"/>
        <v>1.4799999999999995E-3</v>
      </c>
      <c r="H12" s="26">
        <v>0.22070000000000001</v>
      </c>
      <c r="I12" s="26">
        <v>4.1999999999999997E-3</v>
      </c>
      <c r="J12" s="26">
        <v>-5.4000000000000003E-3</v>
      </c>
      <c r="K12" s="28">
        <f t="shared" si="2"/>
        <v>3.7299999999999833E-3</v>
      </c>
      <c r="L12" s="28">
        <f t="shared" si="3"/>
        <v>1.5500000000000002E-3</v>
      </c>
      <c r="M12" s="28">
        <f t="shared" si="4"/>
        <v>6.1999999999999989E-4</v>
      </c>
      <c r="N12" s="29">
        <v>0.21879999999999999</v>
      </c>
      <c r="O12" s="29">
        <v>-2.3999999999999998E-3</v>
      </c>
      <c r="P12" s="29">
        <v>-2.8999999999999998E-3</v>
      </c>
      <c r="Q12" s="28">
        <f t="shared" si="5"/>
        <v>7.0999999999998842E-4</v>
      </c>
      <c r="R12" s="28">
        <f t="shared" si="6"/>
        <v>6.4600000000000005E-3</v>
      </c>
      <c r="S12" s="28">
        <f t="shared" si="7"/>
        <v>9.6999999999999973E-4</v>
      </c>
      <c r="T12" s="29">
        <v>0.21099999999999999</v>
      </c>
      <c r="U12" s="29">
        <v>-1.83E-2</v>
      </c>
      <c r="V12" s="29">
        <v>-8.6E-3</v>
      </c>
      <c r="W12" s="28">
        <f t="shared" si="8"/>
        <v>1.0770000000000002E-2</v>
      </c>
      <c r="X12" s="28">
        <f t="shared" si="9"/>
        <v>4.2599999999999999E-3</v>
      </c>
      <c r="Y12" s="28">
        <f t="shared" si="10"/>
        <v>6.3E-3</v>
      </c>
      <c r="Z12" s="29">
        <v>0.2301</v>
      </c>
      <c r="AA12" s="29">
        <v>-5.0000000000000001E-4</v>
      </c>
      <c r="AB12" s="29">
        <v>4.7999999999999996E-3</v>
      </c>
      <c r="AC12" s="28">
        <f t="shared" si="11"/>
        <v>6.9400000000000017E-3</v>
      </c>
      <c r="AD12" s="28">
        <f t="shared" si="12"/>
        <v>5.7199999999999994E-3</v>
      </c>
      <c r="AE12" s="28">
        <f t="shared" si="13"/>
        <v>3.2599999999999999E-3</v>
      </c>
      <c r="AF12" s="26">
        <v>0.2225</v>
      </c>
      <c r="AG12" s="26">
        <v>-1.6500000000000001E-2</v>
      </c>
      <c r="AH12" s="26">
        <v>5.4000000000000003E-3</v>
      </c>
      <c r="AI12" s="28">
        <f t="shared" si="14"/>
        <v>1.3700000000000101E-3</v>
      </c>
      <c r="AJ12" s="28">
        <f t="shared" si="15"/>
        <v>3.340000000000001E-3</v>
      </c>
      <c r="AK12" s="28">
        <f t="shared" si="16"/>
        <v>5.1800000000000006E-3</v>
      </c>
      <c r="AL12" s="26">
        <v>0.2165</v>
      </c>
      <c r="AM12" s="26">
        <v>2.5999999999999999E-3</v>
      </c>
      <c r="AN12" s="26">
        <v>8.0000000000000004E-4</v>
      </c>
      <c r="AO12" s="28">
        <f t="shared" si="17"/>
        <v>2.1419999999999995E-2</v>
      </c>
      <c r="AP12" s="28">
        <f t="shared" si="18"/>
        <v>1.8700000000000001E-3</v>
      </c>
      <c r="AQ12" s="28">
        <f t="shared" si="19"/>
        <v>2.1299999999999999E-3</v>
      </c>
      <c r="AR12" s="26">
        <v>0.21759999999999999</v>
      </c>
      <c r="AS12" s="26">
        <v>-2.6200000000000001E-2</v>
      </c>
      <c r="AT12" s="26">
        <v>7.7000000000000002E-3</v>
      </c>
      <c r="AU12" s="28">
        <f t="shared" si="20"/>
        <v>5.4400000000000004E-3</v>
      </c>
      <c r="AV12" s="28">
        <f t="shared" si="21"/>
        <v>7.2300000000000003E-3</v>
      </c>
      <c r="AW12" s="28">
        <f t="shared" si="22"/>
        <v>3.2500000000000003E-3</v>
      </c>
      <c r="AX12" s="26">
        <v>0.192</v>
      </c>
      <c r="AY12" s="26">
        <v>-8.3000000000000001E-3</v>
      </c>
      <c r="AZ12" s="26">
        <v>1.29E-2</v>
      </c>
      <c r="BA12" s="28">
        <f t="shared" si="23"/>
        <v>4.4599999999999917E-3</v>
      </c>
      <c r="BB12" s="28">
        <f t="shared" si="24"/>
        <v>6.7799999999999996E-3</v>
      </c>
      <c r="BC12" s="28">
        <f t="shared" si="25"/>
        <v>4.7299999999999998E-3</v>
      </c>
    </row>
    <row r="13" spans="1:55" s="25" customFormat="1" ht="15">
      <c r="A13" s="25">
        <v>7</v>
      </c>
      <c r="B13" s="26">
        <v>0.20960000000000001</v>
      </c>
      <c r="C13" s="26">
        <v>-6.3E-3</v>
      </c>
      <c r="D13" s="26">
        <v>-8.0000000000000004E-4</v>
      </c>
      <c r="E13" s="27">
        <f t="shared" si="26"/>
        <v>3.7299999999999833E-3</v>
      </c>
      <c r="F13" s="27">
        <f t="shared" si="0"/>
        <v>9.3999999999999986E-4</v>
      </c>
      <c r="G13" s="27">
        <f t="shared" si="1"/>
        <v>6.1199999999999996E-3</v>
      </c>
      <c r="H13" s="26">
        <v>0.22339999999999999</v>
      </c>
      <c r="I13" s="26">
        <v>7.4999999999999997E-3</v>
      </c>
      <c r="J13" s="26">
        <v>-1.01E-2</v>
      </c>
      <c r="K13" s="28">
        <f t="shared" si="2"/>
        <v>1.0300000000000031E-3</v>
      </c>
      <c r="L13" s="28">
        <f t="shared" si="3"/>
        <v>1.7499999999999998E-3</v>
      </c>
      <c r="M13" s="28">
        <f t="shared" si="4"/>
        <v>4.0799999999999994E-3</v>
      </c>
      <c r="N13" s="29">
        <v>0.21179999999999999</v>
      </c>
      <c r="O13" s="29">
        <v>1.8599999999999998E-2</v>
      </c>
      <c r="P13" s="29">
        <v>-2.8999999999999998E-3</v>
      </c>
      <c r="Q13" s="28">
        <f t="shared" si="5"/>
        <v>6.2900000000000178E-3</v>
      </c>
      <c r="R13" s="28">
        <f t="shared" si="6"/>
        <v>9.7399999999999987E-3</v>
      </c>
      <c r="S13" s="28">
        <f t="shared" si="7"/>
        <v>9.6999999999999973E-4</v>
      </c>
      <c r="T13" s="29">
        <v>0.2233</v>
      </c>
      <c r="U13" s="29">
        <v>-2.1999999999999999E-2</v>
      </c>
      <c r="V13" s="29">
        <v>-4.4000000000000003E-3</v>
      </c>
      <c r="W13" s="28">
        <f t="shared" si="8"/>
        <v>1.5300000000000036E-3</v>
      </c>
      <c r="X13" s="28">
        <f t="shared" si="9"/>
        <v>7.9599999999999983E-3</v>
      </c>
      <c r="Y13" s="28">
        <f t="shared" si="10"/>
        <v>2.1000000000000003E-3</v>
      </c>
      <c r="Z13" s="29">
        <v>0.2276</v>
      </c>
      <c r="AA13" s="29">
        <v>-1.8800000000000001E-2</v>
      </c>
      <c r="AB13" s="29">
        <v>-1.4E-3</v>
      </c>
      <c r="AC13" s="28">
        <f t="shared" si="11"/>
        <v>4.4399999999999995E-3</v>
      </c>
      <c r="AD13" s="28">
        <f t="shared" si="12"/>
        <v>1.2580000000000001E-2</v>
      </c>
      <c r="AE13" s="28">
        <f t="shared" si="13"/>
        <v>1.3999999999999993E-4</v>
      </c>
      <c r="AF13" s="26">
        <v>0.2243</v>
      </c>
      <c r="AG13" s="26">
        <v>-2.0500000000000001E-2</v>
      </c>
      <c r="AH13" s="26">
        <v>8.0000000000000004E-4</v>
      </c>
      <c r="AI13" s="28">
        <f t="shared" si="14"/>
        <v>3.1700000000000061E-3</v>
      </c>
      <c r="AJ13" s="28">
        <f t="shared" si="15"/>
        <v>7.340000000000001E-3</v>
      </c>
      <c r="AK13" s="28">
        <f t="shared" si="16"/>
        <v>5.8E-4</v>
      </c>
      <c r="AL13" s="26">
        <v>0.21440000000000001</v>
      </c>
      <c r="AM13" s="26">
        <v>-3.2599999999999997E-2</v>
      </c>
      <c r="AN13" s="26">
        <v>-4.5999999999999999E-3</v>
      </c>
      <c r="AO13" s="28">
        <f t="shared" si="17"/>
        <v>1.9320000000000004E-2</v>
      </c>
      <c r="AP13" s="28">
        <f t="shared" si="18"/>
        <v>2.8129999999999995E-2</v>
      </c>
      <c r="AQ13" s="28">
        <f t="shared" si="19"/>
        <v>1.67E-3</v>
      </c>
      <c r="AR13" s="26">
        <v>0.19689999999999999</v>
      </c>
      <c r="AS13" s="26">
        <v>1.5299999999999999E-2</v>
      </c>
      <c r="AT13" s="26">
        <v>1.8200000000000001E-2</v>
      </c>
      <c r="AU13" s="28">
        <f t="shared" si="20"/>
        <v>1.5259999999999996E-2</v>
      </c>
      <c r="AV13" s="28">
        <f t="shared" si="21"/>
        <v>3.6700000000000014E-3</v>
      </c>
      <c r="AW13" s="28">
        <f t="shared" si="22"/>
        <v>1.3750000000000002E-2</v>
      </c>
      <c r="AX13" s="26">
        <v>0.1988</v>
      </c>
      <c r="AY13" s="26">
        <v>-1.8499999999999999E-2</v>
      </c>
      <c r="AZ13" s="26">
        <v>1.7100000000000001E-2</v>
      </c>
      <c r="BA13" s="28">
        <f t="shared" si="23"/>
        <v>2.3400000000000087E-3</v>
      </c>
      <c r="BB13" s="28">
        <f t="shared" si="24"/>
        <v>1.6979999999999999E-2</v>
      </c>
      <c r="BC13" s="28">
        <f t="shared" si="25"/>
        <v>8.9300000000000004E-3</v>
      </c>
    </row>
    <row r="14" spans="1:55" s="25" customFormat="1" ht="15">
      <c r="A14" s="25">
        <v>8</v>
      </c>
      <c r="B14" s="26">
        <v>0.21590000000000001</v>
      </c>
      <c r="C14" s="26">
        <v>-8.0000000000000002E-3</v>
      </c>
      <c r="D14" s="26">
        <v>-4.0000000000000002E-4</v>
      </c>
      <c r="E14" s="27">
        <f t="shared" si="26"/>
        <v>2.5700000000000167E-3</v>
      </c>
      <c r="F14" s="27">
        <f t="shared" si="0"/>
        <v>2.64E-3</v>
      </c>
      <c r="G14" s="27">
        <f t="shared" si="1"/>
        <v>6.5199999999999998E-3</v>
      </c>
      <c r="H14" s="26">
        <v>0.22869999999999999</v>
      </c>
      <c r="I14" s="26">
        <v>5.1999999999999998E-3</v>
      </c>
      <c r="J14" s="26">
        <v>-3.2000000000000002E-3</v>
      </c>
      <c r="K14" s="28">
        <f t="shared" si="2"/>
        <v>4.269999999999996E-3</v>
      </c>
      <c r="L14" s="28">
        <f t="shared" si="3"/>
        <v>5.5000000000000014E-4</v>
      </c>
      <c r="M14" s="28">
        <f t="shared" si="4"/>
        <v>2.82E-3</v>
      </c>
      <c r="N14" s="29">
        <v>0.2059</v>
      </c>
      <c r="O14" s="29">
        <v>1.06E-2</v>
      </c>
      <c r="P14" s="29">
        <v>-2.0000000000000001E-4</v>
      </c>
      <c r="Q14" s="28">
        <f t="shared" si="5"/>
        <v>1.2190000000000006E-2</v>
      </c>
      <c r="R14" s="28">
        <f t="shared" si="6"/>
        <v>1.7400000000000002E-3</v>
      </c>
      <c r="S14" s="28">
        <f t="shared" si="7"/>
        <v>1.73E-3</v>
      </c>
      <c r="T14" s="29">
        <v>0.2228</v>
      </c>
      <c r="U14" s="29">
        <v>-2.0199999999999999E-2</v>
      </c>
      <c r="V14" s="29">
        <v>2.9999999999999997E-4</v>
      </c>
      <c r="W14" s="28">
        <f t="shared" si="8"/>
        <v>1.0300000000000031E-3</v>
      </c>
      <c r="X14" s="28">
        <f t="shared" si="9"/>
        <v>6.1599999999999988E-3</v>
      </c>
      <c r="Y14" s="28">
        <f t="shared" si="10"/>
        <v>2E-3</v>
      </c>
      <c r="Z14" s="29">
        <v>0.2303</v>
      </c>
      <c r="AA14" s="29">
        <v>-9.7000000000000003E-3</v>
      </c>
      <c r="AB14" s="29">
        <v>6.0000000000000001E-3</v>
      </c>
      <c r="AC14" s="28">
        <f t="shared" si="11"/>
        <v>7.1400000000000075E-3</v>
      </c>
      <c r="AD14" s="28">
        <f t="shared" si="12"/>
        <v>3.4800000000000005E-3</v>
      </c>
      <c r="AE14" s="28">
        <f t="shared" si="13"/>
        <v>4.4600000000000004E-3</v>
      </c>
      <c r="AF14" s="26">
        <v>0.2407</v>
      </c>
      <c r="AG14" s="26">
        <v>-1.17E-2</v>
      </c>
      <c r="AH14" s="26">
        <v>3.8999999999999998E-3</v>
      </c>
      <c r="AI14" s="28">
        <f t="shared" si="14"/>
        <v>1.9570000000000004E-2</v>
      </c>
      <c r="AJ14" s="28">
        <f t="shared" si="15"/>
        <v>1.4599999999999995E-3</v>
      </c>
      <c r="AK14" s="28">
        <f t="shared" si="16"/>
        <v>3.6799999999999997E-3</v>
      </c>
      <c r="AL14" s="26">
        <v>0.19789999999999999</v>
      </c>
      <c r="AM14" s="26">
        <v>7.7999999999999996E-3</v>
      </c>
      <c r="AN14" s="26">
        <v>1.06E-2</v>
      </c>
      <c r="AO14" s="28">
        <f t="shared" si="17"/>
        <v>2.8199999999999892E-3</v>
      </c>
      <c r="AP14" s="28">
        <f t="shared" si="18"/>
        <v>3.3299999999999996E-3</v>
      </c>
      <c r="AQ14" s="28">
        <f t="shared" si="19"/>
        <v>7.6699999999999997E-3</v>
      </c>
      <c r="AR14" s="26">
        <v>0.22439999999999999</v>
      </c>
      <c r="AS14" s="26">
        <v>4.9000000000000002E-2</v>
      </c>
      <c r="AT14" s="26">
        <v>8.9999999999999998E-4</v>
      </c>
      <c r="AU14" s="28">
        <f t="shared" si="20"/>
        <v>1.2240000000000001E-2</v>
      </c>
      <c r="AV14" s="28">
        <f t="shared" si="21"/>
        <v>3.0030000000000001E-2</v>
      </c>
      <c r="AW14" s="28">
        <f t="shared" si="22"/>
        <v>3.5500000000000002E-3</v>
      </c>
      <c r="AX14" s="26">
        <v>0.19889999999999999</v>
      </c>
      <c r="AY14" s="26">
        <v>-2.3800000000000002E-2</v>
      </c>
      <c r="AZ14" s="26">
        <v>2.5600000000000001E-2</v>
      </c>
      <c r="BA14" s="28">
        <f t="shared" si="23"/>
        <v>2.4399999999999977E-3</v>
      </c>
      <c r="BB14" s="28">
        <f t="shared" si="24"/>
        <v>2.2280000000000001E-2</v>
      </c>
      <c r="BC14" s="28">
        <f t="shared" si="25"/>
        <v>1.7430000000000001E-2</v>
      </c>
    </row>
    <row r="15" spans="1:55" s="25" customFormat="1" ht="15">
      <c r="A15" s="25">
        <v>9</v>
      </c>
      <c r="B15" s="26">
        <v>0.20799999999999999</v>
      </c>
      <c r="C15" s="26">
        <v>-4.4999999999999997E-3</v>
      </c>
      <c r="D15" s="26">
        <v>-3.2000000000000002E-3</v>
      </c>
      <c r="E15" s="27">
        <f t="shared" si="26"/>
        <v>5.3300000000000014E-3</v>
      </c>
      <c r="F15" s="27">
        <f t="shared" si="0"/>
        <v>8.6000000000000052E-4</v>
      </c>
      <c r="G15" s="27">
        <f t="shared" si="1"/>
        <v>3.7199999999999998E-3</v>
      </c>
      <c r="H15" s="26">
        <v>0.2208</v>
      </c>
      <c r="I15" s="26">
        <v>1.34E-2</v>
      </c>
      <c r="J15" s="26">
        <v>-1.11E-2</v>
      </c>
      <c r="K15" s="28">
        <f t="shared" si="2"/>
        <v>3.6299999999999943E-3</v>
      </c>
      <c r="L15" s="28">
        <f t="shared" si="3"/>
        <v>7.6500000000000005E-3</v>
      </c>
      <c r="M15" s="28">
        <f t="shared" si="4"/>
        <v>5.0800000000000003E-3</v>
      </c>
      <c r="N15" s="29">
        <v>0.21199999999999999</v>
      </c>
      <c r="O15" s="29">
        <v>1.1299999999999999E-2</v>
      </c>
      <c r="P15" s="29">
        <v>5.7999999999999996E-3</v>
      </c>
      <c r="Q15" s="28">
        <f t="shared" si="5"/>
        <v>6.0900000000000121E-3</v>
      </c>
      <c r="R15" s="28">
        <f t="shared" si="6"/>
        <v>2.4399999999999995E-3</v>
      </c>
      <c r="S15" s="28">
        <f t="shared" si="7"/>
        <v>3.8699999999999993E-3</v>
      </c>
      <c r="T15" s="29">
        <v>0.22159999999999999</v>
      </c>
      <c r="U15" s="29">
        <v>-1.18E-2</v>
      </c>
      <c r="V15" s="29">
        <v>8.9999999999999998E-4</v>
      </c>
      <c r="W15" s="28">
        <f t="shared" si="8"/>
        <v>1.7000000000000348E-4</v>
      </c>
      <c r="X15" s="28">
        <f t="shared" si="9"/>
        <v>2.2400000000000007E-3</v>
      </c>
      <c r="Y15" s="28">
        <f t="shared" si="10"/>
        <v>1.4E-3</v>
      </c>
      <c r="Z15" s="29">
        <v>0.21840000000000001</v>
      </c>
      <c r="AA15" s="29">
        <v>-1.41E-2</v>
      </c>
      <c r="AB15" s="29">
        <v>7.0000000000000001E-3</v>
      </c>
      <c r="AC15" s="28">
        <f t="shared" si="11"/>
        <v>4.7599999999999865E-3</v>
      </c>
      <c r="AD15" s="28">
        <f t="shared" si="12"/>
        <v>7.8799999999999999E-3</v>
      </c>
      <c r="AE15" s="28">
        <f t="shared" si="13"/>
        <v>5.4600000000000004E-3</v>
      </c>
      <c r="AF15" s="26">
        <v>0.2291</v>
      </c>
      <c r="AG15" s="26">
        <v>-1.54E-2</v>
      </c>
      <c r="AH15" s="26">
        <v>3.0000000000000001E-3</v>
      </c>
      <c r="AI15" s="28">
        <f t="shared" si="14"/>
        <v>7.9700000000000049E-3</v>
      </c>
      <c r="AJ15" s="28">
        <f t="shared" si="15"/>
        <v>2.2400000000000007E-3</v>
      </c>
      <c r="AK15" s="28">
        <f t="shared" si="16"/>
        <v>2.7799999999999999E-3</v>
      </c>
      <c r="AL15" s="26">
        <v>0.1933</v>
      </c>
      <c r="AM15" s="26">
        <v>2.7199999999999998E-2</v>
      </c>
      <c r="AN15" s="26">
        <v>6.8999999999999999E-3</v>
      </c>
      <c r="AO15" s="28">
        <f t="shared" si="17"/>
        <v>1.7800000000000038E-3</v>
      </c>
      <c r="AP15" s="28">
        <f t="shared" si="18"/>
        <v>2.273E-2</v>
      </c>
      <c r="AQ15" s="28">
        <f t="shared" si="19"/>
        <v>3.9699999999999996E-3</v>
      </c>
      <c r="AR15" s="26">
        <v>0.2175</v>
      </c>
      <c r="AS15" s="26">
        <v>2.92E-2</v>
      </c>
      <c r="AT15" s="26">
        <v>4.0000000000000002E-4</v>
      </c>
      <c r="AU15" s="28">
        <f t="shared" si="20"/>
        <v>5.3400000000000114E-3</v>
      </c>
      <c r="AV15" s="28">
        <f t="shared" si="21"/>
        <v>1.023E-2</v>
      </c>
      <c r="AW15" s="28">
        <f t="shared" si="22"/>
        <v>4.0499999999999998E-3</v>
      </c>
      <c r="AX15" s="26">
        <v>0.18149999999999999</v>
      </c>
      <c r="AY15" s="26">
        <v>6.3E-3</v>
      </c>
      <c r="AZ15" s="26">
        <v>2.1399999999999999E-2</v>
      </c>
      <c r="BA15" s="28">
        <f t="shared" si="23"/>
        <v>1.4960000000000001E-2</v>
      </c>
      <c r="BB15" s="28">
        <f t="shared" si="24"/>
        <v>4.7799999999999995E-3</v>
      </c>
      <c r="BC15" s="28">
        <f t="shared" si="25"/>
        <v>1.3229999999999999E-2</v>
      </c>
    </row>
    <row r="16" spans="1:55" s="25" customFormat="1" ht="15">
      <c r="A16" s="25">
        <v>10</v>
      </c>
      <c r="B16" s="26">
        <v>0.1961</v>
      </c>
      <c r="C16" s="26">
        <v>2.5000000000000001E-3</v>
      </c>
      <c r="D16" s="26">
        <v>3.2000000000000002E-3</v>
      </c>
      <c r="E16" s="27">
        <f t="shared" si="26"/>
        <v>1.7229999999999995E-2</v>
      </c>
      <c r="F16" s="27">
        <f t="shared" si="0"/>
        <v>2.8600000000000001E-3</v>
      </c>
      <c r="G16" s="27">
        <f t="shared" si="1"/>
        <v>3.7199999999999998E-3</v>
      </c>
      <c r="H16" s="26">
        <v>0.21920000000000001</v>
      </c>
      <c r="I16" s="26">
        <v>1.1299999999999999E-2</v>
      </c>
      <c r="J16" s="26">
        <v>-2.8999999999999998E-3</v>
      </c>
      <c r="K16" s="28">
        <f t="shared" si="2"/>
        <v>5.2299999999999847E-3</v>
      </c>
      <c r="L16" s="28">
        <f t="shared" si="3"/>
        <v>5.5499999999999994E-3</v>
      </c>
      <c r="M16" s="28">
        <f t="shared" si="4"/>
        <v>3.1200000000000004E-3</v>
      </c>
      <c r="N16" s="29">
        <v>0.20200000000000001</v>
      </c>
      <c r="O16" s="29">
        <v>4.7999999999999996E-3</v>
      </c>
      <c r="P16" s="29">
        <v>7.1999999999999998E-3</v>
      </c>
      <c r="Q16" s="28">
        <f t="shared" si="5"/>
        <v>1.6089999999999993E-2</v>
      </c>
      <c r="R16" s="28">
        <f t="shared" si="6"/>
        <v>4.0600000000000002E-3</v>
      </c>
      <c r="S16" s="28">
        <f t="shared" si="7"/>
        <v>5.2699999999999995E-3</v>
      </c>
      <c r="T16" s="29">
        <v>0.22770000000000001</v>
      </c>
      <c r="U16" s="29">
        <v>-8.0000000000000004E-4</v>
      </c>
      <c r="V16" s="29">
        <v>-2.8E-3</v>
      </c>
      <c r="W16" s="28">
        <f t="shared" si="8"/>
        <v>5.9300000000000186E-3</v>
      </c>
      <c r="X16" s="28">
        <f t="shared" si="9"/>
        <v>1.324E-2</v>
      </c>
      <c r="Y16" s="28">
        <f t="shared" si="10"/>
        <v>5.0000000000000001E-4</v>
      </c>
      <c r="Z16" s="29">
        <v>0.22409999999999999</v>
      </c>
      <c r="AA16" s="29">
        <v>-1.54E-2</v>
      </c>
      <c r="AB16" s="29">
        <v>-8.0000000000000002E-3</v>
      </c>
      <c r="AC16" s="28">
        <f t="shared" si="11"/>
        <v>9.3999999999999639E-4</v>
      </c>
      <c r="AD16" s="28">
        <f t="shared" si="12"/>
        <v>9.1800000000000007E-3</v>
      </c>
      <c r="AE16" s="28">
        <f t="shared" si="13"/>
        <v>6.4600000000000005E-3</v>
      </c>
      <c r="AF16" s="26">
        <v>0.23280000000000001</v>
      </c>
      <c r="AG16" s="26">
        <v>-2.0400000000000001E-2</v>
      </c>
      <c r="AH16" s="26">
        <v>1.09E-2</v>
      </c>
      <c r="AI16" s="28">
        <f t="shared" si="14"/>
        <v>1.1670000000000014E-2</v>
      </c>
      <c r="AJ16" s="28">
        <f t="shared" si="15"/>
        <v>7.2400000000000016E-3</v>
      </c>
      <c r="AK16" s="28">
        <f t="shared" si="16"/>
        <v>1.068E-2</v>
      </c>
      <c r="AL16" s="26">
        <v>0.21029999999999999</v>
      </c>
      <c r="AM16" s="26">
        <v>-4.41E-2</v>
      </c>
      <c r="AN16" s="26">
        <v>1E-3</v>
      </c>
      <c r="AO16" s="28">
        <f t="shared" si="17"/>
        <v>1.5219999999999984E-2</v>
      </c>
      <c r="AP16" s="28">
        <f t="shared" si="18"/>
        <v>3.9629999999999999E-2</v>
      </c>
      <c r="AQ16" s="28">
        <f t="shared" si="19"/>
        <v>1.9299999999999999E-3</v>
      </c>
      <c r="AR16" s="26">
        <v>0.22559999999999999</v>
      </c>
      <c r="AS16" s="26">
        <v>2.4899999999999999E-2</v>
      </c>
      <c r="AT16" s="26">
        <v>1.15E-2</v>
      </c>
      <c r="AU16" s="28">
        <f t="shared" si="20"/>
        <v>1.3440000000000007E-2</v>
      </c>
      <c r="AV16" s="28">
        <f t="shared" si="21"/>
        <v>5.9299999999999978E-3</v>
      </c>
      <c r="AW16" s="28">
        <f t="shared" si="22"/>
        <v>7.0499999999999998E-3</v>
      </c>
      <c r="AX16" s="26">
        <v>0.18290000000000001</v>
      </c>
      <c r="AY16" s="26">
        <v>-2.53E-2</v>
      </c>
      <c r="AZ16" s="26">
        <v>1.21E-2</v>
      </c>
      <c r="BA16" s="28">
        <f t="shared" si="23"/>
        <v>1.3559999999999989E-2</v>
      </c>
      <c r="BB16" s="28">
        <f t="shared" si="24"/>
        <v>2.3779999999999999E-2</v>
      </c>
      <c r="BC16" s="28">
        <f t="shared" si="25"/>
        <v>3.9299999999999995E-3</v>
      </c>
    </row>
    <row r="17" spans="1:55" ht="15">
      <c r="A17" s="1">
        <v>11</v>
      </c>
      <c r="B17" s="24">
        <v>0.19120000000000001</v>
      </c>
      <c r="C17" s="24">
        <v>1.18E-2</v>
      </c>
      <c r="D17" s="24">
        <v>-5.9999999999999995E-4</v>
      </c>
      <c r="E17" s="27">
        <f t="shared" si="26"/>
        <v>2.2129999999999983E-2</v>
      </c>
      <c r="F17" s="27">
        <f t="shared" si="0"/>
        <v>6.4399999999999995E-3</v>
      </c>
      <c r="G17" s="27">
        <f t="shared" si="1"/>
        <v>6.3200000000000001E-3</v>
      </c>
      <c r="H17" s="24">
        <v>0.2278</v>
      </c>
      <c r="I17" s="24">
        <v>8.2000000000000007E-3</v>
      </c>
      <c r="J17" s="24">
        <v>-5.4999999999999997E-3</v>
      </c>
      <c r="K17" s="28">
        <f t="shared" si="2"/>
        <v>3.3700000000000119E-3</v>
      </c>
      <c r="L17" s="28">
        <f t="shared" si="3"/>
        <v>2.4500000000000008E-3</v>
      </c>
      <c r="M17" s="28">
        <f t="shared" si="4"/>
        <v>5.200000000000005E-4</v>
      </c>
      <c r="N17">
        <v>0.21640000000000001</v>
      </c>
      <c r="O17">
        <v>3.5000000000000001E-3</v>
      </c>
      <c r="P17">
        <v>9.7999999999999997E-3</v>
      </c>
      <c r="Q17" s="28">
        <f t="shared" si="5"/>
        <v>1.6899999999999971E-3</v>
      </c>
      <c r="R17" s="28">
        <f t="shared" si="6"/>
        <v>5.3600000000000002E-3</v>
      </c>
      <c r="S17" s="28">
        <f t="shared" si="7"/>
        <v>7.8700000000000003E-3</v>
      </c>
      <c r="T17">
        <v>0.22700000000000001</v>
      </c>
      <c r="U17">
        <v>-3.3E-3</v>
      </c>
      <c r="V17">
        <v>-1.0699999999999999E-2</v>
      </c>
      <c r="W17" s="28">
        <f t="shared" si="8"/>
        <v>5.2300000000000124E-3</v>
      </c>
      <c r="X17" s="28">
        <f t="shared" si="9"/>
        <v>1.074E-2</v>
      </c>
      <c r="Y17" s="28">
        <f t="shared" si="10"/>
        <v>8.3999999999999995E-3</v>
      </c>
      <c r="Z17">
        <v>0.223</v>
      </c>
      <c r="AA17">
        <v>-2.4899999999999999E-2</v>
      </c>
      <c r="AB17">
        <v>-7.6E-3</v>
      </c>
      <c r="AC17" s="28">
        <f t="shared" si="11"/>
        <v>1.5999999999999348E-4</v>
      </c>
      <c r="AD17" s="28">
        <f t="shared" si="12"/>
        <v>1.8679999999999999E-2</v>
      </c>
      <c r="AE17" s="28">
        <f t="shared" si="13"/>
        <v>6.0600000000000003E-3</v>
      </c>
      <c r="AF17" s="24">
        <v>0.22670000000000001</v>
      </c>
      <c r="AG17" s="24">
        <v>-1.6299999999999999E-2</v>
      </c>
      <c r="AH17" s="24">
        <v>8.0999999999999996E-3</v>
      </c>
      <c r="AI17" s="28">
        <f t="shared" si="14"/>
        <v>5.5700000000000194E-3</v>
      </c>
      <c r="AJ17" s="28">
        <f t="shared" si="15"/>
        <v>3.1399999999999987E-3</v>
      </c>
      <c r="AK17" s="28">
        <f t="shared" si="16"/>
        <v>7.8799999999999999E-3</v>
      </c>
      <c r="AL17" s="24">
        <v>0.19739999999999999</v>
      </c>
      <c r="AM17" s="24">
        <v>7.3000000000000001E-3</v>
      </c>
      <c r="AN17" s="24">
        <v>5.0000000000000001E-4</v>
      </c>
      <c r="AO17" s="28">
        <f t="shared" si="17"/>
        <v>2.3199999999999887E-3</v>
      </c>
      <c r="AP17" s="28">
        <f t="shared" si="18"/>
        <v>2.8300000000000001E-3</v>
      </c>
      <c r="AQ17" s="28">
        <f t="shared" si="19"/>
        <v>2.4299999999999999E-3</v>
      </c>
      <c r="AR17" s="24">
        <v>0.21360000000000001</v>
      </c>
      <c r="AS17" s="24">
        <v>-1.2999999999999999E-3</v>
      </c>
      <c r="AT17" s="24">
        <v>6.4000000000000003E-3</v>
      </c>
      <c r="AU17" s="28">
        <f t="shared" si="20"/>
        <v>1.4400000000000246E-3</v>
      </c>
      <c r="AV17" s="28">
        <f t="shared" si="21"/>
        <v>1.7670000000000002E-2</v>
      </c>
      <c r="AW17" s="28">
        <f t="shared" si="22"/>
        <v>1.9500000000000003E-3</v>
      </c>
      <c r="AX17" s="24">
        <v>0.18840000000000001</v>
      </c>
      <c r="AY17" s="24">
        <v>-1.4500000000000001E-2</v>
      </c>
      <c r="AZ17" s="24">
        <v>1.8100000000000002E-2</v>
      </c>
      <c r="BA17" s="28">
        <f t="shared" si="23"/>
        <v>8.0599999999999838E-3</v>
      </c>
      <c r="BB17" s="28">
        <f t="shared" si="24"/>
        <v>1.298E-2</v>
      </c>
      <c r="BC17" s="28">
        <f t="shared" si="25"/>
        <v>9.9300000000000013E-3</v>
      </c>
    </row>
    <row r="18" spans="1:55" ht="15">
      <c r="A18" s="1">
        <v>12</v>
      </c>
      <c r="B18" s="24">
        <v>0.19839999999999999</v>
      </c>
      <c r="C18" s="24">
        <v>0</v>
      </c>
      <c r="D18" s="24">
        <v>2.5999999999999999E-3</v>
      </c>
      <c r="E18" s="27">
        <f t="shared" si="26"/>
        <v>1.4929999999999999E-2</v>
      </c>
      <c r="F18" s="27">
        <f t="shared" si="0"/>
        <v>5.3600000000000002E-3</v>
      </c>
      <c r="G18" s="27">
        <f t="shared" si="1"/>
        <v>4.3200000000000001E-3</v>
      </c>
      <c r="H18" s="24">
        <v>0.2114</v>
      </c>
      <c r="I18" s="24">
        <v>2.63E-2</v>
      </c>
      <c r="J18" s="24">
        <v>-1.52E-2</v>
      </c>
      <c r="K18" s="28">
        <f t="shared" si="2"/>
        <v>1.3029999999999986E-2</v>
      </c>
      <c r="L18" s="28">
        <f t="shared" si="3"/>
        <v>2.0549999999999999E-2</v>
      </c>
      <c r="M18" s="28">
        <f t="shared" si="4"/>
        <v>9.1800000000000007E-3</v>
      </c>
      <c r="N18">
        <v>0.20979999999999999</v>
      </c>
      <c r="O18">
        <v>1.7399999999999999E-2</v>
      </c>
      <c r="P18">
        <v>8.9999999999999993E-3</v>
      </c>
      <c r="Q18" s="28">
        <f t="shared" si="5"/>
        <v>8.2900000000000196E-3</v>
      </c>
      <c r="R18" s="28">
        <f t="shared" si="6"/>
        <v>8.539999999999999E-3</v>
      </c>
      <c r="S18" s="28">
        <f t="shared" si="7"/>
        <v>7.069999999999999E-3</v>
      </c>
      <c r="T18">
        <v>0.22239999999999999</v>
      </c>
      <c r="U18">
        <v>-6.0000000000000001E-3</v>
      </c>
      <c r="V18">
        <v>-0.01</v>
      </c>
      <c r="W18" s="28">
        <f t="shared" si="8"/>
        <v>6.2999999999999168E-4</v>
      </c>
      <c r="X18" s="28">
        <f t="shared" si="9"/>
        <v>8.0400000000000003E-3</v>
      </c>
      <c r="Y18" s="28">
        <f t="shared" si="10"/>
        <v>7.7000000000000002E-3</v>
      </c>
      <c r="Z18">
        <v>0.23880000000000001</v>
      </c>
      <c r="AA18">
        <v>-1.8499999999999999E-2</v>
      </c>
      <c r="AB18">
        <v>-2.8999999999999998E-3</v>
      </c>
      <c r="AC18" s="28">
        <f t="shared" si="11"/>
        <v>1.5640000000000015E-2</v>
      </c>
      <c r="AD18" s="28">
        <f t="shared" si="12"/>
        <v>1.2279999999999999E-2</v>
      </c>
      <c r="AE18" s="28">
        <f t="shared" si="13"/>
        <v>1.3599999999999999E-3</v>
      </c>
      <c r="AF18" s="24">
        <v>0.23369999999999999</v>
      </c>
      <c r="AG18" s="24">
        <v>8.9999999999999998E-4</v>
      </c>
      <c r="AH18" s="24">
        <v>7.1999999999999998E-3</v>
      </c>
      <c r="AI18" s="28">
        <f t="shared" si="14"/>
        <v>1.2569999999999998E-2</v>
      </c>
      <c r="AJ18" s="28">
        <f t="shared" si="15"/>
        <v>1.226E-2</v>
      </c>
      <c r="AK18" s="28">
        <f t="shared" si="16"/>
        <v>6.9800000000000001E-3</v>
      </c>
      <c r="AL18" s="24">
        <v>0.20830000000000001</v>
      </c>
      <c r="AM18" s="24">
        <v>-2.3199999999999998E-2</v>
      </c>
      <c r="AN18" s="24">
        <v>-7.1000000000000004E-3</v>
      </c>
      <c r="AO18" s="28">
        <f t="shared" si="17"/>
        <v>1.322000000000001E-2</v>
      </c>
      <c r="AP18" s="28">
        <f t="shared" si="18"/>
        <v>1.8729999999999997E-2</v>
      </c>
      <c r="AQ18" s="28">
        <f t="shared" si="19"/>
        <v>4.1700000000000001E-3</v>
      </c>
      <c r="AR18" s="24">
        <v>0.24010000000000001</v>
      </c>
      <c r="AS18" s="24">
        <v>3.1099999999999999E-2</v>
      </c>
      <c r="AT18" s="24">
        <v>-5.9999999999999995E-4</v>
      </c>
      <c r="AU18" s="28">
        <f t="shared" si="20"/>
        <v>2.794000000000002E-2</v>
      </c>
      <c r="AV18" s="28">
        <f t="shared" si="21"/>
        <v>1.2129999999999998E-2</v>
      </c>
      <c r="AW18" s="28">
        <f t="shared" si="22"/>
        <v>3.8500000000000001E-3</v>
      </c>
      <c r="AX18" s="24">
        <v>0.18809999999999999</v>
      </c>
      <c r="AY18" s="24">
        <v>-3.7000000000000002E-3</v>
      </c>
      <c r="AZ18" s="24">
        <v>9.4999999999999998E-3</v>
      </c>
      <c r="BA18" s="28">
        <f t="shared" si="23"/>
        <v>8.3600000000000063E-3</v>
      </c>
      <c r="BB18" s="28">
        <f t="shared" si="24"/>
        <v>2.1800000000000001E-3</v>
      </c>
      <c r="BC18" s="28">
        <f t="shared" si="25"/>
        <v>1.3299999999999996E-3</v>
      </c>
    </row>
    <row r="19" spans="1:55" ht="15">
      <c r="A19" s="1">
        <v>13</v>
      </c>
      <c r="B19" s="24">
        <v>0.19650000000000001</v>
      </c>
      <c r="C19" s="24">
        <v>5.8999999999999999E-3</v>
      </c>
      <c r="D19" s="24">
        <v>1.2200000000000001E-2</v>
      </c>
      <c r="E19" s="27">
        <f t="shared" si="26"/>
        <v>1.6829999999999984E-2</v>
      </c>
      <c r="F19" s="27">
        <f t="shared" si="0"/>
        <v>5.3999999999999968E-4</v>
      </c>
      <c r="G19" s="27">
        <f t="shared" si="1"/>
        <v>5.2800000000000008E-3</v>
      </c>
      <c r="H19" s="24">
        <v>0.21859999999999999</v>
      </c>
      <c r="I19" s="24">
        <v>1.24E-2</v>
      </c>
      <c r="J19" s="24">
        <v>-1.6299999999999999E-2</v>
      </c>
      <c r="K19" s="28">
        <f t="shared" si="2"/>
        <v>5.8300000000000018E-3</v>
      </c>
      <c r="L19" s="28">
        <f t="shared" si="3"/>
        <v>6.6499999999999997E-3</v>
      </c>
      <c r="M19" s="28">
        <f t="shared" si="4"/>
        <v>1.0279999999999997E-2</v>
      </c>
      <c r="N19">
        <v>0.222</v>
      </c>
      <c r="O19">
        <v>4.1999999999999997E-3</v>
      </c>
      <c r="P19">
        <v>5.7000000000000002E-3</v>
      </c>
      <c r="Q19" s="28">
        <f t="shared" si="5"/>
        <v>3.9099999999999968E-3</v>
      </c>
      <c r="R19" s="28">
        <f t="shared" si="6"/>
        <v>4.6600000000000001E-3</v>
      </c>
      <c r="S19" s="28">
        <f t="shared" si="7"/>
        <v>3.7699999999999999E-3</v>
      </c>
      <c r="T19">
        <v>0.2228</v>
      </c>
      <c r="U19">
        <v>-1.7899999999999999E-2</v>
      </c>
      <c r="V19">
        <v>-3.7000000000000002E-3</v>
      </c>
      <c r="W19" s="28">
        <f t="shared" si="8"/>
        <v>1.0300000000000031E-3</v>
      </c>
      <c r="X19" s="28">
        <f t="shared" si="9"/>
        <v>3.8599999999999988E-3</v>
      </c>
      <c r="Y19" s="28">
        <f t="shared" si="10"/>
        <v>1.4000000000000002E-3</v>
      </c>
      <c r="Z19">
        <v>0.22450000000000001</v>
      </c>
      <c r="AA19">
        <v>-1.47E-2</v>
      </c>
      <c r="AB19">
        <v>8.0000000000000004E-4</v>
      </c>
      <c r="AC19" s="28">
        <f t="shared" si="11"/>
        <v>1.3400000000000079E-3</v>
      </c>
      <c r="AD19" s="28">
        <f t="shared" si="12"/>
        <v>8.4799999999999997E-3</v>
      </c>
      <c r="AE19" s="28">
        <f t="shared" si="13"/>
        <v>7.3999999999999988E-4</v>
      </c>
      <c r="AF19" s="24">
        <v>0.22819999999999999</v>
      </c>
      <c r="AG19" s="24">
        <v>3.8E-3</v>
      </c>
      <c r="AH19" s="24">
        <v>-2.9999999999999997E-4</v>
      </c>
      <c r="AI19" s="28">
        <f t="shared" si="14"/>
        <v>7.069999999999993E-3</v>
      </c>
      <c r="AJ19" s="28">
        <f t="shared" si="15"/>
        <v>9.3600000000000003E-3</v>
      </c>
      <c r="AK19" s="28">
        <f t="shared" si="16"/>
        <v>7.9999999999999966E-5</v>
      </c>
      <c r="AL19" s="24">
        <v>0.20530000000000001</v>
      </c>
      <c r="AM19" s="24">
        <v>9.9000000000000008E-3</v>
      </c>
      <c r="AN19" s="24">
        <v>-7.4000000000000003E-3</v>
      </c>
      <c r="AO19" s="28">
        <f t="shared" si="17"/>
        <v>1.0220000000000007E-2</v>
      </c>
      <c r="AP19" s="28">
        <f t="shared" si="18"/>
        <v>5.4300000000000008E-3</v>
      </c>
      <c r="AQ19" s="28">
        <f t="shared" si="19"/>
        <v>4.47E-3</v>
      </c>
      <c r="AR19" s="24">
        <v>0.22209999999999999</v>
      </c>
      <c r="AS19" s="24">
        <v>1.7100000000000001E-2</v>
      </c>
      <c r="AT19" s="24">
        <v>1.5E-3</v>
      </c>
      <c r="AU19" s="28">
        <f t="shared" si="20"/>
        <v>9.9400000000000044E-3</v>
      </c>
      <c r="AV19" s="28">
        <f t="shared" si="21"/>
        <v>1.8700000000000001E-3</v>
      </c>
      <c r="AW19" s="28">
        <f t="shared" si="22"/>
        <v>2.9499999999999999E-3</v>
      </c>
      <c r="AX19" s="24">
        <v>0.1686</v>
      </c>
      <c r="AY19" s="24">
        <v>-6.3E-3</v>
      </c>
      <c r="AZ19" s="24">
        <v>1.23E-2</v>
      </c>
      <c r="BA19" s="28">
        <f t="shared" si="23"/>
        <v>2.7859999999999996E-2</v>
      </c>
      <c r="BB19" s="28">
        <f t="shared" si="24"/>
        <v>4.7799999999999995E-3</v>
      </c>
      <c r="BC19" s="28">
        <f t="shared" si="25"/>
        <v>4.13E-3</v>
      </c>
    </row>
    <row r="20" spans="1:55" ht="15">
      <c r="A20" s="1">
        <v>14</v>
      </c>
      <c r="B20" s="24">
        <v>0.18920000000000001</v>
      </c>
      <c r="C20" s="24">
        <v>4.8999999999999998E-3</v>
      </c>
      <c r="D20" s="24">
        <v>1.2200000000000001E-2</v>
      </c>
      <c r="E20" s="27">
        <f t="shared" si="26"/>
        <v>2.4129999999999985E-2</v>
      </c>
      <c r="F20" s="27">
        <f t="shared" si="0"/>
        <v>4.6000000000000034E-4</v>
      </c>
      <c r="G20" s="27">
        <f t="shared" si="1"/>
        <v>5.2800000000000008E-3</v>
      </c>
      <c r="H20" s="24">
        <v>0.21959999999999999</v>
      </c>
      <c r="I20" s="24">
        <v>5.1000000000000004E-3</v>
      </c>
      <c r="J20" s="24">
        <v>-1.4999999999999999E-2</v>
      </c>
      <c r="K20" s="28">
        <f t="shared" si="2"/>
        <v>4.830000000000001E-3</v>
      </c>
      <c r="L20" s="28">
        <f t="shared" si="3"/>
        <v>6.4999999999999954E-4</v>
      </c>
      <c r="M20" s="28">
        <f t="shared" si="4"/>
        <v>8.9799999999999984E-3</v>
      </c>
      <c r="N20">
        <v>0.21229999999999999</v>
      </c>
      <c r="O20">
        <v>-3.0999999999999999E-3</v>
      </c>
      <c r="P20">
        <v>5.4999999999999997E-3</v>
      </c>
      <c r="Q20" s="28">
        <f t="shared" si="5"/>
        <v>5.7900000000000174E-3</v>
      </c>
      <c r="R20" s="28">
        <f t="shared" si="6"/>
        <v>5.7599999999999995E-3</v>
      </c>
      <c r="S20" s="28">
        <f t="shared" si="7"/>
        <v>3.5699999999999994E-3</v>
      </c>
      <c r="T20">
        <v>0.22750000000000001</v>
      </c>
      <c r="U20">
        <v>-1.29E-2</v>
      </c>
      <c r="V20">
        <v>-8.0000000000000002E-3</v>
      </c>
      <c r="W20" s="28">
        <f t="shared" si="8"/>
        <v>5.7300000000000129E-3</v>
      </c>
      <c r="X20" s="28">
        <f t="shared" si="9"/>
        <v>1.1400000000000004E-3</v>
      </c>
      <c r="Y20" s="28">
        <f t="shared" si="10"/>
        <v>5.7000000000000002E-3</v>
      </c>
      <c r="Z20">
        <v>0.22800000000000001</v>
      </c>
      <c r="AA20">
        <v>-1.5599999999999999E-2</v>
      </c>
      <c r="AB20">
        <v>-8.0000000000000004E-4</v>
      </c>
      <c r="AC20" s="28">
        <f t="shared" si="11"/>
        <v>4.840000000000011E-3</v>
      </c>
      <c r="AD20" s="28">
        <f t="shared" si="12"/>
        <v>9.3799999999999994E-3</v>
      </c>
      <c r="AE20" s="28">
        <f t="shared" si="13"/>
        <v>7.3999999999999988E-4</v>
      </c>
      <c r="AF20" s="24">
        <v>0.2331</v>
      </c>
      <c r="AG20" s="24">
        <v>2.5000000000000001E-3</v>
      </c>
      <c r="AH20" s="24">
        <v>-3.0999999999999999E-3</v>
      </c>
      <c r="AI20" s="28">
        <f t="shared" si="14"/>
        <v>1.1970000000000008E-2</v>
      </c>
      <c r="AJ20" s="28">
        <f t="shared" si="15"/>
        <v>1.0659999999999999E-2</v>
      </c>
      <c r="AK20" s="28">
        <f t="shared" si="16"/>
        <v>2.8799999999999997E-3</v>
      </c>
      <c r="AL20" s="24">
        <v>0.21049999999999999</v>
      </c>
      <c r="AM20" s="24">
        <v>-3.2899999999999999E-2</v>
      </c>
      <c r="AN20" s="24">
        <v>1.1999999999999999E-3</v>
      </c>
      <c r="AO20" s="28">
        <f t="shared" si="17"/>
        <v>1.5419999999999989E-2</v>
      </c>
      <c r="AP20" s="28">
        <f t="shared" si="18"/>
        <v>2.8429999999999997E-2</v>
      </c>
      <c r="AQ20" s="28">
        <f t="shared" si="19"/>
        <v>1.73E-3</v>
      </c>
      <c r="AR20" s="24">
        <v>0.2329</v>
      </c>
      <c r="AS20" s="24">
        <v>1.37E-2</v>
      </c>
      <c r="AT20" s="24">
        <v>3.5000000000000001E-3</v>
      </c>
      <c r="AU20" s="28">
        <f t="shared" si="20"/>
        <v>2.0740000000000008E-2</v>
      </c>
      <c r="AV20" s="28">
        <f t="shared" si="21"/>
        <v>5.2700000000000004E-3</v>
      </c>
      <c r="AW20" s="28">
        <f t="shared" si="22"/>
        <v>9.4999999999999989E-4</v>
      </c>
      <c r="AX20" s="24">
        <v>0.16059999999999999</v>
      </c>
      <c r="AY20" s="24">
        <v>1.8E-3</v>
      </c>
      <c r="AZ20" s="24">
        <v>1.03E-2</v>
      </c>
      <c r="BA20" s="28">
        <f t="shared" si="23"/>
        <v>3.5860000000000003E-2</v>
      </c>
      <c r="BB20" s="28">
        <f t="shared" si="24"/>
        <v>2.7999999999999987E-4</v>
      </c>
      <c r="BC20" s="28">
        <f t="shared" si="25"/>
        <v>2.1299999999999999E-3</v>
      </c>
    </row>
    <row r="21" spans="1:55" ht="15">
      <c r="A21" s="1">
        <v>15</v>
      </c>
      <c r="B21" s="24">
        <v>0.18859999999999999</v>
      </c>
      <c r="C21" s="24">
        <v>3.0999999999999999E-3</v>
      </c>
      <c r="D21" s="24">
        <v>1.6500000000000001E-2</v>
      </c>
      <c r="E21" s="27">
        <f t="shared" si="26"/>
        <v>2.4730000000000002E-2</v>
      </c>
      <c r="F21" s="27">
        <f t="shared" si="0"/>
        <v>2.2600000000000003E-3</v>
      </c>
      <c r="G21" s="27">
        <f t="shared" si="1"/>
        <v>9.5800000000000017E-3</v>
      </c>
      <c r="H21" s="24">
        <v>0.21740000000000001</v>
      </c>
      <c r="I21" s="24">
        <v>2.0199999999999999E-2</v>
      </c>
      <c r="J21" s="24">
        <v>-2.5999999999999999E-2</v>
      </c>
      <c r="K21" s="28">
        <f t="shared" si="2"/>
        <v>7.0299999999999807E-3</v>
      </c>
      <c r="L21" s="28">
        <f t="shared" si="3"/>
        <v>1.4449999999999999E-2</v>
      </c>
      <c r="M21" s="28">
        <f t="shared" si="4"/>
        <v>1.9979999999999998E-2</v>
      </c>
      <c r="N21">
        <v>0.21909999999999999</v>
      </c>
      <c r="O21">
        <v>-5.1000000000000004E-3</v>
      </c>
      <c r="P21">
        <v>2.3E-3</v>
      </c>
      <c r="Q21" s="28">
        <f t="shared" si="5"/>
        <v>1.0099999999999831E-3</v>
      </c>
      <c r="R21" s="28">
        <f t="shared" si="6"/>
        <v>3.7599999999999995E-3</v>
      </c>
      <c r="S21" s="28">
        <f t="shared" si="7"/>
        <v>3.6999999999999989E-4</v>
      </c>
      <c r="T21">
        <v>0.2127</v>
      </c>
      <c r="U21">
        <v>-8.9999999999999998E-4</v>
      </c>
      <c r="V21">
        <v>-5.4000000000000003E-3</v>
      </c>
      <c r="W21" s="28">
        <f t="shared" si="8"/>
        <v>9.0699999999999947E-3</v>
      </c>
      <c r="X21" s="28">
        <f t="shared" si="9"/>
        <v>1.3140000000000001E-2</v>
      </c>
      <c r="Y21" s="28">
        <f t="shared" si="10"/>
        <v>3.1000000000000003E-3</v>
      </c>
      <c r="Z21">
        <v>0.2324</v>
      </c>
      <c r="AA21">
        <v>-1.2200000000000001E-2</v>
      </c>
      <c r="AB21">
        <v>-3.8E-3</v>
      </c>
      <c r="AC21" s="28">
        <f t="shared" si="11"/>
        <v>9.2399999999999982E-3</v>
      </c>
      <c r="AD21" s="28">
        <f t="shared" si="12"/>
        <v>5.9800000000000009E-3</v>
      </c>
      <c r="AE21" s="28">
        <f t="shared" si="13"/>
        <v>2.2599999999999999E-3</v>
      </c>
      <c r="AF21" s="24">
        <v>0.21870000000000001</v>
      </c>
      <c r="AG21" s="24">
        <v>4.7000000000000002E-3</v>
      </c>
      <c r="AH21" s="24">
        <v>4.3E-3</v>
      </c>
      <c r="AI21" s="28">
        <f t="shared" si="14"/>
        <v>2.4299999999999877E-3</v>
      </c>
      <c r="AJ21" s="28">
        <f t="shared" si="15"/>
        <v>8.4599999999999988E-3</v>
      </c>
      <c r="AK21" s="28">
        <f t="shared" si="16"/>
        <v>4.0800000000000003E-3</v>
      </c>
      <c r="AL21" s="24">
        <v>0.2089</v>
      </c>
      <c r="AM21" s="24">
        <v>-2.2200000000000001E-2</v>
      </c>
      <c r="AN21" s="24">
        <v>-5.4999999999999997E-3</v>
      </c>
      <c r="AO21" s="28">
        <f t="shared" si="17"/>
        <v>1.3819999999999999E-2</v>
      </c>
      <c r="AP21" s="28">
        <f t="shared" si="18"/>
        <v>1.7730000000000003E-2</v>
      </c>
      <c r="AQ21" s="28">
        <f t="shared" si="19"/>
        <v>2.5699999999999998E-3</v>
      </c>
      <c r="AR21" s="24">
        <v>0.21240000000000001</v>
      </c>
      <c r="AS21" s="24">
        <v>1.7899999999999999E-2</v>
      </c>
      <c r="AT21" s="24">
        <v>6.1000000000000004E-3</v>
      </c>
      <c r="AU21" s="28">
        <f t="shared" si="20"/>
        <v>2.4000000000001798E-4</v>
      </c>
      <c r="AV21" s="28">
        <f t="shared" si="21"/>
        <v>1.0700000000000015E-3</v>
      </c>
      <c r="AW21" s="28">
        <f t="shared" si="22"/>
        <v>1.6500000000000004E-3</v>
      </c>
      <c r="AX21" s="24">
        <v>0.18240000000000001</v>
      </c>
      <c r="AY21" s="24">
        <v>2.2800000000000001E-2</v>
      </c>
      <c r="AZ21" s="24">
        <v>7.4999999999999997E-3</v>
      </c>
      <c r="BA21" s="28">
        <f t="shared" si="23"/>
        <v>1.4059999999999989E-2</v>
      </c>
      <c r="BB21" s="28">
        <f t="shared" si="24"/>
        <v>2.128E-2</v>
      </c>
      <c r="BC21" s="28">
        <f t="shared" si="25"/>
        <v>6.7000000000000046E-4</v>
      </c>
    </row>
    <row r="22" spans="1:55" ht="15">
      <c r="A22" s="1">
        <v>16</v>
      </c>
      <c r="B22" s="24">
        <v>0.2016</v>
      </c>
      <c r="C22" s="24">
        <v>9.1999999999999998E-3</v>
      </c>
      <c r="D22" s="24">
        <v>0.01</v>
      </c>
      <c r="E22" s="27">
        <f t="shared" si="26"/>
        <v>1.172999999999999E-2</v>
      </c>
      <c r="F22" s="27">
        <f t="shared" si="0"/>
        <v>3.8399999999999997E-3</v>
      </c>
      <c r="G22" s="27">
        <f t="shared" si="1"/>
        <v>3.0800000000000003E-3</v>
      </c>
      <c r="H22" s="24">
        <v>0.2278</v>
      </c>
      <c r="I22" s="24">
        <v>3.0999999999999999E-3</v>
      </c>
      <c r="J22" s="24">
        <v>-9.5999999999999992E-3</v>
      </c>
      <c r="K22" s="28">
        <f t="shared" si="2"/>
        <v>3.3700000000000119E-3</v>
      </c>
      <c r="L22" s="28">
        <f t="shared" si="3"/>
        <v>2.65E-3</v>
      </c>
      <c r="M22" s="28">
        <f t="shared" si="4"/>
        <v>3.579999999999999E-3</v>
      </c>
      <c r="N22">
        <v>0.21260000000000001</v>
      </c>
      <c r="O22">
        <v>1.9E-3</v>
      </c>
      <c r="P22">
        <v>4.8999999999999998E-3</v>
      </c>
      <c r="Q22" s="28">
        <f t="shared" si="5"/>
        <v>5.4899999999999949E-3</v>
      </c>
      <c r="R22" s="28">
        <f t="shared" si="6"/>
        <v>6.96E-3</v>
      </c>
      <c r="S22" s="28">
        <f t="shared" si="7"/>
        <v>2.9699999999999996E-3</v>
      </c>
      <c r="T22">
        <v>0.21640000000000001</v>
      </c>
      <c r="U22">
        <v>-2.2000000000000001E-3</v>
      </c>
      <c r="V22">
        <v>-9.1999999999999998E-3</v>
      </c>
      <c r="W22" s="28">
        <f t="shared" si="8"/>
        <v>5.3699999999999859E-3</v>
      </c>
      <c r="X22" s="28">
        <f t="shared" si="9"/>
        <v>1.184E-2</v>
      </c>
      <c r="Y22" s="28">
        <f t="shared" si="10"/>
        <v>6.8999999999999999E-3</v>
      </c>
      <c r="Z22">
        <v>0.2334</v>
      </c>
      <c r="AA22">
        <v>-2.8E-3</v>
      </c>
      <c r="AB22">
        <v>-1.6999999999999999E-3</v>
      </c>
      <c r="AC22" s="28">
        <f t="shared" si="11"/>
        <v>1.0239999999999999E-2</v>
      </c>
      <c r="AD22" s="28">
        <f t="shared" si="12"/>
        <v>3.4199999999999999E-3</v>
      </c>
      <c r="AE22" s="28">
        <f t="shared" si="13"/>
        <v>1.5999999999999999E-4</v>
      </c>
      <c r="AF22" s="24">
        <v>0.22359999999999999</v>
      </c>
      <c r="AG22" s="24">
        <v>1.1999999999999999E-3</v>
      </c>
      <c r="AH22" s="24">
        <v>-1.7100000000000001E-2</v>
      </c>
      <c r="AI22" s="28">
        <f t="shared" si="14"/>
        <v>2.47E-3</v>
      </c>
      <c r="AJ22" s="28">
        <f t="shared" si="15"/>
        <v>1.196E-2</v>
      </c>
      <c r="AK22" s="28">
        <f t="shared" si="16"/>
        <v>1.6879999999999999E-2</v>
      </c>
      <c r="AL22" s="24">
        <v>0.1956</v>
      </c>
      <c r="AM22" s="24">
        <v>-1.83E-2</v>
      </c>
      <c r="AN22" s="24">
        <v>4.1999999999999997E-3</v>
      </c>
      <c r="AO22" s="28">
        <f t="shared" si="17"/>
        <v>5.1999999999999269E-4</v>
      </c>
      <c r="AP22" s="28">
        <f t="shared" si="18"/>
        <v>1.383E-2</v>
      </c>
      <c r="AQ22" s="28">
        <f t="shared" si="19"/>
        <v>1.2699999999999999E-3</v>
      </c>
      <c r="AR22" s="24">
        <v>0.2114</v>
      </c>
      <c r="AS22" s="24">
        <v>2.3400000000000001E-2</v>
      </c>
      <c r="AT22" s="24">
        <v>-1.2999999999999999E-3</v>
      </c>
      <c r="AU22" s="28">
        <f t="shared" si="20"/>
        <v>7.5999999999998291E-4</v>
      </c>
      <c r="AV22" s="28">
        <f t="shared" si="21"/>
        <v>4.4299999999999999E-3</v>
      </c>
      <c r="AW22" s="28">
        <f t="shared" si="22"/>
        <v>3.15E-3</v>
      </c>
      <c r="AX22" s="24">
        <v>0.19719999999999999</v>
      </c>
      <c r="AY22" s="24">
        <v>-4.1000000000000003E-3</v>
      </c>
      <c r="AZ22" s="24">
        <v>1.04E-2</v>
      </c>
      <c r="BA22" s="28">
        <f t="shared" si="23"/>
        <v>7.3999999999999067E-4</v>
      </c>
      <c r="BB22" s="28">
        <f t="shared" si="24"/>
        <v>2.5800000000000003E-3</v>
      </c>
      <c r="BC22" s="28">
        <f t="shared" si="25"/>
        <v>2.2299999999999993E-3</v>
      </c>
    </row>
    <row r="23" spans="1:55" ht="15">
      <c r="A23" s="1">
        <v>17</v>
      </c>
      <c r="B23" s="24">
        <v>0.19500000000000001</v>
      </c>
      <c r="C23" s="24">
        <v>3.8E-3</v>
      </c>
      <c r="D23" s="24">
        <v>7.7000000000000002E-3</v>
      </c>
      <c r="E23" s="27">
        <f t="shared" si="26"/>
        <v>1.8329999999999985E-2</v>
      </c>
      <c r="F23" s="27">
        <f t="shared" si="0"/>
        <v>1.5600000000000002E-3</v>
      </c>
      <c r="G23" s="27">
        <f t="shared" si="1"/>
        <v>7.8000000000000031E-4</v>
      </c>
      <c r="H23" s="24">
        <v>0.23169999999999999</v>
      </c>
      <c r="I23" s="24">
        <v>-1.8E-3</v>
      </c>
      <c r="J23" s="24">
        <v>1.4E-3</v>
      </c>
      <c r="K23" s="28">
        <f t="shared" si="2"/>
        <v>7.2699999999999987E-3</v>
      </c>
      <c r="L23" s="28">
        <f t="shared" si="3"/>
        <v>3.9500000000000004E-3</v>
      </c>
      <c r="M23" s="28">
        <f t="shared" si="4"/>
        <v>4.62E-3</v>
      </c>
      <c r="N23">
        <v>0.21920000000000001</v>
      </c>
      <c r="O23">
        <v>2E-3</v>
      </c>
      <c r="P23">
        <v>1.0999999999999999E-2</v>
      </c>
      <c r="Q23" s="28">
        <f t="shared" si="5"/>
        <v>1.1099999999999999E-3</v>
      </c>
      <c r="R23" s="28">
        <f t="shared" si="6"/>
        <v>6.8599999999999998E-3</v>
      </c>
      <c r="S23" s="28">
        <f t="shared" si="7"/>
        <v>9.0699999999999999E-3</v>
      </c>
      <c r="T23">
        <v>0.2203</v>
      </c>
      <c r="U23">
        <v>-5.1999999999999998E-3</v>
      </c>
      <c r="V23">
        <v>-1.09E-2</v>
      </c>
      <c r="W23" s="28">
        <f t="shared" si="8"/>
        <v>1.4699999999999991E-3</v>
      </c>
      <c r="X23" s="28">
        <f t="shared" si="9"/>
        <v>8.8400000000000006E-3</v>
      </c>
      <c r="Y23" s="28">
        <f t="shared" si="10"/>
        <v>8.6E-3</v>
      </c>
      <c r="Z23">
        <v>0.23019999999999999</v>
      </c>
      <c r="AA23">
        <v>-7.7000000000000002E-3</v>
      </c>
      <c r="AB23">
        <v>-2.8999999999999998E-3</v>
      </c>
      <c r="AC23" s="28">
        <f t="shared" si="11"/>
        <v>7.0399999999999907E-3</v>
      </c>
      <c r="AD23" s="28">
        <f t="shared" si="12"/>
        <v>1.4800000000000004E-3</v>
      </c>
      <c r="AE23" s="28">
        <f t="shared" si="13"/>
        <v>1.3599999999999999E-3</v>
      </c>
      <c r="AF23" s="24">
        <v>0.21779999999999999</v>
      </c>
      <c r="AG23" s="24">
        <v>2.7000000000000001E-3</v>
      </c>
      <c r="AH23" s="24">
        <v>-3.32E-2</v>
      </c>
      <c r="AI23" s="28">
        <f t="shared" si="14"/>
        <v>3.3299999999999996E-3</v>
      </c>
      <c r="AJ23" s="28">
        <f t="shared" si="15"/>
        <v>1.0460000000000001E-2</v>
      </c>
      <c r="AK23" s="28">
        <f t="shared" si="16"/>
        <v>3.2980000000000002E-2</v>
      </c>
      <c r="AL23" s="24">
        <v>0.1956</v>
      </c>
      <c r="AM23" s="24">
        <v>-1.6500000000000001E-2</v>
      </c>
      <c r="AN23" s="24">
        <v>3.2000000000000002E-3</v>
      </c>
      <c r="AO23" s="28">
        <f t="shared" si="17"/>
        <v>5.1999999999999269E-4</v>
      </c>
      <c r="AP23" s="28">
        <f t="shared" si="18"/>
        <v>1.2030000000000001E-2</v>
      </c>
      <c r="AQ23" s="28">
        <f t="shared" si="19"/>
        <v>2.7000000000000027E-4</v>
      </c>
      <c r="AR23" s="24">
        <v>0.2059</v>
      </c>
      <c r="AS23" s="24">
        <v>3.56E-2</v>
      </c>
      <c r="AT23" s="24">
        <v>1.2999999999999999E-3</v>
      </c>
      <c r="AU23" s="28">
        <f t="shared" si="20"/>
        <v>6.2599999999999878E-3</v>
      </c>
      <c r="AV23" s="28">
        <f t="shared" si="21"/>
        <v>1.6629999999999999E-2</v>
      </c>
      <c r="AW23" s="28">
        <f t="shared" si="22"/>
        <v>3.15E-3</v>
      </c>
      <c r="AX23" s="24">
        <v>0.1731</v>
      </c>
      <c r="AY23" s="24">
        <v>2.0199999999999999E-2</v>
      </c>
      <c r="AZ23" s="24">
        <v>5.0000000000000001E-3</v>
      </c>
      <c r="BA23" s="28">
        <f t="shared" si="23"/>
        <v>2.3359999999999992E-2</v>
      </c>
      <c r="BB23" s="28">
        <f t="shared" si="24"/>
        <v>1.8679999999999999E-2</v>
      </c>
      <c r="BC23" s="28">
        <f t="shared" si="25"/>
        <v>3.1700000000000001E-3</v>
      </c>
    </row>
    <row r="24" spans="1:55" ht="15">
      <c r="A24" s="1">
        <v>18</v>
      </c>
      <c r="B24" s="24">
        <v>0.2082</v>
      </c>
      <c r="C24" s="24">
        <v>-1.0999999999999999E-2</v>
      </c>
      <c r="D24" s="24">
        <v>9.1000000000000004E-3</v>
      </c>
      <c r="E24" s="27">
        <f t="shared" si="26"/>
        <v>5.1299999999999957E-3</v>
      </c>
      <c r="F24" s="27">
        <f t="shared" si="0"/>
        <v>5.6399999999999992E-3</v>
      </c>
      <c r="G24" s="27">
        <f t="shared" si="1"/>
        <v>2.1800000000000005E-3</v>
      </c>
      <c r="H24" s="24">
        <v>0.25080000000000002</v>
      </c>
      <c r="I24" s="24">
        <v>-2.5999999999999999E-3</v>
      </c>
      <c r="J24" s="24">
        <v>5.4999999999999997E-3</v>
      </c>
      <c r="K24" s="28">
        <f t="shared" si="2"/>
        <v>2.6370000000000032E-2</v>
      </c>
      <c r="L24" s="28">
        <f t="shared" si="3"/>
        <v>3.15E-3</v>
      </c>
      <c r="M24" s="28">
        <f t="shared" si="4"/>
        <v>5.200000000000005E-4</v>
      </c>
      <c r="N24">
        <v>0.2135</v>
      </c>
      <c r="O24">
        <v>-4.1999999999999997E-3</v>
      </c>
      <c r="P24">
        <v>6.6E-3</v>
      </c>
      <c r="Q24" s="28">
        <f t="shared" si="5"/>
        <v>4.5900000000000107E-3</v>
      </c>
      <c r="R24" s="28">
        <f t="shared" si="6"/>
        <v>4.6600000000000001E-3</v>
      </c>
      <c r="S24" s="28">
        <f t="shared" si="7"/>
        <v>4.6699999999999997E-3</v>
      </c>
      <c r="T24">
        <v>0.21129999999999999</v>
      </c>
      <c r="U24">
        <v>-2.2000000000000001E-3</v>
      </c>
      <c r="V24">
        <v>-5.7000000000000002E-3</v>
      </c>
      <c r="W24" s="28">
        <f t="shared" si="8"/>
        <v>1.0470000000000007E-2</v>
      </c>
      <c r="X24" s="28">
        <f t="shared" si="9"/>
        <v>1.184E-2</v>
      </c>
      <c r="Y24" s="28">
        <f t="shared" si="10"/>
        <v>3.4000000000000002E-3</v>
      </c>
      <c r="Z24">
        <v>0.21779999999999999</v>
      </c>
      <c r="AA24">
        <v>-1.5900000000000001E-2</v>
      </c>
      <c r="AB24">
        <v>-5.0000000000000001E-4</v>
      </c>
      <c r="AC24" s="28">
        <f t="shared" si="11"/>
        <v>5.3600000000000037E-3</v>
      </c>
      <c r="AD24" s="28">
        <f t="shared" si="12"/>
        <v>9.6800000000000011E-3</v>
      </c>
      <c r="AE24" s="28">
        <f t="shared" si="13"/>
        <v>1.0399999999999999E-3</v>
      </c>
      <c r="AF24" s="24">
        <v>0.2079</v>
      </c>
      <c r="AG24" s="24">
        <v>-3.49E-2</v>
      </c>
      <c r="AH24" s="24">
        <v>-2.4299999999999999E-2</v>
      </c>
      <c r="AI24" s="28">
        <f t="shared" si="14"/>
        <v>1.3229999999999992E-2</v>
      </c>
      <c r="AJ24" s="28">
        <f t="shared" si="15"/>
        <v>2.1740000000000002E-2</v>
      </c>
      <c r="AK24" s="28">
        <f t="shared" si="16"/>
        <v>2.4079999999999997E-2</v>
      </c>
      <c r="AL24" s="24">
        <v>0.17119999999999999</v>
      </c>
      <c r="AM24" s="24">
        <v>-1.21E-2</v>
      </c>
      <c r="AN24" s="24">
        <v>5.4000000000000003E-3</v>
      </c>
      <c r="AO24" s="28">
        <f t="shared" si="17"/>
        <v>2.3880000000000012E-2</v>
      </c>
      <c r="AP24" s="28">
        <f t="shared" si="18"/>
        <v>7.6299999999999996E-3</v>
      </c>
      <c r="AQ24" s="28">
        <f t="shared" si="19"/>
        <v>2.4700000000000004E-3</v>
      </c>
      <c r="AR24" s="24">
        <v>0.216</v>
      </c>
      <c r="AS24" s="24">
        <v>1.4E-2</v>
      </c>
      <c r="AT24" s="24">
        <v>-7.4999999999999997E-3</v>
      </c>
      <c r="AU24" s="28">
        <f t="shared" si="20"/>
        <v>3.8400000000000101E-3</v>
      </c>
      <c r="AV24" s="28">
        <f t="shared" si="21"/>
        <v>4.9700000000000005E-3</v>
      </c>
      <c r="AW24" s="28">
        <f t="shared" si="22"/>
        <v>3.0499999999999998E-3</v>
      </c>
      <c r="AX24" s="24">
        <v>0.1704</v>
      </c>
      <c r="AY24" s="24">
        <v>1.9199999999999998E-2</v>
      </c>
      <c r="AZ24" s="24">
        <v>1.7399999999999999E-2</v>
      </c>
      <c r="BA24" s="28">
        <f t="shared" si="23"/>
        <v>2.606E-2</v>
      </c>
      <c r="BB24" s="28">
        <f t="shared" si="24"/>
        <v>1.7679999999999998E-2</v>
      </c>
      <c r="BC24" s="28">
        <f t="shared" si="25"/>
        <v>9.2299999999999986E-3</v>
      </c>
    </row>
    <row r="25" spans="1:55" ht="15">
      <c r="A25" s="1">
        <v>19</v>
      </c>
      <c r="B25" s="24">
        <v>0.20269999999999999</v>
      </c>
      <c r="C25" s="24">
        <v>-5.1999999999999998E-3</v>
      </c>
      <c r="D25" s="24">
        <v>5.7999999999999996E-3</v>
      </c>
      <c r="E25" s="27">
        <f t="shared" si="26"/>
        <v>1.0630000000000001E-2</v>
      </c>
      <c r="F25" s="27">
        <f t="shared" si="0"/>
        <v>1.6000000000000042E-4</v>
      </c>
      <c r="G25" s="27">
        <f t="shared" si="1"/>
        <v>1.1200000000000003E-3</v>
      </c>
      <c r="H25" s="24">
        <v>0.23899999999999999</v>
      </c>
      <c r="I25" s="24">
        <v>2E-3</v>
      </c>
      <c r="J25" s="24">
        <v>-1.24E-2</v>
      </c>
      <c r="K25" s="28">
        <f t="shared" si="2"/>
        <v>1.457E-2</v>
      </c>
      <c r="L25" s="28">
        <f t="shared" si="3"/>
        <v>3.7499999999999999E-3</v>
      </c>
      <c r="M25" s="28">
        <f t="shared" si="4"/>
        <v>6.3799999999999994E-3</v>
      </c>
      <c r="N25">
        <v>0.21709999999999999</v>
      </c>
      <c r="O25">
        <v>6.4999999999999997E-3</v>
      </c>
      <c r="P25">
        <v>1.3899999999999999E-2</v>
      </c>
      <c r="Q25" s="28">
        <f t="shared" si="5"/>
        <v>9.9000000000001864E-4</v>
      </c>
      <c r="R25" s="28">
        <f t="shared" si="6"/>
        <v>2.3600000000000001E-3</v>
      </c>
      <c r="S25" s="28">
        <f t="shared" si="7"/>
        <v>1.197E-2</v>
      </c>
      <c r="T25">
        <v>0.2283</v>
      </c>
      <c r="U25">
        <v>-2.8E-3</v>
      </c>
      <c r="V25">
        <v>-7.4000000000000003E-3</v>
      </c>
      <c r="W25" s="28">
        <f t="shared" si="8"/>
        <v>6.530000000000008E-3</v>
      </c>
      <c r="X25" s="28">
        <f t="shared" si="9"/>
        <v>1.124E-2</v>
      </c>
      <c r="Y25" s="28">
        <f t="shared" si="10"/>
        <v>5.1000000000000004E-3</v>
      </c>
      <c r="Z25">
        <v>0.22059999999999999</v>
      </c>
      <c r="AA25">
        <v>-1.32E-2</v>
      </c>
      <c r="AB25">
        <v>2.3E-3</v>
      </c>
      <c r="AC25" s="28">
        <f t="shared" si="11"/>
        <v>2.5600000000000067E-3</v>
      </c>
      <c r="AD25" s="28">
        <f t="shared" si="12"/>
        <v>6.9800000000000001E-3</v>
      </c>
      <c r="AE25" s="28">
        <f t="shared" si="13"/>
        <v>7.6000000000000004E-4</v>
      </c>
      <c r="AF25" s="24">
        <v>0.21029999999999999</v>
      </c>
      <c r="AG25" s="24">
        <v>-9.9000000000000008E-3</v>
      </c>
      <c r="AH25" s="24">
        <v>-7.1999999999999998E-3</v>
      </c>
      <c r="AI25" s="28">
        <f t="shared" si="14"/>
        <v>1.0830000000000006E-2</v>
      </c>
      <c r="AJ25" s="28">
        <f t="shared" si="15"/>
        <v>3.259999999999999E-3</v>
      </c>
      <c r="AK25" s="28">
        <f t="shared" si="16"/>
        <v>6.9800000000000001E-3</v>
      </c>
      <c r="AL25" s="24">
        <v>0.17910000000000001</v>
      </c>
      <c r="AM25" s="24">
        <v>-2.0400000000000001E-2</v>
      </c>
      <c r="AN25" s="24">
        <v>6.8999999999999999E-3</v>
      </c>
      <c r="AO25" s="28">
        <f t="shared" si="17"/>
        <v>1.5979999999999994E-2</v>
      </c>
      <c r="AP25" s="28">
        <f t="shared" si="18"/>
        <v>1.593E-2</v>
      </c>
      <c r="AQ25" s="28">
        <f t="shared" si="19"/>
        <v>3.9699999999999996E-3</v>
      </c>
      <c r="AR25" s="24">
        <v>0.21049999999999999</v>
      </c>
      <c r="AS25" s="24">
        <v>1.8599999999999998E-2</v>
      </c>
      <c r="AT25" s="24">
        <v>1.1999999999999999E-3</v>
      </c>
      <c r="AU25" s="28">
        <f t="shared" si="20"/>
        <v>1.6599999999999948E-3</v>
      </c>
      <c r="AV25" s="28">
        <f t="shared" si="21"/>
        <v>3.7000000000000227E-4</v>
      </c>
      <c r="AW25" s="28">
        <f t="shared" si="22"/>
        <v>3.2500000000000003E-3</v>
      </c>
      <c r="AX25" s="24">
        <v>0.16200000000000001</v>
      </c>
      <c r="AY25" s="24">
        <v>-3.0000000000000001E-3</v>
      </c>
      <c r="AZ25" s="24">
        <v>1.77E-2</v>
      </c>
      <c r="BA25" s="28">
        <f t="shared" si="23"/>
        <v>3.4459999999999991E-2</v>
      </c>
      <c r="BB25" s="28">
        <f t="shared" si="24"/>
        <v>1.48E-3</v>
      </c>
      <c r="BC25" s="28">
        <f t="shared" si="25"/>
        <v>9.5300000000000003E-3</v>
      </c>
    </row>
    <row r="26" spans="1:55" ht="15">
      <c r="A26" s="1">
        <v>20</v>
      </c>
      <c r="B26" s="24">
        <v>0.18329999999999999</v>
      </c>
      <c r="C26" s="24">
        <v>1.89E-2</v>
      </c>
      <c r="D26" s="24">
        <v>8.6999999999999994E-3</v>
      </c>
      <c r="E26" s="27">
        <f t="shared" si="26"/>
        <v>3.0030000000000001E-2</v>
      </c>
      <c r="F26" s="27">
        <f t="shared" si="0"/>
        <v>1.354E-2</v>
      </c>
      <c r="G26" s="27">
        <f t="shared" si="1"/>
        <v>1.7799999999999995E-3</v>
      </c>
      <c r="H26" s="24">
        <v>0.23780000000000001</v>
      </c>
      <c r="I26" s="24">
        <v>-4.7999999999999996E-3</v>
      </c>
      <c r="J26" s="24">
        <v>-7.3000000000000001E-3</v>
      </c>
      <c r="K26" s="28">
        <f t="shared" si="2"/>
        <v>1.3370000000000021E-2</v>
      </c>
      <c r="L26" s="28">
        <f t="shared" si="3"/>
        <v>9.5000000000000032E-4</v>
      </c>
      <c r="M26" s="28">
        <f t="shared" si="4"/>
        <v>1.2799999999999999E-3</v>
      </c>
      <c r="N26">
        <v>0.2291</v>
      </c>
      <c r="O26">
        <v>-7.6E-3</v>
      </c>
      <c r="P26">
        <v>1.4E-2</v>
      </c>
      <c r="Q26" s="28">
        <f t="shared" si="5"/>
        <v>1.1009999999999992E-2</v>
      </c>
      <c r="R26" s="28">
        <f t="shared" si="6"/>
        <v>1.2599999999999998E-3</v>
      </c>
      <c r="S26" s="28">
        <f t="shared" si="7"/>
        <v>1.2070000000000001E-2</v>
      </c>
      <c r="T26">
        <v>0.2243</v>
      </c>
      <c r="U26">
        <v>-1.2200000000000001E-2</v>
      </c>
      <c r="V26">
        <v>-3.8999999999999998E-3</v>
      </c>
      <c r="W26" s="28">
        <f t="shared" si="8"/>
        <v>2.5300000000000045E-3</v>
      </c>
      <c r="X26" s="28">
        <f t="shared" si="9"/>
        <v>1.8399999999999996E-3</v>
      </c>
      <c r="Y26" s="28">
        <f t="shared" si="10"/>
        <v>1.5999999999999999E-3</v>
      </c>
      <c r="Z26">
        <v>0.22489999999999999</v>
      </c>
      <c r="AA26">
        <v>-2.8500000000000001E-2</v>
      </c>
      <c r="AB26">
        <v>-1.1000000000000001E-3</v>
      </c>
      <c r="AC26" s="28">
        <f t="shared" si="11"/>
        <v>1.7399999999999916E-3</v>
      </c>
      <c r="AD26" s="28">
        <f t="shared" si="12"/>
        <v>2.2280000000000001E-2</v>
      </c>
      <c r="AE26" s="28">
        <f t="shared" si="13"/>
        <v>4.3999999999999985E-4</v>
      </c>
      <c r="AF26" s="24">
        <v>0.21740000000000001</v>
      </c>
      <c r="AG26" s="24">
        <v>-1.0500000000000001E-2</v>
      </c>
      <c r="AH26" s="24">
        <v>-1.7000000000000001E-2</v>
      </c>
      <c r="AI26" s="28">
        <f t="shared" si="14"/>
        <v>3.7299999999999833E-3</v>
      </c>
      <c r="AJ26" s="28">
        <f t="shared" si="15"/>
        <v>2.6599999999999992E-3</v>
      </c>
      <c r="AK26" s="28">
        <f t="shared" si="16"/>
        <v>1.678E-2</v>
      </c>
      <c r="AL26" s="24">
        <v>0.1648</v>
      </c>
      <c r="AM26" s="24">
        <v>-2.0400000000000001E-2</v>
      </c>
      <c r="AN26" s="24">
        <v>1.12E-2</v>
      </c>
      <c r="AO26" s="28">
        <f t="shared" si="17"/>
        <v>3.0280000000000001E-2</v>
      </c>
      <c r="AP26" s="28">
        <f t="shared" si="18"/>
        <v>1.593E-2</v>
      </c>
      <c r="AQ26" s="28">
        <f t="shared" si="19"/>
        <v>8.2699999999999996E-3</v>
      </c>
      <c r="AR26" s="24">
        <v>0.21510000000000001</v>
      </c>
      <c r="AS26" s="24">
        <v>1.43E-2</v>
      </c>
      <c r="AT26" s="24">
        <v>-2.8E-3</v>
      </c>
      <c r="AU26" s="28">
        <f t="shared" si="20"/>
        <v>2.9400000000000259E-3</v>
      </c>
      <c r="AV26" s="28">
        <f t="shared" si="21"/>
        <v>4.6700000000000005E-3</v>
      </c>
      <c r="AW26" s="28">
        <f t="shared" si="22"/>
        <v>1.65E-3</v>
      </c>
      <c r="AX26" s="24">
        <v>0.16289999999999999</v>
      </c>
      <c r="AY26" s="24">
        <v>2.1100000000000001E-2</v>
      </c>
      <c r="AZ26" s="24">
        <v>1.15E-2</v>
      </c>
      <c r="BA26" s="28">
        <f t="shared" si="23"/>
        <v>3.3560000000000006E-2</v>
      </c>
      <c r="BB26" s="28">
        <f t="shared" si="24"/>
        <v>1.958E-2</v>
      </c>
      <c r="BC26" s="28">
        <f t="shared" si="25"/>
        <v>3.3299999999999996E-3</v>
      </c>
    </row>
    <row r="27" spans="1:55" ht="15">
      <c r="A27" s="1">
        <v>21</v>
      </c>
      <c r="B27" s="24">
        <v>0.19439999999999999</v>
      </c>
      <c r="C27" s="24">
        <v>2.18E-2</v>
      </c>
      <c r="D27" s="24">
        <v>8.5000000000000006E-3</v>
      </c>
      <c r="E27" s="27">
        <f t="shared" si="26"/>
        <v>1.8930000000000002E-2</v>
      </c>
      <c r="F27" s="27">
        <f t="shared" si="0"/>
        <v>1.644E-2</v>
      </c>
      <c r="G27" s="27">
        <f t="shared" si="1"/>
        <v>1.5800000000000007E-3</v>
      </c>
      <c r="H27" s="24">
        <v>0.223</v>
      </c>
      <c r="I27" s="24">
        <v>-1.5E-3</v>
      </c>
      <c r="J27" s="24">
        <v>-2.8999999999999998E-3</v>
      </c>
      <c r="K27" s="28">
        <f t="shared" si="2"/>
        <v>1.4299999999999868E-3</v>
      </c>
      <c r="L27" s="28">
        <f t="shared" si="3"/>
        <v>4.2500000000000003E-3</v>
      </c>
      <c r="M27" s="28">
        <f t="shared" si="4"/>
        <v>3.1200000000000004E-3</v>
      </c>
      <c r="N27">
        <v>0.22289999999999999</v>
      </c>
      <c r="O27">
        <v>8.9999999999999998E-4</v>
      </c>
      <c r="P27">
        <v>1.6500000000000001E-2</v>
      </c>
      <c r="Q27" s="28">
        <f t="shared" si="5"/>
        <v>4.809999999999981E-3</v>
      </c>
      <c r="R27" s="28">
        <f t="shared" si="6"/>
        <v>7.9600000000000001E-3</v>
      </c>
      <c r="S27" s="28">
        <f t="shared" si="7"/>
        <v>1.4570000000000001E-2</v>
      </c>
      <c r="T27">
        <v>0.22389999999999999</v>
      </c>
      <c r="U27">
        <v>-7.7000000000000002E-3</v>
      </c>
      <c r="V27">
        <v>-9.1999999999999998E-3</v>
      </c>
      <c r="W27" s="28">
        <f t="shared" si="8"/>
        <v>2.129999999999993E-3</v>
      </c>
      <c r="X27" s="28">
        <f t="shared" si="9"/>
        <v>6.3400000000000001E-3</v>
      </c>
      <c r="Y27" s="28">
        <f t="shared" si="10"/>
        <v>6.8999999999999999E-3</v>
      </c>
      <c r="Z27">
        <v>0.23219999999999999</v>
      </c>
      <c r="AA27">
        <v>-2.5899999999999999E-2</v>
      </c>
      <c r="AB27">
        <v>3.3E-3</v>
      </c>
      <c r="AC27" s="28">
        <f t="shared" si="11"/>
        <v>9.0399999999999925E-3</v>
      </c>
      <c r="AD27" s="28">
        <f t="shared" si="12"/>
        <v>1.968E-2</v>
      </c>
      <c r="AE27" s="28">
        <f t="shared" si="13"/>
        <v>1.7600000000000001E-3</v>
      </c>
      <c r="AF27" s="24">
        <v>0.21329999999999999</v>
      </c>
      <c r="AG27" s="24">
        <v>-2.3400000000000001E-2</v>
      </c>
      <c r="AH27" s="24">
        <v>-1.9199999999999998E-2</v>
      </c>
      <c r="AI27" s="28">
        <f t="shared" si="14"/>
        <v>7.8300000000000036E-3</v>
      </c>
      <c r="AJ27" s="28">
        <f t="shared" si="15"/>
        <v>1.0240000000000001E-2</v>
      </c>
      <c r="AK27" s="28">
        <f t="shared" si="16"/>
        <v>1.8979999999999997E-2</v>
      </c>
      <c r="AL27" s="24">
        <v>0.1837</v>
      </c>
      <c r="AM27" s="24">
        <v>-1.7000000000000001E-2</v>
      </c>
      <c r="AN27" s="24">
        <v>9.1999999999999998E-3</v>
      </c>
      <c r="AO27" s="28">
        <f t="shared" si="17"/>
        <v>1.1380000000000001E-2</v>
      </c>
      <c r="AP27" s="28">
        <f t="shared" si="18"/>
        <v>1.2530000000000001E-2</v>
      </c>
      <c r="AQ27" s="28">
        <f t="shared" si="19"/>
        <v>6.2699999999999995E-3</v>
      </c>
      <c r="AR27" s="24">
        <v>0.2157</v>
      </c>
      <c r="AS27" s="24">
        <v>2.6599999999999999E-2</v>
      </c>
      <c r="AT27" s="24">
        <v>-3.5999999999999999E-3</v>
      </c>
      <c r="AU27" s="28">
        <f t="shared" si="20"/>
        <v>3.5400000000000154E-3</v>
      </c>
      <c r="AV27" s="28">
        <f t="shared" si="21"/>
        <v>7.6299999999999979E-3</v>
      </c>
      <c r="AW27" s="28">
        <f t="shared" si="22"/>
        <v>8.5000000000000006E-4</v>
      </c>
      <c r="AX27" s="24">
        <v>0.16259999999999999</v>
      </c>
      <c r="AY27" s="24">
        <v>3.5999999999999997E-2</v>
      </c>
      <c r="AZ27" s="24">
        <v>1.41E-2</v>
      </c>
      <c r="BA27" s="28">
        <f t="shared" si="23"/>
        <v>3.3860000000000001E-2</v>
      </c>
      <c r="BB27" s="28">
        <f t="shared" si="24"/>
        <v>3.4479999999999997E-2</v>
      </c>
      <c r="BC27" s="28">
        <f t="shared" si="25"/>
        <v>5.9299999999999995E-3</v>
      </c>
    </row>
    <row r="28" spans="1:55" ht="15">
      <c r="A28" s="1">
        <v>22</v>
      </c>
      <c r="B28" s="24">
        <v>0.1993</v>
      </c>
      <c r="C28" s="24">
        <v>1.8200000000000001E-2</v>
      </c>
      <c r="D28" s="24">
        <v>-1.9E-3</v>
      </c>
      <c r="E28" s="27">
        <f t="shared" si="26"/>
        <v>1.4029999999999987E-2</v>
      </c>
      <c r="F28" s="27">
        <f t="shared" si="0"/>
        <v>1.2840000000000001E-2</v>
      </c>
      <c r="G28" s="27">
        <f t="shared" si="1"/>
        <v>5.0200000000000002E-3</v>
      </c>
      <c r="H28" s="24">
        <v>0.2319</v>
      </c>
      <c r="I28" s="24">
        <v>-2.0999999999999999E-3</v>
      </c>
      <c r="J28" s="24">
        <v>5.9999999999999995E-4</v>
      </c>
      <c r="K28" s="28">
        <f t="shared" si="2"/>
        <v>7.4700000000000044E-3</v>
      </c>
      <c r="L28" s="28">
        <f t="shared" si="3"/>
        <v>3.65E-3</v>
      </c>
      <c r="M28" s="28">
        <f t="shared" si="4"/>
        <v>5.4200000000000003E-3</v>
      </c>
      <c r="N28">
        <v>0.2354</v>
      </c>
      <c r="O28">
        <v>2.2100000000000002E-2</v>
      </c>
      <c r="P28">
        <v>1.1900000000000001E-2</v>
      </c>
      <c r="Q28" s="28">
        <f t="shared" si="5"/>
        <v>1.7309999999999992E-2</v>
      </c>
      <c r="R28" s="28">
        <f t="shared" si="6"/>
        <v>1.3240000000000002E-2</v>
      </c>
      <c r="S28" s="28">
        <f t="shared" si="7"/>
        <v>9.9700000000000014E-3</v>
      </c>
      <c r="T28">
        <v>0.22289999999999999</v>
      </c>
      <c r="U28">
        <v>-1.2E-2</v>
      </c>
      <c r="V28">
        <v>-2.0999999999999999E-3</v>
      </c>
      <c r="W28" s="28">
        <f t="shared" si="8"/>
        <v>1.1299999999999921E-3</v>
      </c>
      <c r="X28" s="28">
        <f t="shared" si="9"/>
        <v>2.0400000000000001E-3</v>
      </c>
      <c r="Y28" s="28">
        <f t="shared" si="10"/>
        <v>2.0000000000000009E-4</v>
      </c>
      <c r="Z28">
        <v>0.21759999999999999</v>
      </c>
      <c r="AA28">
        <v>-1.18E-2</v>
      </c>
      <c r="AB28">
        <v>-3.0999999999999999E-3</v>
      </c>
      <c r="AC28" s="28">
        <f t="shared" si="11"/>
        <v>5.5600000000000094E-3</v>
      </c>
      <c r="AD28" s="28">
        <f t="shared" si="12"/>
        <v>5.5799999999999999E-3</v>
      </c>
      <c r="AE28" s="28">
        <f t="shared" si="13"/>
        <v>1.56E-3</v>
      </c>
      <c r="AF28" s="24">
        <v>0.21360000000000001</v>
      </c>
      <c r="AG28" s="24">
        <v>-1.23E-2</v>
      </c>
      <c r="AH28" s="24">
        <v>2.5999999999999999E-3</v>
      </c>
      <c r="AI28" s="28">
        <f t="shared" si="14"/>
        <v>7.5299999999999812E-3</v>
      </c>
      <c r="AJ28" s="28">
        <f t="shared" si="15"/>
        <v>8.5999999999999965E-4</v>
      </c>
      <c r="AK28" s="28">
        <f t="shared" si="16"/>
        <v>2.3799999999999997E-3</v>
      </c>
      <c r="AL28" s="24">
        <v>0.1794</v>
      </c>
      <c r="AM28" s="24">
        <v>5.1000000000000004E-3</v>
      </c>
      <c r="AN28" s="24">
        <v>5.3E-3</v>
      </c>
      <c r="AO28" s="28">
        <f t="shared" si="17"/>
        <v>1.5679999999999999E-2</v>
      </c>
      <c r="AP28" s="28">
        <f t="shared" si="18"/>
        <v>6.3000000000000035E-4</v>
      </c>
      <c r="AQ28" s="28">
        <f t="shared" si="19"/>
        <v>2.3700000000000001E-3</v>
      </c>
      <c r="AR28" s="24">
        <v>0.20710000000000001</v>
      </c>
      <c r="AS28" s="24">
        <v>3.2300000000000002E-2</v>
      </c>
      <c r="AT28" s="24">
        <v>8.6999999999999994E-3</v>
      </c>
      <c r="AU28" s="28">
        <f t="shared" si="20"/>
        <v>5.0599999999999812E-3</v>
      </c>
      <c r="AV28" s="28">
        <f t="shared" si="21"/>
        <v>1.3330000000000002E-2</v>
      </c>
      <c r="AW28" s="28">
        <f t="shared" si="22"/>
        <v>4.2499999999999994E-3</v>
      </c>
      <c r="AX28" s="24">
        <v>0.17150000000000001</v>
      </c>
      <c r="AY28" s="24">
        <v>1.38E-2</v>
      </c>
      <c r="AZ28" s="24">
        <v>9.4000000000000004E-3</v>
      </c>
      <c r="BA28" s="28">
        <f t="shared" si="23"/>
        <v>2.4959999999999982E-2</v>
      </c>
      <c r="BB28" s="28">
        <f t="shared" si="24"/>
        <v>1.2279999999999999E-2</v>
      </c>
      <c r="BC28" s="28">
        <f t="shared" si="25"/>
        <v>1.2300000000000002E-3</v>
      </c>
    </row>
    <row r="29" spans="1:55" ht="15">
      <c r="A29" s="1">
        <v>23</v>
      </c>
      <c r="B29" s="24">
        <v>0.20269999999999999</v>
      </c>
      <c r="C29" s="24">
        <v>5.8999999999999999E-3</v>
      </c>
      <c r="D29" s="24">
        <v>2.9999999999999997E-4</v>
      </c>
      <c r="E29" s="27">
        <f t="shared" si="26"/>
        <v>1.0630000000000001E-2</v>
      </c>
      <c r="F29" s="27">
        <f t="shared" si="0"/>
        <v>5.3999999999999968E-4</v>
      </c>
      <c r="G29" s="27">
        <f t="shared" si="1"/>
        <v>6.62E-3</v>
      </c>
      <c r="H29" s="24">
        <v>0.22259999999999999</v>
      </c>
      <c r="I29" s="24">
        <v>3.8E-3</v>
      </c>
      <c r="J29" s="24">
        <v>2.8999999999999998E-3</v>
      </c>
      <c r="K29" s="28">
        <f t="shared" si="2"/>
        <v>1.8299999999999983E-3</v>
      </c>
      <c r="L29" s="28">
        <f t="shared" si="3"/>
        <v>1.9499999999999999E-3</v>
      </c>
      <c r="M29" s="28">
        <f t="shared" si="4"/>
        <v>3.1200000000000004E-3</v>
      </c>
      <c r="N29">
        <v>0.23350000000000001</v>
      </c>
      <c r="O29">
        <v>2.5899999999999999E-2</v>
      </c>
      <c r="P29">
        <v>1.12E-2</v>
      </c>
      <c r="Q29" s="28">
        <f t="shared" si="5"/>
        <v>1.5410000000000007E-2</v>
      </c>
      <c r="R29" s="28">
        <f t="shared" si="6"/>
        <v>1.704E-2</v>
      </c>
      <c r="S29" s="28">
        <f t="shared" si="7"/>
        <v>9.2700000000000005E-3</v>
      </c>
      <c r="T29">
        <v>0.21490000000000001</v>
      </c>
      <c r="U29">
        <v>-5.9999999999999995E-4</v>
      </c>
      <c r="V29">
        <v>-3.8999999999999998E-3</v>
      </c>
      <c r="W29" s="28">
        <f t="shared" si="8"/>
        <v>6.8699999999999872E-3</v>
      </c>
      <c r="X29" s="28">
        <f t="shared" si="9"/>
        <v>1.3440000000000001E-2</v>
      </c>
      <c r="Y29" s="28">
        <f t="shared" si="10"/>
        <v>1.5999999999999999E-3</v>
      </c>
      <c r="Z29">
        <v>0.22339999999999999</v>
      </c>
      <c r="AA29">
        <v>-1.29E-2</v>
      </c>
      <c r="AB29">
        <v>7.1999999999999998E-3</v>
      </c>
      <c r="AC29" s="28">
        <f t="shared" si="11"/>
        <v>2.3999999999999022E-4</v>
      </c>
      <c r="AD29" s="28">
        <f t="shared" si="12"/>
        <v>6.6800000000000002E-3</v>
      </c>
      <c r="AE29" s="28">
        <f t="shared" si="13"/>
        <v>5.6600000000000001E-3</v>
      </c>
      <c r="AF29" s="24">
        <v>0.22209999999999999</v>
      </c>
      <c r="AG29" s="24">
        <v>-2.1000000000000001E-2</v>
      </c>
      <c r="AH29" s="24">
        <v>1.6999999999999999E-3</v>
      </c>
      <c r="AI29" s="28">
        <f t="shared" si="14"/>
        <v>9.6999999999999864E-4</v>
      </c>
      <c r="AJ29" s="28">
        <f t="shared" si="15"/>
        <v>7.8400000000000015E-3</v>
      </c>
      <c r="AK29" s="28">
        <f t="shared" si="16"/>
        <v>1.48E-3</v>
      </c>
      <c r="AL29" s="24">
        <v>0.18679999999999999</v>
      </c>
      <c r="AM29" s="24">
        <v>-4.7000000000000002E-3</v>
      </c>
      <c r="AN29" s="24">
        <v>-1.1999999999999999E-3</v>
      </c>
      <c r="AO29" s="28">
        <f t="shared" si="17"/>
        <v>8.2800000000000096E-3</v>
      </c>
      <c r="AP29" s="28">
        <f t="shared" si="18"/>
        <v>2.3000000000000017E-4</v>
      </c>
      <c r="AQ29" s="28">
        <f t="shared" si="19"/>
        <v>1.73E-3</v>
      </c>
      <c r="AR29" s="24">
        <v>0.2223</v>
      </c>
      <c r="AS29" s="24">
        <v>2.06E-2</v>
      </c>
      <c r="AT29" s="24">
        <v>2.9999999999999997E-4</v>
      </c>
      <c r="AU29" s="28">
        <f t="shared" si="20"/>
        <v>1.014000000000001E-2</v>
      </c>
      <c r="AV29" s="28">
        <f t="shared" si="21"/>
        <v>1.6299999999999995E-3</v>
      </c>
      <c r="AW29" s="28">
        <f t="shared" si="22"/>
        <v>4.15E-3</v>
      </c>
      <c r="AX29" s="24">
        <v>0.15670000000000001</v>
      </c>
      <c r="AY29" s="24">
        <v>-1.6000000000000001E-3</v>
      </c>
      <c r="AZ29" s="24">
        <v>1.8800000000000001E-2</v>
      </c>
      <c r="BA29" s="28">
        <f t="shared" si="23"/>
        <v>3.975999999999999E-2</v>
      </c>
      <c r="BB29" s="28">
        <f t="shared" si="24"/>
        <v>7.9999999999999993E-5</v>
      </c>
      <c r="BC29" s="28">
        <f t="shared" si="25"/>
        <v>1.0630000000000001E-2</v>
      </c>
    </row>
    <row r="30" spans="1:55" ht="15">
      <c r="A30" s="1">
        <v>24</v>
      </c>
      <c r="B30" s="24">
        <v>0.21759999999999999</v>
      </c>
      <c r="C30" s="24">
        <v>1.14E-2</v>
      </c>
      <c r="D30" s="24">
        <v>9.9000000000000008E-3</v>
      </c>
      <c r="E30" s="27">
        <f t="shared" si="26"/>
        <v>4.269999999999996E-3</v>
      </c>
      <c r="F30" s="27">
        <f t="shared" si="0"/>
        <v>6.0400000000000002E-3</v>
      </c>
      <c r="G30" s="27">
        <f t="shared" si="1"/>
        <v>2.9800000000000009E-3</v>
      </c>
      <c r="H30" s="24">
        <v>0.22140000000000001</v>
      </c>
      <c r="I30" s="24">
        <v>-5.1999999999999998E-3</v>
      </c>
      <c r="J30" s="24">
        <v>-1.46E-2</v>
      </c>
      <c r="K30" s="28">
        <f t="shared" si="2"/>
        <v>3.0299999999999772E-3</v>
      </c>
      <c r="L30" s="28">
        <f t="shared" si="3"/>
        <v>5.5000000000000014E-4</v>
      </c>
      <c r="M30" s="28">
        <f t="shared" si="4"/>
        <v>8.5800000000000008E-3</v>
      </c>
      <c r="N30">
        <v>0.2258</v>
      </c>
      <c r="O30">
        <v>1.5299999999999999E-2</v>
      </c>
      <c r="P30">
        <v>2.1999999999999999E-2</v>
      </c>
      <c r="Q30" s="28">
        <f t="shared" si="5"/>
        <v>7.7099999999999946E-3</v>
      </c>
      <c r="R30" s="28">
        <f t="shared" si="6"/>
        <v>6.4399999999999995E-3</v>
      </c>
      <c r="S30" s="28">
        <f t="shared" si="7"/>
        <v>2.0069999999999998E-2</v>
      </c>
      <c r="T30">
        <v>0.22320000000000001</v>
      </c>
      <c r="U30">
        <v>-6.0000000000000001E-3</v>
      </c>
      <c r="V30">
        <v>1E-3</v>
      </c>
      <c r="W30" s="28">
        <f t="shared" si="8"/>
        <v>1.4300000000000146E-3</v>
      </c>
      <c r="X30" s="28">
        <f t="shared" si="9"/>
        <v>8.0400000000000003E-3</v>
      </c>
      <c r="Y30" s="28">
        <f t="shared" si="10"/>
        <v>1.2999999999999999E-3</v>
      </c>
      <c r="Z30">
        <v>0.248</v>
      </c>
      <c r="AA30">
        <v>-3.2800000000000003E-2</v>
      </c>
      <c r="AB30">
        <v>2.5999999999999999E-3</v>
      </c>
      <c r="AC30" s="28">
        <f t="shared" si="11"/>
        <v>2.4840000000000001E-2</v>
      </c>
      <c r="AD30" s="28">
        <f t="shared" si="12"/>
        <v>2.6580000000000003E-2</v>
      </c>
      <c r="AE30" s="28">
        <f t="shared" si="13"/>
        <v>1.06E-3</v>
      </c>
      <c r="AF30" s="24">
        <v>0.21490000000000001</v>
      </c>
      <c r="AG30" s="24">
        <v>-2.9899999999999999E-2</v>
      </c>
      <c r="AH30" s="24">
        <v>1.1999999999999999E-3</v>
      </c>
      <c r="AI30" s="28">
        <f t="shared" si="14"/>
        <v>6.2299999999999855E-3</v>
      </c>
      <c r="AJ30" s="28">
        <f t="shared" si="15"/>
        <v>1.6739999999999998E-2</v>
      </c>
      <c r="AK30" s="28">
        <f t="shared" si="16"/>
        <v>9.7999999999999997E-4</v>
      </c>
      <c r="AL30" s="24">
        <v>0.1784</v>
      </c>
      <c r="AM30" s="24">
        <v>3.7000000000000002E-3</v>
      </c>
      <c r="AN30" s="24">
        <v>-3.2000000000000002E-3</v>
      </c>
      <c r="AO30" s="28">
        <f t="shared" si="17"/>
        <v>1.668E-2</v>
      </c>
      <c r="AP30" s="28">
        <f t="shared" si="18"/>
        <v>7.6999999999999985E-4</v>
      </c>
      <c r="AQ30" s="28">
        <f t="shared" si="19"/>
        <v>2.7000000000000027E-4</v>
      </c>
      <c r="AR30" s="24">
        <v>0.23350000000000001</v>
      </c>
      <c r="AS30" s="24">
        <v>4.1000000000000003E-3</v>
      </c>
      <c r="AT30" s="24">
        <v>1.4E-3</v>
      </c>
      <c r="AU30" s="28">
        <f t="shared" si="20"/>
        <v>2.1340000000000026E-2</v>
      </c>
      <c r="AV30" s="28">
        <f t="shared" si="21"/>
        <v>1.4870000000000001E-2</v>
      </c>
      <c r="AW30" s="28">
        <f t="shared" si="22"/>
        <v>3.0499999999999998E-3</v>
      </c>
      <c r="AX30" s="24">
        <v>0.1835</v>
      </c>
      <c r="AY30" s="24">
        <v>1.6299999999999999E-2</v>
      </c>
      <c r="AZ30" s="24">
        <v>1.5E-3</v>
      </c>
      <c r="BA30" s="28">
        <f t="shared" si="23"/>
        <v>1.2959999999999999E-2</v>
      </c>
      <c r="BB30" s="28">
        <f t="shared" si="24"/>
        <v>1.4779999999999998E-2</v>
      </c>
      <c r="BC30" s="28">
        <f t="shared" si="25"/>
        <v>6.6700000000000006E-3</v>
      </c>
    </row>
    <row r="31" spans="1:55" ht="15">
      <c r="A31" s="1">
        <v>25</v>
      </c>
      <c r="B31" s="24">
        <v>0.2235</v>
      </c>
      <c r="C31" s="24">
        <v>-2.3999999999999998E-3</v>
      </c>
      <c r="D31" s="24">
        <v>-8.3000000000000001E-3</v>
      </c>
      <c r="E31" s="27">
        <f t="shared" si="26"/>
        <v>1.0170000000000012E-2</v>
      </c>
      <c r="F31" s="27">
        <f t="shared" si="0"/>
        <v>2.9600000000000004E-3</v>
      </c>
      <c r="G31" s="27">
        <f t="shared" si="1"/>
        <v>1.3800000000000002E-3</v>
      </c>
      <c r="H31" s="24">
        <v>0.22900000000000001</v>
      </c>
      <c r="I31" s="24">
        <v>-8.8000000000000005E-3</v>
      </c>
      <c r="J31" s="24">
        <v>4.4999999999999997E-3</v>
      </c>
      <c r="K31" s="28">
        <f t="shared" si="2"/>
        <v>4.5700000000000185E-3</v>
      </c>
      <c r="L31" s="28">
        <f t="shared" si="3"/>
        <v>3.0500000000000006E-3</v>
      </c>
      <c r="M31" s="28">
        <f t="shared" si="4"/>
        <v>1.5200000000000005E-3</v>
      </c>
      <c r="N31">
        <v>0.22750000000000001</v>
      </c>
      <c r="O31">
        <v>2.9499999999999998E-2</v>
      </c>
      <c r="P31">
        <v>1.1599999999999999E-2</v>
      </c>
      <c r="Q31" s="28">
        <f t="shared" si="5"/>
        <v>9.4100000000000017E-3</v>
      </c>
      <c r="R31" s="28">
        <f t="shared" si="6"/>
        <v>2.0639999999999999E-2</v>
      </c>
      <c r="S31" s="28">
        <f t="shared" si="7"/>
        <v>9.6699999999999998E-3</v>
      </c>
      <c r="T31">
        <v>0.22209999999999999</v>
      </c>
      <c r="U31">
        <v>-2.69E-2</v>
      </c>
      <c r="V31">
        <v>4.7000000000000002E-3</v>
      </c>
      <c r="W31" s="28">
        <f t="shared" si="8"/>
        <v>3.2999999999999696E-4</v>
      </c>
      <c r="X31" s="28">
        <f t="shared" si="9"/>
        <v>1.286E-2</v>
      </c>
      <c r="Y31" s="28">
        <f t="shared" si="10"/>
        <v>2.4000000000000002E-3</v>
      </c>
      <c r="Z31">
        <v>0.22750000000000001</v>
      </c>
      <c r="AA31">
        <v>-2.75E-2</v>
      </c>
      <c r="AB31">
        <v>7.0000000000000001E-3</v>
      </c>
      <c r="AC31" s="28">
        <f t="shared" si="11"/>
        <v>4.3400000000000105E-3</v>
      </c>
      <c r="AD31" s="28">
        <f t="shared" si="12"/>
        <v>2.128E-2</v>
      </c>
      <c r="AE31" s="28">
        <f t="shared" si="13"/>
        <v>5.4600000000000004E-3</v>
      </c>
      <c r="AF31" s="24">
        <v>0.1956</v>
      </c>
      <c r="AG31" s="24">
        <v>-2.2599999999999999E-2</v>
      </c>
      <c r="AH31" s="24">
        <v>-7.7999999999999996E-3</v>
      </c>
      <c r="AI31" s="28">
        <f t="shared" si="14"/>
        <v>2.5529999999999997E-2</v>
      </c>
      <c r="AJ31" s="28">
        <f t="shared" si="15"/>
        <v>9.4399999999999987E-3</v>
      </c>
      <c r="AK31" s="28">
        <f t="shared" si="16"/>
        <v>7.5799999999999999E-3</v>
      </c>
      <c r="AL31" s="24">
        <v>0.18629999999999999</v>
      </c>
      <c r="AM31" s="24">
        <v>-1.4500000000000001E-2</v>
      </c>
      <c r="AN31" s="24">
        <v>6.1000000000000004E-3</v>
      </c>
      <c r="AO31" s="28">
        <f t="shared" si="17"/>
        <v>8.78000000000001E-3</v>
      </c>
      <c r="AP31" s="28">
        <f t="shared" si="18"/>
        <v>1.0030000000000001E-2</v>
      </c>
      <c r="AQ31" s="28">
        <f t="shared" si="19"/>
        <v>3.1700000000000005E-3</v>
      </c>
      <c r="AR31" s="24">
        <v>0.224</v>
      </c>
      <c r="AS31" s="24">
        <v>8.0000000000000002E-3</v>
      </c>
      <c r="AT31" s="24">
        <v>-4.5999999999999999E-3</v>
      </c>
      <c r="AU31" s="28">
        <f t="shared" si="20"/>
        <v>1.1840000000000017E-2</v>
      </c>
      <c r="AV31" s="28">
        <f t="shared" si="21"/>
        <v>1.0970000000000001E-2</v>
      </c>
      <c r="AW31" s="28">
        <f t="shared" si="22"/>
        <v>1.4999999999999996E-4</v>
      </c>
      <c r="AX31" s="24">
        <v>0.19370000000000001</v>
      </c>
      <c r="AY31" s="24">
        <v>1.0800000000000001E-2</v>
      </c>
      <c r="AZ31" s="24">
        <v>1.2800000000000001E-2</v>
      </c>
      <c r="BA31" s="28">
        <f t="shared" si="23"/>
        <v>2.7599999999999847E-3</v>
      </c>
      <c r="BB31" s="28">
        <f t="shared" si="24"/>
        <v>9.2800000000000001E-3</v>
      </c>
      <c r="BC31" s="28">
        <f t="shared" si="25"/>
        <v>4.6300000000000004E-3</v>
      </c>
    </row>
    <row r="32" spans="1:55" ht="15">
      <c r="A32" s="1">
        <v>26</v>
      </c>
      <c r="B32" s="24">
        <v>0.22</v>
      </c>
      <c r="C32" s="24">
        <v>2.3E-3</v>
      </c>
      <c r="D32" s="24">
        <v>-1.5299999999999999E-2</v>
      </c>
      <c r="E32" s="27">
        <f t="shared" si="26"/>
        <v>6.6700000000000093E-3</v>
      </c>
      <c r="F32" s="27">
        <f t="shared" si="0"/>
        <v>3.0600000000000002E-3</v>
      </c>
      <c r="G32" s="27">
        <f t="shared" si="1"/>
        <v>8.3799999999999986E-3</v>
      </c>
      <c r="H32" s="24">
        <v>0.2233</v>
      </c>
      <c r="I32" s="24">
        <v>-3.0999999999999999E-3</v>
      </c>
      <c r="J32" s="24">
        <v>-1.6000000000000001E-3</v>
      </c>
      <c r="K32" s="28">
        <f t="shared" si="2"/>
        <v>1.1299999999999921E-3</v>
      </c>
      <c r="L32" s="28">
        <f t="shared" si="3"/>
        <v>2.65E-3</v>
      </c>
      <c r="M32" s="28">
        <f t="shared" si="4"/>
        <v>4.4200000000000003E-3</v>
      </c>
      <c r="N32">
        <v>0.23019999999999999</v>
      </c>
      <c r="O32">
        <v>3.78E-2</v>
      </c>
      <c r="P32">
        <v>1.15E-2</v>
      </c>
      <c r="Q32" s="28">
        <f t="shared" si="5"/>
        <v>1.2109999999999982E-2</v>
      </c>
      <c r="R32" s="28">
        <f t="shared" si="6"/>
        <v>2.894E-2</v>
      </c>
      <c r="S32" s="28">
        <f t="shared" si="7"/>
        <v>9.5700000000000004E-3</v>
      </c>
      <c r="T32">
        <v>0.2253</v>
      </c>
      <c r="U32">
        <v>-2.3699999999999999E-2</v>
      </c>
      <c r="V32">
        <v>-2.0999999999999999E-3</v>
      </c>
      <c r="W32" s="28">
        <f t="shared" si="8"/>
        <v>3.5300000000000054E-3</v>
      </c>
      <c r="X32" s="28">
        <f t="shared" si="9"/>
        <v>9.6599999999999984E-3</v>
      </c>
      <c r="Y32" s="28">
        <f t="shared" si="10"/>
        <v>2.0000000000000009E-4</v>
      </c>
      <c r="Z32">
        <v>0.22720000000000001</v>
      </c>
      <c r="AA32">
        <v>-1.2699999999999999E-2</v>
      </c>
      <c r="AB32">
        <v>3.3E-3</v>
      </c>
      <c r="AC32" s="28">
        <f t="shared" si="11"/>
        <v>4.0400000000000158E-3</v>
      </c>
      <c r="AD32" s="28">
        <f t="shared" si="12"/>
        <v>6.4799999999999996E-3</v>
      </c>
      <c r="AE32" s="28">
        <f t="shared" si="13"/>
        <v>1.7600000000000001E-3</v>
      </c>
      <c r="AF32" s="24">
        <v>0.20480000000000001</v>
      </c>
      <c r="AG32" s="24">
        <v>-2.7300000000000001E-2</v>
      </c>
      <c r="AH32" s="24">
        <v>-1.7500000000000002E-2</v>
      </c>
      <c r="AI32" s="28">
        <f t="shared" si="14"/>
        <v>1.6329999999999983E-2</v>
      </c>
      <c r="AJ32" s="28">
        <f t="shared" si="15"/>
        <v>1.4140000000000002E-2</v>
      </c>
      <c r="AK32" s="28">
        <f t="shared" si="16"/>
        <v>1.728E-2</v>
      </c>
      <c r="AL32" s="24">
        <v>0.16739999999999999</v>
      </c>
      <c r="AM32" s="24">
        <v>-8.8999999999999999E-3</v>
      </c>
      <c r="AN32" s="24">
        <v>1.34E-2</v>
      </c>
      <c r="AO32" s="28">
        <f t="shared" si="17"/>
        <v>2.768000000000001E-2</v>
      </c>
      <c r="AP32" s="28">
        <f t="shared" si="18"/>
        <v>4.4299999999999999E-3</v>
      </c>
      <c r="AQ32" s="28">
        <f t="shared" si="19"/>
        <v>1.047E-2</v>
      </c>
      <c r="AR32" s="24">
        <v>0.2301</v>
      </c>
      <c r="AS32" s="24">
        <v>2.1999999999999999E-2</v>
      </c>
      <c r="AT32" s="24">
        <v>-7.9000000000000008E-3</v>
      </c>
      <c r="AU32" s="28">
        <f t="shared" si="20"/>
        <v>1.7940000000000011E-2</v>
      </c>
      <c r="AV32" s="28">
        <f t="shared" si="21"/>
        <v>3.029999999999998E-3</v>
      </c>
      <c r="AW32" s="28">
        <f t="shared" si="22"/>
        <v>3.4500000000000008E-3</v>
      </c>
      <c r="AX32" s="24">
        <v>0.1928</v>
      </c>
      <c r="AY32" s="24">
        <v>1.8200000000000001E-2</v>
      </c>
      <c r="AZ32" s="24">
        <v>-5.0000000000000001E-4</v>
      </c>
      <c r="BA32" s="28">
        <f t="shared" si="23"/>
        <v>3.6599999999999966E-3</v>
      </c>
      <c r="BB32" s="28">
        <f t="shared" si="24"/>
        <v>1.668E-2</v>
      </c>
      <c r="BC32" s="28">
        <f t="shared" si="25"/>
        <v>7.6699999999999997E-3</v>
      </c>
    </row>
    <row r="33" spans="1:55" ht="15">
      <c r="A33" s="1">
        <v>27</v>
      </c>
      <c r="B33" s="24">
        <v>0.21240000000000001</v>
      </c>
      <c r="C33" s="24">
        <v>1.2E-2</v>
      </c>
      <c r="D33" s="24">
        <v>-4.8999999999999998E-3</v>
      </c>
      <c r="E33" s="27">
        <f t="shared" si="26"/>
        <v>9.2999999999998639E-4</v>
      </c>
      <c r="F33" s="27">
        <f t="shared" si="0"/>
        <v>6.6400000000000001E-3</v>
      </c>
      <c r="G33" s="27">
        <f t="shared" si="1"/>
        <v>2.0200000000000001E-3</v>
      </c>
      <c r="H33" s="24">
        <v>0.22650000000000001</v>
      </c>
      <c r="I33" s="24">
        <v>1.1000000000000001E-3</v>
      </c>
      <c r="J33" s="24">
        <v>4.7999999999999996E-3</v>
      </c>
      <c r="K33" s="28">
        <f t="shared" si="2"/>
        <v>2.0700000000000163E-3</v>
      </c>
      <c r="L33" s="28">
        <f t="shared" si="3"/>
        <v>4.6499999999999996E-3</v>
      </c>
      <c r="M33" s="28">
        <f t="shared" si="4"/>
        <v>1.2200000000000006E-3</v>
      </c>
      <c r="N33">
        <v>0.2293</v>
      </c>
      <c r="O33">
        <v>2.41E-2</v>
      </c>
      <c r="P33">
        <v>1.01E-2</v>
      </c>
      <c r="Q33" s="28">
        <f t="shared" si="5"/>
        <v>1.1209999999999998E-2</v>
      </c>
      <c r="R33" s="28">
        <f t="shared" si="6"/>
        <v>1.524E-2</v>
      </c>
      <c r="S33" s="28">
        <f t="shared" si="7"/>
        <v>8.1700000000000002E-3</v>
      </c>
      <c r="T33">
        <v>0.21759999999999999</v>
      </c>
      <c r="U33">
        <v>-2.2200000000000001E-2</v>
      </c>
      <c r="V33">
        <v>-1.8E-3</v>
      </c>
      <c r="W33" s="28">
        <f t="shared" si="8"/>
        <v>4.170000000000007E-3</v>
      </c>
      <c r="X33" s="28">
        <f t="shared" si="9"/>
        <v>8.1600000000000006E-3</v>
      </c>
      <c r="Y33" s="28">
        <f t="shared" si="10"/>
        <v>5.0000000000000001E-4</v>
      </c>
      <c r="Z33">
        <v>0.22439999999999999</v>
      </c>
      <c r="AA33">
        <v>-1.8800000000000001E-2</v>
      </c>
      <c r="AB33">
        <v>-3.0000000000000001E-3</v>
      </c>
      <c r="AC33" s="28">
        <f t="shared" si="11"/>
        <v>1.2399999999999911E-3</v>
      </c>
      <c r="AD33" s="28">
        <f t="shared" si="12"/>
        <v>1.2580000000000001E-2</v>
      </c>
      <c r="AE33" s="28">
        <f t="shared" si="13"/>
        <v>1.4600000000000001E-3</v>
      </c>
      <c r="AF33" s="24">
        <v>0.2049</v>
      </c>
      <c r="AG33" s="24">
        <v>-4.3700000000000003E-2</v>
      </c>
      <c r="AH33" s="24">
        <v>-3.3999999999999998E-3</v>
      </c>
      <c r="AI33" s="28">
        <f t="shared" si="14"/>
        <v>1.6229999999999994E-2</v>
      </c>
      <c r="AJ33" s="28">
        <f t="shared" si="15"/>
        <v>3.0540000000000005E-2</v>
      </c>
      <c r="AK33" s="28">
        <f t="shared" si="16"/>
        <v>3.1799999999999997E-3</v>
      </c>
      <c r="AL33" s="24">
        <v>0.17649999999999999</v>
      </c>
      <c r="AM33" s="24">
        <v>3.1899999999999998E-2</v>
      </c>
      <c r="AN33" s="24">
        <v>7.4000000000000003E-3</v>
      </c>
      <c r="AO33" s="28">
        <f t="shared" si="17"/>
        <v>1.8580000000000013E-2</v>
      </c>
      <c r="AP33" s="28">
        <f t="shared" si="18"/>
        <v>2.7429999999999996E-2</v>
      </c>
      <c r="AQ33" s="28">
        <f t="shared" si="19"/>
        <v>4.47E-3</v>
      </c>
      <c r="AR33" s="24">
        <v>0.2303</v>
      </c>
      <c r="AS33" s="24">
        <v>2.7E-2</v>
      </c>
      <c r="AT33" s="24">
        <v>1.5E-3</v>
      </c>
      <c r="AU33" s="28">
        <f t="shared" si="20"/>
        <v>1.8140000000000017E-2</v>
      </c>
      <c r="AV33" s="28">
        <f t="shared" si="21"/>
        <v>8.0299999999999989E-3</v>
      </c>
      <c r="AW33" s="28">
        <f t="shared" si="22"/>
        <v>2.9499999999999999E-3</v>
      </c>
      <c r="AX33" s="24">
        <v>0.20200000000000001</v>
      </c>
      <c r="AY33" s="24">
        <v>7.1000000000000004E-3</v>
      </c>
      <c r="AZ33" s="24">
        <v>1.8E-3</v>
      </c>
      <c r="BA33" s="28">
        <f t="shared" si="23"/>
        <v>5.5400000000000171E-3</v>
      </c>
      <c r="BB33" s="28">
        <f t="shared" si="24"/>
        <v>5.5799999999999999E-3</v>
      </c>
      <c r="BC33" s="28">
        <f t="shared" si="25"/>
        <v>6.3700000000000007E-3</v>
      </c>
    </row>
    <row r="34" spans="1:55" ht="15">
      <c r="A34" s="1">
        <v>28</v>
      </c>
      <c r="B34" s="24">
        <v>0.215</v>
      </c>
      <c r="C34" s="24">
        <v>1.54E-2</v>
      </c>
      <c r="D34" s="24">
        <v>-2.0000000000000001E-4</v>
      </c>
      <c r="E34" s="27">
        <f t="shared" si="26"/>
        <v>1.6700000000000048E-3</v>
      </c>
      <c r="F34" s="27">
        <f t="shared" si="0"/>
        <v>1.004E-2</v>
      </c>
      <c r="G34" s="27">
        <f t="shared" si="1"/>
        <v>6.7200000000000003E-3</v>
      </c>
      <c r="H34" s="24">
        <v>0.2218</v>
      </c>
      <c r="I34" s="24">
        <v>5.9999999999999995E-4</v>
      </c>
      <c r="J34" s="24">
        <v>-5.0000000000000001E-4</v>
      </c>
      <c r="K34" s="28">
        <f t="shared" si="2"/>
        <v>2.6299999999999935E-3</v>
      </c>
      <c r="L34" s="28">
        <f t="shared" si="3"/>
        <v>5.1500000000000001E-3</v>
      </c>
      <c r="M34" s="28">
        <f t="shared" si="4"/>
        <v>5.5200000000000006E-3</v>
      </c>
      <c r="N34">
        <v>0.24249999999999999</v>
      </c>
      <c r="O34">
        <v>4.1999999999999997E-3</v>
      </c>
      <c r="P34">
        <v>6.1000000000000004E-3</v>
      </c>
      <c r="Q34" s="28">
        <f t="shared" si="5"/>
        <v>2.4409999999999987E-2</v>
      </c>
      <c r="R34" s="28">
        <f t="shared" si="6"/>
        <v>4.6600000000000001E-3</v>
      </c>
      <c r="S34" s="28">
        <f t="shared" si="7"/>
        <v>4.1700000000000001E-3</v>
      </c>
      <c r="T34">
        <v>0.21870000000000001</v>
      </c>
      <c r="U34">
        <v>-4.07E-2</v>
      </c>
      <c r="V34">
        <v>-2.2000000000000001E-3</v>
      </c>
      <c r="W34" s="28">
        <f t="shared" si="8"/>
        <v>3.0699999999999894E-3</v>
      </c>
      <c r="X34" s="28">
        <f t="shared" si="9"/>
        <v>2.666E-2</v>
      </c>
      <c r="Y34" s="28">
        <f t="shared" si="10"/>
        <v>9.9999999999999829E-5</v>
      </c>
      <c r="Z34">
        <v>0.2301</v>
      </c>
      <c r="AA34">
        <v>-1.06E-2</v>
      </c>
      <c r="AB34">
        <v>4.4999999999999997E-3</v>
      </c>
      <c r="AC34" s="28">
        <f t="shared" si="11"/>
        <v>6.9400000000000017E-3</v>
      </c>
      <c r="AD34" s="28">
        <f t="shared" si="12"/>
        <v>4.3800000000000002E-3</v>
      </c>
      <c r="AE34" s="28">
        <f t="shared" si="13"/>
        <v>2.96E-3</v>
      </c>
      <c r="AF34" s="24">
        <v>0.20649999999999999</v>
      </c>
      <c r="AG34" s="24">
        <v>-2.9700000000000001E-2</v>
      </c>
      <c r="AH34" s="24">
        <v>1.0699999999999999E-2</v>
      </c>
      <c r="AI34" s="28">
        <f t="shared" si="14"/>
        <v>1.4630000000000004E-2</v>
      </c>
      <c r="AJ34" s="28">
        <f t="shared" si="15"/>
        <v>1.6539999999999999E-2</v>
      </c>
      <c r="AK34" s="28">
        <f t="shared" si="16"/>
        <v>1.048E-2</v>
      </c>
      <c r="AL34" s="24">
        <v>0.19819999999999999</v>
      </c>
      <c r="AM34" s="24">
        <v>-1.83E-2</v>
      </c>
      <c r="AN34" s="24">
        <v>1.67E-2</v>
      </c>
      <c r="AO34" s="28">
        <f t="shared" si="17"/>
        <v>3.1199999999999839E-3</v>
      </c>
      <c r="AP34" s="28">
        <f t="shared" si="18"/>
        <v>1.383E-2</v>
      </c>
      <c r="AQ34" s="28">
        <f t="shared" si="19"/>
        <v>1.3769999999999999E-2</v>
      </c>
      <c r="AR34" s="24">
        <v>0.20669999999999999</v>
      </c>
      <c r="AS34" s="24">
        <v>3.1099999999999999E-2</v>
      </c>
      <c r="AT34" s="24">
        <v>4.4000000000000003E-3</v>
      </c>
      <c r="AU34" s="28">
        <f t="shared" si="20"/>
        <v>5.4599999999999926E-3</v>
      </c>
      <c r="AV34" s="28">
        <f t="shared" si="21"/>
        <v>1.2129999999999998E-2</v>
      </c>
      <c r="AW34" s="28">
        <f t="shared" si="22"/>
        <v>4.9999999999999697E-5</v>
      </c>
      <c r="AX34" s="24">
        <v>0.16980000000000001</v>
      </c>
      <c r="AY34" s="24">
        <v>3.7100000000000001E-2</v>
      </c>
      <c r="AZ34" s="24">
        <v>2.7000000000000001E-3</v>
      </c>
      <c r="BA34" s="28">
        <f t="shared" si="23"/>
        <v>2.6659999999999989E-2</v>
      </c>
      <c r="BB34" s="28">
        <f t="shared" si="24"/>
        <v>3.5580000000000001E-2</v>
      </c>
      <c r="BC34" s="28">
        <f t="shared" si="25"/>
        <v>5.47E-3</v>
      </c>
    </row>
    <row r="35" spans="1:55" ht="15">
      <c r="A35" s="1">
        <v>29</v>
      </c>
      <c r="B35" s="24">
        <v>0.2175</v>
      </c>
      <c r="C35" s="24">
        <v>5.1000000000000004E-3</v>
      </c>
      <c r="D35" s="24">
        <v>-1.0200000000000001E-2</v>
      </c>
      <c r="E35" s="27">
        <f t="shared" si="26"/>
        <v>4.170000000000007E-3</v>
      </c>
      <c r="F35" s="27">
        <f t="shared" si="0"/>
        <v>2.5999999999999981E-4</v>
      </c>
      <c r="G35" s="27">
        <f t="shared" si="1"/>
        <v>3.2800000000000008E-3</v>
      </c>
      <c r="H35" s="24">
        <v>0.22500000000000001</v>
      </c>
      <c r="I35" s="24">
        <v>-1.0200000000000001E-2</v>
      </c>
      <c r="J35" s="24">
        <v>-1.06E-2</v>
      </c>
      <c r="K35" s="28">
        <f t="shared" si="2"/>
        <v>5.7000000000001494E-4</v>
      </c>
      <c r="L35" s="28">
        <f t="shared" si="3"/>
        <v>4.4500000000000008E-3</v>
      </c>
      <c r="M35" s="28">
        <f t="shared" si="4"/>
        <v>4.5799999999999999E-3</v>
      </c>
      <c r="N35">
        <v>0.2306</v>
      </c>
      <c r="O35">
        <v>2.7400000000000001E-2</v>
      </c>
      <c r="P35">
        <v>-2.9999999999999997E-4</v>
      </c>
      <c r="Q35" s="28">
        <f t="shared" si="5"/>
        <v>1.2509999999999993E-2</v>
      </c>
      <c r="R35" s="28">
        <f t="shared" si="6"/>
        <v>1.8540000000000001E-2</v>
      </c>
      <c r="S35" s="28">
        <f t="shared" si="7"/>
        <v>1.6300000000000002E-3</v>
      </c>
      <c r="T35">
        <v>0.2351</v>
      </c>
      <c r="U35">
        <v>-2.29E-2</v>
      </c>
      <c r="V35">
        <v>6.3E-3</v>
      </c>
      <c r="W35" s="28">
        <f t="shared" si="8"/>
        <v>1.3330000000000009E-2</v>
      </c>
      <c r="X35" s="28">
        <f t="shared" si="9"/>
        <v>8.8599999999999998E-3</v>
      </c>
      <c r="Y35" s="28">
        <f t="shared" si="10"/>
        <v>4.0000000000000001E-3</v>
      </c>
      <c r="Z35">
        <v>0.21060000000000001</v>
      </c>
      <c r="AA35">
        <v>-2E-3</v>
      </c>
      <c r="AB35">
        <v>1.4E-3</v>
      </c>
      <c r="AC35" s="28">
        <f t="shared" si="11"/>
        <v>1.2559999999999988E-2</v>
      </c>
      <c r="AD35" s="28">
        <f t="shared" si="12"/>
        <v>4.2199999999999998E-3</v>
      </c>
      <c r="AE35" s="28">
        <f t="shared" si="13"/>
        <v>1.3999999999999993E-4</v>
      </c>
      <c r="AF35" s="24">
        <v>0.1948</v>
      </c>
      <c r="AG35" s="24">
        <v>-3.1899999999999998E-2</v>
      </c>
      <c r="AH35" s="24">
        <v>-5.1000000000000004E-3</v>
      </c>
      <c r="AI35" s="28">
        <f t="shared" si="14"/>
        <v>2.6329999999999992E-2</v>
      </c>
      <c r="AJ35" s="28">
        <f t="shared" si="15"/>
        <v>1.874E-2</v>
      </c>
      <c r="AK35" s="28">
        <f t="shared" si="16"/>
        <v>4.8800000000000007E-3</v>
      </c>
      <c r="AL35" s="24">
        <v>0.1721</v>
      </c>
      <c r="AM35" s="24">
        <v>4.8899999999999999E-2</v>
      </c>
      <c r="AN35" s="24">
        <v>1.4800000000000001E-2</v>
      </c>
      <c r="AO35" s="28">
        <f t="shared" si="17"/>
        <v>2.298E-2</v>
      </c>
      <c r="AP35" s="28">
        <f t="shared" si="18"/>
        <v>4.4429999999999997E-2</v>
      </c>
      <c r="AQ35" s="28">
        <f t="shared" si="19"/>
        <v>1.187E-2</v>
      </c>
      <c r="AR35" s="24">
        <v>0.20880000000000001</v>
      </c>
      <c r="AS35" s="24">
        <v>7.6E-3</v>
      </c>
      <c r="AT35" s="24">
        <v>3.8E-3</v>
      </c>
      <c r="AU35" s="28">
        <f t="shared" si="20"/>
        <v>3.3599999999999741E-3</v>
      </c>
      <c r="AV35" s="28">
        <f t="shared" si="21"/>
        <v>1.1370000000000002E-2</v>
      </c>
      <c r="AW35" s="28">
        <f t="shared" si="22"/>
        <v>6.4999999999999997E-4</v>
      </c>
      <c r="AX35" s="24">
        <v>0.1779</v>
      </c>
      <c r="AY35" s="24">
        <v>-1.41E-2</v>
      </c>
      <c r="AZ35" s="24">
        <v>7.4000000000000003E-3</v>
      </c>
      <c r="BA35" s="28">
        <f t="shared" si="23"/>
        <v>1.8559999999999993E-2</v>
      </c>
      <c r="BB35" s="28">
        <f t="shared" si="24"/>
        <v>1.2579999999999999E-2</v>
      </c>
      <c r="BC35" s="28">
        <f t="shared" si="25"/>
        <v>7.6999999999999985E-4</v>
      </c>
    </row>
    <row r="36" spans="1:55" ht="15">
      <c r="A36" s="1">
        <v>30</v>
      </c>
      <c r="B36" s="24">
        <v>0.20899999999999999</v>
      </c>
      <c r="C36" s="24">
        <v>1.06E-2</v>
      </c>
      <c r="D36" s="24">
        <v>-1.1299999999999999E-2</v>
      </c>
      <c r="E36" s="27">
        <f t="shared" si="26"/>
        <v>4.3300000000000005E-3</v>
      </c>
      <c r="F36" s="27">
        <f t="shared" si="0"/>
        <v>5.2399999999999999E-3</v>
      </c>
      <c r="G36" s="27">
        <f t="shared" si="1"/>
        <v>4.3799999999999993E-3</v>
      </c>
      <c r="H36" s="24">
        <v>0.23100000000000001</v>
      </c>
      <c r="I36" s="24">
        <v>-1.04E-2</v>
      </c>
      <c r="J36" s="24">
        <v>-6.1000000000000004E-3</v>
      </c>
      <c r="K36" s="28">
        <f t="shared" si="2"/>
        <v>6.5700000000000203E-3</v>
      </c>
      <c r="L36" s="28">
        <f t="shared" si="3"/>
        <v>4.6499999999999996E-3</v>
      </c>
      <c r="M36" s="28">
        <f t="shared" si="4"/>
        <v>8.000000000000021E-5</v>
      </c>
      <c r="N36">
        <v>0.2281</v>
      </c>
      <c r="O36">
        <v>4.48E-2</v>
      </c>
      <c r="P36">
        <v>-2.8999999999999998E-3</v>
      </c>
      <c r="Q36" s="28">
        <f t="shared" si="5"/>
        <v>1.0009999999999991E-2</v>
      </c>
      <c r="R36" s="28">
        <f t="shared" si="6"/>
        <v>3.594E-2</v>
      </c>
      <c r="S36" s="28">
        <f t="shared" si="7"/>
        <v>9.6999999999999973E-4</v>
      </c>
      <c r="T36">
        <v>0.21820000000000001</v>
      </c>
      <c r="U36">
        <v>-1.66E-2</v>
      </c>
      <c r="V36">
        <v>3.7000000000000002E-3</v>
      </c>
      <c r="W36" s="28">
        <f t="shared" si="8"/>
        <v>3.5699999999999898E-3</v>
      </c>
      <c r="X36" s="28">
        <f t="shared" si="9"/>
        <v>2.5599999999999998E-3</v>
      </c>
      <c r="Y36" s="28">
        <f t="shared" si="10"/>
        <v>1.4000000000000002E-3</v>
      </c>
      <c r="Z36">
        <v>0.20430000000000001</v>
      </c>
      <c r="AA36">
        <v>7.7999999999999996E-3</v>
      </c>
      <c r="AB36">
        <v>-6.9999999999999999E-4</v>
      </c>
      <c r="AC36" s="28">
        <f t="shared" si="11"/>
        <v>1.8859999999999988E-2</v>
      </c>
      <c r="AD36" s="28">
        <f t="shared" si="12"/>
        <v>1.5799999999999998E-3</v>
      </c>
      <c r="AE36" s="28">
        <f t="shared" si="13"/>
        <v>8.3999999999999993E-4</v>
      </c>
      <c r="AF36" s="24">
        <v>0.2</v>
      </c>
      <c r="AG36" s="24">
        <v>-3.1199999999999999E-2</v>
      </c>
      <c r="AH36" s="24">
        <v>-3.7000000000000002E-3</v>
      </c>
      <c r="AI36" s="28">
        <f t="shared" si="14"/>
        <v>2.1129999999999982E-2</v>
      </c>
      <c r="AJ36" s="28">
        <f t="shared" si="15"/>
        <v>1.804E-2</v>
      </c>
      <c r="AK36" s="28">
        <f t="shared" si="16"/>
        <v>3.48E-3</v>
      </c>
      <c r="AL36" s="24">
        <v>0.1633</v>
      </c>
      <c r="AM36" s="24">
        <v>0</v>
      </c>
      <c r="AN36" s="24">
        <v>2E-3</v>
      </c>
      <c r="AO36" s="28">
        <f t="shared" si="17"/>
        <v>3.1780000000000003E-2</v>
      </c>
      <c r="AP36" s="28">
        <f t="shared" si="18"/>
        <v>4.47E-3</v>
      </c>
      <c r="AQ36" s="28">
        <f t="shared" si="19"/>
        <v>9.2999999999999984E-4</v>
      </c>
      <c r="AR36" s="24">
        <v>0.22470000000000001</v>
      </c>
      <c r="AS36" s="24">
        <v>1.26E-2</v>
      </c>
      <c r="AT36" s="24">
        <v>1.11E-2</v>
      </c>
      <c r="AU36" s="28">
        <f t="shared" si="20"/>
        <v>1.2540000000000023E-2</v>
      </c>
      <c r="AV36" s="28">
        <f t="shared" si="21"/>
        <v>6.3700000000000007E-3</v>
      </c>
      <c r="AW36" s="28">
        <f t="shared" si="22"/>
        <v>6.6500000000000005E-3</v>
      </c>
      <c r="AX36" s="24">
        <v>0.18010000000000001</v>
      </c>
      <c r="AY36" s="24">
        <v>-1.9E-3</v>
      </c>
      <c r="AZ36" s="24">
        <v>1.32E-2</v>
      </c>
      <c r="BA36" s="28">
        <f t="shared" si="23"/>
        <v>1.6359999999999986E-2</v>
      </c>
      <c r="BB36" s="28">
        <f t="shared" si="24"/>
        <v>3.7999999999999991E-4</v>
      </c>
      <c r="BC36" s="28">
        <f t="shared" si="25"/>
        <v>5.0299999999999997E-3</v>
      </c>
    </row>
    <row r="37" spans="1:55" ht="15">
      <c r="A37" s="1">
        <v>31</v>
      </c>
      <c r="B37" s="24">
        <v>0.2278</v>
      </c>
      <c r="C37" s="24">
        <v>1.34E-2</v>
      </c>
      <c r="D37" s="24">
        <v>-2.53E-2</v>
      </c>
      <c r="E37" s="27">
        <f t="shared" si="26"/>
        <v>1.4470000000000011E-2</v>
      </c>
      <c r="F37" s="27">
        <f t="shared" si="0"/>
        <v>8.0400000000000003E-3</v>
      </c>
      <c r="G37" s="27">
        <f t="shared" si="1"/>
        <v>1.8380000000000001E-2</v>
      </c>
      <c r="H37" s="24">
        <v>0.2281</v>
      </c>
      <c r="I37" s="24">
        <v>-1.7899999999999999E-2</v>
      </c>
      <c r="J37" s="24">
        <v>4.5999999999999999E-3</v>
      </c>
      <c r="K37" s="28">
        <f t="shared" si="2"/>
        <v>3.6700000000000066E-3</v>
      </c>
      <c r="L37" s="28">
        <f t="shared" si="3"/>
        <v>1.2149999999999999E-2</v>
      </c>
      <c r="M37" s="28">
        <f t="shared" si="4"/>
        <v>1.4200000000000003E-3</v>
      </c>
      <c r="N37">
        <v>0.22869999999999999</v>
      </c>
      <c r="O37">
        <v>3.2199999999999999E-2</v>
      </c>
      <c r="P37">
        <v>-5.7000000000000002E-3</v>
      </c>
      <c r="Q37" s="28">
        <f t="shared" si="5"/>
        <v>1.0609999999999981E-2</v>
      </c>
      <c r="R37" s="28">
        <f t="shared" si="6"/>
        <v>2.334E-2</v>
      </c>
      <c r="S37" s="28">
        <f t="shared" si="7"/>
        <v>3.7699999999999999E-3</v>
      </c>
      <c r="T37">
        <v>0.22700000000000001</v>
      </c>
      <c r="U37">
        <v>-2.4400000000000002E-2</v>
      </c>
      <c r="V37">
        <v>-5.0000000000000001E-4</v>
      </c>
      <c r="W37" s="28">
        <f t="shared" si="8"/>
        <v>5.2300000000000124E-3</v>
      </c>
      <c r="X37" s="28">
        <f t="shared" si="9"/>
        <v>1.0360000000000001E-2</v>
      </c>
      <c r="Y37" s="28">
        <f t="shared" si="10"/>
        <v>1.8E-3</v>
      </c>
      <c r="Z37">
        <v>0.20549999999999999</v>
      </c>
      <c r="AA37">
        <v>1.2200000000000001E-2</v>
      </c>
      <c r="AB37">
        <v>1.6500000000000001E-2</v>
      </c>
      <c r="AC37" s="28">
        <f t="shared" si="11"/>
        <v>1.7660000000000009E-2</v>
      </c>
      <c r="AD37" s="28">
        <f t="shared" si="12"/>
        <v>5.9800000000000009E-3</v>
      </c>
      <c r="AE37" s="28">
        <f t="shared" si="13"/>
        <v>1.4960000000000001E-2</v>
      </c>
      <c r="AF37" s="24">
        <v>0.22650000000000001</v>
      </c>
      <c r="AG37" s="24">
        <v>-2.2100000000000002E-2</v>
      </c>
      <c r="AH37" s="24">
        <v>1.1599999999999999E-2</v>
      </c>
      <c r="AI37" s="28">
        <f t="shared" si="14"/>
        <v>5.3700000000000137E-3</v>
      </c>
      <c r="AJ37" s="28">
        <f t="shared" si="15"/>
        <v>8.9400000000000018E-3</v>
      </c>
      <c r="AK37" s="28">
        <f t="shared" si="16"/>
        <v>1.1379999999999999E-2</v>
      </c>
      <c r="AL37" s="24">
        <v>0.1721</v>
      </c>
      <c r="AM37" s="24">
        <v>-2.9899999999999999E-2</v>
      </c>
      <c r="AN37" s="24">
        <v>1.3100000000000001E-2</v>
      </c>
      <c r="AO37" s="28">
        <f t="shared" si="17"/>
        <v>2.298E-2</v>
      </c>
      <c r="AP37" s="28">
        <f t="shared" si="18"/>
        <v>2.5430000000000001E-2</v>
      </c>
      <c r="AQ37" s="28">
        <f t="shared" si="19"/>
        <v>1.017E-2</v>
      </c>
      <c r="AR37" s="24">
        <v>0.22950000000000001</v>
      </c>
      <c r="AS37" s="24">
        <v>-5.4999999999999997E-3</v>
      </c>
      <c r="AT37" s="24">
        <v>9.7999999999999997E-3</v>
      </c>
      <c r="AU37" s="28">
        <f t="shared" si="20"/>
        <v>1.7340000000000022E-2</v>
      </c>
      <c r="AV37" s="28">
        <f t="shared" si="21"/>
        <v>1.3470000000000001E-2</v>
      </c>
      <c r="AW37" s="28">
        <f t="shared" si="22"/>
        <v>5.3499999999999997E-3</v>
      </c>
      <c r="AX37" s="24">
        <v>0.21310000000000001</v>
      </c>
      <c r="AY37" s="24">
        <v>2.7400000000000001E-2</v>
      </c>
      <c r="AZ37" s="24">
        <v>1.9699999999999999E-2</v>
      </c>
      <c r="BA37" s="28">
        <f t="shared" si="23"/>
        <v>1.6640000000000016E-2</v>
      </c>
      <c r="BB37" s="28">
        <f t="shared" si="24"/>
        <v>2.588E-2</v>
      </c>
      <c r="BC37" s="28">
        <f t="shared" si="25"/>
        <v>1.1529999999999999E-2</v>
      </c>
    </row>
    <row r="38" spans="1:55" ht="15">
      <c r="A38" s="1">
        <v>32</v>
      </c>
      <c r="B38" s="24">
        <v>0.222</v>
      </c>
      <c r="C38" s="24">
        <v>5.3E-3</v>
      </c>
      <c r="D38" s="24">
        <v>-1.89E-2</v>
      </c>
      <c r="E38" s="27">
        <f t="shared" si="26"/>
        <v>8.670000000000011E-3</v>
      </c>
      <c r="F38" s="27">
        <f t="shared" si="0"/>
        <v>6.0000000000000157E-5</v>
      </c>
      <c r="G38" s="27">
        <f t="shared" si="1"/>
        <v>1.1980000000000001E-2</v>
      </c>
      <c r="H38" s="24">
        <v>0.2225</v>
      </c>
      <c r="I38" s="24">
        <v>-1.9300000000000001E-2</v>
      </c>
      <c r="J38" s="24">
        <v>3.5999999999999999E-3</v>
      </c>
      <c r="K38" s="28">
        <f t="shared" si="2"/>
        <v>1.9299999999999873E-3</v>
      </c>
      <c r="L38" s="28">
        <f t="shared" si="3"/>
        <v>1.3550000000000001E-2</v>
      </c>
      <c r="M38" s="28">
        <f t="shared" si="4"/>
        <v>2.4200000000000003E-3</v>
      </c>
      <c r="N38">
        <v>0.2258</v>
      </c>
      <c r="O38">
        <v>2.01E-2</v>
      </c>
      <c r="P38">
        <v>-5.8999999999999999E-3</v>
      </c>
      <c r="Q38" s="28">
        <f t="shared" si="5"/>
        <v>7.7099999999999946E-3</v>
      </c>
      <c r="R38" s="28">
        <f t="shared" si="6"/>
        <v>1.124E-2</v>
      </c>
      <c r="S38" s="28">
        <f t="shared" si="7"/>
        <v>3.9699999999999996E-3</v>
      </c>
      <c r="T38">
        <v>0.22509999999999999</v>
      </c>
      <c r="U38">
        <v>-2.0500000000000001E-2</v>
      </c>
      <c r="V38">
        <v>-1.6999999999999999E-3</v>
      </c>
      <c r="W38" s="28">
        <f t="shared" si="8"/>
        <v>3.3299999999999996E-3</v>
      </c>
      <c r="X38" s="28">
        <f t="shared" si="9"/>
        <v>6.4600000000000005E-3</v>
      </c>
      <c r="Y38" s="28">
        <f t="shared" si="10"/>
        <v>6.0000000000000006E-4</v>
      </c>
      <c r="Z38">
        <v>0.20269999999999999</v>
      </c>
      <c r="AA38">
        <v>-2.0000000000000001E-4</v>
      </c>
      <c r="AB38">
        <v>1.67E-2</v>
      </c>
      <c r="AC38" s="28">
        <f t="shared" si="11"/>
        <v>2.0460000000000006E-2</v>
      </c>
      <c r="AD38" s="28">
        <f t="shared" si="12"/>
        <v>6.0200000000000002E-3</v>
      </c>
      <c r="AE38" s="28">
        <f t="shared" si="13"/>
        <v>1.516E-2</v>
      </c>
      <c r="AF38" s="24">
        <v>0.23549999999999999</v>
      </c>
      <c r="AG38" s="24">
        <v>-2.5899999999999999E-2</v>
      </c>
      <c r="AH38" s="24">
        <v>-8.0000000000000004E-4</v>
      </c>
      <c r="AI38" s="28">
        <f t="shared" si="14"/>
        <v>1.4369999999999994E-2</v>
      </c>
      <c r="AJ38" s="28">
        <f t="shared" si="15"/>
        <v>1.274E-2</v>
      </c>
      <c r="AK38" s="28">
        <f t="shared" si="16"/>
        <v>5.8E-4</v>
      </c>
      <c r="AL38" s="24">
        <v>0.20219999999999999</v>
      </c>
      <c r="AM38" s="24">
        <v>9.1999999999999998E-3</v>
      </c>
      <c r="AN38" s="24">
        <v>2.5999999999999999E-3</v>
      </c>
      <c r="AO38" s="28">
        <f t="shared" si="17"/>
        <v>7.1199999999999875E-3</v>
      </c>
      <c r="AP38" s="28">
        <f t="shared" si="18"/>
        <v>4.7299999999999998E-3</v>
      </c>
      <c r="AQ38" s="28">
        <f t="shared" si="19"/>
        <v>3.3E-4</v>
      </c>
      <c r="AR38" s="24">
        <v>0.2286</v>
      </c>
      <c r="AS38" s="24">
        <v>1.01E-2</v>
      </c>
      <c r="AT38" s="24">
        <v>9.2999999999999992E-3</v>
      </c>
      <c r="AU38" s="28">
        <f t="shared" si="20"/>
        <v>1.644000000000001E-2</v>
      </c>
      <c r="AV38" s="28">
        <f t="shared" si="21"/>
        <v>8.8700000000000011E-3</v>
      </c>
      <c r="AW38" s="28">
        <f t="shared" si="22"/>
        <v>4.8499999999999993E-3</v>
      </c>
      <c r="AX38" s="24">
        <v>0.20949999999999999</v>
      </c>
      <c r="AY38" s="24">
        <v>-4.7999999999999996E-3</v>
      </c>
      <c r="AZ38" s="24">
        <v>-6.1000000000000004E-3</v>
      </c>
      <c r="BA38" s="28">
        <f t="shared" si="23"/>
        <v>1.3039999999999996E-2</v>
      </c>
      <c r="BB38" s="28">
        <f t="shared" si="24"/>
        <v>3.2799999999999995E-3</v>
      </c>
      <c r="BC38" s="28">
        <f t="shared" si="25"/>
        <v>2.0699999999999998E-3</v>
      </c>
    </row>
    <row r="39" spans="1:55" ht="15">
      <c r="A39" s="1">
        <v>33</v>
      </c>
      <c r="B39" s="24">
        <v>0.22500000000000001</v>
      </c>
      <c r="C39" s="24">
        <v>-8.0000000000000004E-4</v>
      </c>
      <c r="D39" s="24">
        <v>-1.1900000000000001E-2</v>
      </c>
      <c r="E39" s="27">
        <f t="shared" si="26"/>
        <v>1.1670000000000014E-2</v>
      </c>
      <c r="F39" s="27">
        <f t="shared" si="0"/>
        <v>4.5599999999999998E-3</v>
      </c>
      <c r="G39" s="27">
        <f t="shared" si="1"/>
        <v>4.9800000000000009E-3</v>
      </c>
      <c r="H39" s="24">
        <v>0.21049999999999999</v>
      </c>
      <c r="I39" s="24">
        <v>6.6E-3</v>
      </c>
      <c r="J39" s="24">
        <v>-1.54E-2</v>
      </c>
      <c r="K39" s="28">
        <f t="shared" si="2"/>
        <v>1.3929999999999998E-2</v>
      </c>
      <c r="L39" s="28">
        <f t="shared" si="3"/>
        <v>8.5000000000000006E-4</v>
      </c>
      <c r="M39" s="28">
        <f t="shared" si="4"/>
        <v>9.3799999999999994E-3</v>
      </c>
      <c r="N39">
        <v>0.21390000000000001</v>
      </c>
      <c r="O39">
        <v>2.52E-2</v>
      </c>
      <c r="P39">
        <v>-8.9999999999999993E-3</v>
      </c>
      <c r="Q39" s="28">
        <f t="shared" si="5"/>
        <v>4.1899999999999993E-3</v>
      </c>
      <c r="R39" s="28">
        <f t="shared" si="6"/>
        <v>1.634E-2</v>
      </c>
      <c r="S39" s="28">
        <f t="shared" si="7"/>
        <v>7.069999999999999E-3</v>
      </c>
      <c r="T39">
        <v>0.22439999999999999</v>
      </c>
      <c r="U39">
        <v>-0.02</v>
      </c>
      <c r="V39">
        <v>-4.1999999999999997E-3</v>
      </c>
      <c r="W39" s="28">
        <f t="shared" si="8"/>
        <v>2.6299999999999935E-3</v>
      </c>
      <c r="X39" s="28">
        <f t="shared" si="9"/>
        <v>5.96E-3</v>
      </c>
      <c r="Y39" s="28">
        <f t="shared" si="10"/>
        <v>1.8999999999999998E-3</v>
      </c>
      <c r="Z39">
        <v>0.2117</v>
      </c>
      <c r="AA39">
        <v>3.5000000000000001E-3</v>
      </c>
      <c r="AB39">
        <v>3.3999999999999998E-3</v>
      </c>
      <c r="AC39" s="28">
        <f t="shared" si="11"/>
        <v>1.1459999999999998E-2</v>
      </c>
      <c r="AD39" s="28">
        <f t="shared" si="12"/>
        <v>2.7199999999999998E-3</v>
      </c>
      <c r="AE39" s="28">
        <f t="shared" si="13"/>
        <v>1.8599999999999999E-3</v>
      </c>
      <c r="AF39" s="24">
        <v>0.2334</v>
      </c>
      <c r="AG39" s="24">
        <v>-2.46E-2</v>
      </c>
      <c r="AH39" s="24">
        <v>-1.03E-2</v>
      </c>
      <c r="AI39" s="28">
        <f t="shared" si="14"/>
        <v>1.2270000000000003E-2</v>
      </c>
      <c r="AJ39" s="28">
        <f t="shared" si="15"/>
        <v>1.1440000000000001E-2</v>
      </c>
      <c r="AK39" s="28">
        <f t="shared" si="16"/>
        <v>1.008E-2</v>
      </c>
      <c r="AL39" s="24">
        <v>0.18229999999999999</v>
      </c>
      <c r="AM39" s="24">
        <v>1.24E-2</v>
      </c>
      <c r="AN39" s="24">
        <v>-7.4999999999999997E-3</v>
      </c>
      <c r="AO39" s="28">
        <f t="shared" si="17"/>
        <v>1.2780000000000014E-2</v>
      </c>
      <c r="AP39" s="28">
        <f t="shared" si="18"/>
        <v>7.9299999999999995E-3</v>
      </c>
      <c r="AQ39" s="28">
        <f t="shared" si="19"/>
        <v>4.5699999999999994E-3</v>
      </c>
      <c r="AR39" s="24">
        <v>0.2346</v>
      </c>
      <c r="AS39" s="24">
        <v>1.4200000000000001E-2</v>
      </c>
      <c r="AT39" s="24">
        <v>-5.4999999999999997E-3</v>
      </c>
      <c r="AU39" s="28">
        <f t="shared" si="20"/>
        <v>2.2440000000000015E-2</v>
      </c>
      <c r="AV39" s="28">
        <f t="shared" si="21"/>
        <v>4.7699999999999999E-3</v>
      </c>
      <c r="AW39" s="28">
        <f t="shared" si="22"/>
        <v>1.0499999999999997E-3</v>
      </c>
      <c r="AX39" s="24">
        <v>0.2059</v>
      </c>
      <c r="AY39" s="24">
        <v>-1.44E-2</v>
      </c>
      <c r="AZ39" s="24">
        <v>-2.7000000000000001E-3</v>
      </c>
      <c r="BA39" s="28">
        <f t="shared" si="23"/>
        <v>9.4400000000000039E-3</v>
      </c>
      <c r="BB39" s="28">
        <f t="shared" si="24"/>
        <v>1.2879999999999999E-2</v>
      </c>
      <c r="BC39" s="28">
        <f t="shared" si="25"/>
        <v>5.47E-3</v>
      </c>
    </row>
    <row r="40" spans="1:55" ht="15">
      <c r="A40" s="1">
        <v>34</v>
      </c>
      <c r="B40" s="24">
        <v>0.20380000000000001</v>
      </c>
      <c r="C40" s="24">
        <v>8.3000000000000001E-3</v>
      </c>
      <c r="D40" s="24">
        <v>-7.0000000000000001E-3</v>
      </c>
      <c r="E40" s="27">
        <f t="shared" si="26"/>
        <v>9.5299999999999829E-3</v>
      </c>
      <c r="F40" s="27">
        <f t="shared" si="0"/>
        <v>2.9399999999999999E-3</v>
      </c>
      <c r="G40" s="27">
        <f t="shared" si="1"/>
        <v>8.000000000000021E-5</v>
      </c>
      <c r="H40" s="24">
        <v>0.2147</v>
      </c>
      <c r="I40" s="24">
        <v>1.1000000000000001E-3</v>
      </c>
      <c r="J40" s="24">
        <v>-2.1600000000000001E-2</v>
      </c>
      <c r="K40" s="28">
        <f t="shared" si="2"/>
        <v>9.7299999999999887E-3</v>
      </c>
      <c r="L40" s="28">
        <f t="shared" si="3"/>
        <v>4.6499999999999996E-3</v>
      </c>
      <c r="M40" s="28">
        <f t="shared" si="4"/>
        <v>1.558E-2</v>
      </c>
      <c r="N40">
        <v>0.21340000000000001</v>
      </c>
      <c r="O40">
        <v>0</v>
      </c>
      <c r="P40">
        <v>-9.1000000000000004E-3</v>
      </c>
      <c r="Q40" s="28">
        <f t="shared" si="5"/>
        <v>4.6899999999999997E-3</v>
      </c>
      <c r="R40" s="28">
        <f t="shared" si="6"/>
        <v>8.8599999999999998E-3</v>
      </c>
      <c r="S40" s="28">
        <f t="shared" si="7"/>
        <v>7.1700000000000002E-3</v>
      </c>
      <c r="T40">
        <v>0.22900000000000001</v>
      </c>
      <c r="U40">
        <v>-1.7399999999999999E-2</v>
      </c>
      <c r="V40">
        <v>-2.0999999999999999E-3</v>
      </c>
      <c r="W40" s="28">
        <f t="shared" si="8"/>
        <v>7.2300000000000142E-3</v>
      </c>
      <c r="X40" s="28">
        <f t="shared" si="9"/>
        <v>3.3599999999999984E-3</v>
      </c>
      <c r="Y40" s="28">
        <f t="shared" si="10"/>
        <v>2.0000000000000009E-4</v>
      </c>
      <c r="Z40">
        <v>0.2291</v>
      </c>
      <c r="AA40">
        <v>6.8999999999999999E-3</v>
      </c>
      <c r="AB40">
        <v>3.8E-3</v>
      </c>
      <c r="AC40" s="28">
        <f t="shared" si="11"/>
        <v>5.9400000000000008E-3</v>
      </c>
      <c r="AD40" s="28">
        <f t="shared" si="12"/>
        <v>6.8000000000000005E-4</v>
      </c>
      <c r="AE40" s="28">
        <f t="shared" si="13"/>
        <v>2.2599999999999999E-3</v>
      </c>
      <c r="AF40" s="24">
        <v>0.24110000000000001</v>
      </c>
      <c r="AG40" s="24">
        <v>-3.1E-2</v>
      </c>
      <c r="AH40" s="24">
        <v>2.1299999999999999E-2</v>
      </c>
      <c r="AI40" s="28">
        <f t="shared" si="14"/>
        <v>1.9970000000000016E-2</v>
      </c>
      <c r="AJ40" s="28">
        <f t="shared" si="15"/>
        <v>1.7840000000000002E-2</v>
      </c>
      <c r="AK40" s="28">
        <f t="shared" si="16"/>
        <v>2.1079999999999998E-2</v>
      </c>
      <c r="AL40" s="24">
        <v>0.17480000000000001</v>
      </c>
      <c r="AM40" s="24">
        <v>-2.18E-2</v>
      </c>
      <c r="AN40" s="24">
        <v>-4.0000000000000001E-3</v>
      </c>
      <c r="AO40" s="28">
        <f t="shared" si="17"/>
        <v>2.0279999999999992E-2</v>
      </c>
      <c r="AP40" s="28">
        <f t="shared" si="18"/>
        <v>1.7329999999999998E-2</v>
      </c>
      <c r="AQ40" s="28">
        <f t="shared" si="19"/>
        <v>1.0700000000000002E-3</v>
      </c>
      <c r="AR40" s="24">
        <v>0.22969999999999999</v>
      </c>
      <c r="AS40" s="24">
        <v>1.2800000000000001E-2</v>
      </c>
      <c r="AT40" s="24">
        <v>-1.5E-3</v>
      </c>
      <c r="AU40" s="28">
        <f t="shared" si="20"/>
        <v>1.754E-2</v>
      </c>
      <c r="AV40" s="28">
        <f t="shared" si="21"/>
        <v>6.1700000000000001E-3</v>
      </c>
      <c r="AW40" s="28">
        <f t="shared" si="22"/>
        <v>2.9499999999999999E-3</v>
      </c>
      <c r="AX40" s="24">
        <v>0.18490000000000001</v>
      </c>
      <c r="AY40" s="24">
        <v>1.1999999999999999E-3</v>
      </c>
      <c r="AZ40" s="24">
        <v>2.8E-3</v>
      </c>
      <c r="BA40" s="28">
        <f t="shared" si="23"/>
        <v>1.1559999999999987E-2</v>
      </c>
      <c r="BB40" s="28">
        <f t="shared" si="24"/>
        <v>3.2000000000000019E-4</v>
      </c>
      <c r="BC40" s="28">
        <f t="shared" si="25"/>
        <v>5.3699999999999998E-3</v>
      </c>
    </row>
    <row r="41" spans="1:55" ht="15">
      <c r="A41" s="1">
        <v>35</v>
      </c>
      <c r="B41" s="24">
        <v>0.1908</v>
      </c>
      <c r="C41" s="24">
        <v>1.7899999999999999E-2</v>
      </c>
      <c r="D41" s="24">
        <v>-9.1000000000000004E-3</v>
      </c>
      <c r="E41" s="27">
        <f t="shared" si="26"/>
        <v>2.2529999999999994E-2</v>
      </c>
      <c r="F41" s="27">
        <f t="shared" si="0"/>
        <v>1.2539999999999999E-2</v>
      </c>
      <c r="G41" s="27">
        <f t="shared" si="1"/>
        <v>2.1800000000000005E-3</v>
      </c>
      <c r="H41" s="24">
        <v>0.20150000000000001</v>
      </c>
      <c r="I41" s="24">
        <v>1.6899999999999998E-2</v>
      </c>
      <c r="J41" s="24">
        <v>-1.5699999999999999E-2</v>
      </c>
      <c r="K41" s="28">
        <f t="shared" si="2"/>
        <v>2.2929999999999978E-2</v>
      </c>
      <c r="L41" s="28">
        <f t="shared" si="3"/>
        <v>1.1149999999999998E-2</v>
      </c>
      <c r="M41" s="28">
        <f t="shared" si="4"/>
        <v>9.6799999999999976E-3</v>
      </c>
      <c r="N41">
        <v>0.21429999999999999</v>
      </c>
      <c r="O41">
        <v>1.4E-3</v>
      </c>
      <c r="P41">
        <v>-1.4E-2</v>
      </c>
      <c r="Q41" s="28">
        <f t="shared" si="5"/>
        <v>3.7900000000000156E-3</v>
      </c>
      <c r="R41" s="28">
        <f t="shared" si="6"/>
        <v>7.4599999999999996E-3</v>
      </c>
      <c r="S41" s="28">
        <f t="shared" si="7"/>
        <v>1.2070000000000001E-2</v>
      </c>
      <c r="T41">
        <v>0.221</v>
      </c>
      <c r="U41">
        <v>-1.4800000000000001E-2</v>
      </c>
      <c r="V41">
        <v>-1.6000000000000001E-3</v>
      </c>
      <c r="W41" s="28">
        <f t="shared" si="8"/>
        <v>7.6999999999999291E-4</v>
      </c>
      <c r="X41" s="28">
        <f t="shared" si="9"/>
        <v>7.6000000000000026E-4</v>
      </c>
      <c r="Y41" s="28">
        <f t="shared" si="10"/>
        <v>6.9999999999999988E-4</v>
      </c>
      <c r="Z41">
        <v>0.2336</v>
      </c>
      <c r="AA41">
        <v>-1.1999999999999999E-3</v>
      </c>
      <c r="AB41">
        <v>-2.2000000000000001E-3</v>
      </c>
      <c r="AC41" s="28">
        <f t="shared" si="11"/>
        <v>1.0440000000000005E-2</v>
      </c>
      <c r="AD41" s="28">
        <f t="shared" si="12"/>
        <v>5.0200000000000002E-3</v>
      </c>
      <c r="AE41" s="28">
        <f t="shared" si="13"/>
        <v>6.6000000000000021E-4</v>
      </c>
      <c r="AF41" s="24">
        <v>0.23100000000000001</v>
      </c>
      <c r="AG41" s="24">
        <v>-7.6E-3</v>
      </c>
      <c r="AH41" s="24">
        <v>1.43E-2</v>
      </c>
      <c r="AI41" s="28">
        <f t="shared" si="14"/>
        <v>9.8700000000000176E-3</v>
      </c>
      <c r="AJ41" s="28">
        <f t="shared" si="15"/>
        <v>5.5599999999999998E-3</v>
      </c>
      <c r="AK41" s="28">
        <f t="shared" si="16"/>
        <v>1.4080000000000001E-2</v>
      </c>
      <c r="AL41" s="24">
        <v>0.16289999999999999</v>
      </c>
      <c r="AM41" s="24">
        <v>-1.1999999999999999E-3</v>
      </c>
      <c r="AN41" s="24">
        <v>2.0000000000000001E-4</v>
      </c>
      <c r="AO41" s="28">
        <f t="shared" si="17"/>
        <v>3.2180000000000014E-2</v>
      </c>
      <c r="AP41" s="28">
        <f t="shared" si="18"/>
        <v>3.2700000000000003E-3</v>
      </c>
      <c r="AQ41" s="28">
        <f t="shared" si="19"/>
        <v>2.7299999999999998E-3</v>
      </c>
      <c r="AR41" s="24">
        <v>0.2198</v>
      </c>
      <c r="AS41" s="24">
        <v>2.4E-2</v>
      </c>
      <c r="AT41" s="24">
        <v>9.9000000000000008E-3</v>
      </c>
      <c r="AU41" s="28">
        <f t="shared" si="20"/>
        <v>7.6400000000000079E-3</v>
      </c>
      <c r="AV41" s="28">
        <f t="shared" si="21"/>
        <v>5.0299999999999997E-3</v>
      </c>
      <c r="AW41" s="28">
        <f t="shared" si="22"/>
        <v>5.4500000000000009E-3</v>
      </c>
      <c r="AX41" s="24">
        <v>0.2162</v>
      </c>
      <c r="AY41" s="24">
        <v>-1.6799999999999999E-2</v>
      </c>
      <c r="AZ41" s="24">
        <v>-2.5000000000000001E-3</v>
      </c>
      <c r="BA41" s="28">
        <f t="shared" si="23"/>
        <v>1.9740000000000008E-2</v>
      </c>
      <c r="BB41" s="28">
        <f t="shared" si="24"/>
        <v>1.5279999999999998E-2</v>
      </c>
      <c r="BC41" s="28">
        <f t="shared" si="25"/>
        <v>5.6699999999999997E-3</v>
      </c>
    </row>
    <row r="42" spans="1:55" ht="15">
      <c r="A42" s="1">
        <v>36</v>
      </c>
      <c r="B42" s="24">
        <v>0.1963</v>
      </c>
      <c r="C42" s="24">
        <v>1.9800000000000002E-2</v>
      </c>
      <c r="D42" s="24">
        <v>-2.5000000000000001E-3</v>
      </c>
      <c r="E42" s="27">
        <f t="shared" si="26"/>
        <v>1.702999999999999E-2</v>
      </c>
      <c r="F42" s="27">
        <f t="shared" si="0"/>
        <v>1.4440000000000001E-2</v>
      </c>
      <c r="G42" s="27">
        <f t="shared" si="1"/>
        <v>4.4200000000000003E-3</v>
      </c>
      <c r="H42" s="24">
        <v>0.21279999999999999</v>
      </c>
      <c r="I42" s="24">
        <v>1.1999999999999999E-3</v>
      </c>
      <c r="J42" s="24">
        <v>-1.29E-2</v>
      </c>
      <c r="K42" s="28">
        <f t="shared" si="2"/>
        <v>1.1630000000000001E-2</v>
      </c>
      <c r="L42" s="28">
        <f t="shared" si="3"/>
        <v>4.5500000000000002E-3</v>
      </c>
      <c r="M42" s="28">
        <f t="shared" si="4"/>
        <v>6.8799999999999998E-3</v>
      </c>
      <c r="N42">
        <v>0.2089</v>
      </c>
      <c r="O42">
        <v>-5.4999999999999997E-3</v>
      </c>
      <c r="P42">
        <v>-9.5999999999999992E-3</v>
      </c>
      <c r="Q42" s="28">
        <f t="shared" si="5"/>
        <v>9.1900000000000037E-3</v>
      </c>
      <c r="R42" s="28">
        <f t="shared" si="6"/>
        <v>3.3600000000000001E-3</v>
      </c>
      <c r="S42" s="28">
        <f t="shared" si="7"/>
        <v>7.6699999999999989E-3</v>
      </c>
      <c r="T42">
        <v>0.2177</v>
      </c>
      <c r="U42">
        <v>-1.4800000000000001E-2</v>
      </c>
      <c r="V42">
        <v>1.1999999999999999E-3</v>
      </c>
      <c r="W42" s="28">
        <f t="shared" si="8"/>
        <v>4.0699999999999903E-3</v>
      </c>
      <c r="X42" s="28">
        <f t="shared" si="9"/>
        <v>7.6000000000000026E-4</v>
      </c>
      <c r="Y42" s="28">
        <f t="shared" si="10"/>
        <v>1.1000000000000001E-3</v>
      </c>
      <c r="Z42">
        <v>0.23519999999999999</v>
      </c>
      <c r="AA42">
        <v>5.7000000000000002E-3</v>
      </c>
      <c r="AB42">
        <v>1.01E-2</v>
      </c>
      <c r="AC42" s="28">
        <f t="shared" si="11"/>
        <v>1.2039999999999995E-2</v>
      </c>
      <c r="AD42" s="28">
        <f t="shared" si="12"/>
        <v>5.1999999999999963E-4</v>
      </c>
      <c r="AE42" s="28">
        <f t="shared" si="13"/>
        <v>8.5599999999999999E-3</v>
      </c>
      <c r="AF42" s="24">
        <v>0.2394</v>
      </c>
      <c r="AG42" s="24">
        <v>-4.3E-3</v>
      </c>
      <c r="AH42" s="24">
        <v>9.1999999999999998E-3</v>
      </c>
      <c r="AI42" s="28">
        <f t="shared" si="14"/>
        <v>1.8270000000000008E-2</v>
      </c>
      <c r="AJ42" s="28">
        <f t="shared" si="15"/>
        <v>8.8599999999999998E-3</v>
      </c>
      <c r="AK42" s="28">
        <f t="shared" si="16"/>
        <v>8.9800000000000001E-3</v>
      </c>
      <c r="AL42" s="24">
        <v>0.1767</v>
      </c>
      <c r="AM42" s="24">
        <v>-2.58E-2</v>
      </c>
      <c r="AN42" s="24">
        <v>3.0000000000000001E-3</v>
      </c>
      <c r="AO42" s="28">
        <f t="shared" si="17"/>
        <v>1.8380000000000007E-2</v>
      </c>
      <c r="AP42" s="28">
        <f t="shared" si="18"/>
        <v>2.1330000000000002E-2</v>
      </c>
      <c r="AQ42" s="28">
        <f t="shared" si="19"/>
        <v>7.0000000000000184E-5</v>
      </c>
      <c r="AR42" s="24">
        <v>0.22500000000000001</v>
      </c>
      <c r="AS42" s="24">
        <v>4.0899999999999999E-2</v>
      </c>
      <c r="AT42" s="24">
        <v>1.1000000000000001E-3</v>
      </c>
      <c r="AU42" s="28">
        <f t="shared" si="20"/>
        <v>1.2840000000000018E-2</v>
      </c>
      <c r="AV42" s="28">
        <f t="shared" si="21"/>
        <v>2.1929999999999998E-2</v>
      </c>
      <c r="AW42" s="28">
        <f t="shared" si="22"/>
        <v>3.3499999999999997E-3</v>
      </c>
      <c r="AX42" s="24">
        <v>0.2036</v>
      </c>
      <c r="AY42" s="24">
        <v>-4.4999999999999997E-3</v>
      </c>
      <c r="AZ42" s="24">
        <v>8.0999999999999996E-3</v>
      </c>
      <c r="BA42" s="28">
        <f t="shared" si="23"/>
        <v>7.1400000000000075E-3</v>
      </c>
      <c r="BB42" s="28">
        <f t="shared" si="24"/>
        <v>2.9799999999999996E-3</v>
      </c>
      <c r="BC42" s="28">
        <f t="shared" si="25"/>
        <v>7.0000000000000617E-5</v>
      </c>
    </row>
    <row r="43" spans="1:55" ht="15">
      <c r="A43" s="1">
        <v>37</v>
      </c>
      <c r="B43" s="24">
        <v>0.20269999999999999</v>
      </c>
      <c r="C43" s="24">
        <v>5.8999999999999999E-3</v>
      </c>
      <c r="D43" s="24">
        <v>3.8E-3</v>
      </c>
      <c r="E43" s="27">
        <f t="shared" si="26"/>
        <v>1.0630000000000001E-2</v>
      </c>
      <c r="F43" s="27">
        <f t="shared" si="0"/>
        <v>5.3999999999999968E-4</v>
      </c>
      <c r="G43" s="27">
        <f t="shared" si="1"/>
        <v>3.1199999999999999E-3</v>
      </c>
      <c r="H43" s="24">
        <v>0.21829999999999999</v>
      </c>
      <c r="I43" s="24">
        <v>-1.2999999999999999E-3</v>
      </c>
      <c r="J43" s="24">
        <v>-1.5E-3</v>
      </c>
      <c r="K43" s="28">
        <f t="shared" si="2"/>
        <v>6.1299999999999966E-3</v>
      </c>
      <c r="L43" s="28">
        <f t="shared" si="3"/>
        <v>4.45E-3</v>
      </c>
      <c r="M43" s="28">
        <f t="shared" si="4"/>
        <v>4.5199999999999997E-3</v>
      </c>
      <c r="N43">
        <v>0.2278</v>
      </c>
      <c r="O43">
        <v>1.52E-2</v>
      </c>
      <c r="P43">
        <v>-1.1299999999999999E-2</v>
      </c>
      <c r="Q43" s="28">
        <f t="shared" si="5"/>
        <v>9.7099999999999964E-3</v>
      </c>
      <c r="R43" s="28">
        <f t="shared" si="6"/>
        <v>6.3400000000000001E-3</v>
      </c>
      <c r="S43" s="28">
        <f t="shared" si="7"/>
        <v>9.3699999999999999E-3</v>
      </c>
      <c r="T43">
        <v>0.2233</v>
      </c>
      <c r="U43">
        <v>-1.7399999999999999E-2</v>
      </c>
      <c r="V43">
        <v>7.3000000000000001E-3</v>
      </c>
      <c r="W43" s="28">
        <f t="shared" si="8"/>
        <v>1.5300000000000036E-3</v>
      </c>
      <c r="X43" s="28">
        <f t="shared" si="9"/>
        <v>3.3599999999999984E-3</v>
      </c>
      <c r="Y43" s="28">
        <f t="shared" si="10"/>
        <v>5.0000000000000001E-3</v>
      </c>
      <c r="Z43">
        <v>0.22389999999999999</v>
      </c>
      <c r="AA43">
        <v>-2.9999999999999997E-4</v>
      </c>
      <c r="AB43">
        <v>6.6E-3</v>
      </c>
      <c r="AC43" s="28">
        <f t="shared" si="11"/>
        <v>7.3999999999999067E-4</v>
      </c>
      <c r="AD43" s="28">
        <f t="shared" si="12"/>
        <v>5.9199999999999999E-3</v>
      </c>
      <c r="AE43" s="28">
        <f t="shared" si="13"/>
        <v>5.0600000000000003E-3</v>
      </c>
      <c r="AF43" s="24">
        <v>0.2424</v>
      </c>
      <c r="AG43" s="24">
        <v>-1.01E-2</v>
      </c>
      <c r="AH43" s="24">
        <v>-1.5E-3</v>
      </c>
      <c r="AI43" s="28">
        <f t="shared" si="14"/>
        <v>2.1270000000000011E-2</v>
      </c>
      <c r="AJ43" s="28">
        <f t="shared" si="15"/>
        <v>3.0600000000000002E-3</v>
      </c>
      <c r="AK43" s="28">
        <f t="shared" si="16"/>
        <v>1.2800000000000001E-3</v>
      </c>
      <c r="AL43" s="24">
        <v>0.18229999999999999</v>
      </c>
      <c r="AM43" s="24">
        <v>-4.3700000000000003E-2</v>
      </c>
      <c r="AN43" s="24">
        <v>-8.2000000000000007E-3</v>
      </c>
      <c r="AO43" s="28">
        <f t="shared" si="17"/>
        <v>1.2780000000000014E-2</v>
      </c>
      <c r="AP43" s="28">
        <f t="shared" si="18"/>
        <v>3.9230000000000001E-2</v>
      </c>
      <c r="AQ43" s="28">
        <f t="shared" si="19"/>
        <v>5.2700000000000004E-3</v>
      </c>
      <c r="AR43" s="24">
        <v>0.2109</v>
      </c>
      <c r="AS43" s="24">
        <v>8.9999999999999993E-3</v>
      </c>
      <c r="AT43" s="24">
        <v>5.0000000000000001E-3</v>
      </c>
      <c r="AU43" s="28">
        <f t="shared" si="20"/>
        <v>1.2599999999999834E-3</v>
      </c>
      <c r="AV43" s="28">
        <f t="shared" si="21"/>
        <v>9.9700000000000014E-3</v>
      </c>
      <c r="AW43" s="28">
        <f t="shared" si="22"/>
        <v>5.5000000000000014E-4</v>
      </c>
      <c r="AX43" s="24">
        <v>0.17849999999999999</v>
      </c>
      <c r="AY43" s="24">
        <v>-3.0999999999999999E-3</v>
      </c>
      <c r="AZ43" s="24">
        <v>1.9900000000000001E-2</v>
      </c>
      <c r="BA43" s="28">
        <f t="shared" si="23"/>
        <v>1.7960000000000004E-2</v>
      </c>
      <c r="BB43" s="28">
        <f t="shared" si="24"/>
        <v>1.5799999999999998E-3</v>
      </c>
      <c r="BC43" s="28">
        <f t="shared" si="25"/>
        <v>1.1730000000000001E-2</v>
      </c>
    </row>
    <row r="44" spans="1:55" ht="15">
      <c r="A44" s="1">
        <v>38</v>
      </c>
      <c r="B44" s="24">
        <v>0.22370000000000001</v>
      </c>
      <c r="C44" s="24">
        <v>-5.1000000000000004E-3</v>
      </c>
      <c r="D44" s="24">
        <v>7.7000000000000002E-3</v>
      </c>
      <c r="E44" s="27">
        <f t="shared" si="26"/>
        <v>1.0370000000000018E-2</v>
      </c>
      <c r="F44" s="27">
        <f t="shared" si="0"/>
        <v>2.5999999999999981E-4</v>
      </c>
      <c r="G44" s="27">
        <f t="shared" si="1"/>
        <v>7.8000000000000031E-4</v>
      </c>
      <c r="H44" s="24">
        <v>0.23350000000000001</v>
      </c>
      <c r="I44" s="24">
        <v>-1.4E-2</v>
      </c>
      <c r="J44" s="24">
        <v>-8.2000000000000007E-3</v>
      </c>
      <c r="K44" s="28">
        <f t="shared" si="2"/>
        <v>9.0700000000000225E-3</v>
      </c>
      <c r="L44" s="28">
        <f t="shared" si="3"/>
        <v>8.2500000000000004E-3</v>
      </c>
      <c r="M44" s="28">
        <f t="shared" si="4"/>
        <v>2.1800000000000005E-3</v>
      </c>
      <c r="N44">
        <v>0.2223</v>
      </c>
      <c r="O44">
        <v>1.18E-2</v>
      </c>
      <c r="P44">
        <v>-8.5000000000000006E-3</v>
      </c>
      <c r="Q44" s="28">
        <f t="shared" si="5"/>
        <v>4.2099999999999915E-3</v>
      </c>
      <c r="R44" s="28">
        <f t="shared" si="6"/>
        <v>2.9399999999999999E-3</v>
      </c>
      <c r="S44" s="28">
        <f t="shared" si="7"/>
        <v>6.5700000000000003E-3</v>
      </c>
      <c r="T44">
        <v>0.2253</v>
      </c>
      <c r="U44">
        <v>-0.03</v>
      </c>
      <c r="V44">
        <v>3.0000000000000001E-3</v>
      </c>
      <c r="W44" s="28">
        <f t="shared" si="8"/>
        <v>3.5300000000000054E-3</v>
      </c>
      <c r="X44" s="28">
        <f t="shared" si="9"/>
        <v>1.5959999999999998E-2</v>
      </c>
      <c r="Y44" s="28">
        <f t="shared" si="10"/>
        <v>7.000000000000001E-4</v>
      </c>
      <c r="Z44">
        <v>0.23910000000000001</v>
      </c>
      <c r="AA44">
        <v>-6.1000000000000004E-3</v>
      </c>
      <c r="AB44">
        <v>1.9E-3</v>
      </c>
      <c r="AC44" s="28">
        <f t="shared" si="11"/>
        <v>1.594000000000001E-2</v>
      </c>
      <c r="AD44" s="28">
        <f t="shared" si="12"/>
        <v>1.1999999999999945E-4</v>
      </c>
      <c r="AE44" s="28">
        <f t="shared" si="13"/>
        <v>3.6000000000000008E-4</v>
      </c>
      <c r="AF44" s="24">
        <v>0.2414</v>
      </c>
      <c r="AG44" s="24">
        <v>-6.3E-3</v>
      </c>
      <c r="AH44" s="24">
        <v>3.5000000000000001E-3</v>
      </c>
      <c r="AI44" s="28">
        <f t="shared" si="14"/>
        <v>2.027000000000001E-2</v>
      </c>
      <c r="AJ44" s="28">
        <f t="shared" si="15"/>
        <v>6.8599999999999998E-3</v>
      </c>
      <c r="AK44" s="28">
        <f t="shared" si="16"/>
        <v>3.2799999999999999E-3</v>
      </c>
      <c r="AL44" s="24">
        <v>0.19589999999999999</v>
      </c>
      <c r="AM44" s="24">
        <v>-3.7000000000000002E-3</v>
      </c>
      <c r="AN44" s="24">
        <v>4.4000000000000003E-3</v>
      </c>
      <c r="AO44" s="28">
        <f t="shared" si="17"/>
        <v>8.1999999999998741E-4</v>
      </c>
      <c r="AP44" s="28">
        <f t="shared" si="18"/>
        <v>7.6999999999999985E-4</v>
      </c>
      <c r="AQ44" s="28">
        <f t="shared" si="19"/>
        <v>1.4700000000000004E-3</v>
      </c>
      <c r="AR44" s="24">
        <v>0.22670000000000001</v>
      </c>
      <c r="AS44" s="24">
        <v>3.5700000000000003E-2</v>
      </c>
      <c r="AT44" s="24">
        <v>2.3999999999999998E-3</v>
      </c>
      <c r="AU44" s="28">
        <f t="shared" si="20"/>
        <v>1.4540000000000025E-2</v>
      </c>
      <c r="AV44" s="28">
        <f t="shared" si="21"/>
        <v>1.6730000000000002E-2</v>
      </c>
      <c r="AW44" s="28">
        <f t="shared" si="22"/>
        <v>2.0500000000000002E-3</v>
      </c>
      <c r="AX44" s="24">
        <v>0.22600000000000001</v>
      </c>
      <c r="AY44" s="24">
        <v>-1.2E-2</v>
      </c>
      <c r="AZ44" s="24">
        <v>9.1000000000000004E-3</v>
      </c>
      <c r="BA44" s="28">
        <f t="shared" si="23"/>
        <v>2.9540000000000011E-2</v>
      </c>
      <c r="BB44" s="28">
        <f t="shared" si="24"/>
        <v>1.048E-2</v>
      </c>
      <c r="BC44" s="28">
        <f t="shared" si="25"/>
        <v>9.3000000000000027E-4</v>
      </c>
    </row>
    <row r="45" spans="1:55" ht="15">
      <c r="A45" s="1">
        <v>39</v>
      </c>
      <c r="B45" s="24">
        <v>0.22</v>
      </c>
      <c r="C45" s="24">
        <v>-7.1000000000000004E-3</v>
      </c>
      <c r="D45" s="24">
        <v>-1.43E-2</v>
      </c>
      <c r="E45" s="27">
        <f t="shared" si="26"/>
        <v>6.6700000000000093E-3</v>
      </c>
      <c r="F45" s="27">
        <f t="shared" si="0"/>
        <v>1.7400000000000002E-3</v>
      </c>
      <c r="G45" s="27">
        <f t="shared" si="1"/>
        <v>7.3800000000000003E-3</v>
      </c>
      <c r="H45" s="24">
        <v>0.23680000000000001</v>
      </c>
      <c r="I45" s="24">
        <v>-2.5000000000000001E-3</v>
      </c>
      <c r="J45" s="24">
        <v>-1.38E-2</v>
      </c>
      <c r="K45" s="28">
        <f t="shared" si="2"/>
        <v>1.237000000000002E-2</v>
      </c>
      <c r="L45" s="28">
        <f t="shared" si="3"/>
        <v>3.2499999999999999E-3</v>
      </c>
      <c r="M45" s="28">
        <f t="shared" si="4"/>
        <v>7.7799999999999996E-3</v>
      </c>
      <c r="N45">
        <v>0.222</v>
      </c>
      <c r="O45">
        <v>1.4999999999999999E-2</v>
      </c>
      <c r="P45">
        <v>-1.2999999999999999E-2</v>
      </c>
      <c r="Q45" s="28">
        <f t="shared" si="5"/>
        <v>3.9099999999999968E-3</v>
      </c>
      <c r="R45" s="28">
        <f t="shared" si="6"/>
        <v>6.1399999999999996E-3</v>
      </c>
      <c r="S45" s="28">
        <f t="shared" si="7"/>
        <v>1.107E-2</v>
      </c>
      <c r="T45">
        <v>0.2198</v>
      </c>
      <c r="U45">
        <v>-4.9299999999999997E-2</v>
      </c>
      <c r="V45">
        <v>1.8E-3</v>
      </c>
      <c r="W45" s="28">
        <f t="shared" si="8"/>
        <v>1.9699999999999995E-3</v>
      </c>
      <c r="X45" s="28">
        <f t="shared" si="9"/>
        <v>3.526E-2</v>
      </c>
      <c r="Y45" s="28">
        <f t="shared" si="10"/>
        <v>5.0000000000000001E-4</v>
      </c>
      <c r="Z45">
        <v>0.2324</v>
      </c>
      <c r="AA45">
        <v>6.9999999999999999E-4</v>
      </c>
      <c r="AB45">
        <v>6.3E-3</v>
      </c>
      <c r="AC45" s="28">
        <f t="shared" si="11"/>
        <v>9.2399999999999982E-3</v>
      </c>
      <c r="AD45" s="28">
        <f t="shared" si="12"/>
        <v>5.5199999999999997E-3</v>
      </c>
      <c r="AE45" s="28">
        <f t="shared" si="13"/>
        <v>4.7600000000000003E-3</v>
      </c>
      <c r="AF45" s="24">
        <v>0.2341</v>
      </c>
      <c r="AG45" s="24">
        <v>-1.1000000000000001E-3</v>
      </c>
      <c r="AH45" s="24">
        <v>1.0699999999999999E-2</v>
      </c>
      <c r="AI45" s="28">
        <f t="shared" si="14"/>
        <v>1.2970000000000009E-2</v>
      </c>
      <c r="AJ45" s="28">
        <f t="shared" si="15"/>
        <v>1.206E-2</v>
      </c>
      <c r="AK45" s="28">
        <f t="shared" si="16"/>
        <v>1.048E-2</v>
      </c>
      <c r="AL45" s="24">
        <v>0.18909999999999999</v>
      </c>
      <c r="AM45" s="24">
        <v>7.0000000000000001E-3</v>
      </c>
      <c r="AN45" s="24">
        <v>-4.0000000000000001E-3</v>
      </c>
      <c r="AO45" s="28">
        <f t="shared" si="17"/>
        <v>5.9800000000000131E-3</v>
      </c>
      <c r="AP45" s="28">
        <f t="shared" si="18"/>
        <v>2.5300000000000001E-3</v>
      </c>
      <c r="AQ45" s="28">
        <f t="shared" si="19"/>
        <v>1.0700000000000002E-3</v>
      </c>
      <c r="AR45" s="24">
        <v>0.22889999999999999</v>
      </c>
      <c r="AS45" s="24">
        <v>3.6799999999999999E-2</v>
      </c>
      <c r="AT45" s="24">
        <v>-1.8E-3</v>
      </c>
      <c r="AU45" s="28">
        <f t="shared" si="20"/>
        <v>1.6740000000000005E-2</v>
      </c>
      <c r="AV45" s="28">
        <f t="shared" si="21"/>
        <v>1.7829999999999999E-2</v>
      </c>
      <c r="AW45" s="28">
        <f t="shared" si="22"/>
        <v>2.65E-3</v>
      </c>
      <c r="AX45" s="24">
        <v>0.21709999999999999</v>
      </c>
      <c r="AY45" s="24">
        <v>1.4999999999999999E-2</v>
      </c>
      <c r="AZ45" s="24">
        <v>-1.1999999999999999E-3</v>
      </c>
      <c r="BA45" s="28">
        <f t="shared" si="23"/>
        <v>2.0639999999999992E-2</v>
      </c>
      <c r="BB45" s="28">
        <f t="shared" si="24"/>
        <v>1.3479999999999999E-2</v>
      </c>
      <c r="BC45" s="28">
        <f t="shared" si="25"/>
        <v>6.9700000000000005E-3</v>
      </c>
    </row>
    <row r="46" spans="1:55" ht="15">
      <c r="A46" s="1">
        <v>40</v>
      </c>
      <c r="B46" s="24">
        <v>0.21590000000000001</v>
      </c>
      <c r="C46" s="24">
        <v>-1.5299999999999999E-2</v>
      </c>
      <c r="D46" s="24">
        <v>-1.4999999999999999E-2</v>
      </c>
      <c r="E46" s="27">
        <f t="shared" si="26"/>
        <v>2.5700000000000167E-3</v>
      </c>
      <c r="F46" s="27">
        <f t="shared" si="0"/>
        <v>9.9399999999999992E-3</v>
      </c>
      <c r="G46" s="27">
        <f t="shared" si="1"/>
        <v>8.0800000000000004E-3</v>
      </c>
      <c r="H46" s="24">
        <v>0.22359999999999999</v>
      </c>
      <c r="I46" s="24">
        <v>6.7000000000000002E-3</v>
      </c>
      <c r="J46" s="24">
        <v>-1.3299999999999999E-2</v>
      </c>
      <c r="K46" s="28">
        <f t="shared" si="2"/>
        <v>8.2999999999999741E-4</v>
      </c>
      <c r="L46" s="28">
        <f t="shared" si="3"/>
        <v>9.5000000000000032E-4</v>
      </c>
      <c r="M46" s="28">
        <f t="shared" si="4"/>
        <v>7.2799999999999991E-3</v>
      </c>
      <c r="N46">
        <v>0.21360000000000001</v>
      </c>
      <c r="O46">
        <v>2.1600000000000001E-2</v>
      </c>
      <c r="P46">
        <v>-1.5900000000000001E-2</v>
      </c>
      <c r="Q46" s="28">
        <f t="shared" si="5"/>
        <v>4.489999999999994E-3</v>
      </c>
      <c r="R46" s="28">
        <f t="shared" si="6"/>
        <v>1.2740000000000001E-2</v>
      </c>
      <c r="S46" s="28">
        <f t="shared" si="7"/>
        <v>1.3970000000000002E-2</v>
      </c>
      <c r="T46">
        <v>0.2155</v>
      </c>
      <c r="U46">
        <v>-3.3500000000000002E-2</v>
      </c>
      <c r="V46">
        <v>3.5999999999999999E-3</v>
      </c>
      <c r="W46" s="28">
        <f t="shared" si="8"/>
        <v>6.2699999999999978E-3</v>
      </c>
      <c r="X46" s="28">
        <f t="shared" si="9"/>
        <v>1.9460000000000002E-2</v>
      </c>
      <c r="Y46" s="28">
        <f t="shared" si="10"/>
        <v>1.2999999999999999E-3</v>
      </c>
      <c r="Z46">
        <v>0.2266</v>
      </c>
      <c r="AA46">
        <v>6.1000000000000004E-3</v>
      </c>
      <c r="AB46">
        <v>4.7000000000000002E-3</v>
      </c>
      <c r="AC46" s="28">
        <f t="shared" si="11"/>
        <v>3.4399999999999986E-3</v>
      </c>
      <c r="AD46" s="28">
        <f t="shared" si="12"/>
        <v>1.1999999999999945E-4</v>
      </c>
      <c r="AE46" s="28">
        <f t="shared" si="13"/>
        <v>3.1600000000000005E-3</v>
      </c>
      <c r="AF46" s="24">
        <v>0.23150000000000001</v>
      </c>
      <c r="AG46" s="24">
        <v>-1.17E-2</v>
      </c>
      <c r="AH46" s="24">
        <v>1.0999999999999999E-2</v>
      </c>
      <c r="AI46" s="28">
        <f t="shared" si="14"/>
        <v>1.0370000000000018E-2</v>
      </c>
      <c r="AJ46" s="28">
        <f t="shared" si="15"/>
        <v>1.4599999999999995E-3</v>
      </c>
      <c r="AK46" s="28">
        <f t="shared" si="16"/>
        <v>1.078E-2</v>
      </c>
      <c r="AL46" s="24">
        <v>0.1961</v>
      </c>
      <c r="AM46" s="24">
        <v>-1.11E-2</v>
      </c>
      <c r="AN46" s="24">
        <v>4.1999999999999997E-3</v>
      </c>
      <c r="AO46" s="28">
        <f t="shared" si="17"/>
        <v>1.0199999999999931E-3</v>
      </c>
      <c r="AP46" s="28">
        <f t="shared" si="18"/>
        <v>6.6300000000000005E-3</v>
      </c>
      <c r="AQ46" s="28">
        <f t="shared" si="19"/>
        <v>1.2699999999999999E-3</v>
      </c>
      <c r="AR46" s="24">
        <v>0.22939999999999999</v>
      </c>
      <c r="AS46" s="24">
        <v>2.9499999999999998E-2</v>
      </c>
      <c r="AT46" s="24">
        <v>-5.3E-3</v>
      </c>
      <c r="AU46" s="28">
        <f t="shared" si="20"/>
        <v>1.7240000000000005E-2</v>
      </c>
      <c r="AV46" s="28">
        <f t="shared" si="21"/>
        <v>1.0529999999999998E-2</v>
      </c>
      <c r="AW46" s="28">
        <f t="shared" si="22"/>
        <v>8.5000000000000006E-4</v>
      </c>
      <c r="AX46" s="24">
        <v>0.20910000000000001</v>
      </c>
      <c r="AY46" s="24">
        <v>-7.7999999999999996E-3</v>
      </c>
      <c r="AZ46" s="24">
        <v>-9.4999999999999998E-3</v>
      </c>
      <c r="BA46" s="28">
        <f t="shared" si="23"/>
        <v>1.2640000000000012E-2</v>
      </c>
      <c r="BB46" s="28">
        <f t="shared" si="24"/>
        <v>6.2799999999999991E-3</v>
      </c>
      <c r="BC46" s="28">
        <f t="shared" si="25"/>
        <v>1.3299999999999996E-3</v>
      </c>
    </row>
    <row r="47" spans="1:55" ht="15">
      <c r="A47" s="1">
        <v>41</v>
      </c>
      <c r="B47" s="24">
        <v>0.21410000000000001</v>
      </c>
      <c r="C47" s="24">
        <v>7.7000000000000002E-3</v>
      </c>
      <c r="D47" s="24">
        <v>6.3E-3</v>
      </c>
      <c r="E47" s="27">
        <f t="shared" si="26"/>
        <v>7.7000000000002067E-4</v>
      </c>
      <c r="F47" s="27">
        <f t="shared" si="0"/>
        <v>2.3400000000000001E-3</v>
      </c>
      <c r="G47" s="27">
        <f t="shared" si="1"/>
        <v>6.1999999999999989E-4</v>
      </c>
      <c r="H47" s="24">
        <v>0.2213</v>
      </c>
      <c r="I47" s="24">
        <v>4.1999999999999997E-3</v>
      </c>
      <c r="J47" s="24">
        <v>-1.2500000000000001E-2</v>
      </c>
      <c r="K47" s="28">
        <f t="shared" si="2"/>
        <v>3.1299999999999939E-3</v>
      </c>
      <c r="L47" s="28">
        <f t="shared" si="3"/>
        <v>1.5500000000000002E-3</v>
      </c>
      <c r="M47" s="28">
        <f t="shared" si="4"/>
        <v>6.4800000000000005E-3</v>
      </c>
      <c r="N47">
        <v>0.21029999999999999</v>
      </c>
      <c r="O47">
        <v>5.8999999999999999E-3</v>
      </c>
      <c r="P47">
        <v>-8.0999999999999996E-3</v>
      </c>
      <c r="Q47" s="28">
        <f t="shared" si="5"/>
        <v>7.7900000000000191E-3</v>
      </c>
      <c r="R47" s="28">
        <f t="shared" si="6"/>
        <v>2.96E-3</v>
      </c>
      <c r="S47" s="28">
        <f t="shared" si="7"/>
        <v>6.1699999999999993E-3</v>
      </c>
      <c r="T47">
        <v>0.21890000000000001</v>
      </c>
      <c r="U47">
        <v>-2.6200000000000001E-2</v>
      </c>
      <c r="V47">
        <v>6.9999999999999999E-4</v>
      </c>
      <c r="W47" s="28">
        <f t="shared" si="8"/>
        <v>2.8699999999999837E-3</v>
      </c>
      <c r="X47" s="28">
        <f t="shared" si="9"/>
        <v>1.2160000000000001E-2</v>
      </c>
      <c r="Y47" s="28">
        <f t="shared" si="10"/>
        <v>1.5999999999999999E-3</v>
      </c>
      <c r="Z47">
        <v>0.22040000000000001</v>
      </c>
      <c r="AA47">
        <v>-5.3E-3</v>
      </c>
      <c r="AB47">
        <v>7.9000000000000008E-3</v>
      </c>
      <c r="AC47" s="28">
        <f t="shared" si="11"/>
        <v>2.7599999999999847E-3</v>
      </c>
      <c r="AD47" s="28">
        <f t="shared" si="12"/>
        <v>9.1999999999999981E-4</v>
      </c>
      <c r="AE47" s="28">
        <f t="shared" si="13"/>
        <v>6.3600000000000011E-3</v>
      </c>
      <c r="AF47" s="24">
        <v>0.24529999999999999</v>
      </c>
      <c r="AG47" s="24">
        <v>-1.1000000000000001E-3</v>
      </c>
      <c r="AH47" s="24">
        <v>-3.0000000000000001E-3</v>
      </c>
      <c r="AI47" s="28">
        <f t="shared" si="14"/>
        <v>2.4169999999999997E-2</v>
      </c>
      <c r="AJ47" s="28">
        <f t="shared" si="15"/>
        <v>1.206E-2</v>
      </c>
      <c r="AK47" s="28">
        <f t="shared" si="16"/>
        <v>2.7799999999999999E-3</v>
      </c>
      <c r="AL47" s="24">
        <v>0.18390000000000001</v>
      </c>
      <c r="AM47" s="24">
        <v>-1.23E-2</v>
      </c>
      <c r="AN47" s="24">
        <v>3.5999999999999999E-3</v>
      </c>
      <c r="AO47" s="28">
        <f t="shared" si="17"/>
        <v>1.1179999999999995E-2</v>
      </c>
      <c r="AP47" s="28">
        <f t="shared" si="18"/>
        <v>7.8300000000000002E-3</v>
      </c>
      <c r="AQ47" s="28">
        <f t="shared" si="19"/>
        <v>6.7000000000000002E-4</v>
      </c>
      <c r="AR47" s="24">
        <v>0.22450000000000001</v>
      </c>
      <c r="AS47" s="24">
        <v>1.61E-2</v>
      </c>
      <c r="AT47" s="24">
        <v>-3.8999999999999998E-3</v>
      </c>
      <c r="AU47" s="28">
        <f t="shared" si="20"/>
        <v>1.2340000000000018E-2</v>
      </c>
      <c r="AV47" s="28">
        <f t="shared" si="21"/>
        <v>2.870000000000001E-3</v>
      </c>
      <c r="AW47" s="28">
        <f t="shared" si="22"/>
        <v>5.5000000000000014E-4</v>
      </c>
      <c r="AX47" s="24">
        <v>0.2142</v>
      </c>
      <c r="AY47" s="24">
        <v>1.4500000000000001E-2</v>
      </c>
      <c r="AZ47" s="24">
        <v>-3.8E-3</v>
      </c>
      <c r="BA47" s="28">
        <f t="shared" si="23"/>
        <v>1.7740000000000006E-2</v>
      </c>
      <c r="BB47" s="28">
        <f t="shared" si="24"/>
        <v>1.298E-2</v>
      </c>
      <c r="BC47" s="28">
        <f t="shared" si="25"/>
        <v>4.3700000000000006E-3</v>
      </c>
    </row>
    <row r="48" spans="1:55" ht="15">
      <c r="A48" s="1">
        <v>42</v>
      </c>
      <c r="B48" s="24">
        <v>0.21249999999999999</v>
      </c>
      <c r="C48" s="24">
        <v>2.35E-2</v>
      </c>
      <c r="D48" s="24">
        <v>5.4999999999999997E-3</v>
      </c>
      <c r="E48" s="27">
        <f t="shared" si="26"/>
        <v>8.2999999999999741E-4</v>
      </c>
      <c r="F48" s="27">
        <f t="shared" si="0"/>
        <v>1.814E-2</v>
      </c>
      <c r="G48" s="27">
        <f t="shared" si="1"/>
        <v>1.4200000000000003E-3</v>
      </c>
      <c r="H48" s="24">
        <v>0.23080000000000001</v>
      </c>
      <c r="I48" s="24">
        <v>-6.9999999999999999E-4</v>
      </c>
      <c r="J48" s="24">
        <v>1E-4</v>
      </c>
      <c r="K48" s="28">
        <f t="shared" si="2"/>
        <v>6.3700000000000145E-3</v>
      </c>
      <c r="L48" s="28">
        <f t="shared" si="3"/>
        <v>5.0499999999999998E-3</v>
      </c>
      <c r="M48" s="28">
        <f t="shared" si="4"/>
        <v>5.9199999999999999E-3</v>
      </c>
      <c r="N48">
        <v>0.2223</v>
      </c>
      <c r="O48">
        <v>-1.29E-2</v>
      </c>
      <c r="P48">
        <v>-4.3E-3</v>
      </c>
      <c r="Q48" s="28">
        <f t="shared" si="5"/>
        <v>4.2099999999999915E-3</v>
      </c>
      <c r="R48" s="28">
        <f t="shared" si="6"/>
        <v>4.0400000000000002E-3</v>
      </c>
      <c r="S48" s="28">
        <f t="shared" si="7"/>
        <v>2.3699999999999997E-3</v>
      </c>
      <c r="T48">
        <v>0.21729999999999999</v>
      </c>
      <c r="U48">
        <v>-2.8000000000000001E-2</v>
      </c>
      <c r="V48">
        <v>9.1000000000000004E-3</v>
      </c>
      <c r="W48" s="28">
        <f t="shared" si="8"/>
        <v>4.4700000000000017E-3</v>
      </c>
      <c r="X48" s="28">
        <f t="shared" si="9"/>
        <v>1.396E-2</v>
      </c>
      <c r="Y48" s="28">
        <f t="shared" si="10"/>
        <v>6.8000000000000005E-3</v>
      </c>
      <c r="Z48">
        <v>0.2266</v>
      </c>
      <c r="AA48">
        <v>9.7999999999999997E-3</v>
      </c>
      <c r="AB48">
        <v>1.26E-2</v>
      </c>
      <c r="AC48" s="28">
        <f t="shared" si="11"/>
        <v>3.4399999999999986E-3</v>
      </c>
      <c r="AD48" s="28">
        <f t="shared" si="12"/>
        <v>3.5799999999999998E-3</v>
      </c>
      <c r="AE48" s="28">
        <f t="shared" si="13"/>
        <v>1.106E-2</v>
      </c>
      <c r="AF48" s="24">
        <v>0.2303</v>
      </c>
      <c r="AG48" s="24">
        <v>-1.6000000000000001E-3</v>
      </c>
      <c r="AH48" s="24">
        <v>-3.5000000000000001E-3</v>
      </c>
      <c r="AI48" s="28">
        <f t="shared" si="14"/>
        <v>9.1700000000000115E-3</v>
      </c>
      <c r="AJ48" s="28">
        <f t="shared" si="15"/>
        <v>1.1559999999999999E-2</v>
      </c>
      <c r="AK48" s="28">
        <f t="shared" si="16"/>
        <v>3.2799999999999999E-3</v>
      </c>
      <c r="AL48" s="24">
        <v>0.20780000000000001</v>
      </c>
      <c r="AM48" s="24">
        <v>3.9E-2</v>
      </c>
      <c r="AN48" s="24">
        <v>-2.8E-3</v>
      </c>
      <c r="AO48" s="28">
        <f t="shared" si="17"/>
        <v>1.2720000000000009E-2</v>
      </c>
      <c r="AP48" s="28">
        <f t="shared" si="18"/>
        <v>3.4529999999999998E-2</v>
      </c>
      <c r="AQ48" s="28">
        <f t="shared" si="19"/>
        <v>1.2999999999999991E-4</v>
      </c>
      <c r="AR48" s="24">
        <v>0.21329999999999999</v>
      </c>
      <c r="AS48" s="24">
        <v>5.3E-3</v>
      </c>
      <c r="AT48" s="24">
        <v>1.4E-3</v>
      </c>
      <c r="AU48" s="28">
        <f t="shared" si="20"/>
        <v>1.1400000000000021E-3</v>
      </c>
      <c r="AV48" s="28">
        <f t="shared" si="21"/>
        <v>1.3670000000000002E-2</v>
      </c>
      <c r="AW48" s="28">
        <f t="shared" si="22"/>
        <v>3.0499999999999998E-3</v>
      </c>
      <c r="AX48" s="24">
        <v>0.19719999999999999</v>
      </c>
      <c r="AY48" s="24">
        <v>-2.0299999999999999E-2</v>
      </c>
      <c r="AZ48" s="24">
        <v>-5.7000000000000002E-3</v>
      </c>
      <c r="BA48" s="28">
        <f t="shared" si="23"/>
        <v>7.3999999999999067E-4</v>
      </c>
      <c r="BB48" s="28">
        <f t="shared" si="24"/>
        <v>1.8779999999999998E-2</v>
      </c>
      <c r="BC48" s="28">
        <f t="shared" si="25"/>
        <v>2.47E-3</v>
      </c>
    </row>
    <row r="49" spans="1:55" ht="15">
      <c r="A49" s="1">
        <v>43</v>
      </c>
      <c r="B49" s="24">
        <v>0.19800000000000001</v>
      </c>
      <c r="C49" s="24">
        <v>1.03E-2</v>
      </c>
      <c r="D49" s="24">
        <v>7.1000000000000004E-3</v>
      </c>
      <c r="E49" s="27">
        <f t="shared" si="26"/>
        <v>1.5329999999999983E-2</v>
      </c>
      <c r="F49" s="27">
        <f t="shared" si="0"/>
        <v>4.9399999999999999E-3</v>
      </c>
      <c r="G49" s="27">
        <f t="shared" si="1"/>
        <v>1.8000000000000047E-4</v>
      </c>
      <c r="H49" s="24">
        <v>0.2261</v>
      </c>
      <c r="I49" s="24">
        <v>8.8999999999999999E-3</v>
      </c>
      <c r="J49" s="24">
        <v>-5.4000000000000003E-3</v>
      </c>
      <c r="K49" s="28">
        <f t="shared" si="2"/>
        <v>1.6700000000000048E-3</v>
      </c>
      <c r="L49" s="28">
        <f t="shared" si="3"/>
        <v>3.15E-3</v>
      </c>
      <c r="M49" s="28">
        <f t="shared" si="4"/>
        <v>6.1999999999999989E-4</v>
      </c>
      <c r="N49">
        <v>0.20710000000000001</v>
      </c>
      <c r="O49">
        <v>2.9999999999999997E-4</v>
      </c>
      <c r="P49">
        <v>6.6E-3</v>
      </c>
      <c r="Q49" s="28">
        <f t="shared" si="5"/>
        <v>1.099E-2</v>
      </c>
      <c r="R49" s="28">
        <f t="shared" si="6"/>
        <v>8.5599999999999999E-3</v>
      </c>
      <c r="S49" s="28">
        <f t="shared" si="7"/>
        <v>4.6699999999999997E-3</v>
      </c>
      <c r="T49">
        <v>0.2087</v>
      </c>
      <c r="U49">
        <v>-1.9599999999999999E-2</v>
      </c>
      <c r="V49">
        <v>1.3299999999999999E-2</v>
      </c>
      <c r="W49" s="28">
        <f t="shared" si="8"/>
        <v>1.3069999999999998E-2</v>
      </c>
      <c r="X49" s="28">
        <f t="shared" si="9"/>
        <v>5.559999999999999E-3</v>
      </c>
      <c r="Y49" s="28">
        <f t="shared" si="10"/>
        <v>1.0999999999999999E-2</v>
      </c>
      <c r="Z49">
        <v>0.22950000000000001</v>
      </c>
      <c r="AA49">
        <v>2.06E-2</v>
      </c>
      <c r="AB49">
        <v>-6.9999999999999999E-4</v>
      </c>
      <c r="AC49" s="28">
        <f t="shared" si="11"/>
        <v>6.3400000000000123E-3</v>
      </c>
      <c r="AD49" s="28">
        <f t="shared" si="12"/>
        <v>1.438E-2</v>
      </c>
      <c r="AE49" s="28">
        <f t="shared" si="13"/>
        <v>8.3999999999999993E-4</v>
      </c>
      <c r="AF49" s="24">
        <v>0.23350000000000001</v>
      </c>
      <c r="AG49" s="24">
        <v>-9.9000000000000008E-3</v>
      </c>
      <c r="AH49" s="24">
        <v>-8.6999999999999994E-3</v>
      </c>
      <c r="AI49" s="28">
        <f t="shared" si="14"/>
        <v>1.237000000000002E-2</v>
      </c>
      <c r="AJ49" s="28">
        <f t="shared" si="15"/>
        <v>3.259999999999999E-3</v>
      </c>
      <c r="AK49" s="28">
        <f t="shared" si="16"/>
        <v>8.4799999999999997E-3</v>
      </c>
      <c r="AL49" s="24">
        <v>0.1789</v>
      </c>
      <c r="AM49" s="24">
        <v>6.0000000000000001E-3</v>
      </c>
      <c r="AN49" s="24">
        <v>1.6999999999999999E-3</v>
      </c>
      <c r="AO49" s="28">
        <f t="shared" si="17"/>
        <v>1.618E-2</v>
      </c>
      <c r="AP49" s="28">
        <f t="shared" si="18"/>
        <v>1.5300000000000001E-3</v>
      </c>
      <c r="AQ49" s="28">
        <f t="shared" si="19"/>
        <v>1.23E-3</v>
      </c>
      <c r="AR49" s="24">
        <v>0.21190000000000001</v>
      </c>
      <c r="AS49" s="24">
        <v>1.7500000000000002E-2</v>
      </c>
      <c r="AT49" s="24">
        <v>1.0999999999999999E-2</v>
      </c>
      <c r="AU49" s="28">
        <f t="shared" si="20"/>
        <v>2.5999999999998247E-4</v>
      </c>
      <c r="AV49" s="28">
        <f t="shared" si="21"/>
        <v>1.4699999999999991E-3</v>
      </c>
      <c r="AW49" s="28">
        <f t="shared" si="22"/>
        <v>6.5499999999999994E-3</v>
      </c>
      <c r="AX49" s="24">
        <v>0.20200000000000001</v>
      </c>
      <c r="AY49" s="24">
        <v>-2.07E-2</v>
      </c>
      <c r="AZ49" s="24">
        <v>-9.7999999999999997E-3</v>
      </c>
      <c r="BA49" s="28">
        <f t="shared" si="23"/>
        <v>5.5400000000000171E-3</v>
      </c>
      <c r="BB49" s="28">
        <f t="shared" si="24"/>
        <v>1.9179999999999999E-2</v>
      </c>
      <c r="BC49" s="28">
        <f t="shared" si="25"/>
        <v>1.6299999999999995E-3</v>
      </c>
    </row>
    <row r="50" spans="1:55" ht="15">
      <c r="A50" s="1">
        <v>44</v>
      </c>
      <c r="B50" s="24">
        <v>0.1938</v>
      </c>
      <c r="C50" s="24">
        <v>2.0500000000000001E-2</v>
      </c>
      <c r="D50" s="24">
        <v>-2.18E-2</v>
      </c>
      <c r="E50" s="27">
        <f t="shared" si="26"/>
        <v>1.9529999999999992E-2</v>
      </c>
      <c r="F50" s="27">
        <f t="shared" si="0"/>
        <v>1.5140000000000001E-2</v>
      </c>
      <c r="G50" s="27">
        <f t="shared" si="1"/>
        <v>1.4880000000000001E-2</v>
      </c>
      <c r="H50" s="24">
        <v>0.21229999999999999</v>
      </c>
      <c r="I50" s="24">
        <v>3.0700000000000002E-2</v>
      </c>
      <c r="J50" s="24">
        <v>-2.0400000000000001E-2</v>
      </c>
      <c r="K50" s="28">
        <f t="shared" si="2"/>
        <v>1.2130000000000002E-2</v>
      </c>
      <c r="L50" s="28">
        <f t="shared" si="3"/>
        <v>2.495E-2</v>
      </c>
      <c r="M50" s="28">
        <f t="shared" si="4"/>
        <v>1.438E-2</v>
      </c>
      <c r="N50">
        <v>0.20219999999999999</v>
      </c>
      <c r="O50">
        <v>3.3999999999999998E-3</v>
      </c>
      <c r="P50">
        <v>3.5999999999999999E-3</v>
      </c>
      <c r="Q50" s="28">
        <f t="shared" si="5"/>
        <v>1.5890000000000015E-2</v>
      </c>
      <c r="R50" s="28">
        <f t="shared" si="6"/>
        <v>5.4599999999999996E-3</v>
      </c>
      <c r="S50" s="28">
        <f t="shared" si="7"/>
        <v>1.6699999999999998E-3</v>
      </c>
      <c r="T50">
        <v>0.2011</v>
      </c>
      <c r="U50">
        <v>-2.06E-2</v>
      </c>
      <c r="V50">
        <v>8.5000000000000006E-3</v>
      </c>
      <c r="W50" s="28">
        <f t="shared" si="8"/>
        <v>2.0669999999999994E-2</v>
      </c>
      <c r="X50" s="28">
        <f t="shared" si="9"/>
        <v>6.5599999999999999E-3</v>
      </c>
      <c r="Y50" s="28">
        <f t="shared" si="10"/>
        <v>6.2000000000000006E-3</v>
      </c>
      <c r="Z50">
        <v>0.21740000000000001</v>
      </c>
      <c r="AA50">
        <v>2.1899999999999999E-2</v>
      </c>
      <c r="AB50">
        <v>-1.2999999999999999E-3</v>
      </c>
      <c r="AC50" s="28">
        <f t="shared" si="11"/>
        <v>5.7599999999999874E-3</v>
      </c>
      <c r="AD50" s="28">
        <f t="shared" si="12"/>
        <v>1.5679999999999999E-2</v>
      </c>
      <c r="AE50" s="28">
        <f t="shared" si="13"/>
        <v>2.3999999999999998E-4</v>
      </c>
      <c r="AF50" s="24">
        <v>0.2205</v>
      </c>
      <c r="AG50" s="24">
        <v>-7.4999999999999997E-3</v>
      </c>
      <c r="AH50" s="24">
        <v>-9.5999999999999992E-3</v>
      </c>
      <c r="AI50" s="28">
        <f t="shared" si="14"/>
        <v>6.2999999999999168E-4</v>
      </c>
      <c r="AJ50" s="28">
        <f t="shared" si="15"/>
        <v>5.6600000000000001E-3</v>
      </c>
      <c r="AK50" s="28">
        <f t="shared" si="16"/>
        <v>9.3799999999999994E-3</v>
      </c>
      <c r="AL50" s="24">
        <v>0.1792</v>
      </c>
      <c r="AM50" s="24">
        <v>-9.7999999999999997E-3</v>
      </c>
      <c r="AN50" s="24">
        <v>5.3E-3</v>
      </c>
      <c r="AO50" s="28">
        <f t="shared" si="17"/>
        <v>1.5880000000000005E-2</v>
      </c>
      <c r="AP50" s="28">
        <f t="shared" si="18"/>
        <v>5.3299999999999997E-3</v>
      </c>
      <c r="AQ50" s="28">
        <f t="shared" si="19"/>
        <v>2.3700000000000001E-3</v>
      </c>
      <c r="AR50" s="24">
        <v>0.218</v>
      </c>
      <c r="AS50" s="24">
        <v>2.7799999999999998E-2</v>
      </c>
      <c r="AT50" s="24">
        <v>1.4E-3</v>
      </c>
      <c r="AU50" s="28">
        <f t="shared" si="20"/>
        <v>5.8400000000000118E-3</v>
      </c>
      <c r="AV50" s="28">
        <f t="shared" si="21"/>
        <v>8.8299999999999976E-3</v>
      </c>
      <c r="AW50" s="28">
        <f t="shared" si="22"/>
        <v>3.0499999999999998E-3</v>
      </c>
      <c r="AX50" s="24">
        <v>0.2135</v>
      </c>
      <c r="AY50" s="24">
        <v>-4.2799999999999998E-2</v>
      </c>
      <c r="AZ50" s="24">
        <v>-3.7000000000000002E-3</v>
      </c>
      <c r="BA50" s="28">
        <f t="shared" si="23"/>
        <v>1.704E-2</v>
      </c>
      <c r="BB50" s="28">
        <f t="shared" si="24"/>
        <v>4.1279999999999997E-2</v>
      </c>
      <c r="BC50" s="28">
        <f t="shared" si="25"/>
        <v>4.47E-3</v>
      </c>
    </row>
    <row r="51" spans="1:55" ht="15">
      <c r="A51" s="1">
        <v>45</v>
      </c>
      <c r="B51" s="24">
        <v>0.20760000000000001</v>
      </c>
      <c r="C51" s="24">
        <v>1.2999999999999999E-2</v>
      </c>
      <c r="D51" s="24">
        <v>-2.92E-2</v>
      </c>
      <c r="E51" s="27">
        <f t="shared" si="26"/>
        <v>5.7299999999999851E-3</v>
      </c>
      <c r="F51" s="27">
        <f t="shared" si="0"/>
        <v>7.6399999999999992E-3</v>
      </c>
      <c r="G51" s="27">
        <f t="shared" si="1"/>
        <v>2.2280000000000001E-2</v>
      </c>
      <c r="H51" s="24">
        <v>0.2087</v>
      </c>
      <c r="I51" s="24">
        <v>2.3E-3</v>
      </c>
      <c r="J51" s="24">
        <v>-1.5299999999999999E-2</v>
      </c>
      <c r="K51" s="28">
        <f t="shared" si="2"/>
        <v>1.5729999999999994E-2</v>
      </c>
      <c r="L51" s="28">
        <f t="shared" si="3"/>
        <v>3.4499999999999999E-3</v>
      </c>
      <c r="M51" s="28">
        <f t="shared" si="4"/>
        <v>9.2800000000000001E-3</v>
      </c>
      <c r="N51">
        <v>0.2089</v>
      </c>
      <c r="O51">
        <v>-6.6E-3</v>
      </c>
      <c r="P51">
        <v>-1E-4</v>
      </c>
      <c r="Q51" s="28">
        <f t="shared" si="5"/>
        <v>9.1900000000000037E-3</v>
      </c>
      <c r="R51" s="28">
        <f t="shared" si="6"/>
        <v>2.2599999999999999E-3</v>
      </c>
      <c r="S51" s="28">
        <f t="shared" si="7"/>
        <v>1.83E-3</v>
      </c>
      <c r="T51">
        <v>0.20050000000000001</v>
      </c>
      <c r="U51">
        <v>-3.6299999999999999E-2</v>
      </c>
      <c r="V51">
        <v>-4.4000000000000003E-3</v>
      </c>
      <c r="W51" s="28">
        <f t="shared" si="8"/>
        <v>2.1269999999999983E-2</v>
      </c>
      <c r="X51" s="28">
        <f t="shared" si="9"/>
        <v>2.2259999999999999E-2</v>
      </c>
      <c r="Y51" s="28">
        <f t="shared" si="10"/>
        <v>2.1000000000000003E-3</v>
      </c>
      <c r="Z51">
        <v>0.2205</v>
      </c>
      <c r="AA51">
        <v>1.0200000000000001E-2</v>
      </c>
      <c r="AB51">
        <v>6.1000000000000004E-3</v>
      </c>
      <c r="AC51" s="28">
        <f t="shared" si="11"/>
        <v>2.6599999999999957E-3</v>
      </c>
      <c r="AD51" s="28">
        <f t="shared" si="12"/>
        <v>3.9800000000000009E-3</v>
      </c>
      <c r="AE51" s="28">
        <f t="shared" si="13"/>
        <v>4.5600000000000007E-3</v>
      </c>
      <c r="AF51" s="24">
        <v>0.22770000000000001</v>
      </c>
      <c r="AG51" s="24">
        <v>-6.0000000000000001E-3</v>
      </c>
      <c r="AH51" s="24">
        <v>2.3E-3</v>
      </c>
      <c r="AI51" s="28">
        <f t="shared" si="14"/>
        <v>6.5700000000000203E-3</v>
      </c>
      <c r="AJ51" s="28">
        <f t="shared" si="15"/>
        <v>7.1599999999999997E-3</v>
      </c>
      <c r="AK51" s="28">
        <f t="shared" si="16"/>
        <v>2.0799999999999998E-3</v>
      </c>
      <c r="AL51" s="24">
        <v>0.16750000000000001</v>
      </c>
      <c r="AM51" s="24">
        <v>1.7899999999999999E-2</v>
      </c>
      <c r="AN51" s="24">
        <v>1.66E-2</v>
      </c>
      <c r="AO51" s="28">
        <f t="shared" si="17"/>
        <v>2.7579999999999993E-2</v>
      </c>
      <c r="AP51" s="28">
        <f t="shared" si="18"/>
        <v>1.3429999999999999E-2</v>
      </c>
      <c r="AQ51" s="28">
        <f t="shared" si="19"/>
        <v>1.367E-2</v>
      </c>
      <c r="AR51" s="24">
        <v>0.2097</v>
      </c>
      <c r="AS51" s="24">
        <v>6.4000000000000003E-3</v>
      </c>
      <c r="AT51" s="24">
        <v>-1.5E-3</v>
      </c>
      <c r="AU51" s="28">
        <f t="shared" si="20"/>
        <v>2.45999999999999E-3</v>
      </c>
      <c r="AV51" s="28">
        <f t="shared" si="21"/>
        <v>1.2570000000000001E-2</v>
      </c>
      <c r="AW51" s="28">
        <f t="shared" si="22"/>
        <v>2.9499999999999999E-3</v>
      </c>
      <c r="AX51" s="24">
        <v>0.22</v>
      </c>
      <c r="AY51" s="24">
        <v>-2.87E-2</v>
      </c>
      <c r="AZ51" s="24">
        <v>-5.1000000000000004E-3</v>
      </c>
      <c r="BA51" s="28">
        <f t="shared" si="23"/>
        <v>2.3540000000000005E-2</v>
      </c>
      <c r="BB51" s="28">
        <f t="shared" si="24"/>
        <v>2.7179999999999999E-2</v>
      </c>
      <c r="BC51" s="28">
        <f t="shared" si="25"/>
        <v>3.0699999999999998E-3</v>
      </c>
    </row>
    <row r="52" spans="1:55" ht="15">
      <c r="A52" s="1">
        <v>46</v>
      </c>
      <c r="B52" s="24">
        <v>0.19639999999999999</v>
      </c>
      <c r="C52" s="24">
        <v>2.07E-2</v>
      </c>
      <c r="D52" s="24">
        <v>-3.2899999999999999E-2</v>
      </c>
      <c r="E52" s="27">
        <f t="shared" si="26"/>
        <v>1.6930000000000001E-2</v>
      </c>
      <c r="F52" s="27">
        <f t="shared" si="0"/>
        <v>1.5339999999999999E-2</v>
      </c>
      <c r="G52" s="27">
        <f t="shared" si="1"/>
        <v>2.598E-2</v>
      </c>
      <c r="H52" s="24">
        <v>0.20899999999999999</v>
      </c>
      <c r="I52" s="24">
        <v>5.4000000000000003E-3</v>
      </c>
      <c r="J52" s="24">
        <v>-2.9899999999999999E-2</v>
      </c>
      <c r="K52" s="28">
        <f t="shared" si="2"/>
        <v>1.5429999999999999E-2</v>
      </c>
      <c r="L52" s="28">
        <f t="shared" si="3"/>
        <v>3.4999999999999962E-4</v>
      </c>
      <c r="M52" s="28">
        <f t="shared" si="4"/>
        <v>2.3879999999999998E-2</v>
      </c>
      <c r="N52">
        <v>0.19750000000000001</v>
      </c>
      <c r="O52">
        <v>1.6199999999999999E-2</v>
      </c>
      <c r="P52">
        <v>3.8999999999999998E-3</v>
      </c>
      <c r="Q52" s="28">
        <f t="shared" si="5"/>
        <v>2.0589999999999997E-2</v>
      </c>
      <c r="R52" s="28">
        <f t="shared" si="6"/>
        <v>7.3399999999999993E-3</v>
      </c>
      <c r="S52" s="28">
        <f t="shared" si="7"/>
        <v>1.9699999999999995E-3</v>
      </c>
      <c r="T52">
        <v>0.21840000000000001</v>
      </c>
      <c r="U52">
        <v>-2.7199999999999998E-2</v>
      </c>
      <c r="V52">
        <v>-5.5999999999999999E-3</v>
      </c>
      <c r="W52" s="28">
        <f t="shared" si="8"/>
        <v>3.3699999999999841E-3</v>
      </c>
      <c r="X52" s="28">
        <f t="shared" si="9"/>
        <v>1.3159999999999998E-2</v>
      </c>
      <c r="Y52" s="28">
        <f t="shared" si="10"/>
        <v>3.3E-3</v>
      </c>
      <c r="Z52">
        <v>0.2268</v>
      </c>
      <c r="AA52">
        <v>-2.07E-2</v>
      </c>
      <c r="AB52">
        <v>6.9999999999999999E-4</v>
      </c>
      <c r="AC52" s="28">
        <f t="shared" si="11"/>
        <v>3.6400000000000043E-3</v>
      </c>
      <c r="AD52" s="28">
        <f t="shared" si="12"/>
        <v>1.448E-2</v>
      </c>
      <c r="AE52" s="28">
        <f t="shared" si="13"/>
        <v>8.3999999999999993E-4</v>
      </c>
      <c r="AF52" s="24">
        <v>0.23069999999999999</v>
      </c>
      <c r="AG52" s="24">
        <v>-1.4E-2</v>
      </c>
      <c r="AH52" s="24">
        <v>-6.9999999999999999E-4</v>
      </c>
      <c r="AI52" s="28">
        <f t="shared" si="14"/>
        <v>9.5699999999999952E-3</v>
      </c>
      <c r="AJ52" s="28">
        <f t="shared" si="15"/>
        <v>8.4000000000000047E-4</v>
      </c>
      <c r="AK52" s="28">
        <f t="shared" si="16"/>
        <v>4.7999999999999996E-4</v>
      </c>
      <c r="AL52" s="24">
        <v>0.18709999999999999</v>
      </c>
      <c r="AM52" s="24">
        <v>2.2200000000000001E-2</v>
      </c>
      <c r="AN52" s="24">
        <v>1.0999999999999999E-2</v>
      </c>
      <c r="AO52" s="28">
        <f t="shared" si="17"/>
        <v>7.9800000000000149E-3</v>
      </c>
      <c r="AP52" s="28">
        <f t="shared" si="18"/>
        <v>1.7730000000000003E-2</v>
      </c>
      <c r="AQ52" s="28">
        <f t="shared" si="19"/>
        <v>8.069999999999999E-3</v>
      </c>
      <c r="AR52" s="24">
        <v>0.2094</v>
      </c>
      <c r="AS52" s="24">
        <v>1.5800000000000002E-2</v>
      </c>
      <c r="AT52" s="24">
        <v>2.8999999999999998E-3</v>
      </c>
      <c r="AU52" s="28">
        <f t="shared" si="20"/>
        <v>2.7599999999999847E-3</v>
      </c>
      <c r="AV52" s="28">
        <f t="shared" si="21"/>
        <v>3.1699999999999992E-3</v>
      </c>
      <c r="AW52" s="28">
        <f t="shared" si="22"/>
        <v>1.5500000000000002E-3</v>
      </c>
      <c r="AX52" s="24">
        <v>0.17879999999999999</v>
      </c>
      <c r="AY52" s="24">
        <v>-2.4500000000000001E-2</v>
      </c>
      <c r="AZ52" s="24">
        <v>2.8E-3</v>
      </c>
      <c r="BA52" s="28">
        <f t="shared" si="23"/>
        <v>1.7660000000000009E-2</v>
      </c>
      <c r="BB52" s="28">
        <f t="shared" si="24"/>
        <v>2.298E-2</v>
      </c>
      <c r="BC52" s="28">
        <f t="shared" si="25"/>
        <v>5.3699999999999998E-3</v>
      </c>
    </row>
    <row r="53" spans="1:55" ht="15">
      <c r="A53" s="1">
        <v>47</v>
      </c>
      <c r="B53" s="24">
        <v>0.21779999999999999</v>
      </c>
      <c r="C53" s="24">
        <v>6.8999999999999999E-3</v>
      </c>
      <c r="D53" s="24">
        <v>-2.7400000000000001E-2</v>
      </c>
      <c r="E53" s="27">
        <f t="shared" si="26"/>
        <v>4.4700000000000017E-3</v>
      </c>
      <c r="F53" s="27">
        <f t="shared" si="0"/>
        <v>1.5399999999999997E-3</v>
      </c>
      <c r="G53" s="27">
        <f t="shared" si="1"/>
        <v>2.0480000000000002E-2</v>
      </c>
      <c r="H53" s="24">
        <v>0.21590000000000001</v>
      </c>
      <c r="I53" s="24">
        <v>1.9E-2</v>
      </c>
      <c r="J53" s="24">
        <v>-2.2599999999999999E-2</v>
      </c>
      <c r="K53" s="28">
        <f t="shared" si="2"/>
        <v>8.529999999999982E-3</v>
      </c>
      <c r="L53" s="28">
        <f t="shared" si="3"/>
        <v>1.325E-2</v>
      </c>
      <c r="M53" s="28">
        <f t="shared" si="4"/>
        <v>1.6579999999999998E-2</v>
      </c>
      <c r="N53">
        <v>0.2001</v>
      </c>
      <c r="O53">
        <v>1.1000000000000001E-3</v>
      </c>
      <c r="P53">
        <v>-2.5999999999999999E-3</v>
      </c>
      <c r="Q53" s="28">
        <f t="shared" si="5"/>
        <v>1.7990000000000006E-2</v>
      </c>
      <c r="R53" s="28">
        <f t="shared" si="6"/>
        <v>7.7599999999999995E-3</v>
      </c>
      <c r="S53" s="28">
        <f t="shared" si="7"/>
        <v>6.6999999999999981E-4</v>
      </c>
      <c r="T53">
        <v>0.2102</v>
      </c>
      <c r="U53">
        <v>-1.66E-2</v>
      </c>
      <c r="V53">
        <v>3.5000000000000001E-3</v>
      </c>
      <c r="W53" s="28">
        <f t="shared" si="8"/>
        <v>1.1569999999999997E-2</v>
      </c>
      <c r="X53" s="28">
        <f t="shared" si="9"/>
        <v>2.5599999999999998E-3</v>
      </c>
      <c r="Y53" s="28">
        <f t="shared" si="10"/>
        <v>1.2000000000000001E-3</v>
      </c>
      <c r="Z53">
        <v>0.22320000000000001</v>
      </c>
      <c r="AA53">
        <v>-3.8100000000000002E-2</v>
      </c>
      <c r="AB53">
        <v>8.0000000000000002E-3</v>
      </c>
      <c r="AC53" s="28">
        <f t="shared" si="11"/>
        <v>4.0000000000012248E-5</v>
      </c>
      <c r="AD53" s="28">
        <f t="shared" si="12"/>
        <v>3.1880000000000006E-2</v>
      </c>
      <c r="AE53" s="28">
        <f t="shared" si="13"/>
        <v>6.4600000000000005E-3</v>
      </c>
      <c r="AF53" s="24">
        <v>0.22459999999999999</v>
      </c>
      <c r="AG53" s="24">
        <v>1.2999999999999999E-3</v>
      </c>
      <c r="AH53" s="24">
        <v>-6.8999999999999999E-3</v>
      </c>
      <c r="AI53" s="28">
        <f t="shared" si="14"/>
        <v>3.4700000000000009E-3</v>
      </c>
      <c r="AJ53" s="28">
        <f t="shared" si="15"/>
        <v>1.1859999999999999E-2</v>
      </c>
      <c r="AK53" s="28">
        <f t="shared" si="16"/>
        <v>6.6800000000000002E-3</v>
      </c>
      <c r="AL53" s="24">
        <v>0.1883</v>
      </c>
      <c r="AM53" s="24">
        <v>7.9000000000000008E-3</v>
      </c>
      <c r="AN53" s="24">
        <v>2.0000000000000001E-4</v>
      </c>
      <c r="AO53" s="28">
        <f t="shared" si="17"/>
        <v>6.7800000000000082E-3</v>
      </c>
      <c r="AP53" s="28">
        <f t="shared" si="18"/>
        <v>3.4300000000000008E-3</v>
      </c>
      <c r="AQ53" s="28">
        <f t="shared" si="19"/>
        <v>2.7299999999999998E-3</v>
      </c>
      <c r="AR53" s="24">
        <v>0.20069999999999999</v>
      </c>
      <c r="AS53" s="24">
        <v>2.75E-2</v>
      </c>
      <c r="AT53" s="24">
        <v>9.5999999999999992E-3</v>
      </c>
      <c r="AU53" s="28">
        <f t="shared" si="20"/>
        <v>1.1459999999999998E-2</v>
      </c>
      <c r="AV53" s="28">
        <f t="shared" si="21"/>
        <v>8.5299999999999994E-3</v>
      </c>
      <c r="AW53" s="28">
        <f t="shared" si="22"/>
        <v>5.1499999999999992E-3</v>
      </c>
      <c r="AX53" s="24">
        <v>0.19359999999999999</v>
      </c>
      <c r="AY53" s="24">
        <v>1.2999999999999999E-3</v>
      </c>
      <c r="AZ53" s="24">
        <v>6.1999999999999998E-3</v>
      </c>
      <c r="BA53" s="28">
        <f t="shared" si="23"/>
        <v>2.8600000000000014E-3</v>
      </c>
      <c r="BB53" s="28">
        <f t="shared" si="24"/>
        <v>2.2000000000000014E-4</v>
      </c>
      <c r="BC53" s="28">
        <f t="shared" si="25"/>
        <v>1.9700000000000004E-3</v>
      </c>
    </row>
    <row r="54" spans="1:55" ht="15">
      <c r="A54" s="1">
        <v>48</v>
      </c>
      <c r="B54" s="24">
        <v>0.21440000000000001</v>
      </c>
      <c r="C54" s="24">
        <v>2.29E-2</v>
      </c>
      <c r="D54" s="24">
        <v>-2.64E-2</v>
      </c>
      <c r="E54" s="27">
        <f t="shared" si="26"/>
        <v>1.0700000000000154E-3</v>
      </c>
      <c r="F54" s="27">
        <f t="shared" si="0"/>
        <v>1.754E-2</v>
      </c>
      <c r="G54" s="27">
        <f t="shared" si="1"/>
        <v>1.9480000000000001E-2</v>
      </c>
      <c r="H54" s="24">
        <v>0.22239999999999999</v>
      </c>
      <c r="I54" s="24">
        <v>1.34E-2</v>
      </c>
      <c r="J54" s="24">
        <v>-1.5299999999999999E-2</v>
      </c>
      <c r="K54" s="28">
        <f t="shared" si="2"/>
        <v>2.030000000000004E-3</v>
      </c>
      <c r="L54" s="28">
        <f t="shared" si="3"/>
        <v>7.6500000000000005E-3</v>
      </c>
      <c r="M54" s="28">
        <f t="shared" si="4"/>
        <v>9.2800000000000001E-3</v>
      </c>
      <c r="N54">
        <v>0.2137</v>
      </c>
      <c r="O54">
        <v>1.9900000000000001E-2</v>
      </c>
      <c r="P54">
        <v>-2.0000000000000001E-4</v>
      </c>
      <c r="Q54" s="28">
        <f t="shared" si="5"/>
        <v>4.390000000000005E-3</v>
      </c>
      <c r="R54" s="28">
        <f t="shared" si="6"/>
        <v>1.1040000000000001E-2</v>
      </c>
      <c r="S54" s="28">
        <f t="shared" si="7"/>
        <v>1.73E-3</v>
      </c>
      <c r="T54">
        <v>0.2165</v>
      </c>
      <c r="U54">
        <v>-3.0999999999999999E-3</v>
      </c>
      <c r="V54">
        <v>5.1999999999999998E-3</v>
      </c>
      <c r="W54" s="28">
        <f t="shared" si="8"/>
        <v>5.2699999999999969E-3</v>
      </c>
      <c r="X54" s="28">
        <f t="shared" si="9"/>
        <v>1.094E-2</v>
      </c>
      <c r="Y54" s="28">
        <f t="shared" si="10"/>
        <v>2.8999999999999998E-3</v>
      </c>
      <c r="Z54">
        <v>0.21290000000000001</v>
      </c>
      <c r="AA54">
        <v>-3.5400000000000001E-2</v>
      </c>
      <c r="AB54">
        <v>1.9599999999999999E-2</v>
      </c>
      <c r="AC54" s="28">
        <f t="shared" si="11"/>
        <v>1.0259999999999991E-2</v>
      </c>
      <c r="AD54" s="28">
        <f t="shared" si="12"/>
        <v>2.9180000000000001E-2</v>
      </c>
      <c r="AE54" s="28">
        <f t="shared" si="13"/>
        <v>1.806E-2</v>
      </c>
      <c r="AF54" s="24">
        <v>0.23169999999999999</v>
      </c>
      <c r="AG54" s="24">
        <v>-3.2000000000000002E-3</v>
      </c>
      <c r="AH54" s="24">
        <v>1E-4</v>
      </c>
      <c r="AI54" s="28">
        <f t="shared" si="14"/>
        <v>1.0569999999999996E-2</v>
      </c>
      <c r="AJ54" s="28">
        <f t="shared" si="15"/>
        <v>9.9600000000000001E-3</v>
      </c>
      <c r="AK54" s="28">
        <f t="shared" si="16"/>
        <v>1.2E-4</v>
      </c>
      <c r="AL54" s="24">
        <v>0.2135</v>
      </c>
      <c r="AM54" s="24">
        <v>7.7000000000000002E-3</v>
      </c>
      <c r="AN54" s="24">
        <v>1.24E-2</v>
      </c>
      <c r="AO54" s="28">
        <f t="shared" si="17"/>
        <v>1.8419999999999992E-2</v>
      </c>
      <c r="AP54" s="28">
        <f t="shared" si="18"/>
        <v>3.2300000000000002E-3</v>
      </c>
      <c r="AQ54" s="28">
        <f t="shared" si="19"/>
        <v>9.4699999999999993E-3</v>
      </c>
      <c r="AR54" s="24">
        <v>0.2036</v>
      </c>
      <c r="AS54" s="24">
        <v>1.3100000000000001E-2</v>
      </c>
      <c r="AT54" s="24">
        <v>7.1999999999999998E-3</v>
      </c>
      <c r="AU54" s="28">
        <f t="shared" si="20"/>
        <v>8.5599999999999843E-3</v>
      </c>
      <c r="AV54" s="28">
        <f t="shared" si="21"/>
        <v>5.8700000000000002E-3</v>
      </c>
      <c r="AW54" s="28">
        <f t="shared" si="22"/>
        <v>2.7499999999999998E-3</v>
      </c>
      <c r="AX54" s="24">
        <v>0.1978</v>
      </c>
      <c r="AY54" s="24">
        <v>-3.2000000000000002E-3</v>
      </c>
      <c r="AZ54" s="24">
        <v>-5.3E-3</v>
      </c>
      <c r="BA54" s="28">
        <f t="shared" si="23"/>
        <v>1.3400000000000079E-3</v>
      </c>
      <c r="BB54" s="28">
        <f t="shared" si="24"/>
        <v>1.6800000000000001E-3</v>
      </c>
      <c r="BC54" s="28">
        <f t="shared" si="25"/>
        <v>2.8700000000000002E-3</v>
      </c>
    </row>
    <row r="55" spans="1:55" ht="15">
      <c r="A55" s="1">
        <v>49</v>
      </c>
      <c r="B55" s="24">
        <v>0.2142</v>
      </c>
      <c r="C55" s="24">
        <v>1.03E-2</v>
      </c>
      <c r="D55" s="24">
        <v>-2.69E-2</v>
      </c>
      <c r="E55" s="27">
        <f t="shared" si="26"/>
        <v>8.7000000000000965E-4</v>
      </c>
      <c r="F55" s="27">
        <f t="shared" si="0"/>
        <v>4.9399999999999999E-3</v>
      </c>
      <c r="G55" s="27">
        <f t="shared" si="1"/>
        <v>1.9980000000000001E-2</v>
      </c>
      <c r="H55" s="24">
        <v>0.23469999999999999</v>
      </c>
      <c r="I55" s="24">
        <v>1.9099999999999999E-2</v>
      </c>
      <c r="J55" s="24">
        <v>-1.29E-2</v>
      </c>
      <c r="K55" s="28">
        <f t="shared" si="2"/>
        <v>1.0270000000000001E-2</v>
      </c>
      <c r="L55" s="28">
        <f t="shared" si="3"/>
        <v>1.3349999999999999E-2</v>
      </c>
      <c r="M55" s="28">
        <f t="shared" si="4"/>
        <v>6.8799999999999998E-3</v>
      </c>
      <c r="N55">
        <v>0.2</v>
      </c>
      <c r="O55">
        <v>1.5699999999999999E-2</v>
      </c>
      <c r="P55">
        <v>-2.5999999999999999E-3</v>
      </c>
      <c r="Q55" s="28">
        <f t="shared" si="5"/>
        <v>1.8089999999999995E-2</v>
      </c>
      <c r="R55" s="28">
        <f t="shared" si="6"/>
        <v>6.8399999999999989E-3</v>
      </c>
      <c r="S55" s="28">
        <f t="shared" si="7"/>
        <v>6.6999999999999981E-4</v>
      </c>
      <c r="T55">
        <v>0.21149999999999999</v>
      </c>
      <c r="U55">
        <v>-9.1000000000000004E-3</v>
      </c>
      <c r="V55">
        <v>2.7000000000000001E-3</v>
      </c>
      <c r="W55" s="28">
        <f t="shared" si="8"/>
        <v>1.0270000000000001E-2</v>
      </c>
      <c r="X55" s="28">
        <f t="shared" si="9"/>
        <v>4.9399999999999999E-3</v>
      </c>
      <c r="Y55" s="28">
        <f t="shared" si="10"/>
        <v>4.0000000000000018E-4</v>
      </c>
      <c r="Z55">
        <v>0.2069</v>
      </c>
      <c r="AA55">
        <v>-3.61E-2</v>
      </c>
      <c r="AB55">
        <v>2.1499999999999998E-2</v>
      </c>
      <c r="AC55" s="28">
        <f t="shared" si="11"/>
        <v>1.6259999999999997E-2</v>
      </c>
      <c r="AD55" s="28">
        <f t="shared" si="12"/>
        <v>2.988E-2</v>
      </c>
      <c r="AE55" s="28">
        <f t="shared" si="13"/>
        <v>1.9959999999999999E-2</v>
      </c>
      <c r="AF55" s="24">
        <v>0.22359999999999999</v>
      </c>
      <c r="AG55" s="24">
        <v>-5.7999999999999996E-3</v>
      </c>
      <c r="AH55" s="24">
        <v>-3.7000000000000002E-3</v>
      </c>
      <c r="AI55" s="28">
        <f t="shared" si="14"/>
        <v>2.47E-3</v>
      </c>
      <c r="AJ55" s="28">
        <f t="shared" si="15"/>
        <v>7.3600000000000002E-3</v>
      </c>
      <c r="AK55" s="28">
        <f t="shared" si="16"/>
        <v>3.48E-3</v>
      </c>
      <c r="AL55" s="24">
        <v>0.18490000000000001</v>
      </c>
      <c r="AM55" s="24">
        <v>1.0200000000000001E-2</v>
      </c>
      <c r="AN55" s="24">
        <v>-2.9999999999999997E-4</v>
      </c>
      <c r="AO55" s="28">
        <f t="shared" si="17"/>
        <v>1.0179999999999995E-2</v>
      </c>
      <c r="AP55" s="28">
        <f t="shared" si="18"/>
        <v>5.7300000000000007E-3</v>
      </c>
      <c r="AQ55" s="28">
        <f t="shared" si="19"/>
        <v>2.63E-3</v>
      </c>
      <c r="AR55" s="24">
        <v>0.20810000000000001</v>
      </c>
      <c r="AS55" s="24">
        <v>9.7000000000000003E-3</v>
      </c>
      <c r="AT55" s="24">
        <v>5.4999999999999997E-3</v>
      </c>
      <c r="AU55" s="28">
        <f t="shared" si="20"/>
        <v>4.0599999999999803E-3</v>
      </c>
      <c r="AV55" s="28">
        <f t="shared" si="21"/>
        <v>9.2700000000000005E-3</v>
      </c>
      <c r="AW55" s="28">
        <f t="shared" si="22"/>
        <v>1.0499999999999997E-3</v>
      </c>
      <c r="AX55" s="24">
        <v>0.1759</v>
      </c>
      <c r="AY55" s="24">
        <v>-1.4800000000000001E-2</v>
      </c>
      <c r="AZ55" s="24">
        <v>1.0500000000000001E-2</v>
      </c>
      <c r="BA55" s="28">
        <f t="shared" si="23"/>
        <v>2.0559999999999995E-2</v>
      </c>
      <c r="BB55" s="28">
        <f t="shared" si="24"/>
        <v>1.328E-2</v>
      </c>
      <c r="BC55" s="28">
        <f t="shared" si="25"/>
        <v>2.3300000000000005E-3</v>
      </c>
    </row>
    <row r="56" spans="1:55" ht="15">
      <c r="A56" s="1">
        <v>50</v>
      </c>
      <c r="B56" s="24">
        <v>0.21879999999999999</v>
      </c>
      <c r="C56" s="24">
        <v>2.3E-3</v>
      </c>
      <c r="D56" s="24">
        <v>-2.1600000000000001E-2</v>
      </c>
      <c r="E56" s="27">
        <f t="shared" si="26"/>
        <v>5.4700000000000026E-3</v>
      </c>
      <c r="F56" s="27">
        <f t="shared" si="0"/>
        <v>3.0600000000000002E-3</v>
      </c>
      <c r="G56" s="27">
        <f t="shared" si="1"/>
        <v>1.4680000000000002E-2</v>
      </c>
      <c r="H56" s="24">
        <v>0.23469999999999999</v>
      </c>
      <c r="I56" s="24">
        <v>1.1900000000000001E-2</v>
      </c>
      <c r="J56" s="24">
        <v>-1.6799999999999999E-2</v>
      </c>
      <c r="K56" s="28">
        <f t="shared" si="2"/>
        <v>1.0270000000000001E-2</v>
      </c>
      <c r="L56" s="28">
        <f t="shared" si="3"/>
        <v>6.150000000000001E-3</v>
      </c>
      <c r="M56" s="28">
        <f t="shared" si="4"/>
        <v>1.0779999999999998E-2</v>
      </c>
      <c r="N56">
        <v>0.20949999999999999</v>
      </c>
      <c r="O56">
        <v>1.8800000000000001E-2</v>
      </c>
      <c r="P56">
        <v>-2.8999999999999998E-3</v>
      </c>
      <c r="Q56" s="28">
        <f t="shared" si="5"/>
        <v>8.5900000000000143E-3</v>
      </c>
      <c r="R56" s="28">
        <f t="shared" si="6"/>
        <v>9.9400000000000009E-3</v>
      </c>
      <c r="S56" s="28">
        <f t="shared" si="7"/>
        <v>9.6999999999999973E-4</v>
      </c>
      <c r="T56">
        <v>0.20799999999999999</v>
      </c>
      <c r="U56">
        <v>-1.6E-2</v>
      </c>
      <c r="V56">
        <v>-3.8999999999999998E-3</v>
      </c>
      <c r="W56" s="28">
        <f t="shared" si="8"/>
        <v>1.3770000000000004E-2</v>
      </c>
      <c r="X56" s="28">
        <f t="shared" si="9"/>
        <v>1.9599999999999999E-3</v>
      </c>
      <c r="Y56" s="28">
        <f t="shared" si="10"/>
        <v>1.5999999999999999E-3</v>
      </c>
      <c r="Z56">
        <v>0.19650000000000001</v>
      </c>
      <c r="AA56">
        <v>-3.6799999999999999E-2</v>
      </c>
      <c r="AB56">
        <v>3.1399999999999997E-2</v>
      </c>
      <c r="AC56" s="28">
        <f t="shared" si="11"/>
        <v>2.6659999999999989E-2</v>
      </c>
      <c r="AD56" s="28">
        <f t="shared" si="12"/>
        <v>3.058E-2</v>
      </c>
      <c r="AE56" s="28">
        <f t="shared" si="13"/>
        <v>2.9859999999999998E-2</v>
      </c>
      <c r="AF56" s="24">
        <v>0.21690000000000001</v>
      </c>
      <c r="AG56" s="24">
        <v>-1.0699999999999999E-2</v>
      </c>
      <c r="AH56" s="24">
        <v>-6.6E-3</v>
      </c>
      <c r="AI56" s="28">
        <f t="shared" si="14"/>
        <v>4.2299999999999838E-3</v>
      </c>
      <c r="AJ56" s="28">
        <f t="shared" si="15"/>
        <v>2.4600000000000004E-3</v>
      </c>
      <c r="AK56" s="28">
        <f t="shared" si="16"/>
        <v>6.3800000000000003E-3</v>
      </c>
      <c r="AL56" s="24">
        <v>0.20200000000000001</v>
      </c>
      <c r="AM56" s="24">
        <v>1.37E-2</v>
      </c>
      <c r="AN56" s="24">
        <v>-8.2000000000000007E-3</v>
      </c>
      <c r="AO56" s="28">
        <f t="shared" si="17"/>
        <v>6.9200000000000095E-3</v>
      </c>
      <c r="AP56" s="28">
        <f t="shared" si="18"/>
        <v>9.2300000000000004E-3</v>
      </c>
      <c r="AQ56" s="28">
        <f t="shared" si="19"/>
        <v>5.2700000000000004E-3</v>
      </c>
      <c r="AR56" s="24">
        <v>0.2082</v>
      </c>
      <c r="AS56" s="24">
        <v>1.0800000000000001E-2</v>
      </c>
      <c r="AT56" s="24">
        <v>8.9999999999999993E-3</v>
      </c>
      <c r="AU56" s="28">
        <f t="shared" si="20"/>
        <v>3.9599999999999913E-3</v>
      </c>
      <c r="AV56" s="28">
        <f t="shared" si="21"/>
        <v>8.1700000000000002E-3</v>
      </c>
      <c r="AW56" s="28">
        <f t="shared" si="22"/>
        <v>4.5499999999999994E-3</v>
      </c>
      <c r="AX56" s="24">
        <v>0.19650000000000001</v>
      </c>
      <c r="AY56" s="24">
        <v>-1.26E-2</v>
      </c>
      <c r="AZ56" s="24">
        <v>3.5999999999999999E-3</v>
      </c>
      <c r="BA56" s="28">
        <f t="shared" si="23"/>
        <v>4.0000000000012248E-5</v>
      </c>
      <c r="BB56" s="28">
        <f t="shared" si="24"/>
        <v>1.108E-2</v>
      </c>
      <c r="BC56" s="28">
        <f t="shared" si="25"/>
        <v>4.5700000000000003E-3</v>
      </c>
    </row>
    <row r="57" spans="1:55" ht="15">
      <c r="A57" s="1">
        <v>51</v>
      </c>
      <c r="B57" s="24">
        <v>0.2354</v>
      </c>
      <c r="C57" s="24">
        <v>1.7100000000000001E-2</v>
      </c>
      <c r="D57" s="24">
        <v>-2.18E-2</v>
      </c>
      <c r="E57" s="27">
        <f t="shared" si="26"/>
        <v>2.2070000000000006E-2</v>
      </c>
      <c r="F57" s="27">
        <f t="shared" si="0"/>
        <v>1.174E-2</v>
      </c>
      <c r="G57" s="27">
        <f t="shared" si="1"/>
        <v>1.4880000000000001E-2</v>
      </c>
      <c r="H57" s="24">
        <v>0.2243</v>
      </c>
      <c r="I57" s="24">
        <v>1.3899999999999999E-2</v>
      </c>
      <c r="J57" s="24">
        <v>-7.9000000000000008E-3</v>
      </c>
      <c r="K57" s="28">
        <f t="shared" si="2"/>
        <v>1.2999999999999123E-4</v>
      </c>
      <c r="L57" s="28">
        <f t="shared" si="3"/>
        <v>8.1499999999999993E-3</v>
      </c>
      <c r="M57" s="28">
        <f t="shared" si="4"/>
        <v>1.8800000000000006E-3</v>
      </c>
      <c r="N57">
        <v>0.22140000000000001</v>
      </c>
      <c r="O57">
        <v>1.6999999999999999E-3</v>
      </c>
      <c r="P57">
        <v>-3.8E-3</v>
      </c>
      <c r="Q57" s="28">
        <f t="shared" si="5"/>
        <v>3.3100000000000074E-3</v>
      </c>
      <c r="R57" s="28">
        <f t="shared" si="6"/>
        <v>7.1599999999999997E-3</v>
      </c>
      <c r="S57" s="28">
        <f t="shared" si="7"/>
        <v>1.8699999999999999E-3</v>
      </c>
      <c r="T57">
        <v>0.2036</v>
      </c>
      <c r="U57">
        <v>-3.4200000000000001E-2</v>
      </c>
      <c r="V57">
        <v>6.7999999999999996E-3</v>
      </c>
      <c r="W57" s="28">
        <f t="shared" si="8"/>
        <v>1.8169999999999992E-2</v>
      </c>
      <c r="X57" s="28">
        <f t="shared" si="9"/>
        <v>2.0160000000000001E-2</v>
      </c>
      <c r="Y57" s="28">
        <f t="shared" si="10"/>
        <v>4.4999999999999997E-3</v>
      </c>
      <c r="Z57">
        <v>0.1862</v>
      </c>
      <c r="AA57">
        <v>1.12E-2</v>
      </c>
      <c r="AB57">
        <v>1.2E-2</v>
      </c>
      <c r="AC57" s="28">
        <f t="shared" si="11"/>
        <v>3.6959999999999993E-2</v>
      </c>
      <c r="AD57" s="28">
        <f t="shared" si="12"/>
        <v>4.9800000000000001E-3</v>
      </c>
      <c r="AE57" s="28">
        <f t="shared" si="13"/>
        <v>1.0460000000000001E-2</v>
      </c>
      <c r="AF57" s="24">
        <v>0.221</v>
      </c>
      <c r="AG57" s="24">
        <v>-1.2999999999999999E-2</v>
      </c>
      <c r="AH57" s="24">
        <v>-7.9000000000000008E-3</v>
      </c>
      <c r="AI57" s="28">
        <f t="shared" si="14"/>
        <v>1.2999999999999123E-4</v>
      </c>
      <c r="AJ57" s="28">
        <f t="shared" si="15"/>
        <v>1.6000000000000042E-4</v>
      </c>
      <c r="AK57" s="28">
        <f t="shared" si="16"/>
        <v>7.6800000000000011E-3</v>
      </c>
      <c r="AL57" s="24">
        <v>0.2185</v>
      </c>
      <c r="AM57" s="24">
        <v>1.49E-2</v>
      </c>
      <c r="AN57" s="24">
        <v>-1.67E-2</v>
      </c>
      <c r="AO57" s="28">
        <f t="shared" si="17"/>
        <v>2.3419999999999996E-2</v>
      </c>
      <c r="AP57" s="28">
        <f t="shared" si="18"/>
        <v>1.043E-2</v>
      </c>
      <c r="AQ57" s="28">
        <f t="shared" si="19"/>
        <v>1.3769999999999999E-2</v>
      </c>
      <c r="AR57" s="24">
        <v>0.21940000000000001</v>
      </c>
      <c r="AS57" s="24">
        <v>9.1000000000000004E-3</v>
      </c>
      <c r="AT57" s="24">
        <v>5.8999999999999999E-3</v>
      </c>
      <c r="AU57" s="28">
        <f t="shared" si="20"/>
        <v>7.2400000000000242E-3</v>
      </c>
      <c r="AV57" s="28">
        <f t="shared" si="21"/>
        <v>9.8700000000000003E-3</v>
      </c>
      <c r="AW57" s="28">
        <f t="shared" si="22"/>
        <v>1.4499999999999999E-3</v>
      </c>
      <c r="AX57" s="24">
        <v>0.18379999999999999</v>
      </c>
      <c r="AY57" s="24">
        <v>-5.1000000000000004E-3</v>
      </c>
      <c r="AZ57" s="24">
        <v>1.55E-2</v>
      </c>
      <c r="BA57" s="28">
        <f t="shared" si="23"/>
        <v>1.2660000000000005E-2</v>
      </c>
      <c r="BB57" s="28">
        <f t="shared" si="24"/>
        <v>3.5800000000000003E-3</v>
      </c>
      <c r="BC57" s="28">
        <f t="shared" si="25"/>
        <v>7.3299999999999997E-3</v>
      </c>
    </row>
    <row r="58" spans="1:55" ht="15">
      <c r="A58" s="1">
        <v>52</v>
      </c>
      <c r="B58" s="24">
        <v>0.2419</v>
      </c>
      <c r="C58" s="24">
        <v>-6.6E-3</v>
      </c>
      <c r="D58" s="24">
        <v>-1.8100000000000002E-2</v>
      </c>
      <c r="E58" s="27">
        <f t="shared" si="26"/>
        <v>2.8570000000000012E-2</v>
      </c>
      <c r="F58" s="27">
        <f t="shared" si="0"/>
        <v>1.2399999999999998E-3</v>
      </c>
      <c r="G58" s="27">
        <f t="shared" si="1"/>
        <v>1.1180000000000002E-2</v>
      </c>
      <c r="H58" s="24">
        <v>0.2208</v>
      </c>
      <c r="I58" s="24">
        <v>3.7000000000000002E-3</v>
      </c>
      <c r="J58" s="24">
        <v>-1.1299999999999999E-2</v>
      </c>
      <c r="K58" s="28">
        <f t="shared" si="2"/>
        <v>3.6299999999999943E-3</v>
      </c>
      <c r="L58" s="28">
        <f t="shared" si="3"/>
        <v>2.0499999999999997E-3</v>
      </c>
      <c r="M58" s="28">
        <f t="shared" si="4"/>
        <v>5.2799999999999991E-3</v>
      </c>
      <c r="N58">
        <v>0.216</v>
      </c>
      <c r="O58">
        <v>1.04E-2</v>
      </c>
      <c r="P58">
        <v>7.0000000000000001E-3</v>
      </c>
      <c r="Q58" s="28">
        <f t="shared" si="5"/>
        <v>2.0900000000000085E-3</v>
      </c>
      <c r="R58" s="28">
        <f t="shared" si="6"/>
        <v>1.5399999999999997E-3</v>
      </c>
      <c r="S58" s="28">
        <f t="shared" si="7"/>
        <v>5.0699999999999999E-3</v>
      </c>
      <c r="T58">
        <v>0.2157</v>
      </c>
      <c r="U58">
        <v>-3.3099999999999997E-2</v>
      </c>
      <c r="V58">
        <v>4.4000000000000003E-3</v>
      </c>
      <c r="W58" s="28">
        <f t="shared" si="8"/>
        <v>6.0699999999999921E-3</v>
      </c>
      <c r="X58" s="28">
        <f t="shared" si="9"/>
        <v>1.9059999999999997E-2</v>
      </c>
      <c r="Y58" s="28">
        <f t="shared" si="10"/>
        <v>2.1000000000000003E-3</v>
      </c>
      <c r="Z58">
        <v>0.19789999999999999</v>
      </c>
      <c r="AA58">
        <v>-1.6000000000000001E-3</v>
      </c>
      <c r="AB58">
        <v>1.09E-2</v>
      </c>
      <c r="AC58" s="28">
        <f t="shared" si="11"/>
        <v>2.5260000000000005E-2</v>
      </c>
      <c r="AD58" s="28">
        <f t="shared" si="12"/>
        <v>4.62E-3</v>
      </c>
      <c r="AE58" s="28">
        <f t="shared" si="13"/>
        <v>9.3600000000000003E-3</v>
      </c>
      <c r="AF58" s="24">
        <v>0.22120000000000001</v>
      </c>
      <c r="AG58" s="24">
        <v>-1.8800000000000001E-2</v>
      </c>
      <c r="AH58" s="24">
        <v>-6.9999999999999999E-4</v>
      </c>
      <c r="AI58" s="28">
        <f t="shared" si="14"/>
        <v>7.0000000000014495E-5</v>
      </c>
      <c r="AJ58" s="28">
        <f t="shared" si="15"/>
        <v>5.6400000000000009E-3</v>
      </c>
      <c r="AK58" s="28">
        <f t="shared" si="16"/>
        <v>4.7999999999999996E-4</v>
      </c>
      <c r="AL58" s="24">
        <v>0.17050000000000001</v>
      </c>
      <c r="AM58" s="24">
        <v>8.0000000000000002E-3</v>
      </c>
      <c r="AN58" s="24">
        <v>-3.3999999999999998E-3</v>
      </c>
      <c r="AO58" s="28">
        <f t="shared" si="17"/>
        <v>2.4579999999999991E-2</v>
      </c>
      <c r="AP58" s="28">
        <f t="shared" si="18"/>
        <v>3.5300000000000002E-3</v>
      </c>
      <c r="AQ58" s="28">
        <f t="shared" si="19"/>
        <v>4.6999999999999993E-4</v>
      </c>
      <c r="AR58" s="24">
        <v>0.20399999999999999</v>
      </c>
      <c r="AS58" s="24">
        <v>2.5000000000000001E-2</v>
      </c>
      <c r="AT58" s="24">
        <v>4.4000000000000003E-3</v>
      </c>
      <c r="AU58" s="28">
        <f t="shared" si="20"/>
        <v>8.1600000000000006E-3</v>
      </c>
      <c r="AV58" s="28">
        <f t="shared" si="21"/>
        <v>6.0300000000000006E-3</v>
      </c>
      <c r="AW58" s="28">
        <f t="shared" si="22"/>
        <v>4.9999999999999697E-5</v>
      </c>
      <c r="AX58" s="24">
        <v>0.18010000000000001</v>
      </c>
      <c r="AY58" s="24">
        <v>-3.3E-3</v>
      </c>
      <c r="AZ58" s="24">
        <v>2.0400000000000001E-2</v>
      </c>
      <c r="BA58" s="28">
        <f t="shared" si="23"/>
        <v>1.6359999999999986E-2</v>
      </c>
      <c r="BB58" s="28">
        <f t="shared" si="24"/>
        <v>1.7799999999999999E-3</v>
      </c>
      <c r="BC58" s="28">
        <f t="shared" si="25"/>
        <v>1.2230000000000001E-2</v>
      </c>
    </row>
    <row r="59" spans="1:55" ht="15">
      <c r="A59" s="1">
        <v>53</v>
      </c>
      <c r="B59" s="24">
        <v>0.2293</v>
      </c>
      <c r="C59" s="24">
        <v>3.3E-3</v>
      </c>
      <c r="D59" s="24">
        <v>-7.4999999999999997E-3</v>
      </c>
      <c r="E59" s="27">
        <f t="shared" si="26"/>
        <v>1.5970000000000012E-2</v>
      </c>
      <c r="F59" s="27">
        <f t="shared" si="0"/>
        <v>2.0600000000000002E-3</v>
      </c>
      <c r="G59" s="27">
        <f t="shared" si="1"/>
        <v>5.7999999999999979E-4</v>
      </c>
      <c r="H59" s="24">
        <v>0.2147</v>
      </c>
      <c r="I59" s="24">
        <v>1.1299999999999999E-2</v>
      </c>
      <c r="J59" s="24">
        <v>-1.2500000000000001E-2</v>
      </c>
      <c r="K59" s="28">
        <f t="shared" si="2"/>
        <v>9.7299999999999887E-3</v>
      </c>
      <c r="L59" s="28">
        <f t="shared" si="3"/>
        <v>5.5499999999999994E-3</v>
      </c>
      <c r="M59" s="28">
        <f t="shared" si="4"/>
        <v>6.4800000000000005E-3</v>
      </c>
      <c r="N59">
        <v>0.2117</v>
      </c>
      <c r="O59">
        <v>1.2699999999999999E-2</v>
      </c>
      <c r="P59">
        <v>1.1000000000000001E-3</v>
      </c>
      <c r="Q59" s="28">
        <f t="shared" si="5"/>
        <v>6.3900000000000068E-3</v>
      </c>
      <c r="R59" s="28">
        <f t="shared" si="6"/>
        <v>3.8399999999999997E-3</v>
      </c>
      <c r="S59" s="28">
        <f t="shared" si="7"/>
        <v>8.3000000000000001E-4</v>
      </c>
      <c r="T59">
        <v>0.21429999999999999</v>
      </c>
      <c r="U59">
        <v>-1.7299999999999999E-2</v>
      </c>
      <c r="V59">
        <v>-3.2000000000000002E-3</v>
      </c>
      <c r="W59" s="28">
        <f t="shared" si="8"/>
        <v>7.4700000000000044E-3</v>
      </c>
      <c r="X59" s="28">
        <f t="shared" si="9"/>
        <v>3.259999999999999E-3</v>
      </c>
      <c r="Y59" s="28">
        <f t="shared" si="10"/>
        <v>9.0000000000000019E-4</v>
      </c>
      <c r="Z59">
        <v>0.20519999999999999</v>
      </c>
      <c r="AA59">
        <v>2.0000000000000001E-4</v>
      </c>
      <c r="AB59">
        <v>-6.4999999999999997E-3</v>
      </c>
      <c r="AC59" s="28">
        <f t="shared" si="11"/>
        <v>1.7960000000000004E-2</v>
      </c>
      <c r="AD59" s="28">
        <f t="shared" si="12"/>
        <v>6.0200000000000002E-3</v>
      </c>
      <c r="AE59" s="28">
        <f t="shared" si="13"/>
        <v>4.96E-3</v>
      </c>
      <c r="AF59" s="24">
        <v>0.21890000000000001</v>
      </c>
      <c r="AG59" s="24">
        <v>-1.23E-2</v>
      </c>
      <c r="AH59" s="24">
        <v>-4.7000000000000002E-3</v>
      </c>
      <c r="AI59" s="28">
        <f t="shared" si="14"/>
        <v>2.229999999999982E-3</v>
      </c>
      <c r="AJ59" s="28">
        <f t="shared" si="15"/>
        <v>8.5999999999999965E-4</v>
      </c>
      <c r="AK59" s="28">
        <f t="shared" si="16"/>
        <v>4.4800000000000005E-3</v>
      </c>
      <c r="AL59" s="24">
        <v>0.18360000000000001</v>
      </c>
      <c r="AM59" s="24">
        <v>-9.4000000000000004E-3</v>
      </c>
      <c r="AN59" s="24">
        <v>-1.14E-2</v>
      </c>
      <c r="AO59" s="28">
        <f t="shared" si="17"/>
        <v>1.147999999999999E-2</v>
      </c>
      <c r="AP59" s="28">
        <f t="shared" si="18"/>
        <v>4.9300000000000004E-3</v>
      </c>
      <c r="AQ59" s="28">
        <f t="shared" si="19"/>
        <v>8.4700000000000001E-3</v>
      </c>
      <c r="AR59" s="24">
        <v>0.20760000000000001</v>
      </c>
      <c r="AS59" s="24">
        <v>1.01E-2</v>
      </c>
      <c r="AT59" s="24">
        <v>-1.6000000000000001E-3</v>
      </c>
      <c r="AU59" s="28">
        <f t="shared" si="20"/>
        <v>4.5599999999999807E-3</v>
      </c>
      <c r="AV59" s="28">
        <f t="shared" si="21"/>
        <v>8.8700000000000011E-3</v>
      </c>
      <c r="AW59" s="28">
        <f t="shared" si="22"/>
        <v>2.8500000000000001E-3</v>
      </c>
      <c r="AX59" s="24">
        <v>0.1794</v>
      </c>
      <c r="AY59" s="24">
        <v>-1.1599999999999999E-2</v>
      </c>
      <c r="AZ59" s="24">
        <v>1.3899999999999999E-2</v>
      </c>
      <c r="BA59" s="28">
        <f t="shared" si="23"/>
        <v>1.7059999999999992E-2</v>
      </c>
      <c r="BB59" s="28">
        <f t="shared" si="24"/>
        <v>1.0079999999999999E-2</v>
      </c>
      <c r="BC59" s="28">
        <f t="shared" si="25"/>
        <v>5.729999999999999E-3</v>
      </c>
    </row>
    <row r="60" spans="1:55" ht="15">
      <c r="A60" s="1">
        <v>54</v>
      </c>
      <c r="B60" s="24">
        <v>0.2334</v>
      </c>
      <c r="C60" s="24">
        <v>4.7000000000000002E-3</v>
      </c>
      <c r="D60" s="24">
        <v>-8.3000000000000001E-3</v>
      </c>
      <c r="E60" s="27">
        <f t="shared" si="26"/>
        <v>2.0070000000000005E-2</v>
      </c>
      <c r="F60" s="27">
        <f t="shared" si="0"/>
        <v>6.6E-4</v>
      </c>
      <c r="G60" s="27">
        <f t="shared" si="1"/>
        <v>1.3800000000000002E-3</v>
      </c>
      <c r="H60" s="24">
        <v>0.22420000000000001</v>
      </c>
      <c r="I60" s="24">
        <v>6.4999999999999997E-3</v>
      </c>
      <c r="J60" s="24">
        <v>-8.0000000000000002E-3</v>
      </c>
      <c r="K60" s="28">
        <f t="shared" si="2"/>
        <v>2.2999999999998022E-4</v>
      </c>
      <c r="L60" s="28">
        <f t="shared" si="3"/>
        <v>7.499999999999998E-4</v>
      </c>
      <c r="M60" s="28">
        <f t="shared" si="4"/>
        <v>1.98E-3</v>
      </c>
      <c r="N60">
        <v>0.20910000000000001</v>
      </c>
      <c r="O60">
        <v>-2.2000000000000001E-3</v>
      </c>
      <c r="P60">
        <v>0.01</v>
      </c>
      <c r="Q60" s="28">
        <f t="shared" si="5"/>
        <v>8.989999999999998E-3</v>
      </c>
      <c r="R60" s="28">
        <f t="shared" si="6"/>
        <v>6.6599999999999993E-3</v>
      </c>
      <c r="S60" s="28">
        <f t="shared" si="7"/>
        <v>8.0700000000000008E-3</v>
      </c>
      <c r="T60">
        <v>0.21240000000000001</v>
      </c>
      <c r="U60">
        <v>-2.06E-2</v>
      </c>
      <c r="V60">
        <v>3.3999999999999998E-3</v>
      </c>
      <c r="W60" s="28">
        <f t="shared" si="8"/>
        <v>9.3699999999999894E-3</v>
      </c>
      <c r="X60" s="28">
        <f t="shared" si="9"/>
        <v>6.5599999999999999E-3</v>
      </c>
      <c r="Y60" s="28">
        <f t="shared" si="10"/>
        <v>1.0999999999999998E-3</v>
      </c>
      <c r="Z60">
        <v>0.21149999999999999</v>
      </c>
      <c r="AA60">
        <v>-5.4000000000000003E-3</v>
      </c>
      <c r="AB60">
        <v>2.5000000000000001E-3</v>
      </c>
      <c r="AC60" s="28">
        <f t="shared" si="11"/>
        <v>1.1660000000000004E-2</v>
      </c>
      <c r="AD60" s="28">
        <f t="shared" si="12"/>
        <v>8.1999999999999955E-4</v>
      </c>
      <c r="AE60" s="28">
        <f t="shared" si="13"/>
        <v>9.6000000000000013E-4</v>
      </c>
      <c r="AF60" s="24">
        <v>0.22570000000000001</v>
      </c>
      <c r="AG60" s="24">
        <v>-5.7999999999999996E-3</v>
      </c>
      <c r="AH60" s="24">
        <v>-1.0500000000000001E-2</v>
      </c>
      <c r="AI60" s="28">
        <f t="shared" si="14"/>
        <v>4.5700000000000185E-3</v>
      </c>
      <c r="AJ60" s="28">
        <f t="shared" si="15"/>
        <v>7.3600000000000002E-3</v>
      </c>
      <c r="AK60" s="28">
        <f t="shared" si="16"/>
        <v>1.0280000000000001E-2</v>
      </c>
      <c r="AL60" s="24">
        <v>0.18429999999999999</v>
      </c>
      <c r="AM60" s="24">
        <v>-1.6999999999999999E-3</v>
      </c>
      <c r="AN60" s="24">
        <v>8.9999999999999998E-4</v>
      </c>
      <c r="AO60" s="28">
        <f t="shared" si="17"/>
        <v>1.0780000000000012E-2</v>
      </c>
      <c r="AP60" s="28">
        <f t="shared" si="18"/>
        <v>2.7699999999999999E-3</v>
      </c>
      <c r="AQ60" s="28">
        <f t="shared" si="19"/>
        <v>2.0299999999999997E-3</v>
      </c>
      <c r="AR60" s="24">
        <v>0.22009999999999999</v>
      </c>
      <c r="AS60" s="24">
        <v>2.58E-2</v>
      </c>
      <c r="AT60" s="24">
        <v>3.2000000000000002E-3</v>
      </c>
      <c r="AU60" s="28">
        <f t="shared" si="20"/>
        <v>7.9400000000000026E-3</v>
      </c>
      <c r="AV60" s="28">
        <f t="shared" si="21"/>
        <v>6.8299999999999993E-3</v>
      </c>
      <c r="AW60" s="28">
        <f t="shared" si="22"/>
        <v>1.2499999999999998E-3</v>
      </c>
      <c r="AX60" s="24">
        <v>0.183</v>
      </c>
      <c r="AY60" s="24">
        <v>-1E-3</v>
      </c>
      <c r="AZ60" s="24">
        <v>1.0800000000000001E-2</v>
      </c>
      <c r="BA60" s="28">
        <f t="shared" si="23"/>
        <v>1.346E-2</v>
      </c>
      <c r="BB60" s="28">
        <f t="shared" si="24"/>
        <v>5.2000000000000006E-4</v>
      </c>
      <c r="BC60" s="28">
        <f t="shared" si="25"/>
        <v>2.6300000000000004E-3</v>
      </c>
    </row>
    <row r="61" spans="1:55" ht="15">
      <c r="A61" s="1">
        <v>55</v>
      </c>
      <c r="B61" s="24">
        <v>0.2354</v>
      </c>
      <c r="C61" s="24">
        <v>7.4000000000000003E-3</v>
      </c>
      <c r="D61" s="24">
        <v>-4.4999999999999997E-3</v>
      </c>
      <c r="E61" s="27">
        <f t="shared" si="26"/>
        <v>2.2070000000000006E-2</v>
      </c>
      <c r="F61" s="27">
        <f t="shared" si="0"/>
        <v>2.0400000000000001E-3</v>
      </c>
      <c r="G61" s="27">
        <f t="shared" si="1"/>
        <v>2.4200000000000003E-3</v>
      </c>
      <c r="H61" s="24">
        <v>0.23330000000000001</v>
      </c>
      <c r="I61" s="24">
        <v>1.1900000000000001E-2</v>
      </c>
      <c r="J61" s="24">
        <v>-2.9999999999999997E-4</v>
      </c>
      <c r="K61" s="28">
        <f t="shared" si="2"/>
        <v>8.8700000000000168E-3</v>
      </c>
      <c r="L61" s="28">
        <f t="shared" si="3"/>
        <v>6.150000000000001E-3</v>
      </c>
      <c r="M61" s="28">
        <f t="shared" si="4"/>
        <v>5.7200000000000003E-3</v>
      </c>
      <c r="N61">
        <v>0.2109</v>
      </c>
      <c r="O61">
        <v>-8.0000000000000004E-4</v>
      </c>
      <c r="P61">
        <v>1.32E-2</v>
      </c>
      <c r="Q61" s="28">
        <f t="shared" si="5"/>
        <v>7.1900000000000019E-3</v>
      </c>
      <c r="R61" s="28">
        <f t="shared" si="6"/>
        <v>8.0599999999999995E-3</v>
      </c>
      <c r="S61" s="28">
        <f t="shared" si="7"/>
        <v>1.1270000000000001E-2</v>
      </c>
      <c r="T61">
        <v>0.2311</v>
      </c>
      <c r="U61">
        <v>-2.1100000000000001E-2</v>
      </c>
      <c r="V61">
        <v>3.5000000000000001E-3</v>
      </c>
      <c r="W61" s="28">
        <f t="shared" si="8"/>
        <v>9.330000000000005E-3</v>
      </c>
      <c r="X61" s="28">
        <f t="shared" si="9"/>
        <v>7.0600000000000003E-3</v>
      </c>
      <c r="Y61" s="28">
        <f t="shared" si="10"/>
        <v>1.2000000000000001E-3</v>
      </c>
      <c r="Z61">
        <v>0.23250000000000001</v>
      </c>
      <c r="AA61">
        <v>-5.4999999999999997E-3</v>
      </c>
      <c r="AB61">
        <v>4.7000000000000002E-3</v>
      </c>
      <c r="AC61" s="28">
        <f t="shared" si="11"/>
        <v>9.340000000000015E-3</v>
      </c>
      <c r="AD61" s="28">
        <f t="shared" si="12"/>
        <v>7.2000000000000015E-4</v>
      </c>
      <c r="AE61" s="28">
        <f t="shared" si="13"/>
        <v>3.1600000000000005E-3</v>
      </c>
      <c r="AF61" s="24">
        <v>0.23180000000000001</v>
      </c>
      <c r="AG61" s="24">
        <v>4.1000000000000003E-3</v>
      </c>
      <c r="AH61" s="24">
        <v>2.3E-3</v>
      </c>
      <c r="AI61" s="28">
        <f t="shared" si="14"/>
        <v>1.0670000000000013E-2</v>
      </c>
      <c r="AJ61" s="28">
        <f t="shared" si="15"/>
        <v>9.0599999999999986E-3</v>
      </c>
      <c r="AK61" s="28">
        <f t="shared" si="16"/>
        <v>2.0799999999999998E-3</v>
      </c>
      <c r="AL61" s="24">
        <v>0.13569999999999999</v>
      </c>
      <c r="AM61" s="24">
        <v>-2.7699999999999999E-2</v>
      </c>
      <c r="AN61" s="24">
        <v>1.3100000000000001E-2</v>
      </c>
      <c r="AO61" s="28">
        <f t="shared" si="17"/>
        <v>5.9380000000000016E-2</v>
      </c>
      <c r="AP61" s="28">
        <f t="shared" si="18"/>
        <v>2.3230000000000001E-2</v>
      </c>
      <c r="AQ61" s="28">
        <f t="shared" si="19"/>
        <v>1.017E-2</v>
      </c>
      <c r="AR61" s="24">
        <v>0.21299999999999999</v>
      </c>
      <c r="AS61" s="24">
        <v>2.12E-2</v>
      </c>
      <c r="AT61" s="24">
        <v>8.0000000000000002E-3</v>
      </c>
      <c r="AU61" s="28">
        <f t="shared" si="20"/>
        <v>8.4000000000000741E-4</v>
      </c>
      <c r="AV61" s="28">
        <f t="shared" si="21"/>
        <v>2.2299999999999993E-3</v>
      </c>
      <c r="AW61" s="28">
        <f t="shared" si="22"/>
        <v>3.5500000000000002E-3</v>
      </c>
      <c r="AX61" s="24">
        <v>0.20530000000000001</v>
      </c>
      <c r="AY61" s="24">
        <v>-9.7999999999999997E-3</v>
      </c>
      <c r="AZ61" s="24">
        <v>4.4999999999999997E-3</v>
      </c>
      <c r="BA61" s="28">
        <f t="shared" si="23"/>
        <v>8.8400000000000145E-3</v>
      </c>
      <c r="BB61" s="28">
        <f t="shared" si="24"/>
        <v>8.2799999999999992E-3</v>
      </c>
      <c r="BC61" s="28">
        <f t="shared" si="25"/>
        <v>3.6700000000000005E-3</v>
      </c>
    </row>
    <row r="62" spans="1:55" ht="15">
      <c r="A62" s="1">
        <v>56</v>
      </c>
      <c r="B62" s="24">
        <v>0.22950000000000001</v>
      </c>
      <c r="C62" s="24">
        <v>3.3999999999999998E-3</v>
      </c>
      <c r="D62" s="24">
        <v>6.1999999999999998E-3</v>
      </c>
      <c r="E62" s="27">
        <f t="shared" si="26"/>
        <v>1.6170000000000018E-2</v>
      </c>
      <c r="F62" s="27">
        <f t="shared" si="0"/>
        <v>1.9600000000000004E-3</v>
      </c>
      <c r="G62" s="27">
        <f t="shared" si="1"/>
        <v>7.2000000000000015E-4</v>
      </c>
      <c r="H62" s="24">
        <v>0.23899999999999999</v>
      </c>
      <c r="I62" s="24">
        <v>7.6E-3</v>
      </c>
      <c r="J62" s="24">
        <v>-8.9999999999999998E-4</v>
      </c>
      <c r="K62" s="28">
        <f t="shared" si="2"/>
        <v>1.457E-2</v>
      </c>
      <c r="L62" s="28">
        <f t="shared" si="3"/>
        <v>1.8500000000000001E-3</v>
      </c>
      <c r="M62" s="28">
        <f t="shared" si="4"/>
        <v>5.1200000000000004E-3</v>
      </c>
      <c r="N62">
        <v>0.20399999999999999</v>
      </c>
      <c r="O62">
        <v>5.8999999999999999E-3</v>
      </c>
      <c r="P62">
        <v>8.8000000000000005E-3</v>
      </c>
      <c r="Q62" s="28">
        <f t="shared" si="5"/>
        <v>1.4090000000000019E-2</v>
      </c>
      <c r="R62" s="28">
        <f t="shared" si="6"/>
        <v>2.96E-3</v>
      </c>
      <c r="S62" s="28">
        <f t="shared" si="7"/>
        <v>6.8700000000000002E-3</v>
      </c>
      <c r="T62">
        <v>0.23139999999999999</v>
      </c>
      <c r="U62">
        <v>-2.5899999999999999E-2</v>
      </c>
      <c r="V62">
        <v>3.3E-3</v>
      </c>
      <c r="W62" s="28">
        <f t="shared" si="8"/>
        <v>9.6299999999999997E-3</v>
      </c>
      <c r="X62" s="28">
        <f t="shared" si="9"/>
        <v>1.1859999999999999E-2</v>
      </c>
      <c r="Y62" s="28">
        <f t="shared" si="10"/>
        <v>1E-3</v>
      </c>
      <c r="Z62">
        <v>0.2291</v>
      </c>
      <c r="AA62">
        <v>-5.0000000000000001E-4</v>
      </c>
      <c r="AB62">
        <v>2.5000000000000001E-3</v>
      </c>
      <c r="AC62" s="28">
        <f t="shared" si="11"/>
        <v>5.9400000000000008E-3</v>
      </c>
      <c r="AD62" s="28">
        <f t="shared" si="12"/>
        <v>5.7199999999999994E-3</v>
      </c>
      <c r="AE62" s="28">
        <f t="shared" si="13"/>
        <v>9.6000000000000013E-4</v>
      </c>
      <c r="AF62" s="24">
        <v>0.2087</v>
      </c>
      <c r="AG62" s="24">
        <v>-1.03E-2</v>
      </c>
      <c r="AH62" s="24">
        <v>-3.3E-3</v>
      </c>
      <c r="AI62" s="28">
        <f t="shared" si="14"/>
        <v>1.2429999999999997E-2</v>
      </c>
      <c r="AJ62" s="28">
        <f t="shared" si="15"/>
        <v>2.8599999999999997E-3</v>
      </c>
      <c r="AK62" s="28">
        <f t="shared" si="16"/>
        <v>3.0799999999999998E-3</v>
      </c>
      <c r="AL62" s="24">
        <v>0.19489999999999999</v>
      </c>
      <c r="AM62" s="24">
        <v>5.8999999999999999E-3</v>
      </c>
      <c r="AN62" s="24">
        <v>4.3E-3</v>
      </c>
      <c r="AO62" s="28">
        <f t="shared" si="17"/>
        <v>1.8000000000001348E-4</v>
      </c>
      <c r="AP62" s="28">
        <f t="shared" si="18"/>
        <v>1.4299999999999998E-3</v>
      </c>
      <c r="AQ62" s="28">
        <f t="shared" si="19"/>
        <v>1.3700000000000001E-3</v>
      </c>
      <c r="AR62" s="24">
        <v>0.22359999999999999</v>
      </c>
      <c r="AS62" s="24">
        <v>3.4099999999999998E-2</v>
      </c>
      <c r="AT62" s="24">
        <v>3.3999999999999998E-3</v>
      </c>
      <c r="AU62" s="28">
        <f t="shared" si="20"/>
        <v>1.1440000000000006E-2</v>
      </c>
      <c r="AV62" s="28">
        <f t="shared" si="21"/>
        <v>1.5129999999999998E-2</v>
      </c>
      <c r="AW62" s="28">
        <f t="shared" si="22"/>
        <v>1.0500000000000002E-3</v>
      </c>
      <c r="AX62" s="24">
        <v>0.17680000000000001</v>
      </c>
      <c r="AY62" s="24">
        <v>-2.3999999999999998E-3</v>
      </c>
      <c r="AZ62" s="24">
        <v>1.3100000000000001E-2</v>
      </c>
      <c r="BA62" s="28">
        <f t="shared" si="23"/>
        <v>1.9659999999999983E-2</v>
      </c>
      <c r="BB62" s="28">
        <f t="shared" si="24"/>
        <v>8.7999999999999971E-4</v>
      </c>
      <c r="BC62" s="28">
        <f t="shared" si="25"/>
        <v>4.9300000000000004E-3</v>
      </c>
    </row>
    <row r="63" spans="1:55" ht="15">
      <c r="A63" s="1">
        <v>57</v>
      </c>
      <c r="B63" s="24">
        <v>0.2291</v>
      </c>
      <c r="C63" s="24">
        <v>1.34E-2</v>
      </c>
      <c r="D63" s="24">
        <v>-6.3E-3</v>
      </c>
      <c r="E63" s="27">
        <f t="shared" si="26"/>
        <v>1.5770000000000006E-2</v>
      </c>
      <c r="F63" s="27">
        <f t="shared" si="0"/>
        <v>8.0400000000000003E-3</v>
      </c>
      <c r="G63" s="27">
        <f t="shared" si="1"/>
        <v>6.1999999999999989E-4</v>
      </c>
      <c r="H63" s="24">
        <v>0.22570000000000001</v>
      </c>
      <c r="I63" s="24">
        <v>2.0799999999999999E-2</v>
      </c>
      <c r="J63" s="24">
        <v>-7.4999999999999997E-3</v>
      </c>
      <c r="K63" s="28">
        <f t="shared" si="2"/>
        <v>1.2700000000000211E-3</v>
      </c>
      <c r="L63" s="28">
        <f t="shared" si="3"/>
        <v>1.5049999999999999E-2</v>
      </c>
      <c r="M63" s="28">
        <f t="shared" si="4"/>
        <v>1.4799999999999995E-3</v>
      </c>
      <c r="N63">
        <v>0.21429999999999999</v>
      </c>
      <c r="O63">
        <v>1.7899999999999999E-2</v>
      </c>
      <c r="P63">
        <v>1.17E-2</v>
      </c>
      <c r="Q63" s="28">
        <f t="shared" si="5"/>
        <v>3.7900000000000156E-3</v>
      </c>
      <c r="R63" s="28">
        <f t="shared" si="6"/>
        <v>9.0399999999999994E-3</v>
      </c>
      <c r="S63" s="28">
        <f t="shared" si="7"/>
        <v>9.7700000000000009E-3</v>
      </c>
      <c r="T63">
        <v>0.22839999999999999</v>
      </c>
      <c r="U63">
        <v>-2.4799999999999999E-2</v>
      </c>
      <c r="V63">
        <v>5.5999999999999999E-3</v>
      </c>
      <c r="W63" s="28">
        <f t="shared" si="8"/>
        <v>6.629999999999997E-3</v>
      </c>
      <c r="X63" s="28">
        <f t="shared" si="9"/>
        <v>1.0759999999999999E-2</v>
      </c>
      <c r="Y63" s="28">
        <f t="shared" si="10"/>
        <v>3.3E-3</v>
      </c>
      <c r="Z63">
        <v>0.2286</v>
      </c>
      <c r="AA63">
        <v>7.3000000000000001E-3</v>
      </c>
      <c r="AB63">
        <v>2.5000000000000001E-3</v>
      </c>
      <c r="AC63" s="28">
        <f t="shared" si="11"/>
        <v>5.4400000000000004E-3</v>
      </c>
      <c r="AD63" s="28">
        <f t="shared" si="12"/>
        <v>1.0800000000000002E-3</v>
      </c>
      <c r="AE63" s="28">
        <f t="shared" si="13"/>
        <v>9.6000000000000013E-4</v>
      </c>
      <c r="AF63" s="24">
        <v>0.21829999999999999</v>
      </c>
      <c r="AG63" s="24">
        <v>-1.95E-2</v>
      </c>
      <c r="AH63" s="24">
        <v>5.0000000000000001E-4</v>
      </c>
      <c r="AI63" s="28">
        <f t="shared" si="14"/>
        <v>2.8299999999999992E-3</v>
      </c>
      <c r="AJ63" s="28">
        <f t="shared" si="15"/>
        <v>6.3400000000000001E-3</v>
      </c>
      <c r="AK63" s="28">
        <f t="shared" si="16"/>
        <v>2.7999999999999998E-4</v>
      </c>
      <c r="AL63" s="24">
        <v>0.19370000000000001</v>
      </c>
      <c r="AM63" s="24">
        <v>-1.7899999999999999E-2</v>
      </c>
      <c r="AN63" s="24">
        <v>1.5E-3</v>
      </c>
      <c r="AO63" s="28">
        <f t="shared" si="17"/>
        <v>1.3799999999999923E-3</v>
      </c>
      <c r="AP63" s="28">
        <f t="shared" si="18"/>
        <v>1.3429999999999999E-2</v>
      </c>
      <c r="AQ63" s="28">
        <f t="shared" si="19"/>
        <v>1.4299999999999998E-3</v>
      </c>
      <c r="AR63" s="24">
        <v>0.21829999999999999</v>
      </c>
      <c r="AS63" s="24">
        <v>3.4700000000000002E-2</v>
      </c>
      <c r="AT63" s="24">
        <v>2E-3</v>
      </c>
      <c r="AU63" s="28">
        <f t="shared" si="20"/>
        <v>6.1400000000000066E-3</v>
      </c>
      <c r="AV63" s="28">
        <f t="shared" si="21"/>
        <v>1.5730000000000001E-2</v>
      </c>
      <c r="AW63" s="28">
        <f t="shared" si="22"/>
        <v>2.4499999999999999E-3</v>
      </c>
      <c r="AX63" s="24">
        <v>0.2084</v>
      </c>
      <c r="AY63" s="24">
        <v>-2.1000000000000001E-2</v>
      </c>
      <c r="AZ63" s="24">
        <v>1.72E-2</v>
      </c>
      <c r="BA63" s="28">
        <f t="shared" si="23"/>
        <v>1.1940000000000006E-2</v>
      </c>
      <c r="BB63" s="28">
        <f t="shared" si="24"/>
        <v>1.9480000000000001E-2</v>
      </c>
      <c r="BC63" s="28">
        <f t="shared" si="25"/>
        <v>9.0299999999999998E-3</v>
      </c>
    </row>
    <row r="64" spans="1:55" ht="15">
      <c r="A64" s="1">
        <v>58</v>
      </c>
      <c r="B64" s="24">
        <v>0.2334</v>
      </c>
      <c r="C64" s="24">
        <v>2.3300000000000001E-2</v>
      </c>
      <c r="D64" s="24">
        <v>-4.4999999999999997E-3</v>
      </c>
      <c r="E64" s="27">
        <f t="shared" si="26"/>
        <v>2.0070000000000005E-2</v>
      </c>
      <c r="F64" s="27">
        <f t="shared" si="0"/>
        <v>1.7940000000000001E-2</v>
      </c>
      <c r="G64" s="27">
        <f t="shared" si="1"/>
        <v>2.4200000000000003E-3</v>
      </c>
      <c r="H64" s="24">
        <v>0.2263</v>
      </c>
      <c r="I64" s="24">
        <v>2.3999999999999998E-3</v>
      </c>
      <c r="J64" s="24">
        <v>-7.1999999999999998E-3</v>
      </c>
      <c r="K64" s="28">
        <f t="shared" si="2"/>
        <v>1.8700000000000105E-3</v>
      </c>
      <c r="L64" s="28">
        <f t="shared" si="3"/>
        <v>3.3500000000000001E-3</v>
      </c>
      <c r="M64" s="28">
        <f t="shared" si="4"/>
        <v>1.1799999999999996E-3</v>
      </c>
      <c r="N64">
        <v>0.20749999999999999</v>
      </c>
      <c r="O64">
        <v>2.1399999999999999E-2</v>
      </c>
      <c r="P64">
        <v>1.14E-2</v>
      </c>
      <c r="Q64" s="28">
        <f t="shared" si="5"/>
        <v>1.0590000000000016E-2</v>
      </c>
      <c r="R64" s="28">
        <f t="shared" si="6"/>
        <v>1.2539999999999999E-2</v>
      </c>
      <c r="S64" s="28">
        <f t="shared" si="7"/>
        <v>9.470000000000001E-3</v>
      </c>
      <c r="T64">
        <v>0.2238</v>
      </c>
      <c r="U64">
        <v>-3.0300000000000001E-2</v>
      </c>
      <c r="V64">
        <v>-8.9999999999999998E-4</v>
      </c>
      <c r="W64" s="28">
        <f t="shared" si="8"/>
        <v>2.030000000000004E-3</v>
      </c>
      <c r="X64" s="28">
        <f t="shared" si="9"/>
        <v>1.626E-2</v>
      </c>
      <c r="Y64" s="28">
        <f t="shared" si="10"/>
        <v>1.4E-3</v>
      </c>
      <c r="Z64">
        <v>0.2311</v>
      </c>
      <c r="AA64">
        <v>-3.0000000000000001E-3</v>
      </c>
      <c r="AB64">
        <v>1.6999999999999999E-3</v>
      </c>
      <c r="AC64" s="28">
        <f t="shared" si="11"/>
        <v>7.9400000000000026E-3</v>
      </c>
      <c r="AD64" s="28">
        <f t="shared" si="12"/>
        <v>3.2199999999999998E-3</v>
      </c>
      <c r="AE64" s="28">
        <f t="shared" si="13"/>
        <v>1.5999999999999999E-4</v>
      </c>
      <c r="AF64" s="24">
        <v>0.2185</v>
      </c>
      <c r="AG64" s="24">
        <v>-1.43E-2</v>
      </c>
      <c r="AH64" s="24">
        <v>-5.7000000000000002E-3</v>
      </c>
      <c r="AI64" s="28">
        <f t="shared" si="14"/>
        <v>2.6299999999999935E-3</v>
      </c>
      <c r="AJ64" s="28">
        <f t="shared" si="15"/>
        <v>1.1400000000000004E-3</v>
      </c>
      <c r="AK64" s="28">
        <f t="shared" si="16"/>
        <v>5.4800000000000005E-3</v>
      </c>
      <c r="AL64" s="24">
        <v>0.18909999999999999</v>
      </c>
      <c r="AM64" s="24">
        <v>-1.2E-2</v>
      </c>
      <c r="AN64" s="24">
        <v>3.2000000000000002E-3</v>
      </c>
      <c r="AO64" s="28">
        <f t="shared" si="17"/>
        <v>5.9800000000000131E-3</v>
      </c>
      <c r="AP64" s="28">
        <f t="shared" si="18"/>
        <v>7.5300000000000002E-3</v>
      </c>
      <c r="AQ64" s="28">
        <f t="shared" si="19"/>
        <v>2.7000000000000027E-4</v>
      </c>
      <c r="AR64" s="24">
        <v>0.21529999999999999</v>
      </c>
      <c r="AS64" s="24">
        <v>3.2800000000000003E-2</v>
      </c>
      <c r="AT64" s="24">
        <v>6.3E-3</v>
      </c>
      <c r="AU64" s="28">
        <f t="shared" si="20"/>
        <v>3.1400000000000039E-3</v>
      </c>
      <c r="AV64" s="28">
        <f t="shared" si="21"/>
        <v>1.3830000000000002E-2</v>
      </c>
      <c r="AW64" s="28">
        <f t="shared" si="22"/>
        <v>1.8500000000000001E-3</v>
      </c>
      <c r="AX64" s="24">
        <v>0.2109</v>
      </c>
      <c r="AY64" s="24">
        <v>1.2699999999999999E-2</v>
      </c>
      <c r="AZ64" s="24">
        <v>7.6E-3</v>
      </c>
      <c r="BA64" s="28">
        <f t="shared" si="23"/>
        <v>1.4440000000000008E-2</v>
      </c>
      <c r="BB64" s="28">
        <f t="shared" si="24"/>
        <v>1.1179999999999999E-2</v>
      </c>
      <c r="BC64" s="28">
        <f t="shared" si="25"/>
        <v>5.7000000000000019E-4</v>
      </c>
    </row>
    <row r="65" spans="1:55" ht="15">
      <c r="A65" s="1">
        <v>59</v>
      </c>
      <c r="B65" s="24">
        <v>0.22639999999999999</v>
      </c>
      <c r="C65" s="24">
        <v>6.0000000000000001E-3</v>
      </c>
      <c r="D65" s="24">
        <v>-1.77E-2</v>
      </c>
      <c r="E65" s="27">
        <f t="shared" si="26"/>
        <v>1.3069999999999998E-2</v>
      </c>
      <c r="F65" s="27">
        <f t="shared" si="0"/>
        <v>6.3999999999999994E-4</v>
      </c>
      <c r="G65" s="27">
        <f t="shared" si="1"/>
        <v>1.0780000000000001E-2</v>
      </c>
      <c r="H65" s="24">
        <v>0.22789999999999999</v>
      </c>
      <c r="I65" s="24">
        <v>-3.8999999999999998E-3</v>
      </c>
      <c r="J65" s="24">
        <v>-2.2000000000000001E-3</v>
      </c>
      <c r="K65" s="28">
        <f t="shared" si="2"/>
        <v>3.4700000000000009E-3</v>
      </c>
      <c r="L65" s="28">
        <f t="shared" si="3"/>
        <v>1.8500000000000001E-3</v>
      </c>
      <c r="M65" s="28">
        <f t="shared" si="4"/>
        <v>3.82E-3</v>
      </c>
      <c r="N65">
        <v>0.2132</v>
      </c>
      <c r="O65">
        <v>1.8800000000000001E-2</v>
      </c>
      <c r="P65">
        <v>8.3999999999999995E-3</v>
      </c>
      <c r="Q65" s="28">
        <f t="shared" si="5"/>
        <v>4.8900000000000055E-3</v>
      </c>
      <c r="R65" s="28">
        <f t="shared" si="6"/>
        <v>9.9400000000000009E-3</v>
      </c>
      <c r="S65" s="28">
        <f t="shared" si="7"/>
        <v>6.4699999999999992E-3</v>
      </c>
      <c r="T65">
        <v>0.22220000000000001</v>
      </c>
      <c r="U65">
        <v>-2.53E-2</v>
      </c>
      <c r="V65">
        <v>-4.0000000000000002E-4</v>
      </c>
      <c r="W65" s="28">
        <f t="shared" si="8"/>
        <v>4.300000000000137E-4</v>
      </c>
      <c r="X65" s="28">
        <f t="shared" si="9"/>
        <v>1.1259999999999999E-2</v>
      </c>
      <c r="Y65" s="28">
        <f t="shared" si="10"/>
        <v>1.9E-3</v>
      </c>
      <c r="Z65">
        <v>0.23649999999999999</v>
      </c>
      <c r="AA65">
        <v>-4.3E-3</v>
      </c>
      <c r="AB65">
        <v>5.7999999999999996E-3</v>
      </c>
      <c r="AC65" s="28">
        <f t="shared" si="11"/>
        <v>1.3339999999999991E-2</v>
      </c>
      <c r="AD65" s="28">
        <f t="shared" si="12"/>
        <v>1.9199999999999998E-3</v>
      </c>
      <c r="AE65" s="28">
        <f t="shared" si="13"/>
        <v>4.2599999999999999E-3</v>
      </c>
      <c r="AF65" s="24">
        <v>0.20730000000000001</v>
      </c>
      <c r="AG65" s="24">
        <v>-3.2000000000000001E-2</v>
      </c>
      <c r="AH65" s="24">
        <v>-4.5999999999999999E-3</v>
      </c>
      <c r="AI65" s="28">
        <f t="shared" si="14"/>
        <v>1.3829999999999981E-2</v>
      </c>
      <c r="AJ65" s="28">
        <f t="shared" si="15"/>
        <v>1.8840000000000003E-2</v>
      </c>
      <c r="AK65" s="28">
        <f t="shared" si="16"/>
        <v>4.3800000000000002E-3</v>
      </c>
      <c r="AL65" s="24">
        <v>0.186</v>
      </c>
      <c r="AM65" s="24">
        <v>-4.1999999999999997E-3</v>
      </c>
      <c r="AN65" s="24">
        <v>8.6999999999999994E-3</v>
      </c>
      <c r="AO65" s="28">
        <f t="shared" si="17"/>
        <v>9.0800000000000047E-3</v>
      </c>
      <c r="AP65" s="28">
        <f t="shared" si="18"/>
        <v>2.7000000000000027E-4</v>
      </c>
      <c r="AQ65" s="28">
        <f t="shared" si="19"/>
        <v>5.7699999999999991E-3</v>
      </c>
      <c r="AR65" s="24">
        <v>0.20849999999999999</v>
      </c>
      <c r="AS65" s="24">
        <v>2.98E-2</v>
      </c>
      <c r="AT65" s="24">
        <v>5.4000000000000003E-3</v>
      </c>
      <c r="AU65" s="28">
        <f t="shared" si="20"/>
        <v>3.6599999999999966E-3</v>
      </c>
      <c r="AV65" s="28">
        <f t="shared" si="21"/>
        <v>1.0829999999999999E-2</v>
      </c>
      <c r="AW65" s="28">
        <f t="shared" si="22"/>
        <v>9.5000000000000032E-4</v>
      </c>
      <c r="AX65" s="24">
        <v>0.21290000000000001</v>
      </c>
      <c r="AY65" s="24">
        <v>-2.8E-3</v>
      </c>
      <c r="AZ65" s="24">
        <v>1.8100000000000002E-2</v>
      </c>
      <c r="BA65" s="28">
        <f t="shared" si="23"/>
        <v>1.644000000000001E-2</v>
      </c>
      <c r="BB65" s="28">
        <f t="shared" si="24"/>
        <v>1.2799999999999999E-3</v>
      </c>
      <c r="BC65" s="28">
        <f t="shared" si="25"/>
        <v>9.9300000000000013E-3</v>
      </c>
    </row>
    <row r="66" spans="1:55" ht="15">
      <c r="A66" s="1">
        <v>60</v>
      </c>
      <c r="B66" s="24">
        <v>0.22009999999999999</v>
      </c>
      <c r="C66" s="24">
        <v>5.3E-3</v>
      </c>
      <c r="D66" s="24">
        <v>-2.07E-2</v>
      </c>
      <c r="E66" s="27">
        <f t="shared" si="26"/>
        <v>6.7699999999999982E-3</v>
      </c>
      <c r="F66" s="27">
        <f t="shared" si="0"/>
        <v>6.0000000000000157E-5</v>
      </c>
      <c r="G66" s="27">
        <f t="shared" si="1"/>
        <v>1.3780000000000001E-2</v>
      </c>
      <c r="H66" s="24">
        <v>0.23849999999999999</v>
      </c>
      <c r="I66" s="24">
        <v>5.8999999999999999E-3</v>
      </c>
      <c r="J66" s="24">
        <v>3.5000000000000001E-3</v>
      </c>
      <c r="K66" s="28">
        <f t="shared" si="2"/>
        <v>1.4069999999999999E-2</v>
      </c>
      <c r="L66" s="28">
        <f t="shared" si="3"/>
        <v>1.4999999999999996E-4</v>
      </c>
      <c r="M66" s="28">
        <f t="shared" si="4"/>
        <v>2.5200000000000001E-3</v>
      </c>
      <c r="N66">
        <v>0.20580000000000001</v>
      </c>
      <c r="O66">
        <v>1.7600000000000001E-2</v>
      </c>
      <c r="P66">
        <v>3.0999999999999999E-3</v>
      </c>
      <c r="Q66" s="28">
        <f t="shared" si="5"/>
        <v>1.2289999999999995E-2</v>
      </c>
      <c r="R66" s="28">
        <f t="shared" si="6"/>
        <v>8.7400000000000012E-3</v>
      </c>
      <c r="S66" s="28">
        <f t="shared" si="7"/>
        <v>1.1699999999999998E-3</v>
      </c>
      <c r="T66">
        <v>0.21790000000000001</v>
      </c>
      <c r="U66">
        <v>-2.4E-2</v>
      </c>
      <c r="V66">
        <v>-4.3E-3</v>
      </c>
      <c r="W66" s="28">
        <f t="shared" si="8"/>
        <v>3.8699999999999846E-3</v>
      </c>
      <c r="X66" s="28">
        <f t="shared" si="9"/>
        <v>9.9600000000000001E-3</v>
      </c>
      <c r="Y66" s="28">
        <f t="shared" si="10"/>
        <v>2E-3</v>
      </c>
      <c r="Z66">
        <v>0.23130000000000001</v>
      </c>
      <c r="AA66">
        <v>-6.9999999999999999E-4</v>
      </c>
      <c r="AB66">
        <v>3.5000000000000001E-3</v>
      </c>
      <c r="AC66" s="28">
        <f t="shared" si="11"/>
        <v>8.1400000000000083E-3</v>
      </c>
      <c r="AD66" s="28">
        <f t="shared" si="12"/>
        <v>5.5199999999999997E-3</v>
      </c>
      <c r="AE66" s="28">
        <f t="shared" si="13"/>
        <v>1.9599999999999999E-3</v>
      </c>
      <c r="AF66" s="24">
        <v>0.2114</v>
      </c>
      <c r="AG66" s="24">
        <v>-2.1499999999999998E-2</v>
      </c>
      <c r="AH66" s="24">
        <v>-8.6E-3</v>
      </c>
      <c r="AI66" s="28">
        <f t="shared" si="14"/>
        <v>9.7299999999999887E-3</v>
      </c>
      <c r="AJ66" s="28">
        <f t="shared" si="15"/>
        <v>8.3399999999999985E-3</v>
      </c>
      <c r="AK66" s="28">
        <f t="shared" si="16"/>
        <v>8.3800000000000003E-3</v>
      </c>
      <c r="AL66" s="24">
        <v>0.19950000000000001</v>
      </c>
      <c r="AM66" s="24">
        <v>-7.1999999999999998E-3</v>
      </c>
      <c r="AN66" s="24">
        <v>1.8E-3</v>
      </c>
      <c r="AO66" s="28">
        <f t="shared" si="17"/>
        <v>4.4200000000000073E-3</v>
      </c>
      <c r="AP66" s="28">
        <f t="shared" si="18"/>
        <v>2.7299999999999998E-3</v>
      </c>
      <c r="AQ66" s="28">
        <f t="shared" si="19"/>
        <v>1.1299999999999999E-3</v>
      </c>
      <c r="AR66" s="24">
        <v>0.21829999999999999</v>
      </c>
      <c r="AS66" s="24">
        <v>1.66E-2</v>
      </c>
      <c r="AT66" s="24">
        <v>4.1000000000000003E-3</v>
      </c>
      <c r="AU66" s="28">
        <f t="shared" si="20"/>
        <v>6.1400000000000066E-3</v>
      </c>
      <c r="AV66" s="28">
        <f t="shared" si="21"/>
        <v>2.3700000000000006E-3</v>
      </c>
      <c r="AW66" s="28">
        <f t="shared" si="22"/>
        <v>3.4999999999999962E-4</v>
      </c>
      <c r="AX66" s="24">
        <v>0.22409999999999999</v>
      </c>
      <c r="AY66" s="24">
        <v>-2.9999999999999997E-4</v>
      </c>
      <c r="AZ66" s="24">
        <v>6.3E-3</v>
      </c>
      <c r="BA66" s="28">
        <f t="shared" si="23"/>
        <v>2.7639999999999998E-2</v>
      </c>
      <c r="BB66" s="28">
        <f t="shared" si="24"/>
        <v>1.2200000000000002E-3</v>
      </c>
      <c r="BC66" s="28">
        <f t="shared" si="25"/>
        <v>1.8700000000000001E-3</v>
      </c>
    </row>
    <row r="67" spans="1:55" ht="15">
      <c r="A67" s="1">
        <v>61</v>
      </c>
      <c r="B67" s="24">
        <v>0.21299999999999999</v>
      </c>
      <c r="C67" s="24">
        <v>5.0000000000000001E-3</v>
      </c>
      <c r="D67" s="24">
        <v>-1.9300000000000001E-2</v>
      </c>
      <c r="E67" s="27">
        <f t="shared" si="26"/>
        <v>3.2999999999999696E-4</v>
      </c>
      <c r="F67" s="27">
        <f t="shared" si="0"/>
        <v>3.6000000000000008E-4</v>
      </c>
      <c r="G67" s="27">
        <f t="shared" si="1"/>
        <v>1.2380000000000002E-2</v>
      </c>
      <c r="H67" s="24">
        <v>0.24</v>
      </c>
      <c r="I67" s="24">
        <v>7.1999999999999998E-3</v>
      </c>
      <c r="J67" s="24">
        <v>2.7000000000000001E-3</v>
      </c>
      <c r="K67" s="28">
        <f t="shared" si="2"/>
        <v>1.5570000000000001E-2</v>
      </c>
      <c r="L67" s="28">
        <f t="shared" si="3"/>
        <v>1.4499999999999999E-3</v>
      </c>
      <c r="M67" s="28">
        <f t="shared" si="4"/>
        <v>3.32E-3</v>
      </c>
      <c r="N67">
        <v>0.21790000000000001</v>
      </c>
      <c r="O67">
        <v>9.7999999999999997E-3</v>
      </c>
      <c r="P67">
        <v>1.2E-2</v>
      </c>
      <c r="Q67" s="28">
        <f t="shared" si="5"/>
        <v>1.8999999999999573E-4</v>
      </c>
      <c r="R67" s="28">
        <f t="shared" si="6"/>
        <v>9.3999999999999986E-4</v>
      </c>
      <c r="S67" s="28">
        <f t="shared" si="7"/>
        <v>1.0070000000000001E-2</v>
      </c>
      <c r="T67">
        <v>0.22589999999999999</v>
      </c>
      <c r="U67">
        <v>-2.0899999999999998E-2</v>
      </c>
      <c r="V67">
        <v>4.5999999999999999E-3</v>
      </c>
      <c r="W67" s="28">
        <f t="shared" si="8"/>
        <v>4.1299999999999948E-3</v>
      </c>
      <c r="X67" s="28">
        <f t="shared" si="9"/>
        <v>6.859999999999998E-3</v>
      </c>
      <c r="Y67" s="28">
        <f t="shared" si="10"/>
        <v>2.3E-3</v>
      </c>
      <c r="Z67">
        <v>0.223</v>
      </c>
      <c r="AA67">
        <v>1.09E-2</v>
      </c>
      <c r="AB67">
        <v>1.4E-3</v>
      </c>
      <c r="AC67" s="28">
        <f t="shared" si="11"/>
        <v>1.5999999999999348E-4</v>
      </c>
      <c r="AD67" s="28">
        <f t="shared" si="12"/>
        <v>4.6800000000000001E-3</v>
      </c>
      <c r="AE67" s="28">
        <f t="shared" si="13"/>
        <v>1.3999999999999993E-4</v>
      </c>
      <c r="AF67" s="24">
        <v>0.20730000000000001</v>
      </c>
      <c r="AG67" s="24">
        <v>-4.3700000000000003E-2</v>
      </c>
      <c r="AH67" s="24">
        <v>5.4999999999999997E-3</v>
      </c>
      <c r="AI67" s="28">
        <f t="shared" si="14"/>
        <v>1.3829999999999981E-2</v>
      </c>
      <c r="AJ67" s="28">
        <f t="shared" si="15"/>
        <v>3.0540000000000005E-2</v>
      </c>
      <c r="AK67" s="28">
        <f t="shared" si="16"/>
        <v>5.28E-3</v>
      </c>
      <c r="AL67" s="24">
        <v>0.19700000000000001</v>
      </c>
      <c r="AM67" s="24">
        <v>3.85E-2</v>
      </c>
      <c r="AN67" s="24">
        <v>2.5999999999999999E-3</v>
      </c>
      <c r="AO67" s="28">
        <f t="shared" si="17"/>
        <v>1.920000000000005E-3</v>
      </c>
      <c r="AP67" s="28">
        <f t="shared" si="18"/>
        <v>3.4029999999999998E-2</v>
      </c>
      <c r="AQ67" s="28">
        <f t="shared" si="19"/>
        <v>3.3E-4</v>
      </c>
      <c r="AR67" s="24">
        <v>0.2243</v>
      </c>
      <c r="AS67" s="24">
        <v>2.9000000000000001E-2</v>
      </c>
      <c r="AT67" s="24">
        <v>8.0999999999999996E-3</v>
      </c>
      <c r="AU67" s="28">
        <f t="shared" si="20"/>
        <v>1.2140000000000012E-2</v>
      </c>
      <c r="AV67" s="28">
        <f t="shared" si="21"/>
        <v>1.0030000000000001E-2</v>
      </c>
      <c r="AW67" s="28">
        <f t="shared" si="22"/>
        <v>3.6499999999999996E-3</v>
      </c>
      <c r="AX67" s="24">
        <v>0.2273</v>
      </c>
      <c r="AY67" s="24">
        <v>2.1999999999999999E-2</v>
      </c>
      <c r="AZ67" s="24">
        <v>6.4999999999999997E-3</v>
      </c>
      <c r="BA67" s="28">
        <f t="shared" si="23"/>
        <v>3.0840000000000006E-2</v>
      </c>
      <c r="BB67" s="28">
        <f t="shared" si="24"/>
        <v>2.0479999999999998E-2</v>
      </c>
      <c r="BC67" s="28">
        <f t="shared" si="25"/>
        <v>1.6700000000000005E-3</v>
      </c>
    </row>
    <row r="68" spans="1:55" ht="15">
      <c r="A68" s="1">
        <v>62</v>
      </c>
      <c r="B68" s="24">
        <v>0.22420000000000001</v>
      </c>
      <c r="C68" s="24">
        <v>4.7000000000000002E-3</v>
      </c>
      <c r="D68" s="24">
        <v>-1.11E-2</v>
      </c>
      <c r="E68" s="27">
        <f t="shared" si="26"/>
        <v>1.0870000000000019E-2</v>
      </c>
      <c r="F68" s="27">
        <f t="shared" si="0"/>
        <v>6.6E-4</v>
      </c>
      <c r="G68" s="27">
        <f t="shared" si="1"/>
        <v>4.1800000000000006E-3</v>
      </c>
      <c r="H68" s="24">
        <v>0.2344</v>
      </c>
      <c r="I68" s="24">
        <v>2.0000000000000001E-4</v>
      </c>
      <c r="J68" s="24">
        <v>6.1999999999999998E-3</v>
      </c>
      <c r="K68" s="28">
        <f t="shared" si="2"/>
        <v>9.9700000000000066E-3</v>
      </c>
      <c r="L68" s="28">
        <f t="shared" si="3"/>
        <v>5.5500000000000002E-3</v>
      </c>
      <c r="M68" s="28">
        <f t="shared" si="4"/>
        <v>1.799999999999996E-4</v>
      </c>
      <c r="N68">
        <v>0.2223</v>
      </c>
      <c r="O68">
        <v>-5.8999999999999999E-3</v>
      </c>
      <c r="P68">
        <v>2.3599999999999999E-2</v>
      </c>
      <c r="Q68" s="28">
        <f t="shared" si="5"/>
        <v>4.2099999999999915E-3</v>
      </c>
      <c r="R68" s="28">
        <f t="shared" si="6"/>
        <v>2.96E-3</v>
      </c>
      <c r="S68" s="28">
        <f t="shared" si="7"/>
        <v>2.1669999999999998E-2</v>
      </c>
      <c r="T68">
        <v>0.22040000000000001</v>
      </c>
      <c r="U68">
        <v>-4.4000000000000003E-3</v>
      </c>
      <c r="V68">
        <v>8.0999999999999996E-3</v>
      </c>
      <c r="W68" s="28">
        <f t="shared" si="8"/>
        <v>1.3699999999999823E-3</v>
      </c>
      <c r="X68" s="28">
        <f t="shared" si="9"/>
        <v>9.6399999999999993E-3</v>
      </c>
      <c r="Y68" s="28">
        <f t="shared" si="10"/>
        <v>5.7999999999999996E-3</v>
      </c>
      <c r="Z68">
        <v>0.2316</v>
      </c>
      <c r="AA68">
        <v>2.07E-2</v>
      </c>
      <c r="AB68">
        <v>8.6999999999999994E-3</v>
      </c>
      <c r="AC68" s="28">
        <f t="shared" si="11"/>
        <v>8.4400000000000031E-3</v>
      </c>
      <c r="AD68" s="28">
        <f t="shared" si="12"/>
        <v>1.448E-2</v>
      </c>
      <c r="AE68" s="28">
        <f t="shared" si="13"/>
        <v>7.1599999999999997E-3</v>
      </c>
      <c r="AF68" s="24">
        <v>0.21640000000000001</v>
      </c>
      <c r="AG68" s="24">
        <v>-2.7799999999999998E-2</v>
      </c>
      <c r="AH68" s="24">
        <v>7.0000000000000001E-3</v>
      </c>
      <c r="AI68" s="28">
        <f t="shared" si="14"/>
        <v>4.7299999999999842E-3</v>
      </c>
      <c r="AJ68" s="28">
        <f t="shared" si="15"/>
        <v>1.4639999999999999E-2</v>
      </c>
      <c r="AK68" s="28">
        <f t="shared" si="16"/>
        <v>6.7800000000000004E-3</v>
      </c>
      <c r="AL68" s="24">
        <v>0.20760000000000001</v>
      </c>
      <c r="AM68" s="24">
        <v>7.4000000000000003E-3</v>
      </c>
      <c r="AN68" s="24">
        <v>-1.1000000000000001E-3</v>
      </c>
      <c r="AO68" s="28">
        <f t="shared" si="17"/>
        <v>1.2520000000000003E-2</v>
      </c>
      <c r="AP68" s="28">
        <f t="shared" si="18"/>
        <v>2.9300000000000003E-3</v>
      </c>
      <c r="AQ68" s="28">
        <f t="shared" si="19"/>
        <v>1.8299999999999998E-3</v>
      </c>
      <c r="AR68" s="24">
        <v>0.2056</v>
      </c>
      <c r="AS68" s="24">
        <v>2.64E-2</v>
      </c>
      <c r="AT68" s="24">
        <v>6.3E-3</v>
      </c>
      <c r="AU68" s="28">
        <f t="shared" si="20"/>
        <v>6.5599999999999825E-3</v>
      </c>
      <c r="AV68" s="28">
        <f t="shared" si="21"/>
        <v>7.4299999999999991E-3</v>
      </c>
      <c r="AW68" s="28">
        <f t="shared" si="22"/>
        <v>1.8500000000000001E-3</v>
      </c>
      <c r="AX68" s="24">
        <v>0.22689999999999999</v>
      </c>
      <c r="AY68" s="24">
        <v>1.7100000000000001E-2</v>
      </c>
      <c r="AZ68" s="24">
        <v>-2.8999999999999998E-3</v>
      </c>
      <c r="BA68" s="28">
        <f t="shared" si="23"/>
        <v>3.0439999999999995E-2</v>
      </c>
      <c r="BB68" s="28">
        <f t="shared" si="24"/>
        <v>1.558E-2</v>
      </c>
      <c r="BC68" s="28">
        <f t="shared" si="25"/>
        <v>5.2700000000000004E-3</v>
      </c>
    </row>
    <row r="69" spans="1:55" ht="15">
      <c r="A69" s="1">
        <v>63</v>
      </c>
      <c r="B69" s="24">
        <v>0.224</v>
      </c>
      <c r="C69" s="24">
        <v>2.8E-3</v>
      </c>
      <c r="D69" s="24">
        <v>-1.4E-2</v>
      </c>
      <c r="E69" s="27">
        <f t="shared" si="26"/>
        <v>1.0670000000000013E-2</v>
      </c>
      <c r="F69" s="27">
        <f t="shared" si="0"/>
        <v>2.5600000000000002E-3</v>
      </c>
      <c r="G69" s="27">
        <f t="shared" si="1"/>
        <v>7.0800000000000004E-3</v>
      </c>
      <c r="H69" s="24">
        <v>0.24360000000000001</v>
      </c>
      <c r="I69" s="24">
        <v>1.2E-2</v>
      </c>
      <c r="J69" s="24">
        <v>4.7000000000000002E-3</v>
      </c>
      <c r="K69" s="28">
        <f t="shared" si="2"/>
        <v>1.917000000000002E-2</v>
      </c>
      <c r="L69" s="28">
        <f t="shared" si="3"/>
        <v>6.2500000000000003E-3</v>
      </c>
      <c r="M69" s="28">
        <f t="shared" si="4"/>
        <v>1.32E-3</v>
      </c>
      <c r="N69">
        <v>0.221</v>
      </c>
      <c r="O69">
        <v>1.8E-3</v>
      </c>
      <c r="P69">
        <v>1.8100000000000002E-2</v>
      </c>
      <c r="Q69" s="28">
        <f t="shared" si="5"/>
        <v>2.9099999999999959E-3</v>
      </c>
      <c r="R69" s="28">
        <f t="shared" si="6"/>
        <v>7.0600000000000003E-3</v>
      </c>
      <c r="S69" s="28">
        <f t="shared" si="7"/>
        <v>1.617E-2</v>
      </c>
      <c r="T69">
        <v>0.2303</v>
      </c>
      <c r="U69">
        <v>-3.5000000000000001E-3</v>
      </c>
      <c r="V69">
        <v>-2.9999999999999997E-4</v>
      </c>
      <c r="W69" s="28">
        <f t="shared" si="8"/>
        <v>8.5300000000000098E-3</v>
      </c>
      <c r="X69" s="28">
        <f t="shared" si="9"/>
        <v>1.0540000000000001E-2</v>
      </c>
      <c r="Y69" s="28">
        <f t="shared" si="10"/>
        <v>2E-3</v>
      </c>
      <c r="Z69">
        <v>0.23780000000000001</v>
      </c>
      <c r="AA69">
        <v>1.6000000000000001E-3</v>
      </c>
      <c r="AB69">
        <v>2.3999999999999998E-3</v>
      </c>
      <c r="AC69" s="28">
        <f t="shared" si="11"/>
        <v>1.4640000000000014E-2</v>
      </c>
      <c r="AD69" s="28">
        <f t="shared" si="12"/>
        <v>4.62E-3</v>
      </c>
      <c r="AE69" s="28">
        <f t="shared" si="13"/>
        <v>8.5999999999999987E-4</v>
      </c>
      <c r="AF69" s="24">
        <v>0.23200000000000001</v>
      </c>
      <c r="AG69" s="24">
        <v>-1.9900000000000001E-2</v>
      </c>
      <c r="AH69" s="24">
        <v>-2.0999999999999999E-3</v>
      </c>
      <c r="AI69" s="28">
        <f t="shared" si="14"/>
        <v>1.0870000000000019E-2</v>
      </c>
      <c r="AJ69" s="28">
        <f t="shared" si="15"/>
        <v>6.7400000000000012E-3</v>
      </c>
      <c r="AK69" s="28">
        <f t="shared" si="16"/>
        <v>1.8799999999999999E-3</v>
      </c>
      <c r="AL69" s="24">
        <v>0.20169999999999999</v>
      </c>
      <c r="AM69" s="24">
        <v>1.6400000000000001E-2</v>
      </c>
      <c r="AN69" s="24">
        <v>-1.4E-3</v>
      </c>
      <c r="AO69" s="28">
        <f t="shared" si="17"/>
        <v>6.619999999999987E-3</v>
      </c>
      <c r="AP69" s="28">
        <f t="shared" si="18"/>
        <v>1.1930000000000001E-2</v>
      </c>
      <c r="AQ69" s="28">
        <f t="shared" si="19"/>
        <v>1.5299999999999999E-3</v>
      </c>
      <c r="AR69" s="24">
        <v>0.2261</v>
      </c>
      <c r="AS69" s="24">
        <v>3.0599999999999999E-2</v>
      </c>
      <c r="AT69" s="24">
        <v>8.9999999999999998E-4</v>
      </c>
      <c r="AU69" s="28">
        <f t="shared" si="20"/>
        <v>1.3940000000000008E-2</v>
      </c>
      <c r="AV69" s="28">
        <f t="shared" si="21"/>
        <v>1.1629999999999998E-2</v>
      </c>
      <c r="AW69" s="28">
        <f t="shared" si="22"/>
        <v>3.5500000000000002E-3</v>
      </c>
      <c r="AX69" s="24">
        <v>0.20910000000000001</v>
      </c>
      <c r="AY69" s="24">
        <v>1.49E-2</v>
      </c>
      <c r="AZ69" s="24">
        <v>1.06E-2</v>
      </c>
      <c r="BA69" s="28">
        <f t="shared" si="23"/>
        <v>1.2640000000000012E-2</v>
      </c>
      <c r="BB69" s="28">
        <f t="shared" si="24"/>
        <v>1.338E-2</v>
      </c>
      <c r="BC69" s="28">
        <f t="shared" si="25"/>
        <v>2.4299999999999999E-3</v>
      </c>
    </row>
    <row r="70" spans="1:55" ht="15">
      <c r="A70" s="1">
        <v>64</v>
      </c>
      <c r="B70" s="24">
        <v>0.22650000000000001</v>
      </c>
      <c r="C70" s="24">
        <v>1.6999999999999999E-3</v>
      </c>
      <c r="D70" s="24">
        <v>-1.3599999999999999E-2</v>
      </c>
      <c r="E70" s="27">
        <f t="shared" si="26"/>
        <v>1.3170000000000015E-2</v>
      </c>
      <c r="F70" s="27">
        <f t="shared" si="0"/>
        <v>3.6600000000000001E-3</v>
      </c>
      <c r="G70" s="27">
        <f t="shared" si="1"/>
        <v>6.6799999999999993E-3</v>
      </c>
      <c r="H70" s="24">
        <v>0.2261</v>
      </c>
      <c r="I70" s="24">
        <v>8.8999999999999999E-3</v>
      </c>
      <c r="J70" s="24">
        <v>5.4999999999999997E-3</v>
      </c>
      <c r="K70" s="28">
        <f t="shared" si="2"/>
        <v>1.6700000000000048E-3</v>
      </c>
      <c r="L70" s="28">
        <f t="shared" si="3"/>
        <v>3.15E-3</v>
      </c>
      <c r="M70" s="28">
        <f t="shared" si="4"/>
        <v>5.200000000000005E-4</v>
      </c>
      <c r="N70">
        <v>0.2172</v>
      </c>
      <c r="O70">
        <v>1.61E-2</v>
      </c>
      <c r="P70">
        <v>5.8999999999999999E-3</v>
      </c>
      <c r="Q70" s="28">
        <f t="shared" si="5"/>
        <v>8.900000000000019E-4</v>
      </c>
      <c r="R70" s="28">
        <f t="shared" si="6"/>
        <v>7.2399999999999999E-3</v>
      </c>
      <c r="S70" s="28">
        <f t="shared" si="7"/>
        <v>3.9699999999999996E-3</v>
      </c>
      <c r="T70">
        <v>0.2195</v>
      </c>
      <c r="U70">
        <v>-1.9800000000000002E-2</v>
      </c>
      <c r="V70">
        <v>1.1000000000000001E-3</v>
      </c>
      <c r="W70" s="28">
        <f t="shared" si="8"/>
        <v>2.2699999999999942E-3</v>
      </c>
      <c r="X70" s="28">
        <f t="shared" si="9"/>
        <v>5.7600000000000012E-3</v>
      </c>
      <c r="Y70" s="28">
        <f t="shared" si="10"/>
        <v>1.1999999999999999E-3</v>
      </c>
      <c r="Z70">
        <v>0.22889999999999999</v>
      </c>
      <c r="AA70">
        <v>9.1000000000000004E-3</v>
      </c>
      <c r="AB70">
        <v>2.8999999999999998E-3</v>
      </c>
      <c r="AC70" s="28">
        <f t="shared" si="11"/>
        <v>5.7399999999999951E-3</v>
      </c>
      <c r="AD70" s="28">
        <f t="shared" si="12"/>
        <v>2.8800000000000006E-3</v>
      </c>
      <c r="AE70" s="28">
        <f t="shared" si="13"/>
        <v>1.3599999999999999E-3</v>
      </c>
      <c r="AF70" s="24">
        <v>0.2334</v>
      </c>
      <c r="AG70" s="24">
        <v>-1.5100000000000001E-2</v>
      </c>
      <c r="AH70" s="24">
        <v>-6.1000000000000004E-3</v>
      </c>
      <c r="AI70" s="28">
        <f t="shared" si="14"/>
        <v>1.2270000000000003E-2</v>
      </c>
      <c r="AJ70" s="28">
        <f t="shared" si="15"/>
        <v>1.9400000000000008E-3</v>
      </c>
      <c r="AK70" s="28">
        <f t="shared" si="16"/>
        <v>5.8800000000000007E-3</v>
      </c>
      <c r="AL70" s="24">
        <v>0.2165</v>
      </c>
      <c r="AM70" s="24">
        <v>-3.6400000000000002E-2</v>
      </c>
      <c r="AN70" s="24">
        <v>-2.9999999999999997E-4</v>
      </c>
      <c r="AO70" s="28">
        <f t="shared" si="17"/>
        <v>2.1419999999999995E-2</v>
      </c>
      <c r="AP70" s="28">
        <f t="shared" si="18"/>
        <v>3.193E-2</v>
      </c>
      <c r="AQ70" s="28">
        <f t="shared" si="19"/>
        <v>2.63E-3</v>
      </c>
      <c r="AR70" s="24">
        <v>0.20960000000000001</v>
      </c>
      <c r="AS70" s="24">
        <v>2.2100000000000002E-2</v>
      </c>
      <c r="AT70" s="24">
        <v>-1E-3</v>
      </c>
      <c r="AU70" s="28">
        <f t="shared" si="20"/>
        <v>2.559999999999979E-3</v>
      </c>
      <c r="AV70" s="28">
        <f t="shared" si="21"/>
        <v>3.1300000000000008E-3</v>
      </c>
      <c r="AW70" s="28">
        <f t="shared" si="22"/>
        <v>3.4499999999999999E-3</v>
      </c>
      <c r="AX70" s="24">
        <v>0.2205</v>
      </c>
      <c r="AY70" s="24">
        <v>1.2999999999999999E-3</v>
      </c>
      <c r="AZ70" s="24">
        <v>1.09E-2</v>
      </c>
      <c r="BA70" s="28">
        <f t="shared" si="23"/>
        <v>2.4040000000000006E-2</v>
      </c>
      <c r="BB70" s="28">
        <f t="shared" si="24"/>
        <v>2.2000000000000014E-4</v>
      </c>
      <c r="BC70" s="28">
        <f t="shared" si="25"/>
        <v>2.7299999999999998E-3</v>
      </c>
    </row>
    <row r="71" spans="1:55" ht="15">
      <c r="A71" s="1">
        <v>65</v>
      </c>
      <c r="B71" s="24">
        <v>0.22339999999999999</v>
      </c>
      <c r="C71" s="24">
        <v>-2.5999999999999999E-3</v>
      </c>
      <c r="D71" s="24">
        <v>-7.0000000000000001E-3</v>
      </c>
      <c r="E71" s="27">
        <f t="shared" si="26"/>
        <v>1.0069999999999996E-2</v>
      </c>
      <c r="F71" s="27">
        <f t="shared" si="0"/>
        <v>2.7600000000000003E-3</v>
      </c>
      <c r="G71" s="27">
        <f t="shared" si="1"/>
        <v>8.000000000000021E-5</v>
      </c>
      <c r="H71" s="24">
        <v>0.22750000000000001</v>
      </c>
      <c r="I71" s="24">
        <v>1.0999999999999999E-2</v>
      </c>
      <c r="J71" s="24">
        <v>6.0000000000000001E-3</v>
      </c>
      <c r="K71" s="28">
        <f t="shared" si="2"/>
        <v>3.0700000000000172E-3</v>
      </c>
      <c r="L71" s="28">
        <f t="shared" si="3"/>
        <v>5.2499999999999995E-3</v>
      </c>
      <c r="M71" s="28">
        <f t="shared" si="4"/>
        <v>2.0000000000000052E-5</v>
      </c>
      <c r="N71">
        <v>0.22559999999999999</v>
      </c>
      <c r="O71">
        <v>1.2999999999999999E-3</v>
      </c>
      <c r="P71">
        <v>-8.0000000000000004E-4</v>
      </c>
      <c r="Q71" s="28">
        <f t="shared" si="5"/>
        <v>7.5099999999999889E-3</v>
      </c>
      <c r="R71" s="28">
        <f t="shared" si="6"/>
        <v>7.5599999999999999E-3</v>
      </c>
      <c r="S71" s="28">
        <f t="shared" si="7"/>
        <v>1.1299999999999999E-3</v>
      </c>
      <c r="T71">
        <v>0.2205</v>
      </c>
      <c r="U71">
        <v>-1.0699999999999999E-2</v>
      </c>
      <c r="V71">
        <v>2E-3</v>
      </c>
      <c r="W71" s="28">
        <f t="shared" si="8"/>
        <v>1.2699999999999934E-3</v>
      </c>
      <c r="X71" s="28">
        <f t="shared" si="9"/>
        <v>3.340000000000001E-3</v>
      </c>
      <c r="Y71" s="28">
        <f t="shared" si="10"/>
        <v>2.9999999999999992E-4</v>
      </c>
      <c r="Z71">
        <v>0.21049999999999999</v>
      </c>
      <c r="AA71">
        <v>9.2999999999999992E-3</v>
      </c>
      <c r="AB71">
        <v>4.4000000000000003E-3</v>
      </c>
      <c r="AC71" s="28">
        <f t="shared" si="11"/>
        <v>1.2660000000000005E-2</v>
      </c>
      <c r="AD71" s="28">
        <f t="shared" si="12"/>
        <v>3.0799999999999994E-3</v>
      </c>
      <c r="AE71" s="28">
        <f t="shared" si="13"/>
        <v>2.8600000000000006E-3</v>
      </c>
      <c r="AF71" s="24">
        <v>0.22450000000000001</v>
      </c>
      <c r="AG71" s="24">
        <v>-1.6799999999999999E-2</v>
      </c>
      <c r="AH71" s="24">
        <v>4.8999999999999998E-3</v>
      </c>
      <c r="AI71" s="28">
        <f t="shared" si="14"/>
        <v>3.3700000000000119E-3</v>
      </c>
      <c r="AJ71" s="28">
        <f t="shared" si="15"/>
        <v>3.6399999999999991E-3</v>
      </c>
      <c r="AK71" s="28">
        <f t="shared" si="16"/>
        <v>4.6800000000000001E-3</v>
      </c>
      <c r="AL71" s="24">
        <v>0.22969999999999999</v>
      </c>
      <c r="AM71" s="24">
        <v>1.14E-2</v>
      </c>
      <c r="AN71" s="24">
        <v>-6.9999999999999999E-4</v>
      </c>
      <c r="AO71" s="28">
        <f t="shared" si="17"/>
        <v>3.4619999999999984E-2</v>
      </c>
      <c r="AP71" s="28">
        <f t="shared" si="18"/>
        <v>6.9300000000000004E-3</v>
      </c>
      <c r="AQ71" s="28">
        <f t="shared" si="19"/>
        <v>2.2299999999999998E-3</v>
      </c>
      <c r="AR71" s="24">
        <v>0.20019999999999999</v>
      </c>
      <c r="AS71" s="24">
        <v>2.4500000000000001E-2</v>
      </c>
      <c r="AT71" s="24">
        <v>1.06E-2</v>
      </c>
      <c r="AU71" s="28">
        <f t="shared" si="20"/>
        <v>1.1959999999999998E-2</v>
      </c>
      <c r="AV71" s="28">
        <f t="shared" si="21"/>
        <v>5.5300000000000002E-3</v>
      </c>
      <c r="AW71" s="28">
        <f t="shared" si="22"/>
        <v>6.1500000000000001E-3</v>
      </c>
      <c r="AX71" s="24">
        <v>0.21029999999999999</v>
      </c>
      <c r="AY71" s="24">
        <v>3.5999999999999997E-2</v>
      </c>
      <c r="AZ71" s="24">
        <v>-6.3E-3</v>
      </c>
      <c r="BA71" s="28">
        <f t="shared" si="23"/>
        <v>1.3839999999999991E-2</v>
      </c>
      <c r="BB71" s="28">
        <f t="shared" si="24"/>
        <v>3.4479999999999997E-2</v>
      </c>
      <c r="BC71" s="28">
        <f t="shared" si="25"/>
        <v>1.8700000000000001E-3</v>
      </c>
    </row>
    <row r="72" spans="1:55" ht="15">
      <c r="A72" s="1">
        <v>66</v>
      </c>
      <c r="B72" s="24">
        <v>0.2334</v>
      </c>
      <c r="C72" s="24">
        <v>8.8999999999999999E-3</v>
      </c>
      <c r="D72" s="24">
        <v>-6.8999999999999999E-3</v>
      </c>
      <c r="E72" s="27">
        <f t="shared" si="26"/>
        <v>2.0070000000000005E-2</v>
      </c>
      <c r="F72" s="27">
        <f t="shared" ref="F72:F92" si="27">IF(C72&gt;0.00536,C72-0.00536,IF(C72&gt;0,0.00536-C72,IF(C72&gt;(-0.00536),0.00536-(C72*(-1)),(C72+0.00536)*(-1))))</f>
        <v>3.5399999999999997E-3</v>
      </c>
      <c r="G72" s="27">
        <f t="shared" ref="G72:G92" si="28">IF(D72&gt;0.00692,D72-0.00692,IF(D72&gt;0,0.00692-D72,IF(D72&gt;(-0.00692),0.00692-(D72*(-1)),(D72+0.00692)*(-1))))</f>
        <v>2.0000000000000052E-5</v>
      </c>
      <c r="H72" s="24">
        <v>0.22700000000000001</v>
      </c>
      <c r="I72" s="24">
        <v>2.4899999999999999E-2</v>
      </c>
      <c r="J72" s="24">
        <v>3.0000000000000001E-3</v>
      </c>
      <c r="K72" s="28">
        <f t="shared" ref="K72:K92" si="29">IF(H72&gt;0.22443,H72-0.22443,0.22443-H72)</f>
        <v>2.5700000000000167E-3</v>
      </c>
      <c r="L72" s="28">
        <f t="shared" ref="L72:L92" si="30">IF(I72&gt;0.00575,I72-0.00575,IF(I72&gt;0,0.00575-I72,IF(I72&gt;(-0.00575),0.00575-(I72*(-1)),(I72+0.00575)*(-1))))</f>
        <v>1.915E-2</v>
      </c>
      <c r="M72" s="28">
        <f t="shared" ref="M72:M92" si="31">IF(J72&gt;0.00602,J72-0.00602,IF(J72&gt;0,0.00602-J72,IF(J72&gt;(-0.00602),0.00602-(J72*(-1)),(J72+0.00602)*(-1))))</f>
        <v>3.0200000000000001E-3</v>
      </c>
      <c r="N72">
        <v>0.23749999999999999</v>
      </c>
      <c r="O72">
        <v>-6.1000000000000004E-3</v>
      </c>
      <c r="P72">
        <v>1.09E-2</v>
      </c>
      <c r="Q72" s="28">
        <f t="shared" ref="Q72:Q92" si="32">IF(N72&gt;0.21809,N72-0.21809,0.21809-N72)</f>
        <v>1.9409999999999983E-2</v>
      </c>
      <c r="R72" s="28">
        <f t="shared" ref="R72:R92" si="33">IF(O72&gt;0.00886,O72-0.00886,IF(O72&gt;0,0.00886-O72,IF(O72&gt;(-0.00886),0.00886-(O72*(-1)),(O72+0.00886)*(-1))))</f>
        <v>2.7599999999999994E-3</v>
      </c>
      <c r="S72" s="28">
        <f t="shared" ref="S72:S92" si="34">IF(P72&gt;0.00193,P72-0.00193,IF(P72&gt;0,0.00193-P72,IF(P72&gt;(-0.00193),0.00193-(P72*(-1)),(P72+0.00193)*(-1))))</f>
        <v>8.9700000000000005E-3</v>
      </c>
      <c r="T72">
        <v>0.22489999999999999</v>
      </c>
      <c r="U72">
        <v>-9.4999999999999998E-3</v>
      </c>
      <c r="V72">
        <v>-7.9000000000000008E-3</v>
      </c>
      <c r="W72" s="28">
        <f t="shared" ref="W72:W92" si="35">IF(T72&gt;0.22177,T72-0.22177,0.22177-T72)</f>
        <v>3.1299999999999939E-3</v>
      </c>
      <c r="X72" s="28">
        <f t="shared" ref="X72:X92" si="36">IF(U72&gt;0.01404,U72-0.01404,IF(U72&gt;0,0.01404-U72,IF(U72&gt;(-0.01404),0.01404-(U72*(-1)),(U72+0.01404)*(-1))))</f>
        <v>4.5400000000000006E-3</v>
      </c>
      <c r="Y72" s="28">
        <f t="shared" ref="Y72:Y92" si="37">IF(V72&gt;0.0023,V72-0.0023,IF(V72&gt;0,0.0023-V72,IF(V72&gt;(-0.0023),0.0023-(V72*(-1)),(V72+0.0023)*(-1))))</f>
        <v>5.6000000000000008E-3</v>
      </c>
      <c r="Z72">
        <v>0.2268</v>
      </c>
      <c r="AA72">
        <v>1.5900000000000001E-2</v>
      </c>
      <c r="AB72">
        <v>-2.2000000000000001E-3</v>
      </c>
      <c r="AC72" s="28">
        <f t="shared" ref="AC72:AC92" si="38">IF(Z72&gt;0.22316,Z72-0.22316,0.22316-Z72)</f>
        <v>3.6400000000000043E-3</v>
      </c>
      <c r="AD72" s="28">
        <f t="shared" ref="AD72:AD92" si="39">IF(AA72&gt;0.00622,AA72-0.00622,IF(AA72&gt;0,0.00622-AA72,IF(AA72&gt;(-0.00622),0.00622-(AA72*(-1)),(AA72+0.00622)*(-1))))</f>
        <v>9.6800000000000011E-3</v>
      </c>
      <c r="AE72" s="28">
        <f t="shared" ref="AE72:AE92" si="40">IF(AB72&gt;0.00154,AB72-0.00154,IF(AB72&gt;0,0.00154-AB72,IF(AB72&gt;(-0.00154),0.00154-(AB72*(-1)),(AB72+0.00154)*(-1))))</f>
        <v>6.6000000000000021E-4</v>
      </c>
      <c r="AF72" s="24">
        <v>0.21990000000000001</v>
      </c>
      <c r="AG72" s="24">
        <v>-1.43E-2</v>
      </c>
      <c r="AH72" s="24">
        <v>7.6E-3</v>
      </c>
      <c r="AI72" s="28">
        <f t="shared" ref="AI72:AI92" si="41">IF(AF72&gt;0.22113,AF72-0.22113,0.22113-AF72)</f>
        <v>1.2299999999999811E-3</v>
      </c>
      <c r="AJ72" s="28">
        <f t="shared" ref="AJ72:AJ92" si="42">IF(AG72&gt;0.01316,AG72-0.01316,IF(AG72&gt;0,0.01316-AG72,IF(AG72&gt;(-0.01316),0.01316-(AG72*(-1)),(AG72+0.01316)*(-1))))</f>
        <v>1.1400000000000004E-3</v>
      </c>
      <c r="AK72" s="28">
        <f t="shared" ref="AK72:AK92" si="43">IF(AH72&gt;0.00022,AH72-0.00022,IF(AH72&gt;0,0.00022-AH72,IF(AH72&gt;(-0.00022),0.00022-(AH72*(-1)),(AH72+0.00022)*(-1))))</f>
        <v>7.3800000000000003E-3</v>
      </c>
      <c r="AL72" s="24">
        <v>0.223</v>
      </c>
      <c r="AM72" s="24">
        <v>5.7999999999999996E-3</v>
      </c>
      <c r="AN72" s="24">
        <v>3.0999999999999999E-3</v>
      </c>
      <c r="AO72" s="28">
        <f t="shared" ref="AO72:AO92" si="44">IF(AL72&gt;0.19508,AL72-0.19508,0.19508-AL72)</f>
        <v>2.792E-2</v>
      </c>
      <c r="AP72" s="28">
        <f t="shared" ref="AP72:AP92" si="45">IF(AM72&gt;0.00447,AM72-0.00447,IF(AM72&gt;0,0.00447-AM72,IF(AM72&gt;(-0.00447),0.00447-(AM72*(-1)),(AM72+0.00447)*(-1))))</f>
        <v>1.3299999999999996E-3</v>
      </c>
      <c r="AQ72" s="28">
        <f t="shared" ref="AQ72:AQ92" si="46">IF(AN72&gt;0.00293,AN72-0.00293,IF(AN72&gt;0,0.00293-AN72,IF(AN72&gt;(-0.00293),0.00293-(AN72*(-1)),(AN72+0.00293)*(-1))))</f>
        <v>1.7000000000000001E-4</v>
      </c>
      <c r="AR72" s="24">
        <v>0.20469999999999999</v>
      </c>
      <c r="AS72" s="24">
        <v>-1.7600000000000001E-2</v>
      </c>
      <c r="AT72" s="24">
        <v>1.2500000000000001E-2</v>
      </c>
      <c r="AU72" s="28">
        <f t="shared" ref="AU72:AU92" si="47">IF(AR72&gt;0.21216,AR72-0.21216,0.21216-AR72)</f>
        <v>7.4599999999999944E-3</v>
      </c>
      <c r="AV72" s="28">
        <f t="shared" ref="AV72:AV92" si="48">IF(AS72&gt;0.01897,AS72-0.01897,IF(AS72&gt;0,0.01897-AS72,IF(AS72&gt;(-0.01897),0.01897-(AS72*(-1)),(AS72+0.01897)*(-1))))</f>
        <v>1.3699999999999997E-3</v>
      </c>
      <c r="AW72" s="28">
        <f t="shared" ref="AW72:AW92" si="49">IF(AT72&gt;0.00445,AT72-0.00445,IF(AT72&gt;0,0.00445-AT72,IF(AT72&gt;(-0.00445),0.00445-(AT72*(-1)),(AT72+0.00445)*(-1))))</f>
        <v>8.0500000000000016E-3</v>
      </c>
      <c r="AX72" s="24">
        <v>0.21709999999999999</v>
      </c>
      <c r="AY72" s="24">
        <v>-5.7999999999999996E-3</v>
      </c>
      <c r="AZ72" s="24">
        <v>3.0000000000000001E-3</v>
      </c>
      <c r="BA72" s="28">
        <f t="shared" ref="BA72:BA92" si="50">IF(AX72&gt;0.19646,AX72-0.19646,0.19646-AX72)</f>
        <v>2.0639999999999992E-2</v>
      </c>
      <c r="BB72" s="28">
        <f t="shared" ref="BB72:BB92" si="51">IF(AY72&gt;0.00152,AY72-0.00152,IF(AY72&gt;0,0.00152-AY72,IF(AY72&gt;(-0.00152),0.00152-(AY72*(-1)),(AY72+0.00152)*(-1))))</f>
        <v>4.2799999999999991E-3</v>
      </c>
      <c r="BC72" s="28">
        <f t="shared" ref="BC72:BC92" si="52">IF(AZ72&gt;0.00817,AZ72-0.00817,IF(AZ72&gt;0,0.00817-AZ72,IF(AZ72&gt;(-0.00817),0.00817-(AZ72*(-1)),(AZ72+0.00817)*(-1))))</f>
        <v>5.1700000000000001E-3</v>
      </c>
    </row>
    <row r="73" spans="1:55" ht="15">
      <c r="A73" s="1">
        <v>67</v>
      </c>
      <c r="B73" s="24">
        <v>0.23580000000000001</v>
      </c>
      <c r="C73" s="24">
        <v>9.4000000000000004E-3</v>
      </c>
      <c r="D73" s="24">
        <v>-4.1999999999999997E-3</v>
      </c>
      <c r="E73" s="27">
        <f t="shared" ref="E73:E92" si="53">IF(B73&gt;0.21333,B73-0.21333,0.21333-B73)</f>
        <v>2.2470000000000018E-2</v>
      </c>
      <c r="F73" s="27">
        <f t="shared" si="27"/>
        <v>4.0400000000000002E-3</v>
      </c>
      <c r="G73" s="27">
        <f t="shared" si="28"/>
        <v>2.7200000000000002E-3</v>
      </c>
      <c r="H73" s="24">
        <v>0.22320000000000001</v>
      </c>
      <c r="I73" s="24">
        <v>2.0299999999999999E-2</v>
      </c>
      <c r="J73" s="24">
        <v>1E-4</v>
      </c>
      <c r="K73" s="28">
        <f t="shared" si="29"/>
        <v>1.2299999999999811E-3</v>
      </c>
      <c r="L73" s="28">
        <f t="shared" si="30"/>
        <v>1.4549999999999999E-2</v>
      </c>
      <c r="M73" s="28">
        <f t="shared" si="31"/>
        <v>5.9199999999999999E-3</v>
      </c>
      <c r="N73">
        <v>0.2414</v>
      </c>
      <c r="O73">
        <v>-1.2999999999999999E-3</v>
      </c>
      <c r="P73">
        <v>1.55E-2</v>
      </c>
      <c r="Q73" s="28">
        <f t="shared" si="32"/>
        <v>2.3309999999999997E-2</v>
      </c>
      <c r="R73" s="28">
        <f t="shared" si="33"/>
        <v>7.5599999999999999E-3</v>
      </c>
      <c r="S73" s="28">
        <f t="shared" si="34"/>
        <v>1.357E-2</v>
      </c>
      <c r="T73">
        <v>0.21759999999999999</v>
      </c>
      <c r="U73">
        <v>-1.37E-2</v>
      </c>
      <c r="V73">
        <v>-1.32E-2</v>
      </c>
      <c r="W73" s="28">
        <f t="shared" si="35"/>
        <v>4.170000000000007E-3</v>
      </c>
      <c r="X73" s="28">
        <f t="shared" si="36"/>
        <v>3.4000000000000002E-4</v>
      </c>
      <c r="Y73" s="28">
        <f t="shared" si="37"/>
        <v>1.09E-2</v>
      </c>
      <c r="Z73">
        <v>0.2306</v>
      </c>
      <c r="AA73">
        <v>-2.9999999999999997E-4</v>
      </c>
      <c r="AB73">
        <v>-1.9E-3</v>
      </c>
      <c r="AC73" s="28">
        <f t="shared" si="38"/>
        <v>7.4400000000000022E-3</v>
      </c>
      <c r="AD73" s="28">
        <f t="shared" si="39"/>
        <v>5.9199999999999999E-3</v>
      </c>
      <c r="AE73" s="28">
        <f t="shared" si="40"/>
        <v>3.6000000000000008E-4</v>
      </c>
      <c r="AF73" s="24">
        <v>0.222</v>
      </c>
      <c r="AG73" s="24">
        <v>-1.7500000000000002E-2</v>
      </c>
      <c r="AH73" s="24">
        <v>8.3999999999999995E-3</v>
      </c>
      <c r="AI73" s="28">
        <f t="shared" si="41"/>
        <v>8.7000000000000965E-4</v>
      </c>
      <c r="AJ73" s="28">
        <f t="shared" si="42"/>
        <v>4.3400000000000018E-3</v>
      </c>
      <c r="AK73" s="28">
        <f t="shared" si="43"/>
        <v>8.1799999999999998E-3</v>
      </c>
      <c r="AL73" s="24">
        <v>0.21360000000000001</v>
      </c>
      <c r="AM73" s="24">
        <v>3.5000000000000001E-3</v>
      </c>
      <c r="AN73" s="24">
        <v>-1E-3</v>
      </c>
      <c r="AO73" s="28">
        <f t="shared" si="44"/>
        <v>1.8520000000000009E-2</v>
      </c>
      <c r="AP73" s="28">
        <f t="shared" si="45"/>
        <v>9.6999999999999994E-4</v>
      </c>
      <c r="AQ73" s="28">
        <f t="shared" si="46"/>
        <v>1.9299999999999999E-3</v>
      </c>
      <c r="AR73" s="24">
        <v>0.22670000000000001</v>
      </c>
      <c r="AS73" s="24">
        <v>4.0000000000000001E-3</v>
      </c>
      <c r="AT73" s="24">
        <v>7.1000000000000004E-3</v>
      </c>
      <c r="AU73" s="28">
        <f t="shared" si="47"/>
        <v>1.4540000000000025E-2</v>
      </c>
      <c r="AV73" s="28">
        <f t="shared" si="48"/>
        <v>1.4970000000000001E-2</v>
      </c>
      <c r="AW73" s="28">
        <f t="shared" si="49"/>
        <v>2.6500000000000004E-3</v>
      </c>
      <c r="AX73" s="24">
        <v>0.22320000000000001</v>
      </c>
      <c r="AY73" s="24">
        <v>-1.9E-3</v>
      </c>
      <c r="AZ73" s="24">
        <v>1.26E-2</v>
      </c>
      <c r="BA73" s="28">
        <f t="shared" si="50"/>
        <v>2.6740000000000014E-2</v>
      </c>
      <c r="BB73" s="28">
        <f t="shared" si="51"/>
        <v>3.7999999999999991E-4</v>
      </c>
      <c r="BC73" s="28">
        <f t="shared" si="52"/>
        <v>4.4299999999999999E-3</v>
      </c>
    </row>
    <row r="74" spans="1:55" ht="15">
      <c r="A74" s="1">
        <v>68</v>
      </c>
      <c r="B74" s="24">
        <v>0.24060000000000001</v>
      </c>
      <c r="C74" s="24">
        <v>1.0800000000000001E-2</v>
      </c>
      <c r="D74" s="24">
        <v>-5.8999999999999999E-3</v>
      </c>
      <c r="E74" s="27">
        <f t="shared" si="53"/>
        <v>2.7270000000000016E-2</v>
      </c>
      <c r="F74" s="27">
        <f t="shared" si="27"/>
        <v>5.4400000000000004E-3</v>
      </c>
      <c r="G74" s="27">
        <f t="shared" si="28"/>
        <v>1.0200000000000001E-3</v>
      </c>
      <c r="H74" s="24">
        <v>0.22170000000000001</v>
      </c>
      <c r="I74" s="24">
        <v>1.3599999999999999E-2</v>
      </c>
      <c r="J74" s="24">
        <v>-5.0000000000000001E-4</v>
      </c>
      <c r="K74" s="28">
        <f t="shared" si="29"/>
        <v>2.7299999999999824E-3</v>
      </c>
      <c r="L74" s="28">
        <f t="shared" si="30"/>
        <v>7.8499999999999993E-3</v>
      </c>
      <c r="M74" s="28">
        <f t="shared" si="31"/>
        <v>5.5200000000000006E-3</v>
      </c>
      <c r="N74">
        <v>0.24010000000000001</v>
      </c>
      <c r="O74">
        <v>-8.9999999999999998E-4</v>
      </c>
      <c r="P74">
        <v>9.4999999999999998E-3</v>
      </c>
      <c r="Q74" s="28">
        <f t="shared" si="32"/>
        <v>2.2010000000000002E-2</v>
      </c>
      <c r="R74" s="28">
        <f t="shared" si="33"/>
        <v>7.9600000000000001E-3</v>
      </c>
      <c r="S74" s="28">
        <f t="shared" si="34"/>
        <v>7.5699999999999995E-3</v>
      </c>
      <c r="T74">
        <v>0.2152</v>
      </c>
      <c r="U74">
        <v>-5.4000000000000003E-3</v>
      </c>
      <c r="V74">
        <v>-8.3999999999999995E-3</v>
      </c>
      <c r="W74" s="28">
        <f t="shared" si="35"/>
        <v>6.5699999999999925E-3</v>
      </c>
      <c r="X74" s="28">
        <f t="shared" si="36"/>
        <v>8.6400000000000001E-3</v>
      </c>
      <c r="Y74" s="28">
        <f t="shared" si="37"/>
        <v>6.0999999999999995E-3</v>
      </c>
      <c r="Z74">
        <v>0.21729999999999999</v>
      </c>
      <c r="AA74">
        <v>-1.5E-3</v>
      </c>
      <c r="AB74">
        <v>-4.7000000000000002E-3</v>
      </c>
      <c r="AC74" s="28">
        <f t="shared" si="38"/>
        <v>5.8600000000000041E-3</v>
      </c>
      <c r="AD74" s="28">
        <f t="shared" si="39"/>
        <v>4.7200000000000002E-3</v>
      </c>
      <c r="AE74" s="28">
        <f t="shared" si="40"/>
        <v>3.1600000000000005E-3</v>
      </c>
      <c r="AF74" s="24">
        <v>0.22969999999999999</v>
      </c>
      <c r="AG74" s="24">
        <v>-1.47E-2</v>
      </c>
      <c r="AH74" s="24">
        <v>9.7999999999999997E-3</v>
      </c>
      <c r="AI74" s="28">
        <f t="shared" si="41"/>
        <v>8.5699999999999943E-3</v>
      </c>
      <c r="AJ74" s="28">
        <f t="shared" si="42"/>
        <v>1.5399999999999997E-3</v>
      </c>
      <c r="AK74" s="28">
        <f t="shared" si="43"/>
        <v>9.58E-3</v>
      </c>
      <c r="AL74" s="24">
        <v>0.22939999999999999</v>
      </c>
      <c r="AM74" s="24">
        <v>-6.1999999999999998E-3</v>
      </c>
      <c r="AN74" s="24">
        <v>5.3E-3</v>
      </c>
      <c r="AO74" s="28">
        <f t="shared" si="44"/>
        <v>3.4319999999999989E-2</v>
      </c>
      <c r="AP74" s="28">
        <f t="shared" si="45"/>
        <v>1.7299999999999998E-3</v>
      </c>
      <c r="AQ74" s="28">
        <f t="shared" si="46"/>
        <v>2.3700000000000001E-3</v>
      </c>
      <c r="AR74" s="24">
        <v>0.21179999999999999</v>
      </c>
      <c r="AS74" s="24">
        <v>1.2500000000000001E-2</v>
      </c>
      <c r="AT74" s="24">
        <v>9.7000000000000003E-3</v>
      </c>
      <c r="AU74" s="28">
        <f t="shared" si="47"/>
        <v>3.5999999999999921E-4</v>
      </c>
      <c r="AV74" s="28">
        <f t="shared" si="48"/>
        <v>6.4700000000000001E-3</v>
      </c>
      <c r="AW74" s="28">
        <f t="shared" si="49"/>
        <v>5.2500000000000003E-3</v>
      </c>
      <c r="AX74" s="24">
        <v>0.23719999999999999</v>
      </c>
      <c r="AY74" s="24">
        <v>2.5000000000000001E-2</v>
      </c>
      <c r="AZ74" s="24">
        <v>1.06E-2</v>
      </c>
      <c r="BA74" s="28">
        <f t="shared" si="50"/>
        <v>4.0739999999999998E-2</v>
      </c>
      <c r="BB74" s="28">
        <f t="shared" si="51"/>
        <v>2.3480000000000001E-2</v>
      </c>
      <c r="BC74" s="28">
        <f t="shared" si="52"/>
        <v>2.4299999999999999E-3</v>
      </c>
    </row>
    <row r="75" spans="1:55" ht="15">
      <c r="A75" s="1">
        <v>69</v>
      </c>
      <c r="B75" s="24">
        <v>0.22850000000000001</v>
      </c>
      <c r="C75" s="24">
        <v>3.8E-3</v>
      </c>
      <c r="D75" s="24">
        <v>-4.7000000000000002E-3</v>
      </c>
      <c r="E75" s="27">
        <f t="shared" si="53"/>
        <v>1.5170000000000017E-2</v>
      </c>
      <c r="F75" s="27">
        <f t="shared" si="27"/>
        <v>1.5600000000000002E-3</v>
      </c>
      <c r="G75" s="27">
        <f t="shared" si="28"/>
        <v>2.2199999999999998E-3</v>
      </c>
      <c r="H75" s="24">
        <v>0.22339999999999999</v>
      </c>
      <c r="I75" s="24">
        <v>1.1599999999999999E-2</v>
      </c>
      <c r="J75" s="24">
        <v>2.0000000000000001E-4</v>
      </c>
      <c r="K75" s="28">
        <f t="shared" si="29"/>
        <v>1.0300000000000031E-3</v>
      </c>
      <c r="L75" s="28">
        <f t="shared" si="30"/>
        <v>5.8499999999999993E-3</v>
      </c>
      <c r="M75" s="28">
        <f t="shared" si="31"/>
        <v>5.8200000000000005E-3</v>
      </c>
      <c r="N75">
        <v>0.2273</v>
      </c>
      <c r="O75">
        <v>1.9099999999999999E-2</v>
      </c>
      <c r="P75">
        <v>4.3E-3</v>
      </c>
      <c r="Q75" s="28">
        <f t="shared" si="32"/>
        <v>9.209999999999996E-3</v>
      </c>
      <c r="R75" s="28">
        <f t="shared" si="33"/>
        <v>1.0239999999999999E-2</v>
      </c>
      <c r="S75" s="28">
        <f t="shared" si="34"/>
        <v>2.3699999999999997E-3</v>
      </c>
      <c r="T75">
        <v>0.23039999999999999</v>
      </c>
      <c r="U75">
        <v>-1.54E-2</v>
      </c>
      <c r="V75">
        <v>-2.5000000000000001E-3</v>
      </c>
      <c r="W75" s="28">
        <f t="shared" si="35"/>
        <v>8.6299999999999988E-3</v>
      </c>
      <c r="X75" s="28">
        <f t="shared" si="36"/>
        <v>1.3600000000000001E-3</v>
      </c>
      <c r="Y75" s="28">
        <f t="shared" si="37"/>
        <v>2.0000000000000009E-4</v>
      </c>
      <c r="Z75">
        <v>0.21920000000000001</v>
      </c>
      <c r="AA75">
        <v>7.7000000000000002E-3</v>
      </c>
      <c r="AB75">
        <v>-5.7999999999999996E-3</v>
      </c>
      <c r="AC75" s="28">
        <f t="shared" si="38"/>
        <v>3.9599999999999913E-3</v>
      </c>
      <c r="AD75" s="28">
        <f t="shared" si="39"/>
        <v>1.4800000000000004E-3</v>
      </c>
      <c r="AE75" s="28">
        <f t="shared" si="40"/>
        <v>4.2599999999999999E-3</v>
      </c>
      <c r="AF75" s="24">
        <v>0.2291</v>
      </c>
      <c r="AG75" s="24">
        <v>-7.6E-3</v>
      </c>
      <c r="AH75" s="24">
        <v>5.5999999999999999E-3</v>
      </c>
      <c r="AI75" s="28">
        <f t="shared" si="41"/>
        <v>7.9700000000000049E-3</v>
      </c>
      <c r="AJ75" s="28">
        <f t="shared" si="42"/>
        <v>5.5599999999999998E-3</v>
      </c>
      <c r="AK75" s="28">
        <f t="shared" si="43"/>
        <v>5.3800000000000002E-3</v>
      </c>
      <c r="AL75" s="24">
        <v>0.21909999999999999</v>
      </c>
      <c r="AM75" s="24">
        <v>-7.0000000000000001E-3</v>
      </c>
      <c r="AN75" s="24">
        <v>1.6000000000000001E-3</v>
      </c>
      <c r="AO75" s="28">
        <f t="shared" si="44"/>
        <v>2.4019999999999986E-2</v>
      </c>
      <c r="AP75" s="28">
        <f t="shared" si="45"/>
        <v>2.5300000000000001E-3</v>
      </c>
      <c r="AQ75" s="28">
        <f t="shared" si="46"/>
        <v>1.3299999999999998E-3</v>
      </c>
      <c r="AR75" s="24">
        <v>0.19339999999999999</v>
      </c>
      <c r="AS75" s="24">
        <v>4.3E-3</v>
      </c>
      <c r="AT75" s="24">
        <v>6.1999999999999998E-3</v>
      </c>
      <c r="AU75" s="28">
        <f t="shared" si="47"/>
        <v>1.8759999999999999E-2</v>
      </c>
      <c r="AV75" s="28">
        <f t="shared" si="48"/>
        <v>1.4670000000000001E-2</v>
      </c>
      <c r="AW75" s="28">
        <f t="shared" si="49"/>
        <v>1.7499999999999998E-3</v>
      </c>
      <c r="AX75" s="24">
        <v>0.22520000000000001</v>
      </c>
      <c r="AY75" s="24">
        <v>8.8999999999999999E-3</v>
      </c>
      <c r="AZ75" s="24">
        <v>9.1999999999999998E-3</v>
      </c>
      <c r="BA75" s="28">
        <f t="shared" si="50"/>
        <v>2.8740000000000016E-2</v>
      </c>
      <c r="BB75" s="28">
        <f t="shared" si="51"/>
        <v>7.3799999999999994E-3</v>
      </c>
      <c r="BC75" s="28">
        <f t="shared" si="52"/>
        <v>1.0299999999999997E-3</v>
      </c>
    </row>
    <row r="76" spans="1:55" ht="15">
      <c r="A76" s="1">
        <v>70</v>
      </c>
      <c r="B76" s="24">
        <v>0.23350000000000001</v>
      </c>
      <c r="C76" s="24">
        <v>6.3E-3</v>
      </c>
      <c r="D76" s="24">
        <v>-6.4000000000000003E-3</v>
      </c>
      <c r="E76" s="27">
        <f t="shared" si="53"/>
        <v>2.0170000000000021E-2</v>
      </c>
      <c r="F76" s="27">
        <f t="shared" si="27"/>
        <v>9.3999999999999986E-4</v>
      </c>
      <c r="G76" s="27">
        <f t="shared" si="28"/>
        <v>5.1999999999999963E-4</v>
      </c>
      <c r="H76" s="24">
        <v>0.2283</v>
      </c>
      <c r="I76" s="24">
        <v>1.7999999999999999E-2</v>
      </c>
      <c r="J76" s="24">
        <v>-5.1000000000000004E-3</v>
      </c>
      <c r="K76" s="28">
        <f t="shared" si="29"/>
        <v>3.8700000000000123E-3</v>
      </c>
      <c r="L76" s="28">
        <f t="shared" si="30"/>
        <v>1.2249999999999999E-2</v>
      </c>
      <c r="M76" s="28">
        <f t="shared" si="31"/>
        <v>9.1999999999999981E-4</v>
      </c>
      <c r="N76">
        <v>0.21790000000000001</v>
      </c>
      <c r="O76">
        <v>1.9099999999999999E-2</v>
      </c>
      <c r="P76">
        <v>-1.8E-3</v>
      </c>
      <c r="Q76" s="28">
        <f t="shared" si="32"/>
        <v>1.8999999999999573E-4</v>
      </c>
      <c r="R76" s="28">
        <f t="shared" si="33"/>
        <v>1.0239999999999999E-2</v>
      </c>
      <c r="S76" s="28">
        <f t="shared" si="34"/>
        <v>1.3000000000000012E-4</v>
      </c>
      <c r="T76">
        <v>0.22259999999999999</v>
      </c>
      <c r="U76">
        <v>-1.66E-2</v>
      </c>
      <c r="V76">
        <v>-2.3999999999999998E-3</v>
      </c>
      <c r="W76" s="28">
        <f t="shared" si="35"/>
        <v>8.2999999999999741E-4</v>
      </c>
      <c r="X76" s="28">
        <f t="shared" si="36"/>
        <v>2.5599999999999998E-3</v>
      </c>
      <c r="Y76" s="28">
        <f t="shared" si="37"/>
        <v>9.9999999999999829E-5</v>
      </c>
      <c r="Z76">
        <v>0.23139999999999999</v>
      </c>
      <c r="AA76">
        <v>-8.3000000000000001E-3</v>
      </c>
      <c r="AB76">
        <v>-8.0000000000000004E-4</v>
      </c>
      <c r="AC76" s="28">
        <f t="shared" si="38"/>
        <v>8.2399999999999973E-3</v>
      </c>
      <c r="AD76" s="28">
        <f t="shared" si="39"/>
        <v>2.0800000000000003E-3</v>
      </c>
      <c r="AE76" s="28">
        <f t="shared" si="40"/>
        <v>7.3999999999999988E-4</v>
      </c>
      <c r="AF76" s="24">
        <v>0.22120000000000001</v>
      </c>
      <c r="AG76" s="24">
        <v>-2.5999999999999999E-3</v>
      </c>
      <c r="AH76" s="24">
        <v>-4.5999999999999999E-3</v>
      </c>
      <c r="AI76" s="28">
        <f t="shared" si="41"/>
        <v>7.0000000000014495E-5</v>
      </c>
      <c r="AJ76" s="28">
        <f t="shared" si="42"/>
        <v>1.056E-2</v>
      </c>
      <c r="AK76" s="28">
        <f t="shared" si="43"/>
        <v>4.3800000000000002E-3</v>
      </c>
      <c r="AL76" s="24">
        <v>0.2127</v>
      </c>
      <c r="AM76" s="24">
        <v>1.15E-2</v>
      </c>
      <c r="AN76" s="24">
        <v>3.0999999999999999E-3</v>
      </c>
      <c r="AO76" s="28">
        <f t="shared" si="44"/>
        <v>1.7619999999999997E-2</v>
      </c>
      <c r="AP76" s="28">
        <f t="shared" si="45"/>
        <v>7.0299999999999998E-3</v>
      </c>
      <c r="AQ76" s="28">
        <f t="shared" si="46"/>
        <v>1.7000000000000001E-4</v>
      </c>
      <c r="AR76" s="24">
        <v>0.19869999999999999</v>
      </c>
      <c r="AS76" s="24">
        <v>4.4400000000000002E-2</v>
      </c>
      <c r="AT76" s="24">
        <v>8.8999999999999999E-3</v>
      </c>
      <c r="AU76" s="28">
        <f t="shared" si="47"/>
        <v>1.346E-2</v>
      </c>
      <c r="AV76" s="28">
        <f t="shared" si="48"/>
        <v>2.5430000000000001E-2</v>
      </c>
      <c r="AW76" s="28">
        <f t="shared" si="49"/>
        <v>4.45E-3</v>
      </c>
      <c r="AX76" s="24">
        <v>0.2235</v>
      </c>
      <c r="AY76" s="24">
        <v>2.0799999999999999E-2</v>
      </c>
      <c r="AZ76" s="24">
        <v>1.26E-2</v>
      </c>
      <c r="BA76" s="28">
        <f t="shared" si="50"/>
        <v>2.7040000000000008E-2</v>
      </c>
      <c r="BB76" s="28">
        <f t="shared" si="51"/>
        <v>1.9279999999999999E-2</v>
      </c>
      <c r="BC76" s="28">
        <f t="shared" si="52"/>
        <v>4.4299999999999999E-3</v>
      </c>
    </row>
    <row r="77" spans="1:55" ht="15">
      <c r="A77" s="1">
        <v>71</v>
      </c>
      <c r="B77" s="24">
        <v>0.23100000000000001</v>
      </c>
      <c r="C77" s="24">
        <v>-7.0000000000000001E-3</v>
      </c>
      <c r="D77" s="24">
        <v>-2.0400000000000001E-2</v>
      </c>
      <c r="E77" s="27">
        <f t="shared" si="53"/>
        <v>1.7670000000000019E-2</v>
      </c>
      <c r="F77" s="27">
        <f t="shared" si="27"/>
        <v>1.64E-3</v>
      </c>
      <c r="G77" s="27">
        <f t="shared" si="28"/>
        <v>1.3480000000000002E-2</v>
      </c>
      <c r="H77" s="24">
        <v>0.22600000000000001</v>
      </c>
      <c r="I77" s="24">
        <v>8.6999999999999994E-3</v>
      </c>
      <c r="J77" s="24">
        <v>-2.7000000000000001E-3</v>
      </c>
      <c r="K77" s="28">
        <f t="shared" si="29"/>
        <v>1.5700000000000158E-3</v>
      </c>
      <c r="L77" s="28">
        <f t="shared" si="30"/>
        <v>2.9499999999999995E-3</v>
      </c>
      <c r="M77" s="28">
        <f t="shared" si="31"/>
        <v>3.32E-3</v>
      </c>
      <c r="N77">
        <v>0.21829999999999999</v>
      </c>
      <c r="O77">
        <v>3.1E-2</v>
      </c>
      <c r="P77">
        <v>3.5000000000000001E-3</v>
      </c>
      <c r="Q77" s="28">
        <f t="shared" si="32"/>
        <v>2.0999999999998797E-4</v>
      </c>
      <c r="R77" s="28">
        <f t="shared" si="33"/>
        <v>2.214E-2</v>
      </c>
      <c r="S77" s="28">
        <f t="shared" si="34"/>
        <v>1.57E-3</v>
      </c>
      <c r="T77">
        <v>0.23019999999999999</v>
      </c>
      <c r="U77">
        <v>-1.72E-2</v>
      </c>
      <c r="V77">
        <v>-1.34E-2</v>
      </c>
      <c r="W77" s="28">
        <f t="shared" si="35"/>
        <v>8.4299999999999931E-3</v>
      </c>
      <c r="X77" s="28">
        <f t="shared" si="36"/>
        <v>3.1599999999999996E-3</v>
      </c>
      <c r="Y77" s="28">
        <f t="shared" si="37"/>
        <v>1.11E-2</v>
      </c>
      <c r="Z77">
        <v>0.21510000000000001</v>
      </c>
      <c r="AA77">
        <v>-1.1000000000000001E-3</v>
      </c>
      <c r="AB77">
        <v>-7.1999999999999998E-3</v>
      </c>
      <c r="AC77" s="28">
        <f t="shared" si="38"/>
        <v>8.0599999999999838E-3</v>
      </c>
      <c r="AD77" s="28">
        <f t="shared" si="39"/>
        <v>5.1199999999999996E-3</v>
      </c>
      <c r="AE77" s="28">
        <f t="shared" si="40"/>
        <v>5.6600000000000001E-3</v>
      </c>
      <c r="AF77" s="24">
        <v>0.21920000000000001</v>
      </c>
      <c r="AG77" s="24">
        <v>7.1999999999999998E-3</v>
      </c>
      <c r="AH77" s="24">
        <v>-4.5999999999999999E-3</v>
      </c>
      <c r="AI77" s="28">
        <f t="shared" si="41"/>
        <v>1.9299999999999873E-3</v>
      </c>
      <c r="AJ77" s="28">
        <f t="shared" si="42"/>
        <v>5.96E-3</v>
      </c>
      <c r="AK77" s="28">
        <f t="shared" si="43"/>
        <v>4.3800000000000002E-3</v>
      </c>
      <c r="AL77" s="24">
        <v>0.21729999999999999</v>
      </c>
      <c r="AM77" s="24">
        <v>8.2000000000000007E-3</v>
      </c>
      <c r="AN77" s="24">
        <v>5.0000000000000001E-3</v>
      </c>
      <c r="AO77" s="28">
        <f t="shared" si="44"/>
        <v>2.221999999999999E-2</v>
      </c>
      <c r="AP77" s="28">
        <f t="shared" si="45"/>
        <v>3.7300000000000007E-3</v>
      </c>
      <c r="AQ77" s="28">
        <f t="shared" si="46"/>
        <v>2.0700000000000002E-3</v>
      </c>
      <c r="AR77" s="24">
        <v>0.1983</v>
      </c>
      <c r="AS77" s="24">
        <v>4.8800000000000003E-2</v>
      </c>
      <c r="AT77" s="24">
        <v>8.2000000000000007E-3</v>
      </c>
      <c r="AU77" s="28">
        <f t="shared" si="47"/>
        <v>1.3859999999999983E-2</v>
      </c>
      <c r="AV77" s="28">
        <f t="shared" si="48"/>
        <v>2.9830000000000002E-2</v>
      </c>
      <c r="AW77" s="28">
        <f t="shared" si="49"/>
        <v>3.7500000000000007E-3</v>
      </c>
      <c r="AX77" s="24">
        <v>0.22700000000000001</v>
      </c>
      <c r="AY77" s="24">
        <v>3.5499999999999997E-2</v>
      </c>
      <c r="AZ77" s="24">
        <v>1.1299999999999999E-2</v>
      </c>
      <c r="BA77" s="28">
        <f t="shared" si="50"/>
        <v>3.0540000000000012E-2</v>
      </c>
      <c r="BB77" s="28">
        <f t="shared" si="51"/>
        <v>3.3979999999999996E-2</v>
      </c>
      <c r="BC77" s="28">
        <f t="shared" si="52"/>
        <v>3.1299999999999991E-3</v>
      </c>
    </row>
    <row r="78" spans="1:55" ht="15">
      <c r="A78" s="1">
        <v>72</v>
      </c>
      <c r="B78" s="24">
        <v>0.22270000000000001</v>
      </c>
      <c r="C78" s="24">
        <v>-4.7000000000000002E-3</v>
      </c>
      <c r="D78" s="24">
        <v>-9.1000000000000004E-3</v>
      </c>
      <c r="E78" s="27">
        <f t="shared" si="53"/>
        <v>9.3700000000000172E-3</v>
      </c>
      <c r="F78" s="27">
        <f t="shared" si="27"/>
        <v>6.6E-4</v>
      </c>
      <c r="G78" s="27">
        <f t="shared" si="28"/>
        <v>2.1800000000000005E-3</v>
      </c>
      <c r="H78" s="24">
        <v>0.22059999999999999</v>
      </c>
      <c r="I78" s="24">
        <v>3.5000000000000001E-3</v>
      </c>
      <c r="J78" s="24">
        <v>2E-3</v>
      </c>
      <c r="K78" s="28">
        <f t="shared" si="29"/>
        <v>3.8300000000000001E-3</v>
      </c>
      <c r="L78" s="28">
        <f t="shared" si="30"/>
        <v>2.2499999999999998E-3</v>
      </c>
      <c r="M78" s="28">
        <f t="shared" si="31"/>
        <v>4.0200000000000001E-3</v>
      </c>
      <c r="N78">
        <v>0.22409999999999999</v>
      </c>
      <c r="O78">
        <v>8.6999999999999994E-3</v>
      </c>
      <c r="P78">
        <v>0</v>
      </c>
      <c r="Q78" s="28">
        <f t="shared" si="32"/>
        <v>6.0099999999999876E-3</v>
      </c>
      <c r="R78" s="28">
        <f t="shared" si="33"/>
        <v>1.6000000000000042E-4</v>
      </c>
      <c r="S78" s="28">
        <f t="shared" si="34"/>
        <v>1.9300000000000001E-3</v>
      </c>
      <c r="T78">
        <v>0.23250000000000001</v>
      </c>
      <c r="U78">
        <v>7.4999999999999997E-3</v>
      </c>
      <c r="V78">
        <v>-1.14E-2</v>
      </c>
      <c r="W78" s="28">
        <f t="shared" si="35"/>
        <v>1.0730000000000017E-2</v>
      </c>
      <c r="X78" s="28">
        <f t="shared" si="36"/>
        <v>6.5400000000000007E-3</v>
      </c>
      <c r="Y78" s="28">
        <f t="shared" si="37"/>
        <v>9.1000000000000004E-3</v>
      </c>
      <c r="Z78">
        <v>0.20380000000000001</v>
      </c>
      <c r="AA78">
        <v>9.1999999999999998E-3</v>
      </c>
      <c r="AB78">
        <v>-1.2200000000000001E-2</v>
      </c>
      <c r="AC78" s="28">
        <f t="shared" si="38"/>
        <v>1.9359999999999988E-2</v>
      </c>
      <c r="AD78" s="28">
        <f t="shared" si="39"/>
        <v>2.98E-3</v>
      </c>
      <c r="AE78" s="28">
        <f t="shared" si="40"/>
        <v>1.0660000000000001E-2</v>
      </c>
      <c r="AF78" s="24">
        <v>0.21479999999999999</v>
      </c>
      <c r="AG78" s="24">
        <v>3.3E-3</v>
      </c>
      <c r="AH78" s="24">
        <v>-2.3E-3</v>
      </c>
      <c r="AI78" s="28">
        <f t="shared" si="41"/>
        <v>6.3300000000000023E-3</v>
      </c>
      <c r="AJ78" s="28">
        <f t="shared" si="42"/>
        <v>9.8600000000000007E-3</v>
      </c>
      <c r="AK78" s="28">
        <f t="shared" si="43"/>
        <v>2.0799999999999998E-3</v>
      </c>
      <c r="AL78" s="24">
        <v>0.22189999999999999</v>
      </c>
      <c r="AM78" s="24">
        <v>1.9300000000000001E-2</v>
      </c>
      <c r="AN78" s="24">
        <v>1E-4</v>
      </c>
      <c r="AO78" s="28">
        <f t="shared" si="44"/>
        <v>2.6819999999999983E-2</v>
      </c>
      <c r="AP78" s="28">
        <f t="shared" si="45"/>
        <v>1.4830000000000001E-2</v>
      </c>
      <c r="AQ78" s="28">
        <f t="shared" si="46"/>
        <v>2.8300000000000001E-3</v>
      </c>
      <c r="AR78" s="24">
        <v>0.2026</v>
      </c>
      <c r="AS78" s="24">
        <v>5.0000000000000001E-3</v>
      </c>
      <c r="AT78" s="24">
        <v>9.4999999999999998E-3</v>
      </c>
      <c r="AU78" s="28">
        <f t="shared" si="47"/>
        <v>9.5599999999999852E-3</v>
      </c>
      <c r="AV78" s="28">
        <f t="shared" si="48"/>
        <v>1.397E-2</v>
      </c>
      <c r="AW78" s="28">
        <f t="shared" si="49"/>
        <v>5.0499999999999998E-3</v>
      </c>
      <c r="AX78" s="24">
        <v>0.20330000000000001</v>
      </c>
      <c r="AY78" s="24">
        <v>1.9699999999999999E-2</v>
      </c>
      <c r="AZ78" s="24">
        <v>4.1999999999999997E-3</v>
      </c>
      <c r="BA78" s="28">
        <f t="shared" si="50"/>
        <v>6.8400000000000127E-3</v>
      </c>
      <c r="BB78" s="28">
        <f t="shared" si="51"/>
        <v>1.8179999999999998E-2</v>
      </c>
      <c r="BC78" s="28">
        <f t="shared" si="52"/>
        <v>3.9700000000000004E-3</v>
      </c>
    </row>
    <row r="79" spans="1:55" ht="15">
      <c r="A79" s="1">
        <v>73</v>
      </c>
      <c r="B79" s="24">
        <v>0.2114</v>
      </c>
      <c r="C79" s="24">
        <v>-1.6000000000000001E-3</v>
      </c>
      <c r="D79" s="24">
        <v>-3.8999999999999998E-3</v>
      </c>
      <c r="E79" s="27">
        <f t="shared" si="53"/>
        <v>1.9299999999999873E-3</v>
      </c>
      <c r="F79" s="27">
        <f t="shared" si="27"/>
        <v>3.7600000000000003E-3</v>
      </c>
      <c r="G79" s="27">
        <f t="shared" si="28"/>
        <v>3.0200000000000001E-3</v>
      </c>
      <c r="H79" s="24">
        <v>0.22670000000000001</v>
      </c>
      <c r="I79" s="24">
        <v>8.6999999999999994E-3</v>
      </c>
      <c r="J79" s="24">
        <v>-1.5E-3</v>
      </c>
      <c r="K79" s="28">
        <f t="shared" si="29"/>
        <v>2.270000000000022E-3</v>
      </c>
      <c r="L79" s="28">
        <f t="shared" si="30"/>
        <v>2.9499999999999995E-3</v>
      </c>
      <c r="M79" s="28">
        <f t="shared" si="31"/>
        <v>4.5199999999999997E-3</v>
      </c>
      <c r="N79">
        <v>0.2109</v>
      </c>
      <c r="O79">
        <v>-2.0000000000000001E-4</v>
      </c>
      <c r="P79">
        <v>-1.61E-2</v>
      </c>
      <c r="Q79" s="28">
        <f t="shared" si="32"/>
        <v>7.1900000000000019E-3</v>
      </c>
      <c r="R79" s="28">
        <f t="shared" si="33"/>
        <v>8.6599999999999993E-3</v>
      </c>
      <c r="S79" s="28">
        <f t="shared" si="34"/>
        <v>1.417E-2</v>
      </c>
      <c r="T79">
        <v>0.23730000000000001</v>
      </c>
      <c r="U79">
        <v>-6.1000000000000004E-3</v>
      </c>
      <c r="V79">
        <v>-4.8999999999999998E-3</v>
      </c>
      <c r="W79" s="28">
        <f t="shared" si="35"/>
        <v>1.5530000000000016E-2</v>
      </c>
      <c r="X79" s="28">
        <f t="shared" si="36"/>
        <v>7.9399999999999991E-3</v>
      </c>
      <c r="Y79" s="28">
        <f t="shared" si="37"/>
        <v>2.5999999999999999E-3</v>
      </c>
      <c r="Z79">
        <v>0.20680000000000001</v>
      </c>
      <c r="AA79">
        <v>1.9900000000000001E-2</v>
      </c>
      <c r="AB79">
        <v>-4.7000000000000002E-3</v>
      </c>
      <c r="AC79" s="28">
        <f t="shared" si="38"/>
        <v>1.6359999999999986E-2</v>
      </c>
      <c r="AD79" s="28">
        <f t="shared" si="39"/>
        <v>1.3680000000000001E-2</v>
      </c>
      <c r="AE79" s="28">
        <f t="shared" si="40"/>
        <v>3.1600000000000005E-3</v>
      </c>
      <c r="AF79" s="24">
        <v>0.21779999999999999</v>
      </c>
      <c r="AG79" s="24">
        <v>1.29E-2</v>
      </c>
      <c r="AH79" s="24">
        <v>-7.1999999999999998E-3</v>
      </c>
      <c r="AI79" s="28">
        <f t="shared" si="41"/>
        <v>3.3299999999999996E-3</v>
      </c>
      <c r="AJ79" s="28">
        <f t="shared" si="42"/>
        <v>2.5999999999999981E-4</v>
      </c>
      <c r="AK79" s="28">
        <f t="shared" si="43"/>
        <v>6.9800000000000001E-3</v>
      </c>
      <c r="AL79" s="24">
        <v>0.21049999999999999</v>
      </c>
      <c r="AM79" s="24">
        <v>-4.7000000000000002E-3</v>
      </c>
      <c r="AN79" s="24">
        <v>4.5999999999999999E-3</v>
      </c>
      <c r="AO79" s="28">
        <f t="shared" si="44"/>
        <v>1.5419999999999989E-2</v>
      </c>
      <c r="AP79" s="28">
        <f t="shared" si="45"/>
        <v>2.3000000000000017E-4</v>
      </c>
      <c r="AQ79" s="28">
        <f t="shared" si="46"/>
        <v>1.67E-3</v>
      </c>
      <c r="AR79" s="24">
        <v>0.20069999999999999</v>
      </c>
      <c r="AS79" s="24">
        <v>8.9999999999999993E-3</v>
      </c>
      <c r="AT79" s="24">
        <v>9.7999999999999997E-3</v>
      </c>
      <c r="AU79" s="28">
        <f t="shared" si="47"/>
        <v>1.1459999999999998E-2</v>
      </c>
      <c r="AV79" s="28">
        <f t="shared" si="48"/>
        <v>9.9700000000000014E-3</v>
      </c>
      <c r="AW79" s="28">
        <f t="shared" si="49"/>
        <v>5.3499999999999997E-3</v>
      </c>
      <c r="AX79" s="24">
        <v>0.20300000000000001</v>
      </c>
      <c r="AY79" s="24">
        <v>-4.3E-3</v>
      </c>
      <c r="AZ79" s="24">
        <v>6.1999999999999998E-3</v>
      </c>
      <c r="BA79" s="28">
        <f t="shared" si="50"/>
        <v>6.540000000000018E-3</v>
      </c>
      <c r="BB79" s="28">
        <f t="shared" si="51"/>
        <v>2.7799999999999999E-3</v>
      </c>
      <c r="BC79" s="28">
        <f t="shared" si="52"/>
        <v>1.9700000000000004E-3</v>
      </c>
    </row>
    <row r="80" spans="1:55" ht="15">
      <c r="A80" s="1">
        <v>74</v>
      </c>
      <c r="B80" s="24">
        <v>0.2117</v>
      </c>
      <c r="C80" s="24">
        <v>2.9999999999999997E-4</v>
      </c>
      <c r="D80" s="24">
        <v>1.2999999999999999E-3</v>
      </c>
      <c r="E80" s="27">
        <f t="shared" si="53"/>
        <v>1.6299999999999926E-3</v>
      </c>
      <c r="F80" s="27">
        <f t="shared" si="27"/>
        <v>5.0600000000000003E-3</v>
      </c>
      <c r="G80" s="27">
        <f t="shared" si="28"/>
        <v>5.62E-3</v>
      </c>
      <c r="H80" s="24">
        <v>0.22090000000000001</v>
      </c>
      <c r="I80" s="24">
        <v>1.32E-2</v>
      </c>
      <c r="J80" s="24">
        <v>7.1999999999999998E-3</v>
      </c>
      <c r="K80" s="28">
        <f t="shared" si="29"/>
        <v>3.5299999999999776E-3</v>
      </c>
      <c r="L80" s="28">
        <f t="shared" si="30"/>
        <v>7.45E-3</v>
      </c>
      <c r="M80" s="28">
        <f t="shared" si="31"/>
        <v>1.1799999999999996E-3</v>
      </c>
      <c r="N80">
        <v>0.21029999999999999</v>
      </c>
      <c r="O80">
        <v>1.0999999999999999E-2</v>
      </c>
      <c r="P80">
        <v>-1.18E-2</v>
      </c>
      <c r="Q80" s="28">
        <f t="shared" si="32"/>
        <v>7.7900000000000191E-3</v>
      </c>
      <c r="R80" s="28">
        <f t="shared" si="33"/>
        <v>2.1399999999999995E-3</v>
      </c>
      <c r="S80" s="28">
        <f t="shared" si="34"/>
        <v>9.8700000000000003E-3</v>
      </c>
      <c r="T80">
        <v>0.2248</v>
      </c>
      <c r="U80">
        <v>6.8999999999999999E-3</v>
      </c>
      <c r="V80">
        <v>6.7999999999999996E-3</v>
      </c>
      <c r="W80" s="28">
        <f t="shared" si="35"/>
        <v>3.0300000000000049E-3</v>
      </c>
      <c r="X80" s="28">
        <f t="shared" si="36"/>
        <v>7.1400000000000005E-3</v>
      </c>
      <c r="Y80" s="28">
        <f t="shared" si="37"/>
        <v>4.4999999999999997E-3</v>
      </c>
      <c r="Z80">
        <v>0.20399999999999999</v>
      </c>
      <c r="AA80">
        <v>4.0000000000000002E-4</v>
      </c>
      <c r="AB80">
        <v>-1.6500000000000001E-2</v>
      </c>
      <c r="AC80" s="28">
        <f t="shared" si="38"/>
        <v>1.916000000000001E-2</v>
      </c>
      <c r="AD80" s="28">
        <f t="shared" si="39"/>
        <v>5.8199999999999997E-3</v>
      </c>
      <c r="AE80" s="28">
        <f t="shared" si="40"/>
        <v>1.4960000000000001E-2</v>
      </c>
      <c r="AF80" s="24">
        <v>0.21540000000000001</v>
      </c>
      <c r="AG80" s="24">
        <v>3.0000000000000001E-3</v>
      </c>
      <c r="AH80" s="24">
        <v>0</v>
      </c>
      <c r="AI80" s="28">
        <f t="shared" si="41"/>
        <v>5.7299999999999851E-3</v>
      </c>
      <c r="AJ80" s="28">
        <f t="shared" si="42"/>
        <v>1.0159999999999999E-2</v>
      </c>
      <c r="AK80" s="28">
        <f t="shared" si="43"/>
        <v>2.2000000000000001E-4</v>
      </c>
      <c r="AL80" s="24">
        <v>0.21629999999999999</v>
      </c>
      <c r="AM80" s="24">
        <v>5.0000000000000001E-4</v>
      </c>
      <c r="AN80" s="24">
        <v>-3.8999999999999998E-3</v>
      </c>
      <c r="AO80" s="28">
        <f t="shared" si="44"/>
        <v>2.1219999999999989E-2</v>
      </c>
      <c r="AP80" s="28">
        <f t="shared" si="45"/>
        <v>3.9699999999999996E-3</v>
      </c>
      <c r="AQ80" s="28">
        <f t="shared" si="46"/>
        <v>9.6999999999999994E-4</v>
      </c>
      <c r="AR80" s="24">
        <v>0.1928</v>
      </c>
      <c r="AS80" s="24">
        <v>1.8700000000000001E-2</v>
      </c>
      <c r="AT80" s="24">
        <v>9.1000000000000004E-3</v>
      </c>
      <c r="AU80" s="28">
        <f t="shared" si="47"/>
        <v>1.9359999999999988E-2</v>
      </c>
      <c r="AV80" s="28">
        <f t="shared" si="48"/>
        <v>2.6999999999999941E-4</v>
      </c>
      <c r="AW80" s="28">
        <f t="shared" si="49"/>
        <v>4.6500000000000005E-3</v>
      </c>
      <c r="AX80" s="24">
        <v>0.2001</v>
      </c>
      <c r="AY80" s="24">
        <v>-3.9199999999999999E-2</v>
      </c>
      <c r="AZ80" s="24">
        <v>1.0500000000000001E-2</v>
      </c>
      <c r="BA80" s="28">
        <f t="shared" si="50"/>
        <v>3.6400000000000043E-3</v>
      </c>
      <c r="BB80" s="28">
        <f t="shared" si="51"/>
        <v>3.7679999999999998E-2</v>
      </c>
      <c r="BC80" s="28">
        <f t="shared" si="52"/>
        <v>2.3300000000000005E-3</v>
      </c>
    </row>
    <row r="81" spans="1:55" ht="15">
      <c r="A81" s="1">
        <v>75</v>
      </c>
      <c r="B81" s="24">
        <v>0.22289999999999999</v>
      </c>
      <c r="C81" s="24">
        <v>3.3E-3</v>
      </c>
      <c r="D81" s="24">
        <v>-6.6E-3</v>
      </c>
      <c r="E81" s="27">
        <f t="shared" si="53"/>
        <v>9.5699999999999952E-3</v>
      </c>
      <c r="F81" s="27">
        <f t="shared" si="27"/>
        <v>2.0600000000000002E-3</v>
      </c>
      <c r="G81" s="27">
        <f t="shared" si="28"/>
        <v>3.1999999999999997E-4</v>
      </c>
      <c r="H81" s="24">
        <v>0.22370000000000001</v>
      </c>
      <c r="I81" s="24">
        <v>8.3999999999999995E-3</v>
      </c>
      <c r="J81" s="24">
        <v>2.8E-3</v>
      </c>
      <c r="K81" s="28">
        <f t="shared" si="29"/>
        <v>7.2999999999998066E-4</v>
      </c>
      <c r="L81" s="28">
        <f t="shared" si="30"/>
        <v>2.6499999999999996E-3</v>
      </c>
      <c r="M81" s="28">
        <f t="shared" si="31"/>
        <v>3.2200000000000002E-3</v>
      </c>
      <c r="N81">
        <v>0.2114</v>
      </c>
      <c r="O81">
        <v>3.3999999999999998E-3</v>
      </c>
      <c r="P81">
        <v>-8.0999999999999996E-3</v>
      </c>
      <c r="Q81" s="28">
        <f t="shared" si="32"/>
        <v>6.6900000000000015E-3</v>
      </c>
      <c r="R81" s="28">
        <f t="shared" si="33"/>
        <v>5.4599999999999996E-3</v>
      </c>
      <c r="S81" s="28">
        <f t="shared" si="34"/>
        <v>6.1699999999999993E-3</v>
      </c>
      <c r="T81">
        <v>0.22720000000000001</v>
      </c>
      <c r="U81">
        <v>-3.7000000000000002E-3</v>
      </c>
      <c r="V81">
        <v>7.3000000000000001E-3</v>
      </c>
      <c r="W81" s="28">
        <f t="shared" si="35"/>
        <v>5.4300000000000181E-3</v>
      </c>
      <c r="X81" s="28">
        <f t="shared" si="36"/>
        <v>1.034E-2</v>
      </c>
      <c r="Y81" s="28">
        <f t="shared" si="37"/>
        <v>5.0000000000000001E-3</v>
      </c>
      <c r="Z81">
        <v>0.2031</v>
      </c>
      <c r="AA81">
        <v>-4.5999999999999999E-3</v>
      </c>
      <c r="AB81">
        <v>-3.3999999999999998E-3</v>
      </c>
      <c r="AC81" s="28">
        <f t="shared" si="38"/>
        <v>2.0059999999999995E-2</v>
      </c>
      <c r="AD81" s="28">
        <f t="shared" si="39"/>
        <v>1.6199999999999999E-3</v>
      </c>
      <c r="AE81" s="28">
        <f t="shared" si="40"/>
        <v>1.8599999999999999E-3</v>
      </c>
      <c r="AF81" s="24">
        <v>0.2051</v>
      </c>
      <c r="AG81" s="24">
        <v>9.1999999999999998E-3</v>
      </c>
      <c r="AH81" s="24">
        <v>-3.3E-3</v>
      </c>
      <c r="AI81" s="28">
        <f t="shared" si="41"/>
        <v>1.6029999999999989E-2</v>
      </c>
      <c r="AJ81" s="28">
        <f t="shared" si="42"/>
        <v>3.96E-3</v>
      </c>
      <c r="AK81" s="28">
        <f t="shared" si="43"/>
        <v>3.0799999999999998E-3</v>
      </c>
      <c r="AL81" s="24">
        <v>0.20469999999999999</v>
      </c>
      <c r="AM81" s="24">
        <v>-6.4000000000000003E-3</v>
      </c>
      <c r="AN81" s="24">
        <v>-1.9E-3</v>
      </c>
      <c r="AO81" s="28">
        <f t="shared" si="44"/>
        <v>9.6199999999999897E-3</v>
      </c>
      <c r="AP81" s="28">
        <f t="shared" si="45"/>
        <v>1.9300000000000003E-3</v>
      </c>
      <c r="AQ81" s="28">
        <f t="shared" si="46"/>
        <v>1.0299999999999999E-3</v>
      </c>
      <c r="AR81" s="24">
        <v>0.20039999999999999</v>
      </c>
      <c r="AS81" s="24">
        <v>2.8400000000000002E-2</v>
      </c>
      <c r="AT81" s="24">
        <v>1.44E-2</v>
      </c>
      <c r="AU81" s="28">
        <f t="shared" si="47"/>
        <v>1.1759999999999993E-2</v>
      </c>
      <c r="AV81" s="28">
        <f t="shared" si="48"/>
        <v>9.4300000000000009E-3</v>
      </c>
      <c r="AW81" s="28">
        <f t="shared" si="49"/>
        <v>9.9500000000000005E-3</v>
      </c>
      <c r="AX81" s="24">
        <v>0.19939999999999999</v>
      </c>
      <c r="AY81" s="24">
        <v>-1.6199999999999999E-2</v>
      </c>
      <c r="AZ81" s="24">
        <v>1.43E-2</v>
      </c>
      <c r="BA81" s="28">
        <f t="shared" si="50"/>
        <v>2.9399999999999982E-3</v>
      </c>
      <c r="BB81" s="28">
        <f t="shared" si="51"/>
        <v>1.4679999999999999E-2</v>
      </c>
      <c r="BC81" s="28">
        <f t="shared" si="52"/>
        <v>6.13E-3</v>
      </c>
    </row>
    <row r="82" spans="1:55" ht="15">
      <c r="A82" s="1">
        <v>76</v>
      </c>
      <c r="B82" s="24">
        <v>0.21779999999999999</v>
      </c>
      <c r="C82" s="24">
        <v>-7.6E-3</v>
      </c>
      <c r="D82" s="24">
        <v>-2.5499999999999998E-2</v>
      </c>
      <c r="E82" s="27">
        <f t="shared" si="53"/>
        <v>4.4700000000000017E-3</v>
      </c>
      <c r="F82" s="27">
        <f t="shared" si="27"/>
        <v>2.2399999999999998E-3</v>
      </c>
      <c r="G82" s="27">
        <f t="shared" si="28"/>
        <v>1.8579999999999999E-2</v>
      </c>
      <c r="H82" s="24">
        <v>0.23089999999999999</v>
      </c>
      <c r="I82" s="24">
        <v>1.2500000000000001E-2</v>
      </c>
      <c r="J82" s="24">
        <v>-1.23E-2</v>
      </c>
      <c r="K82" s="28">
        <f t="shared" si="29"/>
        <v>6.4700000000000035E-3</v>
      </c>
      <c r="L82" s="28">
        <f t="shared" si="30"/>
        <v>6.7500000000000008E-3</v>
      </c>
      <c r="M82" s="28">
        <f t="shared" si="31"/>
        <v>6.28E-3</v>
      </c>
      <c r="N82">
        <v>0.21920000000000001</v>
      </c>
      <c r="O82">
        <v>1.32E-2</v>
      </c>
      <c r="P82">
        <v>-2.5999999999999999E-3</v>
      </c>
      <c r="Q82" s="28">
        <f t="shared" si="32"/>
        <v>1.1099999999999999E-3</v>
      </c>
      <c r="R82" s="28">
        <f t="shared" si="33"/>
        <v>4.3400000000000001E-3</v>
      </c>
      <c r="S82" s="28">
        <f t="shared" si="34"/>
        <v>6.6999999999999981E-4</v>
      </c>
      <c r="T82">
        <v>0.23250000000000001</v>
      </c>
      <c r="U82">
        <v>-9.1999999999999998E-3</v>
      </c>
      <c r="V82">
        <v>4.5999999999999999E-3</v>
      </c>
      <c r="W82" s="28">
        <f t="shared" si="35"/>
        <v>1.0730000000000017E-2</v>
      </c>
      <c r="X82" s="28">
        <f t="shared" si="36"/>
        <v>4.8400000000000006E-3</v>
      </c>
      <c r="Y82" s="28">
        <f t="shared" si="37"/>
        <v>2.3E-3</v>
      </c>
      <c r="Z82">
        <v>0.2228</v>
      </c>
      <c r="AA82">
        <v>1E-4</v>
      </c>
      <c r="AB82">
        <v>6.9999999999999999E-4</v>
      </c>
      <c r="AC82" s="28">
        <f t="shared" si="38"/>
        <v>3.5999999999999921E-4</v>
      </c>
      <c r="AD82" s="28">
        <f t="shared" si="39"/>
        <v>6.1199999999999996E-3</v>
      </c>
      <c r="AE82" s="28">
        <f t="shared" si="40"/>
        <v>8.3999999999999993E-4</v>
      </c>
      <c r="AF82" s="24">
        <v>0.2114</v>
      </c>
      <c r="AG82" s="24">
        <v>3.0000000000000001E-3</v>
      </c>
      <c r="AH82" s="24">
        <v>7.1999999999999998E-3</v>
      </c>
      <c r="AI82" s="28">
        <f t="shared" si="41"/>
        <v>9.7299999999999887E-3</v>
      </c>
      <c r="AJ82" s="28">
        <f t="shared" si="42"/>
        <v>1.0159999999999999E-2</v>
      </c>
      <c r="AK82" s="28">
        <f t="shared" si="43"/>
        <v>6.9800000000000001E-3</v>
      </c>
      <c r="AL82" s="24">
        <v>0.20899999999999999</v>
      </c>
      <c r="AM82" s="24">
        <v>-1.23E-2</v>
      </c>
      <c r="AN82" s="24">
        <v>0</v>
      </c>
      <c r="AO82" s="28">
        <f t="shared" si="44"/>
        <v>1.3919999999999988E-2</v>
      </c>
      <c r="AP82" s="28">
        <f t="shared" si="45"/>
        <v>7.8300000000000002E-3</v>
      </c>
      <c r="AQ82" s="28">
        <f t="shared" si="46"/>
        <v>2.9299999999999999E-3</v>
      </c>
      <c r="AR82" s="24">
        <v>0.2046</v>
      </c>
      <c r="AS82" s="24">
        <v>6.0600000000000001E-2</v>
      </c>
      <c r="AT82" s="24">
        <v>1.14E-2</v>
      </c>
      <c r="AU82" s="28">
        <f t="shared" si="47"/>
        <v>7.5599999999999834E-3</v>
      </c>
      <c r="AV82" s="28">
        <f t="shared" si="48"/>
        <v>4.163E-2</v>
      </c>
      <c r="AW82" s="28">
        <f t="shared" si="49"/>
        <v>6.9500000000000004E-3</v>
      </c>
      <c r="AX82" s="24">
        <v>0.2021</v>
      </c>
      <c r="AY82" s="24">
        <v>5.0000000000000001E-3</v>
      </c>
      <c r="AZ82" s="24">
        <v>8.8999999999999999E-3</v>
      </c>
      <c r="BA82" s="28">
        <f t="shared" si="50"/>
        <v>5.6400000000000061E-3</v>
      </c>
      <c r="BB82" s="28">
        <f t="shared" si="51"/>
        <v>3.48E-3</v>
      </c>
      <c r="BC82" s="28">
        <f t="shared" si="52"/>
        <v>7.2999999999999975E-4</v>
      </c>
    </row>
    <row r="83" spans="1:55" ht="15">
      <c r="A83" s="1">
        <v>77</v>
      </c>
      <c r="B83" s="24">
        <v>0.21729999999999999</v>
      </c>
      <c r="C83" s="24">
        <v>-6.6E-3</v>
      </c>
      <c r="D83" s="24">
        <v>-2.5600000000000001E-2</v>
      </c>
      <c r="E83" s="27">
        <f t="shared" si="53"/>
        <v>3.9700000000000013E-3</v>
      </c>
      <c r="F83" s="27">
        <f t="shared" si="27"/>
        <v>1.2399999999999998E-3</v>
      </c>
      <c r="G83" s="27">
        <f t="shared" si="28"/>
        <v>1.8680000000000002E-2</v>
      </c>
      <c r="H83" s="24">
        <v>0.21529999999999999</v>
      </c>
      <c r="I83" s="24">
        <v>-6.3E-3</v>
      </c>
      <c r="J83" s="24">
        <v>-1.21E-2</v>
      </c>
      <c r="K83" s="28">
        <f t="shared" si="29"/>
        <v>9.1299999999999992E-3</v>
      </c>
      <c r="L83" s="28">
        <f t="shared" si="30"/>
        <v>5.5000000000000014E-4</v>
      </c>
      <c r="M83" s="28">
        <f t="shared" si="31"/>
        <v>6.0799999999999995E-3</v>
      </c>
      <c r="N83">
        <v>0.21920000000000001</v>
      </c>
      <c r="O83">
        <v>0.01</v>
      </c>
      <c r="P83">
        <v>-1.8E-3</v>
      </c>
      <c r="Q83" s="28">
        <f t="shared" si="32"/>
        <v>1.1099999999999999E-3</v>
      </c>
      <c r="R83" s="28">
        <f t="shared" si="33"/>
        <v>1.1400000000000004E-3</v>
      </c>
      <c r="S83" s="28">
        <f t="shared" si="34"/>
        <v>1.3000000000000012E-4</v>
      </c>
      <c r="T83">
        <v>0.22700000000000001</v>
      </c>
      <c r="U83">
        <v>1.14E-2</v>
      </c>
      <c r="V83">
        <v>2.0000000000000001E-4</v>
      </c>
      <c r="W83" s="28">
        <f t="shared" si="35"/>
        <v>5.2300000000000124E-3</v>
      </c>
      <c r="X83" s="28">
        <f t="shared" si="36"/>
        <v>2.64E-3</v>
      </c>
      <c r="Y83" s="28">
        <f t="shared" si="37"/>
        <v>2.0999999999999999E-3</v>
      </c>
      <c r="Z83">
        <v>0.22889999999999999</v>
      </c>
      <c r="AA83">
        <v>-1.1999999999999999E-3</v>
      </c>
      <c r="AB83">
        <v>8.0000000000000004E-4</v>
      </c>
      <c r="AC83" s="28">
        <f t="shared" si="38"/>
        <v>5.7399999999999951E-3</v>
      </c>
      <c r="AD83" s="28">
        <f t="shared" si="39"/>
        <v>5.0200000000000002E-3</v>
      </c>
      <c r="AE83" s="28">
        <f t="shared" si="40"/>
        <v>7.3999999999999988E-4</v>
      </c>
      <c r="AF83" s="24">
        <v>0.20930000000000001</v>
      </c>
      <c r="AG83" s="24">
        <v>-6.3E-3</v>
      </c>
      <c r="AH83" s="24">
        <v>8.6999999999999994E-3</v>
      </c>
      <c r="AI83" s="28">
        <f t="shared" si="41"/>
        <v>1.1829999999999979E-2</v>
      </c>
      <c r="AJ83" s="28">
        <f t="shared" si="42"/>
        <v>6.8599999999999998E-3</v>
      </c>
      <c r="AK83" s="28">
        <f t="shared" si="43"/>
        <v>8.4799999999999997E-3</v>
      </c>
      <c r="AL83" s="24">
        <v>0.2107</v>
      </c>
      <c r="AM83" s="24">
        <v>1.04E-2</v>
      </c>
      <c r="AN83" s="24">
        <v>-5.3E-3</v>
      </c>
      <c r="AO83" s="28">
        <f t="shared" si="44"/>
        <v>1.5619999999999995E-2</v>
      </c>
      <c r="AP83" s="28">
        <f t="shared" si="45"/>
        <v>5.9299999999999995E-3</v>
      </c>
      <c r="AQ83" s="28">
        <f t="shared" si="46"/>
        <v>2.3700000000000001E-3</v>
      </c>
      <c r="AR83" s="24">
        <v>0.20180000000000001</v>
      </c>
      <c r="AS83" s="24">
        <v>4.3099999999999999E-2</v>
      </c>
      <c r="AT83" s="24">
        <v>1.1599999999999999E-2</v>
      </c>
      <c r="AU83" s="28">
        <f t="shared" si="47"/>
        <v>1.035999999999998E-2</v>
      </c>
      <c r="AV83" s="28">
        <f t="shared" si="48"/>
        <v>2.4129999999999999E-2</v>
      </c>
      <c r="AW83" s="28">
        <f t="shared" si="49"/>
        <v>7.1499999999999992E-3</v>
      </c>
      <c r="AX83" s="24">
        <v>0.19</v>
      </c>
      <c r="AY83" s="24">
        <v>2.2000000000000001E-3</v>
      </c>
      <c r="AZ83" s="24">
        <v>0.01</v>
      </c>
      <c r="BA83" s="28">
        <f t="shared" si="50"/>
        <v>6.4599999999999935E-3</v>
      </c>
      <c r="BB83" s="28">
        <f t="shared" si="51"/>
        <v>6.8000000000000005E-4</v>
      </c>
      <c r="BC83" s="28">
        <f t="shared" si="52"/>
        <v>1.83E-3</v>
      </c>
    </row>
    <row r="84" spans="1:55" ht="15">
      <c r="A84" s="1">
        <v>78</v>
      </c>
      <c r="B84" s="24">
        <v>0.19900000000000001</v>
      </c>
      <c r="C84" s="24">
        <v>2.2000000000000001E-3</v>
      </c>
      <c r="D84" s="24">
        <v>-2.5399999999999999E-2</v>
      </c>
      <c r="E84" s="27">
        <f t="shared" si="53"/>
        <v>1.4329999999999982E-2</v>
      </c>
      <c r="F84" s="27">
        <f t="shared" si="27"/>
        <v>3.16E-3</v>
      </c>
      <c r="G84" s="27">
        <f t="shared" si="28"/>
        <v>1.848E-2</v>
      </c>
      <c r="H84" s="24">
        <v>0.21340000000000001</v>
      </c>
      <c r="I84" s="24">
        <v>-5.4000000000000003E-3</v>
      </c>
      <c r="J84" s="24">
        <v>-1.9E-3</v>
      </c>
      <c r="K84" s="28">
        <f t="shared" si="29"/>
        <v>1.1029999999999984E-2</v>
      </c>
      <c r="L84" s="28">
        <f t="shared" si="30"/>
        <v>3.4999999999999962E-4</v>
      </c>
      <c r="M84" s="28">
        <f t="shared" si="31"/>
        <v>4.1200000000000004E-3</v>
      </c>
      <c r="N84">
        <v>0.21679999999999999</v>
      </c>
      <c r="O84">
        <v>2.4400000000000002E-2</v>
      </c>
      <c r="P84">
        <v>-7.4000000000000003E-3</v>
      </c>
      <c r="Q84" s="28">
        <f t="shared" si="32"/>
        <v>1.2900000000000134E-3</v>
      </c>
      <c r="R84" s="28">
        <f t="shared" si="33"/>
        <v>1.5540000000000002E-2</v>
      </c>
      <c r="S84" s="28">
        <f t="shared" si="34"/>
        <v>5.47E-3</v>
      </c>
      <c r="T84">
        <v>0.22470000000000001</v>
      </c>
      <c r="U84">
        <v>1.32E-2</v>
      </c>
      <c r="V84">
        <v>-5.0000000000000001E-3</v>
      </c>
      <c r="W84" s="28">
        <f t="shared" si="35"/>
        <v>2.9300000000000159E-3</v>
      </c>
      <c r="X84" s="28">
        <f t="shared" si="36"/>
        <v>8.4000000000000047E-4</v>
      </c>
      <c r="Y84" s="28">
        <f t="shared" si="37"/>
        <v>2.7000000000000001E-3</v>
      </c>
      <c r="Z84">
        <v>0.2316</v>
      </c>
      <c r="AA84">
        <v>-1.7899999999999999E-2</v>
      </c>
      <c r="AB84">
        <v>-2.0000000000000001E-4</v>
      </c>
      <c r="AC84" s="28">
        <f t="shared" si="38"/>
        <v>8.4400000000000031E-3</v>
      </c>
      <c r="AD84" s="28">
        <f t="shared" si="39"/>
        <v>1.1679999999999999E-2</v>
      </c>
      <c r="AE84" s="28">
        <f t="shared" si="40"/>
        <v>1.3399999999999998E-3</v>
      </c>
      <c r="AF84" s="24">
        <v>0.20649999999999999</v>
      </c>
      <c r="AG84" s="24">
        <v>-3.2899999999999999E-2</v>
      </c>
      <c r="AH84" s="24">
        <v>1.34E-2</v>
      </c>
      <c r="AI84" s="28">
        <f t="shared" si="41"/>
        <v>1.4630000000000004E-2</v>
      </c>
      <c r="AJ84" s="28">
        <f t="shared" si="42"/>
        <v>1.9740000000000001E-2</v>
      </c>
      <c r="AK84" s="28">
        <f t="shared" si="43"/>
        <v>1.3180000000000001E-2</v>
      </c>
      <c r="AL84" s="24">
        <v>0.2132</v>
      </c>
      <c r="AM84" s="24">
        <v>-7.1000000000000004E-3</v>
      </c>
      <c r="AN84" s="24">
        <v>-2.0999999999999999E-3</v>
      </c>
      <c r="AO84" s="28">
        <f t="shared" si="44"/>
        <v>1.8119999999999997E-2</v>
      </c>
      <c r="AP84" s="28">
        <f t="shared" si="45"/>
        <v>2.6300000000000004E-3</v>
      </c>
      <c r="AQ84" s="28">
        <f t="shared" si="46"/>
        <v>8.3000000000000001E-4</v>
      </c>
      <c r="AR84" s="24">
        <v>0.20760000000000001</v>
      </c>
      <c r="AS84" s="24">
        <v>2.3599999999999999E-2</v>
      </c>
      <c r="AT84" s="24">
        <v>8.0000000000000004E-4</v>
      </c>
      <c r="AU84" s="28">
        <f t="shared" si="47"/>
        <v>4.5599999999999807E-3</v>
      </c>
      <c r="AV84" s="28">
        <f t="shared" si="48"/>
        <v>4.6299999999999987E-3</v>
      </c>
      <c r="AW84" s="28">
        <f t="shared" si="49"/>
        <v>3.65E-3</v>
      </c>
      <c r="AX84" s="24">
        <v>0.1918</v>
      </c>
      <c r="AY84" s="24">
        <v>8.9999999999999998E-4</v>
      </c>
      <c r="AZ84" s="24">
        <v>1.1599999999999999E-2</v>
      </c>
      <c r="BA84" s="28">
        <f t="shared" si="50"/>
        <v>4.6599999999999975E-3</v>
      </c>
      <c r="BB84" s="28">
        <f t="shared" si="51"/>
        <v>6.2000000000000011E-4</v>
      </c>
      <c r="BC84" s="28">
        <f t="shared" si="52"/>
        <v>3.429999999999999E-3</v>
      </c>
    </row>
    <row r="85" spans="1:55" ht="15">
      <c r="A85" s="1">
        <v>79</v>
      </c>
      <c r="B85" s="24">
        <v>0.1956</v>
      </c>
      <c r="C85" s="24">
        <v>1.2200000000000001E-2</v>
      </c>
      <c r="D85" s="24">
        <v>-2.9000000000000001E-2</v>
      </c>
      <c r="E85" s="27">
        <f t="shared" si="53"/>
        <v>1.7729999999999996E-2</v>
      </c>
      <c r="F85" s="27">
        <f t="shared" si="27"/>
        <v>6.8400000000000006E-3</v>
      </c>
      <c r="G85" s="27">
        <f t="shared" si="28"/>
        <v>2.2080000000000002E-2</v>
      </c>
      <c r="H85" s="24">
        <v>0.21460000000000001</v>
      </c>
      <c r="I85" s="24">
        <v>1.1999999999999999E-3</v>
      </c>
      <c r="J85" s="24">
        <v>-2.0999999999999999E-3</v>
      </c>
      <c r="K85" s="28">
        <f t="shared" si="29"/>
        <v>9.8299999999999776E-3</v>
      </c>
      <c r="L85" s="28">
        <f t="shared" si="30"/>
        <v>4.5500000000000002E-3</v>
      </c>
      <c r="M85" s="28">
        <f t="shared" si="31"/>
        <v>3.9199999999999999E-3</v>
      </c>
      <c r="N85">
        <v>0.2273</v>
      </c>
      <c r="O85">
        <v>1.66E-2</v>
      </c>
      <c r="P85">
        <v>-1.6799999999999999E-2</v>
      </c>
      <c r="Q85" s="28">
        <f t="shared" si="32"/>
        <v>9.209999999999996E-3</v>
      </c>
      <c r="R85" s="28">
        <f t="shared" si="33"/>
        <v>7.7400000000000004E-3</v>
      </c>
      <c r="S85" s="28">
        <f t="shared" si="34"/>
        <v>1.487E-2</v>
      </c>
      <c r="T85">
        <v>0.21879999999999999</v>
      </c>
      <c r="U85">
        <v>-1.12E-2</v>
      </c>
      <c r="V85">
        <v>-1.09E-2</v>
      </c>
      <c r="W85" s="28">
        <f t="shared" si="35"/>
        <v>2.9700000000000004E-3</v>
      </c>
      <c r="X85" s="28">
        <f t="shared" si="36"/>
        <v>2.8400000000000005E-3</v>
      </c>
      <c r="Y85" s="28">
        <f t="shared" si="37"/>
        <v>8.6E-3</v>
      </c>
      <c r="Z85">
        <v>0.22270000000000001</v>
      </c>
      <c r="AA85">
        <v>-2.69E-2</v>
      </c>
      <c r="AB85">
        <v>-6.7999999999999996E-3</v>
      </c>
      <c r="AC85" s="28">
        <f t="shared" si="38"/>
        <v>4.599999999999882E-4</v>
      </c>
      <c r="AD85" s="28">
        <f t="shared" si="39"/>
        <v>2.068E-2</v>
      </c>
      <c r="AE85" s="28">
        <f t="shared" si="40"/>
        <v>5.2599999999999999E-3</v>
      </c>
      <c r="AF85" s="24">
        <v>0.1971</v>
      </c>
      <c r="AG85" s="24">
        <v>-8.9999999999999993E-3</v>
      </c>
      <c r="AH85" s="24">
        <v>1.15E-2</v>
      </c>
      <c r="AI85" s="28">
        <f t="shared" si="41"/>
        <v>2.4029999999999996E-2</v>
      </c>
      <c r="AJ85" s="28">
        <f t="shared" si="42"/>
        <v>4.1600000000000005E-3</v>
      </c>
      <c r="AK85" s="28">
        <f t="shared" si="43"/>
        <v>1.128E-2</v>
      </c>
      <c r="AL85" s="24">
        <v>0.1865</v>
      </c>
      <c r="AM85" s="24">
        <v>1.43E-2</v>
      </c>
      <c r="AN85" s="24">
        <v>7.0000000000000001E-3</v>
      </c>
      <c r="AO85" s="28">
        <f t="shared" si="44"/>
        <v>8.5800000000000043E-3</v>
      </c>
      <c r="AP85" s="28">
        <f t="shared" si="45"/>
        <v>9.8300000000000002E-3</v>
      </c>
      <c r="AQ85" s="28">
        <f t="shared" si="46"/>
        <v>4.0700000000000007E-3</v>
      </c>
      <c r="AR85" s="24">
        <v>0.2056</v>
      </c>
      <c r="AS85" s="24">
        <v>2.3599999999999999E-2</v>
      </c>
      <c r="AT85" s="24">
        <v>-2.5000000000000001E-3</v>
      </c>
      <c r="AU85" s="28">
        <f t="shared" si="47"/>
        <v>6.5599999999999825E-3</v>
      </c>
      <c r="AV85" s="28">
        <f t="shared" si="48"/>
        <v>4.6299999999999987E-3</v>
      </c>
      <c r="AW85" s="28">
        <f t="shared" si="49"/>
        <v>1.9499999999999999E-3</v>
      </c>
      <c r="AX85" s="24">
        <v>0.19159999999999999</v>
      </c>
      <c r="AY85" s="24">
        <v>5.4000000000000003E-3</v>
      </c>
      <c r="AZ85" s="24">
        <v>7.3000000000000001E-3</v>
      </c>
      <c r="BA85" s="28">
        <f t="shared" si="50"/>
        <v>4.8600000000000032E-3</v>
      </c>
      <c r="BB85" s="28">
        <f t="shared" si="51"/>
        <v>3.8800000000000002E-3</v>
      </c>
      <c r="BC85" s="28">
        <f t="shared" si="52"/>
        <v>8.7000000000000011E-4</v>
      </c>
    </row>
    <row r="86" spans="1:55" ht="15">
      <c r="A86" s="1">
        <v>80</v>
      </c>
      <c r="B86" s="24">
        <v>0.19650000000000001</v>
      </c>
      <c r="C86" s="24">
        <v>1.9099999999999999E-2</v>
      </c>
      <c r="D86" s="24">
        <v>-2.5399999999999999E-2</v>
      </c>
      <c r="E86" s="27">
        <f t="shared" si="53"/>
        <v>1.6829999999999984E-2</v>
      </c>
      <c r="F86" s="27">
        <f t="shared" si="27"/>
        <v>1.3739999999999999E-2</v>
      </c>
      <c r="G86" s="27">
        <f t="shared" si="28"/>
        <v>1.848E-2</v>
      </c>
      <c r="H86" s="24">
        <v>0.2311</v>
      </c>
      <c r="I86" s="24">
        <v>3.8E-3</v>
      </c>
      <c r="J86" s="24">
        <v>4.0000000000000002E-4</v>
      </c>
      <c r="K86" s="28">
        <f t="shared" si="29"/>
        <v>6.6700000000000093E-3</v>
      </c>
      <c r="L86" s="28">
        <f t="shared" si="30"/>
        <v>1.9499999999999999E-3</v>
      </c>
      <c r="M86" s="28">
        <f t="shared" si="31"/>
        <v>5.62E-3</v>
      </c>
      <c r="N86">
        <v>0.22439999999999999</v>
      </c>
      <c r="O86">
        <v>4.4000000000000003E-3</v>
      </c>
      <c r="P86">
        <v>-1.37E-2</v>
      </c>
      <c r="Q86" s="28">
        <f t="shared" si="32"/>
        <v>6.3099999999999823E-3</v>
      </c>
      <c r="R86" s="28">
        <f t="shared" si="33"/>
        <v>4.4599999999999996E-3</v>
      </c>
      <c r="S86" s="28">
        <f t="shared" si="34"/>
        <v>1.1770000000000001E-2</v>
      </c>
      <c r="T86">
        <v>0.221</v>
      </c>
      <c r="U86">
        <v>2.3999999999999998E-3</v>
      </c>
      <c r="V86">
        <v>-1.1900000000000001E-2</v>
      </c>
      <c r="W86" s="28">
        <f t="shared" si="35"/>
        <v>7.6999999999999291E-4</v>
      </c>
      <c r="X86" s="28">
        <f t="shared" si="36"/>
        <v>1.1640000000000001E-2</v>
      </c>
      <c r="Y86" s="28">
        <f t="shared" si="37"/>
        <v>9.6000000000000009E-3</v>
      </c>
      <c r="Z86">
        <v>0.2379</v>
      </c>
      <c r="AA86">
        <v>-2.1600000000000001E-2</v>
      </c>
      <c r="AB86">
        <v>-1.66E-2</v>
      </c>
      <c r="AC86" s="28">
        <f t="shared" si="38"/>
        <v>1.4740000000000003E-2</v>
      </c>
      <c r="AD86" s="28">
        <f t="shared" si="39"/>
        <v>1.5380000000000001E-2</v>
      </c>
      <c r="AE86" s="28">
        <f t="shared" si="40"/>
        <v>1.506E-2</v>
      </c>
      <c r="AF86" s="24">
        <v>0.2044</v>
      </c>
      <c r="AG86" s="24">
        <v>-1.46E-2</v>
      </c>
      <c r="AH86" s="24">
        <v>1.17E-2</v>
      </c>
      <c r="AI86" s="28">
        <f t="shared" si="41"/>
        <v>1.6729999999999995E-2</v>
      </c>
      <c r="AJ86" s="28">
        <f t="shared" si="42"/>
        <v>1.4400000000000003E-3</v>
      </c>
      <c r="AK86" s="28">
        <f t="shared" si="43"/>
        <v>1.1480000000000001E-2</v>
      </c>
      <c r="AL86" s="24">
        <v>0.20499999999999999</v>
      </c>
      <c r="AM86" s="24">
        <v>-9.4000000000000004E-3</v>
      </c>
      <c r="AN86" s="24">
        <v>1.7999999999999999E-2</v>
      </c>
      <c r="AO86" s="28">
        <f t="shared" si="44"/>
        <v>9.9199999999999844E-3</v>
      </c>
      <c r="AP86" s="28">
        <f t="shared" si="45"/>
        <v>4.9300000000000004E-3</v>
      </c>
      <c r="AQ86" s="28">
        <f t="shared" si="46"/>
        <v>1.5069999999999998E-2</v>
      </c>
      <c r="AR86" s="24">
        <v>0.20419999999999999</v>
      </c>
      <c r="AS86" s="24">
        <v>3.4000000000000002E-2</v>
      </c>
      <c r="AT86" s="24">
        <v>5.7000000000000002E-3</v>
      </c>
      <c r="AU86" s="28">
        <f t="shared" si="47"/>
        <v>7.9599999999999949E-3</v>
      </c>
      <c r="AV86" s="28">
        <f t="shared" si="48"/>
        <v>1.5030000000000002E-2</v>
      </c>
      <c r="AW86" s="28">
        <f t="shared" si="49"/>
        <v>1.2500000000000002E-3</v>
      </c>
      <c r="AX86" s="24">
        <v>0.17929999999999999</v>
      </c>
      <c r="AY86" s="24">
        <v>-1.09E-2</v>
      </c>
      <c r="AZ86" s="24">
        <v>1.2699999999999999E-2</v>
      </c>
      <c r="BA86" s="28">
        <f t="shared" si="50"/>
        <v>1.7160000000000009E-2</v>
      </c>
      <c r="BB86" s="28">
        <f t="shared" si="51"/>
        <v>9.3799999999999994E-3</v>
      </c>
      <c r="BC86" s="28">
        <f t="shared" si="52"/>
        <v>4.5299999999999993E-3</v>
      </c>
    </row>
    <row r="87" spans="1:55" ht="15">
      <c r="A87" s="1">
        <v>81</v>
      </c>
      <c r="B87" s="24">
        <v>0.1961</v>
      </c>
      <c r="C87" s="24">
        <v>2.3099999999999999E-2</v>
      </c>
      <c r="D87" s="24">
        <v>-1.5800000000000002E-2</v>
      </c>
      <c r="E87" s="27">
        <f t="shared" si="53"/>
        <v>1.7229999999999995E-2</v>
      </c>
      <c r="F87" s="27">
        <f t="shared" si="27"/>
        <v>1.7739999999999999E-2</v>
      </c>
      <c r="G87" s="27">
        <f t="shared" si="28"/>
        <v>8.8800000000000025E-3</v>
      </c>
      <c r="H87" s="24">
        <v>0.2298</v>
      </c>
      <c r="I87" s="24">
        <v>1.1000000000000001E-3</v>
      </c>
      <c r="J87" s="24">
        <v>-7.1000000000000004E-3</v>
      </c>
      <c r="K87" s="28">
        <f t="shared" si="29"/>
        <v>5.3700000000000137E-3</v>
      </c>
      <c r="L87" s="28">
        <f t="shared" si="30"/>
        <v>4.6499999999999996E-3</v>
      </c>
      <c r="M87" s="28">
        <f t="shared" si="31"/>
        <v>1.0800000000000002E-3</v>
      </c>
      <c r="N87">
        <v>0.217</v>
      </c>
      <c r="O87">
        <v>2.5999999999999999E-3</v>
      </c>
      <c r="P87">
        <v>-7.3000000000000001E-3</v>
      </c>
      <c r="Q87" s="28">
        <f t="shared" si="32"/>
        <v>1.0900000000000076E-3</v>
      </c>
      <c r="R87" s="28">
        <f t="shared" si="33"/>
        <v>6.2599999999999999E-3</v>
      </c>
      <c r="S87" s="28">
        <f t="shared" si="34"/>
        <v>5.3699999999999998E-3</v>
      </c>
      <c r="T87">
        <v>0.21870000000000001</v>
      </c>
      <c r="U87">
        <v>-0.01</v>
      </c>
      <c r="V87">
        <v>-8.6E-3</v>
      </c>
      <c r="W87" s="28">
        <f t="shared" si="35"/>
        <v>3.0699999999999894E-3</v>
      </c>
      <c r="X87" s="28">
        <f t="shared" si="36"/>
        <v>4.0400000000000002E-3</v>
      </c>
      <c r="Y87" s="28">
        <f t="shared" si="37"/>
        <v>6.3E-3</v>
      </c>
      <c r="Z87">
        <v>0.21679999999999999</v>
      </c>
      <c r="AA87">
        <v>-1.6E-2</v>
      </c>
      <c r="AB87">
        <v>-1.54E-2</v>
      </c>
      <c r="AC87" s="28">
        <f t="shared" si="38"/>
        <v>6.3600000000000045E-3</v>
      </c>
      <c r="AD87" s="28">
        <f t="shared" si="39"/>
        <v>9.7800000000000005E-3</v>
      </c>
      <c r="AE87" s="28">
        <f t="shared" si="40"/>
        <v>1.3860000000000001E-2</v>
      </c>
      <c r="AF87" s="24">
        <v>0.2107</v>
      </c>
      <c r="AG87" s="24">
        <v>-1.84E-2</v>
      </c>
      <c r="AH87" s="24">
        <v>7.3000000000000001E-3</v>
      </c>
      <c r="AI87" s="28">
        <f t="shared" si="41"/>
        <v>1.0429999999999995E-2</v>
      </c>
      <c r="AJ87" s="28">
        <f t="shared" si="42"/>
        <v>5.2399999999999999E-3</v>
      </c>
      <c r="AK87" s="28">
        <f t="shared" si="43"/>
        <v>7.0800000000000004E-3</v>
      </c>
      <c r="AL87" s="24">
        <v>0.19320000000000001</v>
      </c>
      <c r="AM87" s="24">
        <v>-1.9900000000000001E-2</v>
      </c>
      <c r="AN87" s="24">
        <v>2.1100000000000001E-2</v>
      </c>
      <c r="AO87" s="28">
        <f t="shared" si="44"/>
        <v>1.8799999999999928E-3</v>
      </c>
      <c r="AP87" s="28">
        <f t="shared" si="45"/>
        <v>1.5430000000000001E-2</v>
      </c>
      <c r="AQ87" s="28">
        <f t="shared" si="46"/>
        <v>1.8170000000000002E-2</v>
      </c>
      <c r="AR87" s="24">
        <v>0.20069999999999999</v>
      </c>
      <c r="AS87" s="24">
        <v>8.9999999999999993E-3</v>
      </c>
      <c r="AT87" s="24">
        <v>3.0000000000000001E-3</v>
      </c>
      <c r="AU87" s="28">
        <f t="shared" si="47"/>
        <v>1.1459999999999998E-2</v>
      </c>
      <c r="AV87" s="28">
        <f t="shared" si="48"/>
        <v>9.9700000000000014E-3</v>
      </c>
      <c r="AW87" s="28">
        <f t="shared" si="49"/>
        <v>1.4499999999999999E-3</v>
      </c>
      <c r="AX87" s="24">
        <v>0.16830000000000001</v>
      </c>
      <c r="AY87" s="24">
        <v>2.5000000000000001E-3</v>
      </c>
      <c r="AZ87" s="24">
        <v>8.6999999999999994E-3</v>
      </c>
      <c r="BA87" s="28">
        <f t="shared" si="50"/>
        <v>2.8159999999999991E-2</v>
      </c>
      <c r="BB87" s="28">
        <f t="shared" si="51"/>
        <v>9.7999999999999997E-4</v>
      </c>
      <c r="BC87" s="28">
        <f t="shared" si="52"/>
        <v>5.2999999999999922E-4</v>
      </c>
    </row>
    <row r="88" spans="1:55" ht="15">
      <c r="A88" s="1">
        <v>82</v>
      </c>
      <c r="B88" s="24">
        <v>0.19370000000000001</v>
      </c>
      <c r="C88" s="24">
        <v>1.5900000000000001E-2</v>
      </c>
      <c r="D88" s="24">
        <v>-1.2999999999999999E-2</v>
      </c>
      <c r="E88" s="27">
        <f t="shared" si="53"/>
        <v>1.9629999999999981E-2</v>
      </c>
      <c r="F88" s="27">
        <f t="shared" si="27"/>
        <v>1.0540000000000001E-2</v>
      </c>
      <c r="G88" s="27">
        <f t="shared" si="28"/>
        <v>6.0799999999999995E-3</v>
      </c>
      <c r="H88" s="24">
        <v>0.23549999999999999</v>
      </c>
      <c r="I88" s="24">
        <v>2E-3</v>
      </c>
      <c r="J88" s="24">
        <v>-5.7000000000000002E-3</v>
      </c>
      <c r="K88" s="28">
        <f t="shared" si="29"/>
        <v>1.1069999999999997E-2</v>
      </c>
      <c r="L88" s="28">
        <f t="shared" si="30"/>
        <v>3.7499999999999999E-3</v>
      </c>
      <c r="M88" s="28">
        <f t="shared" si="31"/>
        <v>3.1999999999999997E-4</v>
      </c>
      <c r="N88">
        <v>0.22370000000000001</v>
      </c>
      <c r="O88">
        <v>1.5E-3</v>
      </c>
      <c r="P88">
        <v>-7.9000000000000008E-3</v>
      </c>
      <c r="Q88" s="28">
        <f t="shared" si="32"/>
        <v>5.6100000000000039E-3</v>
      </c>
      <c r="R88" s="28">
        <f t="shared" si="33"/>
        <v>7.3600000000000002E-3</v>
      </c>
      <c r="S88" s="28">
        <f t="shared" si="34"/>
        <v>5.9700000000000005E-3</v>
      </c>
      <c r="T88">
        <v>0.2319</v>
      </c>
      <c r="U88">
        <v>1.5900000000000001E-2</v>
      </c>
      <c r="V88">
        <v>-1.3100000000000001E-2</v>
      </c>
      <c r="W88" s="28">
        <f t="shared" si="35"/>
        <v>1.013E-2</v>
      </c>
      <c r="X88" s="28">
        <f t="shared" si="36"/>
        <v>1.8600000000000005E-3</v>
      </c>
      <c r="Y88" s="28">
        <f t="shared" si="37"/>
        <v>1.0800000000000001E-2</v>
      </c>
      <c r="Z88">
        <v>0.21659999999999999</v>
      </c>
      <c r="AA88">
        <v>-1.9800000000000002E-2</v>
      </c>
      <c r="AB88">
        <v>-1.1599999999999999E-2</v>
      </c>
      <c r="AC88" s="28">
        <f t="shared" si="38"/>
        <v>6.5600000000000103E-3</v>
      </c>
      <c r="AD88" s="28">
        <f t="shared" si="39"/>
        <v>1.3580000000000002E-2</v>
      </c>
      <c r="AE88" s="28">
        <f t="shared" si="40"/>
        <v>1.0059999999999999E-2</v>
      </c>
      <c r="AF88" s="24">
        <v>0.20100000000000001</v>
      </c>
      <c r="AG88" s="24">
        <v>-1.4E-2</v>
      </c>
      <c r="AH88" s="24">
        <v>1.0200000000000001E-2</v>
      </c>
      <c r="AI88" s="28">
        <f t="shared" si="41"/>
        <v>2.0129999999999981E-2</v>
      </c>
      <c r="AJ88" s="28">
        <f t="shared" si="42"/>
        <v>8.4000000000000047E-4</v>
      </c>
      <c r="AK88" s="28">
        <f t="shared" si="43"/>
        <v>9.980000000000001E-3</v>
      </c>
      <c r="AL88" s="24">
        <v>0.22</v>
      </c>
      <c r="AM88" s="24">
        <v>-4.1799999999999997E-2</v>
      </c>
      <c r="AN88" s="24">
        <v>5.4000000000000003E-3</v>
      </c>
      <c r="AO88" s="28">
        <f t="shared" si="44"/>
        <v>2.4919999999999998E-2</v>
      </c>
      <c r="AP88" s="28">
        <f t="shared" si="45"/>
        <v>3.7329999999999995E-2</v>
      </c>
      <c r="AQ88" s="28">
        <f t="shared" si="46"/>
        <v>2.4700000000000004E-3</v>
      </c>
      <c r="AR88" s="24">
        <v>0.1966</v>
      </c>
      <c r="AS88" s="24">
        <v>1.01E-2</v>
      </c>
      <c r="AT88" s="24">
        <v>2.9999999999999997E-4</v>
      </c>
      <c r="AU88" s="28">
        <f t="shared" si="47"/>
        <v>1.5559999999999991E-2</v>
      </c>
      <c r="AV88" s="28">
        <f t="shared" si="48"/>
        <v>8.8700000000000011E-3</v>
      </c>
      <c r="AW88" s="28">
        <f t="shared" si="49"/>
        <v>4.15E-3</v>
      </c>
      <c r="AX88" s="24">
        <v>0.1857</v>
      </c>
      <c r="AY88" s="24">
        <v>-2.0500000000000001E-2</v>
      </c>
      <c r="AZ88" s="24">
        <v>5.7000000000000002E-3</v>
      </c>
      <c r="BA88" s="28">
        <f t="shared" si="50"/>
        <v>1.0759999999999992E-2</v>
      </c>
      <c r="BB88" s="28">
        <f t="shared" si="51"/>
        <v>1.898E-2</v>
      </c>
      <c r="BC88" s="28">
        <f t="shared" si="52"/>
        <v>2.47E-3</v>
      </c>
    </row>
    <row r="89" spans="1:55" ht="15">
      <c r="A89" s="1">
        <v>83</v>
      </c>
      <c r="B89" s="24">
        <v>0.18659999999999999</v>
      </c>
      <c r="C89" s="24">
        <v>1.7899999999999999E-2</v>
      </c>
      <c r="D89" s="24">
        <v>-2.24E-2</v>
      </c>
      <c r="E89" s="27">
        <f t="shared" si="53"/>
        <v>2.6730000000000004E-2</v>
      </c>
      <c r="F89" s="27">
        <f t="shared" si="27"/>
        <v>1.2539999999999999E-2</v>
      </c>
      <c r="G89" s="27">
        <f t="shared" si="28"/>
        <v>1.5480000000000001E-2</v>
      </c>
      <c r="H89" s="24">
        <v>0.2283</v>
      </c>
      <c r="I89" s="24">
        <v>4.4999999999999997E-3</v>
      </c>
      <c r="J89" s="24">
        <v>-8.9999999999999993E-3</v>
      </c>
      <c r="K89" s="28">
        <f t="shared" si="29"/>
        <v>3.8700000000000123E-3</v>
      </c>
      <c r="L89" s="28">
        <f t="shared" si="30"/>
        <v>1.2500000000000002E-3</v>
      </c>
      <c r="M89" s="28">
        <f t="shared" si="31"/>
        <v>2.9799999999999991E-3</v>
      </c>
      <c r="N89">
        <v>0.20880000000000001</v>
      </c>
      <c r="O89">
        <v>1.04E-2</v>
      </c>
      <c r="P89">
        <v>-1.9E-3</v>
      </c>
      <c r="Q89" s="28">
        <f t="shared" si="32"/>
        <v>9.2899999999999927E-3</v>
      </c>
      <c r="R89" s="28">
        <f t="shared" si="33"/>
        <v>1.5399999999999997E-3</v>
      </c>
      <c r="S89" s="28">
        <f t="shared" si="34"/>
        <v>3.0000000000000079E-5</v>
      </c>
      <c r="T89">
        <v>0.2303</v>
      </c>
      <c r="U89">
        <v>-1.1999999999999999E-3</v>
      </c>
      <c r="V89">
        <v>-1.5100000000000001E-2</v>
      </c>
      <c r="W89" s="28">
        <f t="shared" si="35"/>
        <v>8.5300000000000098E-3</v>
      </c>
      <c r="X89" s="28">
        <f t="shared" si="36"/>
        <v>1.2840000000000001E-2</v>
      </c>
      <c r="Y89" s="28">
        <f t="shared" si="37"/>
        <v>1.2800000000000001E-2</v>
      </c>
      <c r="Z89">
        <v>0.22620000000000001</v>
      </c>
      <c r="AA89">
        <v>-1.04E-2</v>
      </c>
      <c r="AB89">
        <v>-6.1999999999999998E-3</v>
      </c>
      <c r="AC89" s="28">
        <f t="shared" si="38"/>
        <v>3.0400000000000149E-3</v>
      </c>
      <c r="AD89" s="28">
        <f t="shared" si="39"/>
        <v>4.1799999999999997E-3</v>
      </c>
      <c r="AE89" s="28">
        <f t="shared" si="40"/>
        <v>4.6600000000000001E-3</v>
      </c>
      <c r="AF89" s="24">
        <v>0.19900000000000001</v>
      </c>
      <c r="AG89" s="24">
        <v>-1.7899999999999999E-2</v>
      </c>
      <c r="AH89" s="24">
        <v>-6.9999999999999999E-4</v>
      </c>
      <c r="AI89" s="28">
        <f t="shared" si="41"/>
        <v>2.2129999999999983E-2</v>
      </c>
      <c r="AJ89" s="28">
        <f t="shared" si="42"/>
        <v>4.7399999999999994E-3</v>
      </c>
      <c r="AK89" s="28">
        <f t="shared" si="43"/>
        <v>4.7999999999999996E-4</v>
      </c>
      <c r="AL89" s="24">
        <v>0.20230000000000001</v>
      </c>
      <c r="AM89" s="24">
        <v>-4.2599999999999999E-2</v>
      </c>
      <c r="AN89" s="24">
        <v>2.9999999999999997E-4</v>
      </c>
      <c r="AO89" s="28">
        <f t="shared" si="44"/>
        <v>7.2200000000000042E-3</v>
      </c>
      <c r="AP89" s="28">
        <f t="shared" si="45"/>
        <v>3.8129999999999997E-2</v>
      </c>
      <c r="AQ89" s="28">
        <f t="shared" si="46"/>
        <v>2.63E-3</v>
      </c>
      <c r="AR89" s="24">
        <v>0.18559999999999999</v>
      </c>
      <c r="AS89" s="24">
        <v>3.3E-3</v>
      </c>
      <c r="AT89" s="24">
        <v>6.3E-3</v>
      </c>
      <c r="AU89" s="28">
        <f t="shared" si="47"/>
        <v>2.656E-2</v>
      </c>
      <c r="AV89" s="28">
        <f t="shared" si="48"/>
        <v>1.567E-2</v>
      </c>
      <c r="AW89" s="28">
        <f t="shared" si="49"/>
        <v>1.8500000000000001E-3</v>
      </c>
      <c r="AX89" s="24">
        <v>0.20069999999999999</v>
      </c>
      <c r="AY89" s="24">
        <v>-2.5000000000000001E-2</v>
      </c>
      <c r="AZ89" s="24">
        <v>8.3999999999999995E-3</v>
      </c>
      <c r="BA89" s="28">
        <f t="shared" si="50"/>
        <v>4.2399999999999938E-3</v>
      </c>
      <c r="BB89" s="28">
        <f t="shared" si="51"/>
        <v>2.3480000000000001E-2</v>
      </c>
      <c r="BC89" s="28">
        <f t="shared" si="52"/>
        <v>2.299999999999993E-4</v>
      </c>
    </row>
    <row r="90" spans="1:55" ht="15">
      <c r="A90" s="1">
        <v>84</v>
      </c>
      <c r="B90" s="24">
        <v>0.18540000000000001</v>
      </c>
      <c r="C90" s="24">
        <v>1.8599999999999998E-2</v>
      </c>
      <c r="D90" s="24">
        <v>-1.6E-2</v>
      </c>
      <c r="E90" s="27">
        <f t="shared" si="53"/>
        <v>2.7929999999999983E-2</v>
      </c>
      <c r="F90" s="27">
        <f t="shared" si="27"/>
        <v>1.3239999999999998E-2</v>
      </c>
      <c r="G90" s="27">
        <f t="shared" si="28"/>
        <v>9.0800000000000013E-3</v>
      </c>
      <c r="H90" s="24">
        <v>0.22109999999999999</v>
      </c>
      <c r="I90" s="24">
        <v>1.1599999999999999E-2</v>
      </c>
      <c r="J90" s="24">
        <v>-6.0000000000000001E-3</v>
      </c>
      <c r="K90" s="28">
        <f t="shared" si="29"/>
        <v>3.3299999999999996E-3</v>
      </c>
      <c r="L90" s="28">
        <f t="shared" si="30"/>
        <v>5.8499999999999993E-3</v>
      </c>
      <c r="M90" s="28">
        <f t="shared" si="31"/>
        <v>2.0000000000000052E-5</v>
      </c>
      <c r="N90">
        <v>0.21240000000000001</v>
      </c>
      <c r="O90">
        <v>-5.1999999999999998E-3</v>
      </c>
      <c r="P90">
        <v>-6.8999999999999999E-3</v>
      </c>
      <c r="Q90" s="28">
        <f t="shared" si="32"/>
        <v>5.6900000000000006E-3</v>
      </c>
      <c r="R90" s="28">
        <f t="shared" si="33"/>
        <v>3.6600000000000001E-3</v>
      </c>
      <c r="S90" s="28">
        <f t="shared" si="34"/>
        <v>4.9699999999999996E-3</v>
      </c>
      <c r="T90">
        <v>0.22620000000000001</v>
      </c>
      <c r="U90">
        <v>-5.1000000000000004E-3</v>
      </c>
      <c r="V90">
        <v>-2.06E-2</v>
      </c>
      <c r="W90" s="28">
        <f t="shared" si="35"/>
        <v>4.4300000000000173E-3</v>
      </c>
      <c r="X90" s="28">
        <f t="shared" si="36"/>
        <v>8.94E-3</v>
      </c>
      <c r="Y90" s="28">
        <f t="shared" si="37"/>
        <v>1.83E-2</v>
      </c>
      <c r="Z90">
        <v>0.2331</v>
      </c>
      <c r="AA90">
        <v>-1.2E-2</v>
      </c>
      <c r="AB90">
        <v>-5.1999999999999998E-3</v>
      </c>
      <c r="AC90" s="28">
        <f t="shared" si="38"/>
        <v>9.9400000000000044E-3</v>
      </c>
      <c r="AD90" s="28">
        <f t="shared" si="39"/>
        <v>5.7800000000000004E-3</v>
      </c>
      <c r="AE90" s="28">
        <f t="shared" si="40"/>
        <v>3.6600000000000001E-3</v>
      </c>
      <c r="AF90" s="24">
        <v>0.20669999999999999</v>
      </c>
      <c r="AG90" s="24">
        <v>-1.2500000000000001E-2</v>
      </c>
      <c r="AH90" s="24">
        <v>1.0200000000000001E-2</v>
      </c>
      <c r="AI90" s="28">
        <f t="shared" si="41"/>
        <v>1.4429999999999998E-2</v>
      </c>
      <c r="AJ90" s="28">
        <f t="shared" si="42"/>
        <v>6.5999999999999913E-4</v>
      </c>
      <c r="AK90" s="28">
        <f t="shared" si="43"/>
        <v>9.980000000000001E-3</v>
      </c>
      <c r="AL90" s="24">
        <v>0.18759999999999999</v>
      </c>
      <c r="AM90" s="24">
        <v>-3.6700000000000003E-2</v>
      </c>
      <c r="AN90" s="24">
        <v>1.77E-2</v>
      </c>
      <c r="AO90" s="28">
        <f t="shared" si="44"/>
        <v>7.4800000000000144E-3</v>
      </c>
      <c r="AP90" s="28">
        <f t="shared" si="45"/>
        <v>3.2230000000000002E-2</v>
      </c>
      <c r="AQ90" s="28">
        <f t="shared" si="46"/>
        <v>1.477E-2</v>
      </c>
      <c r="AR90" s="24">
        <v>0.17430000000000001</v>
      </c>
      <c r="AS90" s="24">
        <v>-4.0000000000000002E-4</v>
      </c>
      <c r="AT90" s="24">
        <v>1.23E-2</v>
      </c>
      <c r="AU90" s="28">
        <f t="shared" si="47"/>
        <v>3.7859999999999977E-2</v>
      </c>
      <c r="AV90" s="28">
        <f t="shared" si="48"/>
        <v>1.857E-2</v>
      </c>
      <c r="AW90" s="28">
        <f t="shared" si="49"/>
        <v>7.8499999999999993E-3</v>
      </c>
      <c r="AX90" s="24">
        <v>0.2</v>
      </c>
      <c r="AY90" s="24">
        <v>4.4999999999999997E-3</v>
      </c>
      <c r="AZ90" s="24">
        <v>4.7000000000000002E-3</v>
      </c>
      <c r="BA90" s="28">
        <f t="shared" si="50"/>
        <v>3.5400000000000154E-3</v>
      </c>
      <c r="BB90" s="28">
        <f t="shared" si="51"/>
        <v>2.9799999999999996E-3</v>
      </c>
      <c r="BC90" s="28">
        <f t="shared" si="52"/>
        <v>3.47E-3</v>
      </c>
    </row>
    <row r="91" spans="1:55" ht="15">
      <c r="A91" s="1">
        <v>85</v>
      </c>
      <c r="B91" s="24">
        <v>0.19350000000000001</v>
      </c>
      <c r="C91" s="24">
        <v>2.4199999999999999E-2</v>
      </c>
      <c r="D91" s="24">
        <v>-1.6199999999999999E-2</v>
      </c>
      <c r="E91" s="27">
        <f t="shared" si="53"/>
        <v>1.9829999999999987E-2</v>
      </c>
      <c r="F91" s="27">
        <f t="shared" si="27"/>
        <v>1.8839999999999999E-2</v>
      </c>
      <c r="G91" s="27">
        <f t="shared" si="28"/>
        <v>9.2800000000000001E-3</v>
      </c>
      <c r="H91" s="24">
        <v>0.23200000000000001</v>
      </c>
      <c r="I91" s="24">
        <v>1.8499999999999999E-2</v>
      </c>
      <c r="J91" s="24">
        <v>1.6000000000000001E-3</v>
      </c>
      <c r="K91" s="28">
        <f t="shared" si="29"/>
        <v>7.5700000000000212E-3</v>
      </c>
      <c r="L91" s="28">
        <f t="shared" si="30"/>
        <v>1.2749999999999999E-2</v>
      </c>
      <c r="M91" s="28">
        <f t="shared" si="31"/>
        <v>4.4200000000000003E-3</v>
      </c>
      <c r="N91">
        <v>0.21540000000000001</v>
      </c>
      <c r="O91">
        <v>-1.41E-2</v>
      </c>
      <c r="P91">
        <v>-1.6999999999999999E-3</v>
      </c>
      <c r="Q91" s="28">
        <f t="shared" si="32"/>
        <v>2.6899999999999979E-3</v>
      </c>
      <c r="R91" s="28">
        <f t="shared" si="33"/>
        <v>5.2399999999999999E-3</v>
      </c>
      <c r="S91" s="28">
        <f t="shared" si="34"/>
        <v>2.3000000000000017E-4</v>
      </c>
      <c r="T91">
        <v>0.2152</v>
      </c>
      <c r="U91">
        <v>-5.8999999999999999E-3</v>
      </c>
      <c r="V91">
        <v>-9.4000000000000004E-3</v>
      </c>
      <c r="W91" s="28">
        <f t="shared" si="35"/>
        <v>6.5699999999999925E-3</v>
      </c>
      <c r="X91" s="28">
        <f t="shared" si="36"/>
        <v>8.1400000000000014E-3</v>
      </c>
      <c r="Y91" s="28">
        <f t="shared" si="37"/>
        <v>7.1000000000000004E-3</v>
      </c>
      <c r="Z91">
        <v>0.2331</v>
      </c>
      <c r="AA91">
        <v>-1.24E-2</v>
      </c>
      <c r="AB91">
        <v>-4.5999999999999999E-3</v>
      </c>
      <c r="AC91" s="28">
        <f t="shared" si="38"/>
        <v>9.9400000000000044E-3</v>
      </c>
      <c r="AD91" s="28">
        <f t="shared" si="39"/>
        <v>6.1799999999999997E-3</v>
      </c>
      <c r="AE91" s="28">
        <f t="shared" si="40"/>
        <v>3.0600000000000002E-3</v>
      </c>
      <c r="AF91" s="24">
        <v>0.2293</v>
      </c>
      <c r="AG91" s="24">
        <v>-1.95E-2</v>
      </c>
      <c r="AH91" s="24">
        <v>2.8E-3</v>
      </c>
      <c r="AI91" s="28">
        <f t="shared" si="41"/>
        <v>8.1700000000000106E-3</v>
      </c>
      <c r="AJ91" s="28">
        <f t="shared" si="42"/>
        <v>6.3400000000000001E-3</v>
      </c>
      <c r="AK91" s="28">
        <f t="shared" si="43"/>
        <v>2.5799999999999998E-3</v>
      </c>
      <c r="AL91" s="24">
        <v>0.17369999999999999</v>
      </c>
      <c r="AM91" s="24">
        <v>-1.23E-2</v>
      </c>
      <c r="AN91" s="24">
        <v>1.01E-2</v>
      </c>
      <c r="AO91" s="28">
        <f t="shared" si="44"/>
        <v>2.138000000000001E-2</v>
      </c>
      <c r="AP91" s="28">
        <f t="shared" si="45"/>
        <v>7.8300000000000002E-3</v>
      </c>
      <c r="AQ91" s="28">
        <f t="shared" si="46"/>
        <v>7.1699999999999993E-3</v>
      </c>
      <c r="AR91" s="24">
        <v>0.1822</v>
      </c>
      <c r="AS91" s="24">
        <v>2.0500000000000001E-2</v>
      </c>
      <c r="AT91" s="24">
        <v>-2E-3</v>
      </c>
      <c r="AU91" s="28">
        <f t="shared" si="47"/>
        <v>2.9959999999999987E-2</v>
      </c>
      <c r="AV91" s="28">
        <f t="shared" si="48"/>
        <v>1.5300000000000001E-3</v>
      </c>
      <c r="AW91" s="28">
        <f t="shared" si="49"/>
        <v>2.4499999999999999E-3</v>
      </c>
      <c r="AX91" s="24">
        <v>0.1764</v>
      </c>
      <c r="AY91" s="24">
        <v>-1.7999999999999999E-2</v>
      </c>
      <c r="AZ91" s="24">
        <v>1.46E-2</v>
      </c>
      <c r="BA91" s="28">
        <f t="shared" si="50"/>
        <v>2.0059999999999995E-2</v>
      </c>
      <c r="BB91" s="28">
        <f t="shared" si="51"/>
        <v>1.6479999999999998E-2</v>
      </c>
      <c r="BC91" s="28">
        <f t="shared" si="52"/>
        <v>6.43E-3</v>
      </c>
    </row>
    <row r="92" spans="1:55" ht="15">
      <c r="A92" s="1">
        <v>86</v>
      </c>
      <c r="B92" s="24">
        <v>0.19589999999999999</v>
      </c>
      <c r="C92" s="24">
        <v>3.0800000000000001E-2</v>
      </c>
      <c r="D92" s="24">
        <v>-1.8499999999999999E-2</v>
      </c>
      <c r="E92" s="27">
        <f t="shared" si="53"/>
        <v>1.7430000000000001E-2</v>
      </c>
      <c r="F92" s="27">
        <f t="shared" si="27"/>
        <v>2.5440000000000001E-2</v>
      </c>
      <c r="G92" s="27">
        <f t="shared" si="28"/>
        <v>1.158E-2</v>
      </c>
      <c r="H92" s="24">
        <v>0.23769999999999999</v>
      </c>
      <c r="I92" s="24">
        <v>2.23E-2</v>
      </c>
      <c r="J92" s="24">
        <v>2.7000000000000001E-3</v>
      </c>
      <c r="K92" s="28">
        <f t="shared" si="29"/>
        <v>1.3270000000000004E-2</v>
      </c>
      <c r="L92" s="28">
        <f t="shared" si="30"/>
        <v>1.6550000000000002E-2</v>
      </c>
      <c r="M92" s="28">
        <f t="shared" si="31"/>
        <v>3.32E-3</v>
      </c>
      <c r="N92">
        <v>0.24299999999999999</v>
      </c>
      <c r="O92">
        <v>-5.4000000000000003E-3</v>
      </c>
      <c r="P92">
        <v>9.7000000000000003E-3</v>
      </c>
      <c r="Q92" s="28">
        <f t="shared" si="32"/>
        <v>2.4909999999999988E-2</v>
      </c>
      <c r="R92" s="28">
        <f t="shared" si="33"/>
        <v>3.4599999999999995E-3</v>
      </c>
      <c r="S92" s="28">
        <f t="shared" si="34"/>
        <v>7.77E-3</v>
      </c>
      <c r="T92">
        <v>0.2167</v>
      </c>
      <c r="U92">
        <v>-4.7000000000000002E-3</v>
      </c>
      <c r="V92">
        <v>-1.26E-2</v>
      </c>
      <c r="W92" s="28">
        <f t="shared" si="35"/>
        <v>5.0699999999999912E-3</v>
      </c>
      <c r="X92" s="28">
        <f t="shared" si="36"/>
        <v>9.3400000000000011E-3</v>
      </c>
      <c r="Y92" s="28">
        <f t="shared" si="37"/>
        <v>1.03E-2</v>
      </c>
      <c r="Z92">
        <v>0.22900000000000001</v>
      </c>
      <c r="AA92">
        <v>-5.4999999999999997E-3</v>
      </c>
      <c r="AB92">
        <v>-2.0000000000000001E-4</v>
      </c>
      <c r="AC92" s="28">
        <f t="shared" si="38"/>
        <v>5.8400000000000118E-3</v>
      </c>
      <c r="AD92" s="28">
        <f t="shared" si="39"/>
        <v>7.2000000000000015E-4</v>
      </c>
      <c r="AE92" s="28">
        <f t="shared" si="40"/>
        <v>1.3399999999999998E-3</v>
      </c>
      <c r="AF92" s="24">
        <v>0.23250000000000001</v>
      </c>
      <c r="AG92" s="24">
        <v>-2.64E-2</v>
      </c>
      <c r="AH92" s="24">
        <v>1.9E-3</v>
      </c>
      <c r="AI92" s="28">
        <f t="shared" si="41"/>
        <v>1.1370000000000019E-2</v>
      </c>
      <c r="AJ92" s="28">
        <f t="shared" si="42"/>
        <v>1.324E-2</v>
      </c>
      <c r="AK92" s="28">
        <f t="shared" si="43"/>
        <v>1.6800000000000001E-3</v>
      </c>
      <c r="AL92" s="24">
        <v>0.18490000000000001</v>
      </c>
      <c r="AM92" s="24">
        <v>-1.41E-2</v>
      </c>
      <c r="AN92" s="24">
        <v>1.38E-2</v>
      </c>
      <c r="AO92" s="28">
        <f t="shared" si="44"/>
        <v>1.0179999999999995E-2</v>
      </c>
      <c r="AP92" s="28">
        <f t="shared" si="45"/>
        <v>9.6299999999999997E-3</v>
      </c>
      <c r="AQ92" s="28">
        <f t="shared" si="46"/>
        <v>1.0869999999999999E-2</v>
      </c>
      <c r="AR92" s="24">
        <v>0.1837</v>
      </c>
      <c r="AS92" s="24">
        <v>-5.7999999999999996E-3</v>
      </c>
      <c r="AT92" s="24">
        <v>6.4000000000000003E-3</v>
      </c>
      <c r="AU92" s="28">
        <f t="shared" si="47"/>
        <v>2.8459999999999985E-2</v>
      </c>
      <c r="AV92" s="28">
        <f t="shared" si="48"/>
        <v>1.3170000000000001E-2</v>
      </c>
      <c r="AW92" s="28">
        <f t="shared" si="49"/>
        <v>1.9500000000000003E-3</v>
      </c>
      <c r="AX92" s="24">
        <v>0.1832</v>
      </c>
      <c r="AY92" s="24">
        <v>-3.5000000000000001E-3</v>
      </c>
      <c r="AZ92" s="24">
        <v>1.0200000000000001E-2</v>
      </c>
      <c r="BA92" s="28">
        <f t="shared" si="50"/>
        <v>1.3259999999999994E-2</v>
      </c>
      <c r="BB92" s="28">
        <f t="shared" si="51"/>
        <v>1.98E-3</v>
      </c>
      <c r="BC92" s="28">
        <f t="shared" si="52"/>
        <v>2.0300000000000006E-3</v>
      </c>
    </row>
    <row r="93" spans="1:55" s="2" customFormat="1" ht="15">
      <c r="A93" s="3"/>
      <c r="B93" s="105">
        <v>1</v>
      </c>
      <c r="C93" s="106"/>
      <c r="D93" s="106"/>
      <c r="E93" s="106"/>
      <c r="F93" s="106"/>
      <c r="G93" s="107"/>
      <c r="H93" s="105">
        <v>2</v>
      </c>
      <c r="I93" s="106"/>
      <c r="J93" s="106"/>
      <c r="K93" s="106"/>
      <c r="L93" s="106"/>
      <c r="M93" s="107"/>
      <c r="N93" s="105">
        <v>3</v>
      </c>
      <c r="O93" s="106"/>
      <c r="P93" s="106"/>
      <c r="Q93" s="106"/>
      <c r="R93" s="106"/>
      <c r="S93" s="107"/>
      <c r="T93" s="105">
        <v>4</v>
      </c>
      <c r="U93" s="106"/>
      <c r="V93" s="106"/>
      <c r="W93" s="106"/>
      <c r="X93" s="106"/>
      <c r="Y93" s="107"/>
      <c r="Z93" s="105">
        <v>5</v>
      </c>
      <c r="AA93" s="106"/>
      <c r="AB93" s="106"/>
      <c r="AC93" s="106"/>
      <c r="AD93" s="106"/>
      <c r="AE93" s="107"/>
      <c r="AF93" s="105">
        <v>6</v>
      </c>
      <c r="AG93" s="106"/>
      <c r="AH93" s="106"/>
      <c r="AI93" s="106"/>
      <c r="AJ93" s="106"/>
      <c r="AK93" s="107"/>
      <c r="AL93" s="105">
        <v>7</v>
      </c>
      <c r="AM93" s="106"/>
      <c r="AN93" s="106"/>
      <c r="AO93" s="106"/>
      <c r="AP93" s="106"/>
      <c r="AQ93" s="107"/>
      <c r="AR93" s="105">
        <v>8</v>
      </c>
      <c r="AS93" s="106"/>
      <c r="AT93" s="106"/>
      <c r="AU93" s="106"/>
      <c r="AV93" s="106"/>
      <c r="AW93" s="107"/>
      <c r="AX93" s="105">
        <v>9</v>
      </c>
      <c r="AY93" s="106"/>
      <c r="AZ93" s="106"/>
      <c r="BA93" s="106"/>
      <c r="BB93" s="106"/>
      <c r="BC93" s="107"/>
    </row>
    <row r="94" spans="1:55" s="2" customFormat="1" ht="30">
      <c r="A94" s="2" t="s">
        <v>22</v>
      </c>
      <c r="B94" s="3" t="s">
        <v>4</v>
      </c>
      <c r="C94" s="3" t="s">
        <v>8</v>
      </c>
      <c r="D94" s="3" t="s">
        <v>9</v>
      </c>
      <c r="E94" s="17" t="s">
        <v>13</v>
      </c>
      <c r="F94" s="17" t="s">
        <v>14</v>
      </c>
      <c r="G94" s="17" t="s">
        <v>15</v>
      </c>
      <c r="H94" s="3" t="s">
        <v>4</v>
      </c>
      <c r="I94" s="3" t="s">
        <v>8</v>
      </c>
      <c r="J94" s="3" t="s">
        <v>9</v>
      </c>
      <c r="K94" s="17" t="s">
        <v>13</v>
      </c>
      <c r="L94" s="17" t="s">
        <v>14</v>
      </c>
      <c r="M94" s="17" t="s">
        <v>15</v>
      </c>
      <c r="N94" s="3" t="s">
        <v>4</v>
      </c>
      <c r="O94" s="3" t="s">
        <v>8</v>
      </c>
      <c r="P94" s="3" t="s">
        <v>9</v>
      </c>
      <c r="Q94" s="17" t="s">
        <v>13</v>
      </c>
      <c r="R94" s="17" t="s">
        <v>14</v>
      </c>
      <c r="S94" s="17" t="s">
        <v>15</v>
      </c>
      <c r="T94" s="3" t="s">
        <v>4</v>
      </c>
      <c r="U94" s="3" t="s">
        <v>8</v>
      </c>
      <c r="V94" s="3" t="s">
        <v>9</v>
      </c>
      <c r="W94" s="17" t="s">
        <v>13</v>
      </c>
      <c r="X94" s="17" t="s">
        <v>14</v>
      </c>
      <c r="Y94" s="17" t="s">
        <v>15</v>
      </c>
      <c r="Z94" s="3" t="s">
        <v>4</v>
      </c>
      <c r="AA94" s="3" t="s">
        <v>8</v>
      </c>
      <c r="AB94" s="3" t="s">
        <v>9</v>
      </c>
      <c r="AC94" s="17" t="s">
        <v>13</v>
      </c>
      <c r="AD94" s="17" t="s">
        <v>14</v>
      </c>
      <c r="AE94" s="17" t="s">
        <v>15</v>
      </c>
      <c r="AF94" s="3" t="s">
        <v>4</v>
      </c>
      <c r="AG94" s="3" t="s">
        <v>8</v>
      </c>
      <c r="AH94" s="3" t="s">
        <v>9</v>
      </c>
      <c r="AI94" s="17" t="s">
        <v>13</v>
      </c>
      <c r="AJ94" s="17" t="s">
        <v>14</v>
      </c>
      <c r="AK94" s="17" t="s">
        <v>15</v>
      </c>
      <c r="AL94" s="3" t="s">
        <v>4</v>
      </c>
      <c r="AM94" s="3" t="s">
        <v>8</v>
      </c>
      <c r="AN94" s="3" t="s">
        <v>9</v>
      </c>
      <c r="AO94" s="17" t="s">
        <v>13</v>
      </c>
      <c r="AP94" s="17" t="s">
        <v>14</v>
      </c>
      <c r="AQ94" s="17" t="s">
        <v>15</v>
      </c>
      <c r="AR94" s="3" t="s">
        <v>4</v>
      </c>
      <c r="AS94" s="3" t="s">
        <v>8</v>
      </c>
      <c r="AT94" s="3" t="s">
        <v>9</v>
      </c>
      <c r="AU94" s="17" t="s">
        <v>13</v>
      </c>
      <c r="AV94" s="17" t="s">
        <v>14</v>
      </c>
      <c r="AW94" s="17" t="s">
        <v>15</v>
      </c>
      <c r="AX94" s="3" t="s">
        <v>4</v>
      </c>
      <c r="AY94" s="3" t="s">
        <v>8</v>
      </c>
      <c r="AZ94" s="3" t="s">
        <v>9</v>
      </c>
      <c r="BA94" s="17" t="s">
        <v>13</v>
      </c>
      <c r="BB94" s="17" t="s">
        <v>14</v>
      </c>
      <c r="BC94" s="17" t="s">
        <v>15</v>
      </c>
    </row>
    <row r="95" spans="1:55" s="4" customFormat="1" ht="30">
      <c r="A95" s="9" t="s">
        <v>19</v>
      </c>
      <c r="B95" s="5">
        <f>(SUM(B7:B92))/86</f>
        <v>0.21332558139534888</v>
      </c>
      <c r="C95" s="5">
        <f t="shared" ref="C95:BC95" si="54">(SUM(C7:C92))/86</f>
        <v>5.3604651162790723E-3</v>
      </c>
      <c r="D95" s="5">
        <f>(SUM(D7:D92))/86</f>
        <v>-6.9220930232558146E-3</v>
      </c>
      <c r="E95" s="5">
        <f t="shared" si="54"/>
        <v>1.2864651162790702E-2</v>
      </c>
      <c r="F95" s="5">
        <f t="shared" si="54"/>
        <v>6.3758139534883726E-3</v>
      </c>
      <c r="G95" s="5">
        <f t="shared" si="54"/>
        <v>7.2286046511627943E-3</v>
      </c>
      <c r="H95" s="5">
        <f t="shared" si="54"/>
        <v>0.22442906976744192</v>
      </c>
      <c r="I95" s="5">
        <f t="shared" si="54"/>
        <v>5.7534883720930232E-3</v>
      </c>
      <c r="J95" s="5">
        <f>(SUM(J7:J92)/86)</f>
        <v>-6.0220930232558131E-3</v>
      </c>
      <c r="K95" s="5">
        <f t="shared" si="54"/>
        <v>7.1095348837209296E-3</v>
      </c>
      <c r="L95" s="5">
        <f t="shared" si="54"/>
        <v>5.5918604651162768E-3</v>
      </c>
      <c r="M95" s="5">
        <f t="shared" si="54"/>
        <v>4.989534883720931E-3</v>
      </c>
      <c r="N95" s="5">
        <f t="shared" si="54"/>
        <v>0.21808837209302323</v>
      </c>
      <c r="O95" s="5">
        <f t="shared" si="54"/>
        <v>8.8639534883720936E-3</v>
      </c>
      <c r="P95" s="5">
        <f t="shared" si="54"/>
        <v>1.9290697674418597E-3</v>
      </c>
      <c r="Q95" s="5">
        <f t="shared" si="54"/>
        <v>7.8804651162790711E-3</v>
      </c>
      <c r="R95" s="5">
        <f t="shared" si="54"/>
        <v>7.9904651162790736E-3</v>
      </c>
      <c r="S95" s="5">
        <f t="shared" si="54"/>
        <v>6.0406976744186072E-3</v>
      </c>
      <c r="T95" s="5">
        <f t="shared" si="54"/>
        <v>0.22176860465116277</v>
      </c>
      <c r="U95" s="5">
        <f t="shared" si="54"/>
        <v>-1.4036046511627914E-2</v>
      </c>
      <c r="V95" s="5">
        <f t="shared" si="54"/>
        <v>-2.3046511627906972E-3</v>
      </c>
      <c r="W95" s="5">
        <f t="shared" si="54"/>
        <v>6.0125581395348848E-3</v>
      </c>
      <c r="X95" s="5">
        <f t="shared" si="54"/>
        <v>8.2481395348837205E-3</v>
      </c>
      <c r="Y95" s="5">
        <f t="shared" si="54"/>
        <v>3.7767441860465114E-3</v>
      </c>
      <c r="Z95" s="5">
        <f t="shared" si="54"/>
        <v>0.22316279069767439</v>
      </c>
      <c r="AA95" s="5">
        <f t="shared" si="54"/>
        <v>-6.2232558139534901E-3</v>
      </c>
      <c r="AB95" s="5">
        <f t="shared" si="54"/>
        <v>1.5441860465116287E-3</v>
      </c>
      <c r="AC95" s="5">
        <f t="shared" si="54"/>
        <v>8.9037209302325598E-3</v>
      </c>
      <c r="AD95" s="5">
        <f t="shared" si="54"/>
        <v>8.0106976744186049E-3</v>
      </c>
      <c r="AE95" s="5">
        <f t="shared" si="54"/>
        <v>4.381395348837208E-3</v>
      </c>
      <c r="AF95" s="5">
        <f t="shared" si="54"/>
        <v>0.22112790697674417</v>
      </c>
      <c r="AG95" s="5">
        <f t="shared" si="54"/>
        <v>-1.3161627906976746E-2</v>
      </c>
      <c r="AH95" s="5">
        <f t="shared" si="54"/>
        <v>2.2441860465116298E-4</v>
      </c>
      <c r="AI95" s="5">
        <f t="shared" si="54"/>
        <v>9.9474418604651154E-3</v>
      </c>
      <c r="AJ95" s="5">
        <f t="shared" si="54"/>
        <v>7.9909302325581379E-3</v>
      </c>
      <c r="AK95" s="5">
        <f t="shared" si="54"/>
        <v>6.7820930232558143E-3</v>
      </c>
      <c r="AL95" s="5">
        <f t="shared" si="54"/>
        <v>0.19507558139534883</v>
      </c>
      <c r="AM95" s="5">
        <f t="shared" si="54"/>
        <v>-4.4709302325581382E-3</v>
      </c>
      <c r="AN95" s="5">
        <f t="shared" si="54"/>
        <v>2.933720930232558E-3</v>
      </c>
      <c r="AO95" s="5">
        <f t="shared" si="54"/>
        <v>1.479465116279069E-2</v>
      </c>
      <c r="AP95" s="5">
        <f t="shared" si="54"/>
        <v>1.1614883720930239E-2</v>
      </c>
      <c r="AQ95" s="5">
        <f t="shared" si="54"/>
        <v>3.8751162790697674E-3</v>
      </c>
      <c r="AR95" s="5">
        <f t="shared" si="54"/>
        <v>0.21215930232558139</v>
      </c>
      <c r="AS95" s="5">
        <f t="shared" si="54"/>
        <v>1.896976744186046E-2</v>
      </c>
      <c r="AT95" s="5">
        <f t="shared" si="54"/>
        <v>4.4476744186046514E-3</v>
      </c>
      <c r="AU95" s="5">
        <f t="shared" si="54"/>
        <v>1.0473720930232562E-2</v>
      </c>
      <c r="AV95" s="5">
        <f t="shared" si="54"/>
        <v>1.0095348837209304E-2</v>
      </c>
      <c r="AW95" s="5">
        <f t="shared" si="54"/>
        <v>3.381395348837208E-3</v>
      </c>
      <c r="AX95" s="5">
        <f t="shared" si="54"/>
        <v>0.19646046511627904</v>
      </c>
      <c r="AY95" s="5">
        <f t="shared" si="54"/>
        <v>-1.5174418604651163E-3</v>
      </c>
      <c r="AZ95" s="5">
        <f t="shared" si="54"/>
        <v>8.170930232558141E-3</v>
      </c>
      <c r="BA95" s="5">
        <f t="shared" si="54"/>
        <v>1.5799069767441866E-2</v>
      </c>
      <c r="BB95" s="5">
        <f t="shared" si="54"/>
        <v>1.226767441860465E-2</v>
      </c>
      <c r="BC95" s="5">
        <f t="shared" si="54"/>
        <v>4.4586046511627892E-3</v>
      </c>
    </row>
    <row r="96" spans="1:55" s="2" customFormat="1" ht="15.75" customHeight="1">
      <c r="A96" s="2">
        <v>9810</v>
      </c>
      <c r="B96" s="105" t="s">
        <v>20</v>
      </c>
      <c r="C96" s="106"/>
      <c r="D96" s="106"/>
      <c r="E96" s="106"/>
      <c r="F96" s="106"/>
      <c r="G96" s="107"/>
      <c r="H96" s="105" t="s">
        <v>20</v>
      </c>
      <c r="I96" s="106"/>
      <c r="J96" s="106"/>
      <c r="K96" s="106"/>
      <c r="L96" s="106"/>
      <c r="M96" s="107"/>
      <c r="N96" s="105" t="s">
        <v>20</v>
      </c>
      <c r="O96" s="106"/>
      <c r="P96" s="106"/>
      <c r="Q96" s="106"/>
      <c r="R96" s="106"/>
      <c r="S96" s="107"/>
      <c r="T96" s="105" t="s">
        <v>20</v>
      </c>
      <c r="U96" s="106"/>
      <c r="V96" s="106"/>
      <c r="W96" s="106"/>
      <c r="X96" s="106"/>
      <c r="Y96" s="107"/>
      <c r="Z96" s="105" t="s">
        <v>20</v>
      </c>
      <c r="AA96" s="106"/>
      <c r="AB96" s="106"/>
      <c r="AC96" s="106"/>
      <c r="AD96" s="106"/>
      <c r="AE96" s="107"/>
      <c r="AF96" s="105" t="s">
        <v>20</v>
      </c>
      <c r="AG96" s="106"/>
      <c r="AH96" s="106"/>
      <c r="AI96" s="106"/>
      <c r="AJ96" s="106"/>
      <c r="AK96" s="107"/>
      <c r="AL96" s="105" t="s">
        <v>20</v>
      </c>
      <c r="AM96" s="106"/>
      <c r="AN96" s="106"/>
      <c r="AO96" s="106"/>
      <c r="AP96" s="106"/>
      <c r="AQ96" s="107"/>
      <c r="AR96" s="105" t="s">
        <v>20</v>
      </c>
      <c r="AS96" s="106"/>
      <c r="AT96" s="106"/>
      <c r="AU96" s="106"/>
      <c r="AV96" s="106"/>
      <c r="AW96" s="107"/>
      <c r="AX96" s="105" t="s">
        <v>20</v>
      </c>
      <c r="AY96" s="106"/>
      <c r="AZ96" s="106"/>
      <c r="BA96" s="106"/>
      <c r="BB96" s="106"/>
      <c r="BC96" s="107"/>
    </row>
    <row r="97" spans="2:55" s="4" customFormat="1" ht="30">
      <c r="B97" s="5" t="s">
        <v>16</v>
      </c>
      <c r="C97" s="5">
        <f>$A96*E95*G95</f>
        <v>0.91226601163547938</v>
      </c>
      <c r="D97" s="5" t="s">
        <v>17</v>
      </c>
      <c r="E97" s="18">
        <f>$A96*E95*F95</f>
        <v>0.80464192565062231</v>
      </c>
      <c r="F97" s="18" t="s">
        <v>18</v>
      </c>
      <c r="G97" s="18">
        <f>$A96*F95*G95</f>
        <v>0.45212561869551138</v>
      </c>
      <c r="H97" s="5" t="s">
        <v>16</v>
      </c>
      <c r="I97" s="5">
        <f>$A96*K95*M95</f>
        <v>0.34799280135478639</v>
      </c>
      <c r="J97" s="5" t="s">
        <v>17</v>
      </c>
      <c r="K97" s="18">
        <f>$A96*K95*L95</f>
        <v>0.39000172027852875</v>
      </c>
      <c r="L97" s="18" t="s">
        <v>18</v>
      </c>
      <c r="M97" s="18">
        <f>$A96*L95*M95</f>
        <v>0.27370667981341257</v>
      </c>
      <c r="N97" s="5" t="s">
        <v>16</v>
      </c>
      <c r="O97" s="5">
        <f t="shared" ref="O97" si="55">$A96*Q95*S95</f>
        <v>0.46699040662520303</v>
      </c>
      <c r="P97" s="5" t="s">
        <v>17</v>
      </c>
      <c r="Q97" s="18">
        <f t="shared" ref="Q97" si="56">$A96*Q95*R95</f>
        <v>0.61772178561060065</v>
      </c>
      <c r="R97" s="18" t="s">
        <v>18</v>
      </c>
      <c r="S97" s="18">
        <f t="shared" ref="S97" si="57">$A96*R95*S95</f>
        <v>0.47350892348566831</v>
      </c>
      <c r="T97" s="5" t="s">
        <v>16</v>
      </c>
      <c r="U97" s="5">
        <f t="shared" ref="U97" si="58">$A96*W95*Y95</f>
        <v>0.22276444010816659</v>
      </c>
      <c r="V97" s="5" t="s">
        <v>17</v>
      </c>
      <c r="W97" s="18">
        <f t="shared" ref="W97" si="59">$A96*W95*X95</f>
        <v>0.48650162545051384</v>
      </c>
      <c r="X97" s="18" t="s">
        <v>18</v>
      </c>
      <c r="Y97" s="18">
        <f t="shared" ref="Y97" si="60">$A96*X95*Y95</f>
        <v>0.30559241886425093</v>
      </c>
      <c r="Z97" s="5" t="s">
        <v>16</v>
      </c>
      <c r="AA97" s="5">
        <f t="shared" ref="AA97" si="61">$A96*AC95*AE95</f>
        <v>0.38269517763115191</v>
      </c>
      <c r="AB97" s="5" t="s">
        <v>17</v>
      </c>
      <c r="AC97" s="18">
        <f t="shared" ref="AC97" si="62">$A96*AC95*AD95</f>
        <v>0.69969841235045982</v>
      </c>
      <c r="AD97" s="18" t="s">
        <v>18</v>
      </c>
      <c r="AE97" s="18">
        <f t="shared" ref="AE97" si="63">$A96*AD95*AE95</f>
        <v>0.34431170894537577</v>
      </c>
      <c r="AF97" s="5" t="s">
        <v>16</v>
      </c>
      <c r="AG97" s="5">
        <f t="shared" ref="AG97" si="64">$A96*AI95*AK95</f>
        <v>0.66182650996322334</v>
      </c>
      <c r="AH97" s="5" t="s">
        <v>17</v>
      </c>
      <c r="AI97" s="18">
        <f t="shared" ref="AI97" si="65">$A96*AI95*AJ95</f>
        <v>0.7797901693531637</v>
      </c>
      <c r="AJ97" s="18" t="s">
        <v>18</v>
      </c>
      <c r="AK97" s="18">
        <f t="shared" ref="AK97" si="66">$A96*AJ95*AK95</f>
        <v>0.53165522768144935</v>
      </c>
      <c r="AL97" s="5" t="s">
        <v>16</v>
      </c>
      <c r="AM97" s="5">
        <f t="shared" ref="AM97" si="67">$A96*AO95*AQ95</f>
        <v>0.56241704686370986</v>
      </c>
      <c r="AN97" s="5" t="s">
        <v>17</v>
      </c>
      <c r="AO97" s="18">
        <f t="shared" ref="AO97" si="68">$A96*AO95*AP95</f>
        <v>1.6857322804153598</v>
      </c>
      <c r="AP97" s="18" t="s">
        <v>18</v>
      </c>
      <c r="AQ97" s="18">
        <f t="shared" ref="AQ97" si="69">$A96*AP95*AQ95</f>
        <v>0.44153853511736096</v>
      </c>
      <c r="AR97" s="5" t="s">
        <v>16</v>
      </c>
      <c r="AS97" s="5">
        <f t="shared" ref="AS97" si="70">$A96*AU95*AW95</f>
        <v>0.34742891204975657</v>
      </c>
      <c r="AT97" s="5" t="s">
        <v>17</v>
      </c>
      <c r="AU97" s="18">
        <f t="shared" ref="AU97" si="71">$A96*AU95*AV95</f>
        <v>1.0372688495240676</v>
      </c>
      <c r="AV97" s="18" t="s">
        <v>18</v>
      </c>
      <c r="AW97" s="18">
        <f t="shared" ref="AW97" si="72">$A96*AV95*AW95</f>
        <v>0.33487774656571112</v>
      </c>
      <c r="AX97" s="5" t="s">
        <v>16</v>
      </c>
      <c r="AY97" s="5">
        <f t="shared" ref="AY97" si="73">$A96*BA95*BC95</f>
        <v>0.69103411636127632</v>
      </c>
      <c r="AZ97" s="5" t="s">
        <v>17</v>
      </c>
      <c r="BA97" s="18">
        <f t="shared" ref="BA97" si="74">$A96*BA95*BB95</f>
        <v>1.9013530498734454</v>
      </c>
      <c r="BB97" s="18" t="s">
        <v>18</v>
      </c>
      <c r="BC97" s="18">
        <f t="shared" ref="BC97" si="75">$A96*BB95*BC95</f>
        <v>0.53657472727528377</v>
      </c>
    </row>
    <row r="98" spans="2:55" s="4" customFormat="1" ht="15" customHeight="1">
      <c r="B98" s="102" t="s">
        <v>21</v>
      </c>
      <c r="C98" s="103"/>
      <c r="D98" s="103"/>
      <c r="E98" s="103"/>
      <c r="F98" s="103"/>
      <c r="G98" s="104"/>
      <c r="H98" s="102" t="s">
        <v>21</v>
      </c>
      <c r="I98" s="103"/>
      <c r="J98" s="103"/>
      <c r="K98" s="103"/>
      <c r="L98" s="103"/>
      <c r="M98" s="104"/>
      <c r="N98" s="102" t="s">
        <v>21</v>
      </c>
      <c r="O98" s="103"/>
      <c r="P98" s="103"/>
      <c r="Q98" s="103"/>
      <c r="R98" s="103"/>
      <c r="S98" s="104"/>
      <c r="T98" s="102" t="s">
        <v>21</v>
      </c>
      <c r="U98" s="103"/>
      <c r="V98" s="103"/>
      <c r="W98" s="103"/>
      <c r="X98" s="103"/>
      <c r="Y98" s="104"/>
      <c r="Z98" s="102" t="s">
        <v>21</v>
      </c>
      <c r="AA98" s="103"/>
      <c r="AB98" s="103"/>
      <c r="AC98" s="103"/>
      <c r="AD98" s="103"/>
      <c r="AE98" s="104"/>
      <c r="AF98" s="102" t="s">
        <v>21</v>
      </c>
      <c r="AG98" s="103"/>
      <c r="AH98" s="103"/>
      <c r="AI98" s="103"/>
      <c r="AJ98" s="103"/>
      <c r="AK98" s="104"/>
      <c r="AL98" s="102" t="s">
        <v>21</v>
      </c>
      <c r="AM98" s="103"/>
      <c r="AN98" s="103"/>
      <c r="AO98" s="103"/>
      <c r="AP98" s="103"/>
      <c r="AQ98" s="104"/>
      <c r="AR98" s="102" t="s">
        <v>21</v>
      </c>
      <c r="AS98" s="103"/>
      <c r="AT98" s="103"/>
      <c r="AU98" s="103"/>
      <c r="AV98" s="103"/>
      <c r="AW98" s="104"/>
      <c r="AX98" s="102" t="s">
        <v>21</v>
      </c>
      <c r="AY98" s="103"/>
      <c r="AZ98" s="103"/>
      <c r="BA98" s="103"/>
      <c r="BB98" s="103"/>
      <c r="BC98" s="104"/>
    </row>
    <row r="99" spans="2:55" s="4" customFormat="1" ht="30">
      <c r="B99" s="5" t="s">
        <v>16</v>
      </c>
      <c r="C99" s="10">
        <f>SQRT(C97/$A96)</f>
        <v>9.6433125652410391E-3</v>
      </c>
      <c r="D99" s="5" t="s">
        <v>17</v>
      </c>
      <c r="E99" s="19">
        <f>SQRT(E97/$A96)</f>
        <v>9.0566341645492883E-3</v>
      </c>
      <c r="F99" s="18" t="s">
        <v>18</v>
      </c>
      <c r="G99" s="20">
        <f>SQRT(G97/$A96)</f>
        <v>6.7888318876766053E-3</v>
      </c>
      <c r="H99" s="5" t="s">
        <v>16</v>
      </c>
      <c r="I99" s="10">
        <f>SQRT(I97/$A96)</f>
        <v>5.9559442836007465E-3</v>
      </c>
      <c r="J99" s="5" t="s">
        <v>17</v>
      </c>
      <c r="K99" s="19">
        <f>SQRT(K97/$A96)</f>
        <v>6.305198414137664E-3</v>
      </c>
      <c r="L99" s="18" t="s">
        <v>18</v>
      </c>
      <c r="M99" s="20">
        <f>SQRT(M97/$A96)</f>
        <v>5.2821191633280681E-3</v>
      </c>
      <c r="N99" s="5" t="s">
        <v>16</v>
      </c>
      <c r="O99" s="10">
        <f t="shared" ref="O99" si="76">SQRT(O97/$A96)</f>
        <v>6.8995294985414726E-3</v>
      </c>
      <c r="P99" s="5" t="s">
        <v>17</v>
      </c>
      <c r="Q99" s="19">
        <f t="shared" ref="Q99" si="77">SQRT(Q97/$A96)</f>
        <v>7.9352745139460688E-3</v>
      </c>
      <c r="R99" s="18" t="s">
        <v>18</v>
      </c>
      <c r="S99" s="20">
        <f t="shared" ref="S99" si="78">SQRT(S97/$A96)</f>
        <v>6.9475163940382317E-3</v>
      </c>
      <c r="T99" s="5" t="s">
        <v>16</v>
      </c>
      <c r="U99" s="10">
        <f t="shared" ref="U99" si="79">SQRT(U97/$A96)</f>
        <v>4.7652800543887246E-3</v>
      </c>
      <c r="V99" s="5" t="s">
        <v>17</v>
      </c>
      <c r="W99" s="19">
        <f t="shared" ref="W99" si="80">SQRT(W97/$A96)</f>
        <v>7.0421884735133722E-3</v>
      </c>
      <c r="X99" s="18" t="s">
        <v>18</v>
      </c>
      <c r="Y99" s="20">
        <f t="shared" ref="Y99" si="81">SQRT(Y97/$A96)</f>
        <v>5.5813182165212975E-3</v>
      </c>
      <c r="Z99" s="5" t="s">
        <v>16</v>
      </c>
      <c r="AA99" s="10">
        <f t="shared" ref="AA99" si="82">SQRT(AA97/$A96)</f>
        <v>6.2458563440944935E-3</v>
      </c>
      <c r="AB99" s="5" t="s">
        <v>17</v>
      </c>
      <c r="AC99" s="19">
        <f t="shared" ref="AC99" si="83">SQRT(AC97/$A96)</f>
        <v>8.4454139359469056E-3</v>
      </c>
      <c r="AD99" s="18" t="s">
        <v>18</v>
      </c>
      <c r="AE99" s="20">
        <f t="shared" ref="AE99" si="84">SQRT(AE97/$A96)</f>
        <v>5.9243593351212846E-3</v>
      </c>
      <c r="AF99" s="5" t="s">
        <v>16</v>
      </c>
      <c r="AG99" s="10">
        <f t="shared" ref="AG99" si="85">SQRT(AG97/$A96)</f>
        <v>8.2136761587673583E-3</v>
      </c>
      <c r="AH99" s="5" t="s">
        <v>17</v>
      </c>
      <c r="AI99" s="19">
        <f t="shared" ref="AI99" si="86">SQRT(AI97/$A96)</f>
        <v>8.9156779831600624E-3</v>
      </c>
      <c r="AJ99" s="18" t="s">
        <v>18</v>
      </c>
      <c r="AK99" s="20">
        <f t="shared" ref="AK99" si="87">SQRT(AK97/$A96)</f>
        <v>7.3617411106039659E-3</v>
      </c>
      <c r="AL99" s="5" t="s">
        <v>16</v>
      </c>
      <c r="AM99" s="10">
        <f t="shared" ref="AM99" si="88">SQRT(AM97/$A96)</f>
        <v>7.5717232889276048E-3</v>
      </c>
      <c r="AN99" s="5" t="s">
        <v>17</v>
      </c>
      <c r="AO99" s="19">
        <f t="shared" ref="AO99" si="89">SQRT(AO97/$A96)</f>
        <v>1.3108705235359411E-2</v>
      </c>
      <c r="AP99" s="18" t="s">
        <v>18</v>
      </c>
      <c r="AQ99" s="20">
        <f t="shared" ref="AQ99" si="90">SQRT(AQ97/$A96)</f>
        <v>6.7088765815506851E-3</v>
      </c>
      <c r="AR99" s="5" t="s">
        <v>16</v>
      </c>
      <c r="AS99" s="10">
        <f t="shared" ref="AS99" si="91">SQRT(AS97/$A96)</f>
        <v>5.9511168059875365E-3</v>
      </c>
      <c r="AT99" s="5" t="s">
        <v>17</v>
      </c>
      <c r="AU99" s="19">
        <f t="shared" ref="AU99" si="92">SQRT(AU97/$A96)</f>
        <v>1.0282794679185131E-2</v>
      </c>
      <c r="AV99" s="18" t="s">
        <v>18</v>
      </c>
      <c r="AW99" s="20">
        <f t="shared" ref="AW99" si="93">SQRT(AW97/$A96)</f>
        <v>5.842633447601232E-3</v>
      </c>
      <c r="AX99" s="5" t="s">
        <v>16</v>
      </c>
      <c r="AY99" s="10">
        <f t="shared" ref="AY99" si="94">SQRT(AY97/$A96)</f>
        <v>8.3929616911529933E-3</v>
      </c>
      <c r="AZ99" s="5" t="s">
        <v>17</v>
      </c>
      <c r="BA99" s="19">
        <f t="shared" ref="BA99" si="95">SQRT(BA97/$A96)</f>
        <v>1.392184772305015E-2</v>
      </c>
      <c r="BB99" s="18" t="s">
        <v>18</v>
      </c>
      <c r="BC99" s="20">
        <f t="shared" ref="BC99" si="96">SQRT(BC97/$A96)</f>
        <v>7.3957224273049531E-3</v>
      </c>
    </row>
    <row r="101" spans="2:55" s="2" customFormat="1" ht="30">
      <c r="B101" s="3" t="s">
        <v>23</v>
      </c>
      <c r="C101" s="3" t="s">
        <v>4</v>
      </c>
      <c r="D101" s="22" t="s">
        <v>8</v>
      </c>
      <c r="E101" s="3" t="s">
        <v>9</v>
      </c>
      <c r="F101" s="3" t="s">
        <v>13</v>
      </c>
      <c r="G101" s="22" t="s">
        <v>14</v>
      </c>
      <c r="H101" s="3" t="s">
        <v>15</v>
      </c>
      <c r="I101" s="3" t="s">
        <v>24</v>
      </c>
      <c r="J101" s="22" t="s">
        <v>25</v>
      </c>
      <c r="K101" s="22" t="s">
        <v>26</v>
      </c>
      <c r="L101" s="3" t="s">
        <v>27</v>
      </c>
      <c r="M101" s="22" t="s">
        <v>28</v>
      </c>
      <c r="N101" s="22" t="s">
        <v>29</v>
      </c>
    </row>
    <row r="102" spans="2:55" ht="15">
      <c r="B102" s="3">
        <v>1</v>
      </c>
      <c r="C102" s="5">
        <f>B95</f>
        <v>0.21332558139534888</v>
      </c>
      <c r="D102" s="23">
        <f>C95</f>
        <v>5.3604651162790723E-3</v>
      </c>
      <c r="E102" s="5">
        <f>D95</f>
        <v>-6.9220930232558146E-3</v>
      </c>
      <c r="F102" s="5">
        <f t="shared" ref="F102:H102" si="97">E95</f>
        <v>1.2864651162790702E-2</v>
      </c>
      <c r="G102" s="23">
        <f t="shared" si="97"/>
        <v>6.3758139534883726E-3</v>
      </c>
      <c r="H102" s="5">
        <f t="shared" si="97"/>
        <v>7.2286046511627943E-3</v>
      </c>
      <c r="I102" s="5">
        <f>C97</f>
        <v>0.91226601163547938</v>
      </c>
      <c r="J102" s="23">
        <f>E97</f>
        <v>0.80464192565062231</v>
      </c>
      <c r="K102" s="23">
        <f>G97</f>
        <v>0.45212561869551138</v>
      </c>
      <c r="L102" s="5">
        <f>C99</f>
        <v>9.6433125652410391E-3</v>
      </c>
      <c r="M102" s="23">
        <f>E99</f>
        <v>9.0566341645492883E-3</v>
      </c>
      <c r="N102" s="23">
        <f>G99</f>
        <v>6.7888318876766053E-3</v>
      </c>
    </row>
    <row r="103" spans="2:55" ht="15">
      <c r="B103" s="3">
        <v>2</v>
      </c>
      <c r="C103" s="5">
        <f>H95</f>
        <v>0.22442906976744192</v>
      </c>
      <c r="D103" s="23">
        <f t="shared" ref="D103:H103" si="98">I95</f>
        <v>5.7534883720930232E-3</v>
      </c>
      <c r="E103" s="5">
        <f t="shared" si="98"/>
        <v>-6.0220930232558131E-3</v>
      </c>
      <c r="F103" s="5">
        <f t="shared" si="98"/>
        <v>7.1095348837209296E-3</v>
      </c>
      <c r="G103" s="23">
        <f t="shared" si="98"/>
        <v>5.5918604651162768E-3</v>
      </c>
      <c r="H103" s="5">
        <f t="shared" si="98"/>
        <v>4.989534883720931E-3</v>
      </c>
      <c r="I103" s="5">
        <f>I97</f>
        <v>0.34799280135478639</v>
      </c>
      <c r="J103" s="23">
        <f>K97</f>
        <v>0.39000172027852875</v>
      </c>
      <c r="K103" s="23">
        <f>M51</f>
        <v>9.2800000000000001E-3</v>
      </c>
      <c r="L103" s="5">
        <f>I99</f>
        <v>5.9559442836007465E-3</v>
      </c>
      <c r="M103" s="23">
        <f>K99</f>
        <v>6.305198414137664E-3</v>
      </c>
      <c r="N103" s="23">
        <f>M99</f>
        <v>5.2821191633280681E-3</v>
      </c>
    </row>
    <row r="104" spans="2:55" ht="15">
      <c r="B104" s="3">
        <v>3</v>
      </c>
      <c r="C104" s="5">
        <f>N95</f>
        <v>0.21808837209302323</v>
      </c>
      <c r="D104" s="23">
        <f t="shared" ref="D104:H104" si="99">O95</f>
        <v>8.8639534883720936E-3</v>
      </c>
      <c r="E104" s="5">
        <f t="shared" si="99"/>
        <v>1.9290697674418597E-3</v>
      </c>
      <c r="F104" s="5">
        <f t="shared" si="99"/>
        <v>7.8804651162790711E-3</v>
      </c>
      <c r="G104" s="23">
        <f t="shared" si="99"/>
        <v>7.9904651162790736E-3</v>
      </c>
      <c r="H104" s="5">
        <f t="shared" si="99"/>
        <v>6.0406976744186072E-3</v>
      </c>
      <c r="I104" s="5">
        <f>O97</f>
        <v>0.46699040662520303</v>
      </c>
      <c r="J104" s="23">
        <f>Q97</f>
        <v>0.61772178561060065</v>
      </c>
      <c r="K104" s="23">
        <f>S97</f>
        <v>0.47350892348566831</v>
      </c>
      <c r="L104" s="5">
        <f>O99</f>
        <v>6.8995294985414726E-3</v>
      </c>
      <c r="M104" s="23">
        <f>Q99</f>
        <v>7.9352745139460688E-3</v>
      </c>
      <c r="N104" s="23">
        <f>S99</f>
        <v>6.9475163940382317E-3</v>
      </c>
    </row>
    <row r="105" spans="2:55" ht="15">
      <c r="B105" s="3">
        <v>4</v>
      </c>
      <c r="C105" s="5">
        <f>T95</f>
        <v>0.22176860465116277</v>
      </c>
      <c r="D105" s="23">
        <f t="shared" ref="D105:H105" si="100">U95</f>
        <v>-1.4036046511627914E-2</v>
      </c>
      <c r="E105" s="5">
        <f t="shared" si="100"/>
        <v>-2.3046511627906972E-3</v>
      </c>
      <c r="F105" s="5">
        <f t="shared" si="100"/>
        <v>6.0125581395348848E-3</v>
      </c>
      <c r="G105" s="23">
        <f t="shared" si="100"/>
        <v>8.2481395348837205E-3</v>
      </c>
      <c r="H105" s="5">
        <f t="shared" si="100"/>
        <v>3.7767441860465114E-3</v>
      </c>
      <c r="I105" s="5">
        <f>U97</f>
        <v>0.22276444010816659</v>
      </c>
      <c r="J105" s="23">
        <f>W97</f>
        <v>0.48650162545051384</v>
      </c>
      <c r="K105" s="23">
        <f>Y97</f>
        <v>0.30559241886425093</v>
      </c>
      <c r="L105" s="5">
        <f>U99</f>
        <v>4.7652800543887246E-3</v>
      </c>
      <c r="M105" s="23">
        <f>W99</f>
        <v>7.0421884735133722E-3</v>
      </c>
      <c r="N105" s="23">
        <f>Y99</f>
        <v>5.5813182165212975E-3</v>
      </c>
    </row>
    <row r="106" spans="2:55" ht="15">
      <c r="B106" s="3">
        <v>5</v>
      </c>
      <c r="C106" s="5">
        <f>Z95</f>
        <v>0.22316279069767439</v>
      </c>
      <c r="D106" s="23">
        <f t="shared" ref="D106:H106" si="101">AA95</f>
        <v>-6.2232558139534901E-3</v>
      </c>
      <c r="E106" s="5">
        <f t="shared" si="101"/>
        <v>1.5441860465116287E-3</v>
      </c>
      <c r="F106" s="5">
        <f t="shared" si="101"/>
        <v>8.9037209302325598E-3</v>
      </c>
      <c r="G106" s="23">
        <f t="shared" si="101"/>
        <v>8.0106976744186049E-3</v>
      </c>
      <c r="H106" s="5">
        <f t="shared" si="101"/>
        <v>4.381395348837208E-3</v>
      </c>
      <c r="I106" s="5">
        <f>AA97</f>
        <v>0.38269517763115191</v>
      </c>
      <c r="J106" s="23">
        <f>AC97</f>
        <v>0.69969841235045982</v>
      </c>
      <c r="K106" s="23">
        <f>AE97</f>
        <v>0.34431170894537577</v>
      </c>
      <c r="L106" s="5">
        <f>AA99</f>
        <v>6.2458563440944935E-3</v>
      </c>
      <c r="M106" s="23">
        <f>AC99</f>
        <v>8.4454139359469056E-3</v>
      </c>
      <c r="N106" s="23">
        <f>AE99</f>
        <v>5.9243593351212846E-3</v>
      </c>
    </row>
    <row r="107" spans="2:55" ht="15">
      <c r="B107" s="3">
        <v>6</v>
      </c>
      <c r="C107" s="5">
        <f>AF95</f>
        <v>0.22112790697674417</v>
      </c>
      <c r="D107" s="23">
        <f t="shared" ref="D107:H107" si="102">AG95</f>
        <v>-1.3161627906976746E-2</v>
      </c>
      <c r="E107" s="5">
        <f t="shared" si="102"/>
        <v>2.2441860465116298E-4</v>
      </c>
      <c r="F107" s="5">
        <f t="shared" si="102"/>
        <v>9.9474418604651154E-3</v>
      </c>
      <c r="G107" s="23">
        <f t="shared" si="102"/>
        <v>7.9909302325581379E-3</v>
      </c>
      <c r="H107" s="5">
        <f t="shared" si="102"/>
        <v>6.7820930232558143E-3</v>
      </c>
      <c r="I107" s="5">
        <f>AG97</f>
        <v>0.66182650996322334</v>
      </c>
      <c r="J107" s="23">
        <f>AI97</f>
        <v>0.7797901693531637</v>
      </c>
      <c r="K107" s="23">
        <f>AK97</f>
        <v>0.53165522768144935</v>
      </c>
      <c r="L107" s="5">
        <f>AG99</f>
        <v>8.2136761587673583E-3</v>
      </c>
      <c r="M107" s="23">
        <f>AI99</f>
        <v>8.9156779831600624E-3</v>
      </c>
      <c r="N107" s="23">
        <f>AK99</f>
        <v>7.3617411106039659E-3</v>
      </c>
      <c r="Q107" s="1"/>
      <c r="R107" s="1"/>
      <c r="S107" s="1"/>
      <c r="W107" s="1"/>
      <c r="X107" s="1"/>
      <c r="Y107" s="1"/>
      <c r="AC107" s="1"/>
      <c r="AD107" s="1"/>
      <c r="AE107" s="1"/>
      <c r="AI107" s="1"/>
      <c r="AJ107" s="1"/>
      <c r="AK107" s="1"/>
      <c r="AO107" s="1"/>
      <c r="AP107" s="1"/>
      <c r="AQ107" s="1"/>
      <c r="AU107" s="1"/>
      <c r="AV107" s="1"/>
      <c r="AW107" s="1"/>
      <c r="BA107" s="1"/>
      <c r="BB107" s="1"/>
      <c r="BC107" s="1"/>
    </row>
    <row r="108" spans="2:55" ht="15">
      <c r="B108" s="3">
        <v>7</v>
      </c>
      <c r="C108" s="5">
        <f>AL95</f>
        <v>0.19507558139534883</v>
      </c>
      <c r="D108" s="23">
        <f t="shared" ref="D108:H108" si="103">AM95</f>
        <v>-4.4709302325581382E-3</v>
      </c>
      <c r="E108" s="5">
        <f t="shared" si="103"/>
        <v>2.933720930232558E-3</v>
      </c>
      <c r="F108" s="5">
        <f t="shared" si="103"/>
        <v>1.479465116279069E-2</v>
      </c>
      <c r="G108" s="23">
        <f t="shared" si="103"/>
        <v>1.1614883720930239E-2</v>
      </c>
      <c r="H108" s="5">
        <f t="shared" si="103"/>
        <v>3.8751162790697674E-3</v>
      </c>
      <c r="I108" s="5">
        <f>AM97</f>
        <v>0.56241704686370986</v>
      </c>
      <c r="J108" s="23">
        <f>AO97</f>
        <v>1.6857322804153598</v>
      </c>
      <c r="K108" s="23">
        <f>AQ97</f>
        <v>0.44153853511736096</v>
      </c>
      <c r="L108" s="5">
        <f>AM99</f>
        <v>7.5717232889276048E-3</v>
      </c>
      <c r="M108" s="23">
        <f>AO99</f>
        <v>1.3108705235359411E-2</v>
      </c>
      <c r="N108" s="23">
        <f>AQ99</f>
        <v>6.7088765815506851E-3</v>
      </c>
      <c r="Q108" s="1"/>
      <c r="R108" s="1"/>
      <c r="S108" s="1"/>
      <c r="W108" s="1"/>
      <c r="X108" s="1"/>
      <c r="Y108" s="1"/>
      <c r="AC108" s="1"/>
      <c r="AD108" s="1"/>
      <c r="AE108" s="1"/>
      <c r="AI108" s="1"/>
      <c r="AJ108" s="1"/>
      <c r="AK108" s="1"/>
      <c r="AO108" s="1"/>
      <c r="AP108" s="1"/>
      <c r="AQ108" s="1"/>
      <c r="AU108" s="1"/>
      <c r="AV108" s="1"/>
      <c r="AW108" s="1"/>
      <c r="BA108" s="1"/>
      <c r="BB108" s="1"/>
      <c r="BC108" s="1"/>
    </row>
    <row r="109" spans="2:55" ht="15">
      <c r="B109" s="3">
        <v>8</v>
      </c>
      <c r="C109" s="5">
        <f>AR95</f>
        <v>0.21215930232558139</v>
      </c>
      <c r="D109" s="23">
        <f t="shared" ref="D109:H109" si="104">AS95</f>
        <v>1.896976744186046E-2</v>
      </c>
      <c r="E109" s="5">
        <f t="shared" si="104"/>
        <v>4.4476744186046514E-3</v>
      </c>
      <c r="F109" s="5">
        <f t="shared" si="104"/>
        <v>1.0473720930232562E-2</v>
      </c>
      <c r="G109" s="23">
        <f t="shared" si="104"/>
        <v>1.0095348837209304E-2</v>
      </c>
      <c r="H109" s="5">
        <f t="shared" si="104"/>
        <v>3.381395348837208E-3</v>
      </c>
      <c r="I109" s="5">
        <f>AS97</f>
        <v>0.34742891204975657</v>
      </c>
      <c r="J109" s="23">
        <f>AU97</f>
        <v>1.0372688495240676</v>
      </c>
      <c r="K109" s="23">
        <f>AW97</f>
        <v>0.33487774656571112</v>
      </c>
      <c r="L109" s="5">
        <f>AS99</f>
        <v>5.9511168059875365E-3</v>
      </c>
      <c r="M109" s="23">
        <f>AU99</f>
        <v>1.0282794679185131E-2</v>
      </c>
      <c r="N109" s="23">
        <f>AW99</f>
        <v>5.842633447601232E-3</v>
      </c>
      <c r="Q109" s="1"/>
      <c r="R109" s="1"/>
      <c r="S109" s="1"/>
      <c r="W109" s="1"/>
      <c r="X109" s="1"/>
      <c r="Y109" s="1"/>
      <c r="AC109" s="1"/>
      <c r="AD109" s="1"/>
      <c r="AE109" s="1"/>
      <c r="AI109" s="1"/>
      <c r="AJ109" s="1"/>
      <c r="AK109" s="1"/>
      <c r="AO109" s="1"/>
      <c r="AP109" s="1"/>
      <c r="AQ109" s="1"/>
      <c r="AU109" s="1"/>
      <c r="AV109" s="1"/>
      <c r="AW109" s="1"/>
      <c r="BA109" s="1"/>
      <c r="BB109" s="1"/>
      <c r="BC109" s="1"/>
    </row>
    <row r="110" spans="2:55" ht="15">
      <c r="B110" s="3">
        <v>9</v>
      </c>
      <c r="C110" s="5">
        <f>AX95</f>
        <v>0.19646046511627904</v>
      </c>
      <c r="D110" s="23">
        <f t="shared" ref="D110:H110" si="105">AY95</f>
        <v>-1.5174418604651163E-3</v>
      </c>
      <c r="E110" s="5">
        <f t="shared" si="105"/>
        <v>8.170930232558141E-3</v>
      </c>
      <c r="F110" s="5">
        <f t="shared" si="105"/>
        <v>1.5799069767441866E-2</v>
      </c>
      <c r="G110" s="23">
        <f t="shared" si="105"/>
        <v>1.226767441860465E-2</v>
      </c>
      <c r="H110" s="5">
        <f t="shared" si="105"/>
        <v>4.4586046511627892E-3</v>
      </c>
      <c r="I110" s="5">
        <f>AY97</f>
        <v>0.69103411636127632</v>
      </c>
      <c r="J110" s="23">
        <f>BA97</f>
        <v>1.9013530498734454</v>
      </c>
      <c r="K110" s="23">
        <f>BC97</f>
        <v>0.53657472727528377</v>
      </c>
      <c r="L110" s="5">
        <f>AY99</f>
        <v>8.3929616911529933E-3</v>
      </c>
      <c r="M110" s="23">
        <f>BA99</f>
        <v>1.392184772305015E-2</v>
      </c>
      <c r="N110" s="23">
        <f>BC99</f>
        <v>7.3957224273049531E-3</v>
      </c>
      <c r="Q110" s="1"/>
      <c r="R110" s="1"/>
      <c r="S110" s="1"/>
      <c r="W110" s="1"/>
      <c r="X110" s="1"/>
      <c r="Y110" s="1"/>
      <c r="AC110" s="1"/>
      <c r="AD110" s="1"/>
      <c r="AE110" s="1"/>
      <c r="AI110" s="1"/>
      <c r="AJ110" s="1"/>
      <c r="AK110" s="1"/>
      <c r="AO110" s="1"/>
      <c r="AP110" s="1"/>
      <c r="AQ110" s="1"/>
      <c r="AU110" s="1"/>
      <c r="AV110" s="1"/>
      <c r="AW110" s="1"/>
      <c r="BA110" s="1"/>
      <c r="BB110" s="1"/>
      <c r="BC110" s="1"/>
    </row>
    <row r="111" spans="2:55">
      <c r="E111" s="1"/>
      <c r="F111" s="1"/>
      <c r="G111" s="1"/>
      <c r="K111" s="1"/>
      <c r="L111" s="1"/>
      <c r="M111" s="1"/>
      <c r="Q111" s="1"/>
      <c r="R111" s="1"/>
      <c r="S111" s="1"/>
      <c r="W111" s="1"/>
      <c r="X111" s="1"/>
      <c r="Y111" s="1"/>
      <c r="AC111" s="1"/>
      <c r="AD111" s="1"/>
      <c r="AE111" s="1"/>
      <c r="AI111" s="1"/>
      <c r="AJ111" s="1"/>
      <c r="AK111" s="1"/>
      <c r="AO111" s="1"/>
      <c r="AP111" s="1"/>
      <c r="AQ111" s="1"/>
      <c r="AU111" s="1"/>
      <c r="AV111" s="1"/>
      <c r="AW111" s="1"/>
      <c r="BA111" s="1"/>
      <c r="BB111" s="1"/>
      <c r="BC111" s="1"/>
    </row>
    <row r="112" spans="2:55">
      <c r="E112" s="1"/>
      <c r="F112" s="1"/>
      <c r="G112" s="1"/>
      <c r="K112" s="1"/>
      <c r="L112" s="1"/>
      <c r="M112" s="1"/>
      <c r="Q112" s="1"/>
      <c r="R112" s="1"/>
      <c r="S112" s="1"/>
      <c r="W112" s="1"/>
      <c r="X112" s="1"/>
      <c r="Y112" s="1"/>
      <c r="AC112" s="1"/>
      <c r="AD112" s="1"/>
      <c r="AE112" s="1"/>
      <c r="AI112" s="1"/>
      <c r="AJ112" s="1"/>
      <c r="AK112" s="1"/>
      <c r="AO112" s="1"/>
      <c r="AP112" s="1"/>
      <c r="AQ112" s="1"/>
      <c r="AU112" s="1"/>
      <c r="AV112" s="1"/>
      <c r="AW112" s="1"/>
      <c r="BA112" s="1"/>
      <c r="BB112" s="1"/>
      <c r="BC112" s="1"/>
    </row>
    <row r="113" spans="4:55">
      <c r="E113" s="1"/>
      <c r="F113" s="1"/>
      <c r="G113" s="1"/>
      <c r="K113" s="1"/>
      <c r="L113" s="1"/>
      <c r="M113" s="1"/>
      <c r="Q113" s="1"/>
      <c r="R113" s="1"/>
      <c r="S113" s="1"/>
      <c r="W113" s="1"/>
      <c r="X113" s="1"/>
      <c r="Y113" s="1"/>
      <c r="AC113" s="1"/>
      <c r="AD113" s="1"/>
      <c r="AE113" s="1"/>
      <c r="AI113" s="1"/>
      <c r="AJ113" s="1"/>
      <c r="AK113" s="1"/>
      <c r="AO113" s="1"/>
      <c r="AP113" s="1"/>
      <c r="AQ113" s="1"/>
      <c r="AU113" s="1"/>
      <c r="AV113" s="1"/>
      <c r="AW113" s="1"/>
      <c r="BA113" s="1"/>
      <c r="BB113" s="1"/>
      <c r="BC113" s="1"/>
    </row>
    <row r="114" spans="4:55">
      <c r="E114" s="1"/>
      <c r="F114" s="1"/>
      <c r="G114" s="1"/>
      <c r="K114" s="1"/>
      <c r="L114" s="1"/>
      <c r="M114" s="1"/>
      <c r="Q114" s="1"/>
      <c r="R114" s="1"/>
      <c r="S114" s="1"/>
      <c r="W114" s="1"/>
      <c r="X114" s="1"/>
      <c r="Y114" s="1"/>
      <c r="AC114" s="1"/>
      <c r="AD114" s="1"/>
      <c r="AE114" s="1"/>
      <c r="AI114" s="1"/>
      <c r="AJ114" s="1"/>
      <c r="AK114" s="1"/>
      <c r="AO114" s="1"/>
      <c r="AP114" s="1"/>
      <c r="AQ114" s="1"/>
      <c r="AU114" s="1"/>
      <c r="AV114" s="1"/>
      <c r="AW114" s="1"/>
      <c r="BA114" s="1"/>
      <c r="BB114" s="1"/>
      <c r="BC114" s="1"/>
    </row>
    <row r="115" spans="4:55">
      <c r="E115" s="1"/>
      <c r="F115" s="1"/>
      <c r="G115" s="1"/>
      <c r="K115" s="1"/>
      <c r="L115" s="1"/>
      <c r="M115" s="1"/>
      <c r="Q115" s="1"/>
      <c r="R115" s="1"/>
      <c r="S115" s="1"/>
      <c r="W115" s="1"/>
      <c r="X115" s="1"/>
      <c r="Y115" s="1"/>
      <c r="AC115" s="1"/>
      <c r="AD115" s="1"/>
      <c r="AE115" s="1"/>
      <c r="AI115" s="1"/>
      <c r="AJ115" s="1"/>
      <c r="AK115" s="1"/>
      <c r="AO115" s="1"/>
      <c r="AP115" s="1"/>
      <c r="AQ115" s="1"/>
      <c r="AU115" s="1"/>
      <c r="AV115" s="1"/>
      <c r="AW115" s="1"/>
      <c r="BA115" s="1"/>
      <c r="BB115" s="1"/>
      <c r="BC115" s="1"/>
    </row>
    <row r="116" spans="4:55">
      <c r="E116" s="1"/>
      <c r="F116" s="1"/>
      <c r="G116" s="1"/>
      <c r="K116" s="1"/>
      <c r="L116" s="1"/>
      <c r="M116" s="1"/>
      <c r="Q116" s="1"/>
      <c r="R116" s="1"/>
      <c r="S116" s="1"/>
      <c r="W116" s="1"/>
      <c r="X116" s="1"/>
      <c r="Y116" s="1"/>
      <c r="AC116" s="1"/>
      <c r="AD116" s="1"/>
      <c r="AE116" s="1"/>
      <c r="AI116" s="1"/>
      <c r="AJ116" s="1"/>
      <c r="AK116" s="1"/>
      <c r="AO116" s="1"/>
      <c r="AP116" s="1"/>
      <c r="AQ116" s="1"/>
      <c r="AU116" s="1"/>
      <c r="AV116" s="1"/>
      <c r="AW116" s="1"/>
      <c r="BA116" s="1"/>
      <c r="BB116" s="1"/>
      <c r="BC116" s="1"/>
    </row>
    <row r="128" spans="4:55" ht="15">
      <c r="D128" s="67"/>
      <c r="E128" s="67"/>
      <c r="F128" s="67"/>
      <c r="G128" s="67"/>
    </row>
    <row r="129" spans="2:55" ht="28.5">
      <c r="B129" s="1" t="s">
        <v>69</v>
      </c>
      <c r="C129" s="1">
        <f t="shared" ref="C129:AH129" si="106">_xlfn.STDEV.P(C7:C92)</f>
        <v>1.155938437917553E-2</v>
      </c>
      <c r="D129" s="1">
        <f t="shared" si="106"/>
        <v>1.2942326461031059E-2</v>
      </c>
      <c r="E129" s="1">
        <f t="shared" si="106"/>
        <v>7.8453881724224947E-3</v>
      </c>
      <c r="F129" s="1">
        <f t="shared" si="106"/>
        <v>6.2664697351962765E-3</v>
      </c>
      <c r="G129" s="1">
        <f t="shared" si="106"/>
        <v>6.4878509293069125E-3</v>
      </c>
      <c r="H129" s="1">
        <f t="shared" si="106"/>
        <v>9.1129586531344016E-3</v>
      </c>
      <c r="I129" s="1">
        <f t="shared" si="106"/>
        <v>9.4042629828107651E-3</v>
      </c>
      <c r="J129" s="1">
        <f t="shared" si="106"/>
        <v>8.0651907972470096E-3</v>
      </c>
      <c r="K129" s="1">
        <f t="shared" si="106"/>
        <v>5.7009236108042172E-3</v>
      </c>
      <c r="L129" s="1">
        <f t="shared" si="106"/>
        <v>4.9297734538324839E-3</v>
      </c>
      <c r="M129" s="1">
        <f t="shared" si="106"/>
        <v>4.2955615023971116E-3</v>
      </c>
      <c r="N129" s="1">
        <f t="shared" si="106"/>
        <v>9.8651184719798449E-3</v>
      </c>
      <c r="O129" s="1">
        <f t="shared" si="106"/>
        <v>1.21121783110924E-2</v>
      </c>
      <c r="P129" s="1">
        <f t="shared" si="106"/>
        <v>9.0478041313781562E-3</v>
      </c>
      <c r="Q129" s="1">
        <f t="shared" si="106"/>
        <v>5.9345458686733341E-3</v>
      </c>
      <c r="R129" s="1">
        <f t="shared" si="106"/>
        <v>6.0922098383016463E-3</v>
      </c>
      <c r="S129" s="1">
        <f t="shared" si="106"/>
        <v>4.8213128557256331E-3</v>
      </c>
      <c r="T129" s="1">
        <f t="shared" si="106"/>
        <v>7.5963158394100113E-3</v>
      </c>
      <c r="U129" s="1">
        <f t="shared" si="106"/>
        <v>1.1909239258607854E-2</v>
      </c>
      <c r="V129" s="1">
        <f t="shared" si="106"/>
        <v>6.469371612788921E-3</v>
      </c>
      <c r="W129" s="1">
        <f t="shared" si="106"/>
        <v>4.6425381956191362E-3</v>
      </c>
      <c r="X129" s="1">
        <f t="shared" si="106"/>
        <v>6.0315799757431595E-3</v>
      </c>
      <c r="Y129" s="1">
        <f t="shared" si="106"/>
        <v>3.5694007841394113E-3</v>
      </c>
      <c r="Z129" s="1">
        <f t="shared" si="106"/>
        <v>1.1221149533945676E-2</v>
      </c>
      <c r="AA129" s="1">
        <f t="shared" si="106"/>
        <v>1.3644623052209417E-2</v>
      </c>
      <c r="AB129" s="1">
        <f t="shared" si="106"/>
        <v>7.7043872226812814E-3</v>
      </c>
      <c r="AC129" s="1">
        <f t="shared" si="106"/>
        <v>6.8291989462675234E-3</v>
      </c>
      <c r="AD129" s="1">
        <f t="shared" si="106"/>
        <v>7.4649386344146163E-3</v>
      </c>
      <c r="AE129" s="1">
        <f t="shared" si="106"/>
        <v>5.2594586251577058E-3</v>
      </c>
      <c r="AF129" s="1">
        <f t="shared" si="106"/>
        <v>1.1962603076397698E-2</v>
      </c>
      <c r="AG129" s="1">
        <f t="shared" si="106"/>
        <v>1.1809211704040583E-2</v>
      </c>
      <c r="AH129" s="1">
        <f t="shared" si="106"/>
        <v>9.0266393350590477E-3</v>
      </c>
      <c r="AI129" s="1">
        <f t="shared" ref="AI129:BC129" si="107">_xlfn.STDEV.P(AI7:AI92)</f>
        <v>6.6447179907692397E-3</v>
      </c>
      <c r="AJ129" s="1">
        <f t="shared" si="107"/>
        <v>6.2449463527416219E-3</v>
      </c>
      <c r="AK129" s="1">
        <f t="shared" si="107"/>
        <v>5.7012940424774183E-3</v>
      </c>
      <c r="AL129" s="1">
        <f t="shared" si="107"/>
        <v>1.7863226719941328E-2</v>
      </c>
      <c r="AM129" s="1">
        <f t="shared" si="107"/>
        <v>1.9066510676241356E-2</v>
      </c>
      <c r="AN129" s="1">
        <f t="shared" si="107"/>
        <v>6.9241506987401903E-3</v>
      </c>
      <c r="AO129" s="1">
        <f t="shared" si="107"/>
        <v>1.0010653592220097E-2</v>
      </c>
      <c r="AP129" s="1">
        <f t="shared" si="107"/>
        <v>1.1349456676288259E-2</v>
      </c>
      <c r="AQ129" s="1">
        <f t="shared" si="107"/>
        <v>4.1325651542257671E-3</v>
      </c>
      <c r="AR129" s="1">
        <f t="shared" si="107"/>
        <v>1.2880536767550767E-2</v>
      </c>
      <c r="AS129" s="1">
        <f t="shared" si="107"/>
        <v>1.4495348650655368E-2</v>
      </c>
      <c r="AT129" s="1">
        <f t="shared" si="107"/>
        <v>5.3368775546691772E-3</v>
      </c>
      <c r="AU129" s="1">
        <f t="shared" si="107"/>
        <v>7.4972926968729916E-3</v>
      </c>
      <c r="AV129" s="1">
        <f t="shared" si="107"/>
        <v>7.1554756554024247E-3</v>
      </c>
      <c r="AW129" s="1">
        <f t="shared" si="107"/>
        <v>2.3844097133061274E-3</v>
      </c>
      <c r="AX129" s="1">
        <f t="shared" si="107"/>
        <v>1.8812268875624306E-2</v>
      </c>
      <c r="AY129" s="1">
        <f t="shared" si="107"/>
        <v>1.7290178633456985E-2</v>
      </c>
      <c r="AZ129" s="1">
        <f t="shared" si="107"/>
        <v>7.5022611518449165E-3</v>
      </c>
      <c r="BA129" s="1">
        <f t="shared" si="107"/>
        <v>1.0212289407797887E-2</v>
      </c>
      <c r="BB129" s="1">
        <f t="shared" si="107"/>
        <v>1.0553365238040669E-2</v>
      </c>
      <c r="BC129" s="1">
        <f t="shared" si="107"/>
        <v>3.37087048408026E-3</v>
      </c>
    </row>
    <row r="130" spans="2:55" ht="15">
      <c r="D130" s="63"/>
      <c r="E130" s="63"/>
      <c r="F130" s="63"/>
      <c r="G130" s="63"/>
    </row>
    <row r="131" spans="2:55" ht="15">
      <c r="D131" s="63"/>
      <c r="E131" s="63"/>
      <c r="F131" s="63"/>
      <c r="G131" s="63"/>
    </row>
    <row r="132" spans="2:55" ht="15">
      <c r="D132" s="63"/>
      <c r="E132" s="63"/>
      <c r="F132" s="63"/>
      <c r="G132" s="63"/>
    </row>
    <row r="133" spans="2:55" ht="15">
      <c r="D133" s="63"/>
      <c r="E133" s="63"/>
      <c r="F133" s="63"/>
      <c r="G133" s="63"/>
    </row>
    <row r="134" spans="2:55" ht="15">
      <c r="D134" s="63"/>
      <c r="E134" s="63"/>
      <c r="F134" s="63"/>
      <c r="G134" s="63"/>
    </row>
    <row r="135" spans="2:55" ht="15">
      <c r="D135" s="63"/>
      <c r="E135" s="63"/>
      <c r="F135" s="63"/>
      <c r="G135" s="63"/>
    </row>
    <row r="136" spans="2:55" ht="15">
      <c r="D136" s="63"/>
      <c r="E136" s="63"/>
      <c r="F136" s="63"/>
      <c r="G136" s="63"/>
    </row>
    <row r="137" spans="2:55" ht="15">
      <c r="D137" s="63"/>
      <c r="E137" s="63"/>
      <c r="F137" s="63"/>
      <c r="G137" s="63"/>
    </row>
    <row r="138" spans="2:55" ht="15">
      <c r="D138" s="63"/>
      <c r="E138" s="63"/>
      <c r="F138" s="63"/>
      <c r="G138" s="63"/>
    </row>
    <row r="139" spans="2:55" ht="15">
      <c r="D139" s="63"/>
      <c r="E139" s="63"/>
      <c r="F139" s="63"/>
      <c r="G139" s="63"/>
    </row>
    <row r="140" spans="2:55" ht="15">
      <c r="D140" s="63"/>
      <c r="E140" s="63"/>
      <c r="F140" s="63"/>
      <c r="G140" s="63"/>
    </row>
    <row r="141" spans="2:55" ht="15">
      <c r="D141" s="63"/>
      <c r="E141" s="63"/>
      <c r="F141" s="63"/>
      <c r="G141" s="63"/>
    </row>
    <row r="142" spans="2:55" ht="15.75" thickBot="1">
      <c r="D142" s="64"/>
      <c r="E142" s="64"/>
      <c r="F142" s="64"/>
      <c r="G142" s="64"/>
    </row>
  </sheetData>
  <mergeCells count="36">
    <mergeCell ref="AL4:AQ4"/>
    <mergeCell ref="AR4:AW4"/>
    <mergeCell ref="AX4:BC4"/>
    <mergeCell ref="B93:G93"/>
    <mergeCell ref="H93:M93"/>
    <mergeCell ref="N93:S93"/>
    <mergeCell ref="T93:Y93"/>
    <mergeCell ref="Z93:AE93"/>
    <mergeCell ref="AF93:AK93"/>
    <mergeCell ref="AL93:AQ93"/>
    <mergeCell ref="B4:G4"/>
    <mergeCell ref="H4:M4"/>
    <mergeCell ref="N4:S4"/>
    <mergeCell ref="T4:Y4"/>
    <mergeCell ref="Z4:AE4"/>
    <mergeCell ref="AF4:AK4"/>
    <mergeCell ref="AR93:AW93"/>
    <mergeCell ref="AX93:BC93"/>
    <mergeCell ref="B96:G96"/>
    <mergeCell ref="H96:M96"/>
    <mergeCell ref="N96:S96"/>
    <mergeCell ref="T96:Y96"/>
    <mergeCell ref="Z96:AE96"/>
    <mergeCell ref="AF96:AK96"/>
    <mergeCell ref="AL96:AQ96"/>
    <mergeCell ref="AR96:AW96"/>
    <mergeCell ref="AX96:BC96"/>
    <mergeCell ref="AF98:AK98"/>
    <mergeCell ref="AL98:AQ98"/>
    <mergeCell ref="AR98:AW98"/>
    <mergeCell ref="AX98:BC98"/>
    <mergeCell ref="B98:G98"/>
    <mergeCell ref="H98:M98"/>
    <mergeCell ref="N98:S98"/>
    <mergeCell ref="T98:Y98"/>
    <mergeCell ref="Z98:AE98"/>
  </mergeCells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K183" sqref="K183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0.28039999999999998</v>
      </c>
      <c r="C7">
        <v>-2.7900000000000001E-2</v>
      </c>
      <c r="D7">
        <v>-8.0999999999999996E-3</v>
      </c>
      <c r="E7" s="34">
        <f>IF(B7&gt;$B$149,B7-$B$149,$B$149-B7)</f>
        <v>2.5849999999998929E-3</v>
      </c>
      <c r="F7" s="34">
        <f>IF(C7&gt;$C$149,C7-$C$149,IF(C7&gt;0,$C$149-C7,IF(C7&gt;(-$C$149),$C$149-(C7*(-1)),(C7+$C$149)*(-1))))</f>
        <v>1.7157142857142683E-3</v>
      </c>
      <c r="G7" s="34">
        <f>IF(D7&gt;$D$149,D7-$D$149,IF(D7&gt;0,$D$149-D7,IF(D7&gt;(-$D$149),$D$149-(D7*(-1)),(D7+$D$149)*(-1))))</f>
        <v>4.371428571428599E-4</v>
      </c>
      <c r="H7">
        <v>0.25629999999999997</v>
      </c>
      <c r="I7">
        <v>-2.5999999999999999E-2</v>
      </c>
      <c r="J7">
        <v>-1.03E-2</v>
      </c>
      <c r="K7" s="35">
        <f>IF(H7&gt;$H$149,H7-$H$149,$H$149-H7)</f>
        <v>1.498999999999992E-2</v>
      </c>
      <c r="L7" s="35">
        <f>IF(I7&gt;$D$149,I7-$D$149,IF(I7&gt;0,$D$149-I7,IF(I7&gt;(-$D$149),$D$149-(I7*(-1)),(I7+$D$149)*(-1))))</f>
        <v>3.4537142857142857E-2</v>
      </c>
      <c r="M7" s="35">
        <f>IF(J7&gt;$D$149,J7-$D$149,IF(J7&gt;0,$D$149-J7,IF(J7&gt;(-$D$149),$D$149-(J7*(-1)),(J7+$D$149)*(-1))))</f>
        <v>1.8837142857142858E-2</v>
      </c>
      <c r="N7">
        <v>0.22900000000000001</v>
      </c>
      <c r="O7">
        <v>-5.7500000000000002E-2</v>
      </c>
      <c r="P7">
        <v>-9.9000000000000008E-3</v>
      </c>
      <c r="Q7" s="35">
        <f>IF(N7&gt;$N$149,N7-$N$149,$N$149-N7)</f>
        <v>3.7808571428571275E-2</v>
      </c>
      <c r="R7" s="35">
        <f>IF(O7&gt;$D$149,O7-$D$149,IF(O7&gt;0,$D$149-O7,IF(O7&gt;(-$D$149),$D$149-(O7*(-1)),(O7+$D$149)*(-1))))</f>
        <v>6.6037142857142864E-2</v>
      </c>
      <c r="S7" s="35">
        <f>IF(P7&gt;$D$149,P7-$D$149,IF(P7&gt;0,$D$149-P7,IF(P7&gt;(-$D$149),$D$149-(P7*(-1)),(P7+$D$149)*(-1))))</f>
        <v>1.843714285714286E-2</v>
      </c>
      <c r="T7">
        <v>0.20469999999999999</v>
      </c>
      <c r="U7">
        <v>-1.0500000000000001E-2</v>
      </c>
      <c r="V7">
        <v>3.8999999999999998E-3</v>
      </c>
      <c r="W7" s="35">
        <f>IF(T7&gt;$T$149,T7-$T$149,$T$149-T7)</f>
        <v>5.0878571428571495E-2</v>
      </c>
      <c r="X7" s="35">
        <f>IF(U7&gt;$D$149,U7-$D$149,IF(U7&gt;0,$D$149-U7,IF(U7&gt;(-$D$149),$D$149-(U7*(-1)),(U7+$D$149)*(-1))))</f>
        <v>1.903714285714286E-2</v>
      </c>
      <c r="Y7" s="35">
        <f>IF(V7&gt;$D$149,V7-$D$149,IF(V7&gt;0,$D$149-V7,IF(V7&gt;(-$D$149),$D$149-(V7*(-1)),(V7+$D$149)*(-1))))</f>
        <v>1.2437142857142858E-2</v>
      </c>
      <c r="Z7">
        <v>7.0300000000000001E-2</v>
      </c>
      <c r="AA7">
        <v>1.61E-2</v>
      </c>
      <c r="AB7">
        <v>1.6400000000000001E-2</v>
      </c>
      <c r="AC7" s="35">
        <f>IF(Z7&gt;$Z$149,Z7-$Z$149,$Z$149-Z7)</f>
        <v>5.1600714285714319E-2</v>
      </c>
      <c r="AD7" s="35">
        <f>IF(AA7&gt;$D$149,AA7-$D$149,IF(AA7&gt;0,$D$149-AA7,IF(AA7&gt;(-$D$149),$D$149-(AA7*(-1)),(AA7+$D$149)*(-1))))</f>
        <v>2.4637142857142857E-2</v>
      </c>
      <c r="AE7" s="35">
        <f>IF(AB7&gt;$D$149,AB7-$D$149,IF(AB7&gt;0,$D$149-AB7,IF(AB7&gt;(-$D$149),$D$149-(AB7*(-1)),(AB7+$D$149)*(-1))))</f>
        <v>2.4937142857142859E-2</v>
      </c>
      <c r="AF7">
        <v>0.27729999999999999</v>
      </c>
      <c r="AG7">
        <v>-4.0099999999999997E-2</v>
      </c>
      <c r="AH7">
        <v>-5.7000000000000002E-3</v>
      </c>
      <c r="AI7" s="35">
        <f>IF(AF7&gt;$AF$149,AF7-$AF$149,$AF$149-AF7)</f>
        <v>2.0090000000000108E-2</v>
      </c>
      <c r="AJ7" s="35">
        <f>IF(AG7&gt;$D$149,AG7-$D$149,IF(AG7&gt;0,$D$149-AG7,IF(AG7&gt;(-$D$149),$D$149-(AG7*(-1)),(AG7+$D$149)*(-1))))</f>
        <v>4.8637142857142858E-2</v>
      </c>
      <c r="AK7" s="35">
        <f>IF(AH7&gt;$D$149,AH7-$D$149,IF(AH7&gt;0,$D$149-AH7,IF(AH7&gt;(-$D$149),$D$149-(AH7*(-1)),(AH7+$D$149)*(-1))))</f>
        <v>2.8371428571428593E-3</v>
      </c>
      <c r="AL7">
        <v>0.20960000000000001</v>
      </c>
      <c r="AM7">
        <v>-3.9399999999999998E-2</v>
      </c>
      <c r="AN7">
        <v>2.2000000000000001E-3</v>
      </c>
      <c r="AO7" s="35">
        <f>IF(AL7&gt;$AL$149,AL7-$AL$149,$AL$149-AL7)</f>
        <v>2.8046428571428611E-2</v>
      </c>
      <c r="AP7" s="35">
        <f>IF(AM7&gt;$D$149,AM7-$D$149,IF(AM7&gt;0,$D$149-AM7,IF(AM7&gt;(-$D$149),$D$149-(AM7*(-1)),(AM7+$D$149)*(-1))))</f>
        <v>4.7937142857142859E-2</v>
      </c>
      <c r="AQ7" s="35">
        <f>IF(AN7&gt;$D$149,AN7-$D$149,IF(AN7&gt;0,$D$149-AN7,IF(AN7&gt;(-$D$149),$D$149-(AN7*(-1)),(AN7+$D$149)*(-1))))</f>
        <v>1.073714285714286E-2</v>
      </c>
      <c r="AR7">
        <v>0.18310000000000001</v>
      </c>
      <c r="AS7">
        <v>-5.8200000000000002E-2</v>
      </c>
      <c r="AT7">
        <v>-2.3999999999999998E-3</v>
      </c>
      <c r="AU7" s="35">
        <f>IF(AR7&gt;$AR$149,AR7-$AR$149,$AR$149-AR7)</f>
        <v>3.1327857142857241E-2</v>
      </c>
      <c r="AV7" s="35">
        <f>IF(AS7&gt;$D$149,AS7-$D$149,IF(AS7&gt;0,$D$149-AS7,IF(AS7&gt;(-$D$149),$D$149-(AS7*(-1)),(AS7+$D$149)*(-1))))</f>
        <v>6.6737142857142856E-2</v>
      </c>
      <c r="AW7" s="35">
        <f>IF(AT7&gt;$D$149,AT7-$D$149,IF(AT7&gt;0,$D$149-AT7,IF(AT7&gt;(-$D$149),$D$149-(AT7*(-1)),(AT7+$D$149)*(-1))))</f>
        <v>6.1371428571428601E-3</v>
      </c>
      <c r="AX7">
        <v>0.22889999999999999</v>
      </c>
      <c r="AY7">
        <v>-5.45E-2</v>
      </c>
      <c r="AZ7">
        <v>1E-4</v>
      </c>
      <c r="BA7" s="35">
        <f>IF(AX7&gt;$AX$149,AX7-$AX$149,$AX$149-AX7)</f>
        <v>1.4265714285714381E-2</v>
      </c>
      <c r="BB7" s="35">
        <f>IF(AY7&gt;$D$149,AY7-$D$149,IF(AY7&gt;0,$D$149-AY7,IF(AY7&gt;(-$D$149),$D$149-(AY7*(-1)),(AY7+$D$149)*(-1))))</f>
        <v>6.3037142857142861E-2</v>
      </c>
      <c r="BC7" s="35">
        <f>IF(AZ7&gt;$D$149,AZ7-$D$149,IF(AZ7&gt;0,$D$149-AZ7,IF(AZ7&gt;(-$D$149),$D$149-(AZ7*(-1)),(AZ7+$D$149)*(-1))))</f>
        <v>8.6371428571428589E-3</v>
      </c>
    </row>
    <row r="8" spans="1:55" ht="15">
      <c r="A8" s="1">
        <v>2</v>
      </c>
      <c r="B8">
        <v>0.28589999999999999</v>
      </c>
      <c r="C8">
        <v>-3.5000000000000003E-2</v>
      </c>
      <c r="D8">
        <v>-1.2800000000000001E-2</v>
      </c>
      <c r="E8" s="34">
        <f t="shared" ref="E8:E71" si="0">IF(B8&gt;$B$149,B8-$B$149,$B$149-B8)</f>
        <v>8.0849999999998978E-3</v>
      </c>
      <c r="F8" s="34">
        <f t="shared" ref="F8:F71" si="1">IF(C8&gt;$C$149,C8-$C$149,IF(C8&gt;0,$C$149-C8,IF(C8&gt;(-$C$149),$C$149-(C8*(-1)),(C8+$C$149)*(-1))))</f>
        <v>6.4615714285714276E-2</v>
      </c>
      <c r="G8" s="34">
        <f t="shared" ref="G8:G71" si="2">IF(D8&gt;$D$149,D8-$D$149,IF(D8&gt;0,$D$149-D8,IF(D8&gt;(-$D$149),$D$149-(D8*(-1)),(D8+$D$149)*(-1))))</f>
        <v>2.133714285714286E-2</v>
      </c>
      <c r="H8">
        <v>0.20039999999999999</v>
      </c>
      <c r="I8">
        <v>-5.0299999999999997E-2</v>
      </c>
      <c r="J8">
        <v>-2.5999999999999999E-3</v>
      </c>
      <c r="K8" s="35">
        <f t="shared" ref="K8:K71" si="3">IF(H8&gt;$H$149,H8-$H$149,$H$149-H8)</f>
        <v>4.0910000000000057E-2</v>
      </c>
      <c r="L8" s="35">
        <f t="shared" ref="L8:M71" si="4">IF(I8&gt;$D$149,I8-$D$149,IF(I8&gt;0,$D$149-I8,IF(I8&gt;(-$D$149),$D$149-(I8*(-1)),(I8+$D$149)*(-1))))</f>
        <v>5.8837142857142859E-2</v>
      </c>
      <c r="M8" s="35">
        <f t="shared" si="4"/>
        <v>5.9371428571428596E-3</v>
      </c>
      <c r="N8">
        <v>0.24199999999999999</v>
      </c>
      <c r="O8">
        <v>-5.79E-2</v>
      </c>
      <c r="P8">
        <v>-1.12E-2</v>
      </c>
      <c r="Q8" s="35">
        <f t="shared" ref="Q8:Q71" si="5">IF(N8&gt;$N$149,N8-$N$149,$N$149-N8)</f>
        <v>2.4808571428571291E-2</v>
      </c>
      <c r="R8" s="35">
        <f t="shared" ref="R8:S71" si="6">IF(O8&gt;$D$149,O8-$D$149,IF(O8&gt;0,$D$149-O8,IF(O8&gt;(-$D$149),$D$149-(O8*(-1)),(O8+$D$149)*(-1))))</f>
        <v>6.6437142857142861E-2</v>
      </c>
      <c r="S8" s="35">
        <f t="shared" si="6"/>
        <v>1.9737142857142859E-2</v>
      </c>
      <c r="T8">
        <v>0.24379999999999999</v>
      </c>
      <c r="U8">
        <v>-4.8000000000000001E-2</v>
      </c>
      <c r="V8">
        <v>-8.9999999999999993E-3</v>
      </c>
      <c r="W8" s="35">
        <f t="shared" ref="W8:W71" si="7">IF(T8&gt;$T$149,T8-$T$149,$T$149-T8)</f>
        <v>1.1778571428571499E-2</v>
      </c>
      <c r="X8" s="35">
        <f t="shared" ref="X8:Y71" si="8">IF(U8&gt;$D$149,U8-$D$149,IF(U8&gt;0,$D$149-U8,IF(U8&gt;(-$D$149),$D$149-(U8*(-1)),(U8+$D$149)*(-1))))</f>
        <v>5.6537142857142862E-2</v>
      </c>
      <c r="Y8" s="35">
        <f t="shared" si="8"/>
        <v>1.7537142857142859E-2</v>
      </c>
      <c r="Z8">
        <v>0.1363</v>
      </c>
      <c r="AA8">
        <v>-3.4500000000000003E-2</v>
      </c>
      <c r="AB8">
        <v>3.1E-2</v>
      </c>
      <c r="AC8" s="35">
        <f t="shared" ref="AC8:AC71" si="9">IF(Z8&gt;$Z$149,Z8-$Z$149,$Z$149-Z8)</f>
        <v>1.4399285714285684E-2</v>
      </c>
      <c r="AD8" s="35">
        <f t="shared" ref="AD8:AE71" si="10">IF(AA8&gt;$D$149,AA8-$D$149,IF(AA8&gt;0,$D$149-AA8,IF(AA8&gt;(-$D$149),$D$149-(AA8*(-1)),(AA8+$D$149)*(-1))))</f>
        <v>4.3037142857142864E-2</v>
      </c>
      <c r="AE8" s="35">
        <f t="shared" si="10"/>
        <v>3.9537142857142861E-2</v>
      </c>
      <c r="AF8">
        <v>0.28939999999999999</v>
      </c>
      <c r="AG8">
        <v>-3.3399999999999999E-2</v>
      </c>
      <c r="AH8">
        <v>-1.0800000000000001E-2</v>
      </c>
      <c r="AI8" s="35">
        <f t="shared" ref="AI8:AI71" si="11">IF(AF8&gt;$AF$149,AF8-$AF$149,$AF$149-AF8)</f>
        <v>3.2190000000000107E-2</v>
      </c>
      <c r="AJ8" s="35">
        <f t="shared" ref="AJ8:AK71" si="12">IF(AG8&gt;$D$149,AG8-$D$149,IF(AG8&gt;0,$D$149-AG8,IF(AG8&gt;(-$D$149),$D$149-(AG8*(-1)),(AG8+$D$149)*(-1))))</f>
        <v>4.193714285714286E-2</v>
      </c>
      <c r="AK8" s="35">
        <f t="shared" si="12"/>
        <v>1.9337142857142858E-2</v>
      </c>
      <c r="AL8">
        <v>0.2286</v>
      </c>
      <c r="AM8">
        <v>-3.95E-2</v>
      </c>
      <c r="AN8">
        <v>2E-3</v>
      </c>
      <c r="AO8" s="35">
        <f t="shared" ref="AO8:AO71" si="13">IF(AL8&gt;$AL$149,AL8-$AL$149,$AL$149-AL8)</f>
        <v>9.0464285714286219E-3</v>
      </c>
      <c r="AP8" s="35">
        <f t="shared" ref="AP8:AQ71" si="14">IF(AM8&gt;$D$149,AM8-$D$149,IF(AM8&gt;0,$D$149-AM8,IF(AM8&gt;(-$D$149),$D$149-(AM8*(-1)),(AM8+$D$149)*(-1))))</f>
        <v>4.8037142857142862E-2</v>
      </c>
      <c r="AQ8" s="35">
        <f t="shared" si="14"/>
        <v>1.053714285714286E-2</v>
      </c>
      <c r="AR8">
        <v>0.14829999999999999</v>
      </c>
      <c r="AS8">
        <v>-5.3600000000000002E-2</v>
      </c>
      <c r="AT8">
        <v>-2.6200000000000001E-2</v>
      </c>
      <c r="AU8" s="35">
        <f t="shared" ref="AU8:AU71" si="15">IF(AR8&gt;$AR$149,AR8-$AR$149,$AR$149-AR8)</f>
        <v>3.4721428571427848E-3</v>
      </c>
      <c r="AV8" s="35">
        <f t="shared" ref="AV8:AW71" si="16">IF(AS8&gt;$D$149,AS8-$D$149,IF(AS8&gt;0,$D$149-AS8,IF(AS8&gt;(-$D$149),$D$149-(AS8*(-1)),(AS8+$D$149)*(-1))))</f>
        <v>6.2137142857142863E-2</v>
      </c>
      <c r="AW8" s="35">
        <f t="shared" si="16"/>
        <v>3.4737142857142862E-2</v>
      </c>
      <c r="AX8">
        <v>0.25659999999999999</v>
      </c>
      <c r="AY8">
        <v>-5.5100000000000003E-2</v>
      </c>
      <c r="AZ8">
        <v>-1.9199999999999998E-2</v>
      </c>
      <c r="BA8" s="35">
        <f t="shared" ref="BA8:BA71" si="17">IF(AX8&gt;$AX$149,AX8-$AX$149,$AX$149-AX8)</f>
        <v>1.3434285714285621E-2</v>
      </c>
      <c r="BB8" s="35">
        <f t="shared" ref="BB8:BC71" si="18">IF(AY8&gt;$D$149,AY8-$D$149,IF(AY8&gt;0,$D$149-AY8,IF(AY8&gt;(-$D$149),$D$149-(AY8*(-1)),(AY8+$D$149)*(-1))))</f>
        <v>6.3637142857142864E-2</v>
      </c>
      <c r="BC8" s="35">
        <f t="shared" si="18"/>
        <v>2.7737142857142856E-2</v>
      </c>
    </row>
    <row r="9" spans="1:55" ht="15">
      <c r="A9" s="1">
        <v>3</v>
      </c>
      <c r="B9">
        <v>0.27539999999999998</v>
      </c>
      <c r="C9">
        <v>-3.9699999999999999E-2</v>
      </c>
      <c r="D9">
        <v>-1.2E-2</v>
      </c>
      <c r="E9" s="34">
        <f t="shared" si="0"/>
        <v>2.4150000000001115E-3</v>
      </c>
      <c r="F9" s="34">
        <f t="shared" si="1"/>
        <v>6.9315714285714272E-2</v>
      </c>
      <c r="G9" s="34">
        <f t="shared" si="2"/>
        <v>2.0537142857142858E-2</v>
      </c>
      <c r="H9">
        <v>0.19800000000000001</v>
      </c>
      <c r="I9">
        <v>-7.4000000000000003E-3</v>
      </c>
      <c r="J9">
        <v>1.5599999999999999E-2</v>
      </c>
      <c r="K9" s="35">
        <f t="shared" si="3"/>
        <v>4.3310000000000043E-2</v>
      </c>
      <c r="L9" s="35">
        <f t="shared" si="4"/>
        <v>1.1371428571428591E-3</v>
      </c>
      <c r="M9" s="35">
        <f t="shared" si="4"/>
        <v>2.4137142857142857E-2</v>
      </c>
      <c r="N9">
        <v>0.24410000000000001</v>
      </c>
      <c r="O9">
        <v>-6.1600000000000002E-2</v>
      </c>
      <c r="P9">
        <v>-4.4999999999999997E-3</v>
      </c>
      <c r="Q9" s="35">
        <f t="shared" si="5"/>
        <v>2.2708571428571273E-2</v>
      </c>
      <c r="R9" s="35">
        <f t="shared" si="6"/>
        <v>7.0137142857142856E-2</v>
      </c>
      <c r="S9" s="35">
        <f t="shared" si="6"/>
        <v>4.0371428571428598E-3</v>
      </c>
      <c r="T9">
        <v>0.24970000000000001</v>
      </c>
      <c r="U9">
        <v>-3.8999999999999998E-3</v>
      </c>
      <c r="V9">
        <v>-1.9099999999999999E-2</v>
      </c>
      <c r="W9" s="35">
        <f t="shared" si="7"/>
        <v>5.878571428571483E-3</v>
      </c>
      <c r="X9" s="35">
        <f t="shared" si="8"/>
        <v>4.6371428571428596E-3</v>
      </c>
      <c r="Y9" s="35">
        <f t="shared" si="8"/>
        <v>2.763714285714286E-2</v>
      </c>
      <c r="Z9">
        <v>0.10630000000000001</v>
      </c>
      <c r="AA9">
        <v>-4.1999999999999997E-3</v>
      </c>
      <c r="AB9">
        <v>-8.8999999999999999E-3</v>
      </c>
      <c r="AC9" s="35">
        <f t="shared" si="9"/>
        <v>1.5600714285714315E-2</v>
      </c>
      <c r="AD9" s="35">
        <f t="shared" si="10"/>
        <v>4.3371428571428597E-3</v>
      </c>
      <c r="AE9" s="35">
        <f t="shared" si="10"/>
        <v>1.7437142857142859E-2</v>
      </c>
      <c r="AF9">
        <v>0.2883</v>
      </c>
      <c r="AG9">
        <v>-3.6999999999999998E-2</v>
      </c>
      <c r="AH9">
        <v>-3.2000000000000002E-3</v>
      </c>
      <c r="AI9" s="35">
        <f t="shared" si="11"/>
        <v>3.1090000000000118E-2</v>
      </c>
      <c r="AJ9" s="35">
        <f t="shared" si="12"/>
        <v>4.5537142857142859E-2</v>
      </c>
      <c r="AK9" s="35">
        <f t="shared" si="12"/>
        <v>5.3371428571428597E-3</v>
      </c>
      <c r="AL9">
        <v>0.22819999999999999</v>
      </c>
      <c r="AM9">
        <v>-1.83E-2</v>
      </c>
      <c r="AN9">
        <v>8.3999999999999995E-3</v>
      </c>
      <c r="AO9" s="35">
        <f t="shared" si="13"/>
        <v>9.4464285714286333E-3</v>
      </c>
      <c r="AP9" s="35">
        <f t="shared" si="14"/>
        <v>2.6837142857142858E-2</v>
      </c>
      <c r="AQ9" s="35">
        <f t="shared" si="14"/>
        <v>1.6937142857142859E-2</v>
      </c>
      <c r="AR9">
        <v>0.18509999999999999</v>
      </c>
      <c r="AS9">
        <v>-7.2999999999999995E-2</v>
      </c>
      <c r="AT9">
        <v>5.1000000000000004E-3</v>
      </c>
      <c r="AU9" s="35">
        <f t="shared" si="15"/>
        <v>3.3327857142857215E-2</v>
      </c>
      <c r="AV9" s="35">
        <f t="shared" si="16"/>
        <v>8.153714285714285E-2</v>
      </c>
      <c r="AW9" s="35">
        <f t="shared" si="16"/>
        <v>1.363714285714286E-2</v>
      </c>
      <c r="AX9">
        <v>0.24579999999999999</v>
      </c>
      <c r="AY9">
        <v>-7.5600000000000001E-2</v>
      </c>
      <c r="AZ9">
        <v>-1.0800000000000001E-2</v>
      </c>
      <c r="BA9" s="35">
        <f t="shared" si="17"/>
        <v>2.6342857142856169E-3</v>
      </c>
      <c r="BB9" s="35">
        <f t="shared" si="18"/>
        <v>8.4137142857142855E-2</v>
      </c>
      <c r="BC9" s="35">
        <f t="shared" si="18"/>
        <v>1.9337142857142858E-2</v>
      </c>
    </row>
    <row r="10" spans="1:55" ht="15">
      <c r="A10" s="1">
        <v>4</v>
      </c>
      <c r="B10">
        <v>0.27450000000000002</v>
      </c>
      <c r="C10">
        <v>-3.7100000000000001E-2</v>
      </c>
      <c r="D10">
        <v>-5.7000000000000002E-3</v>
      </c>
      <c r="E10" s="34">
        <f t="shared" si="0"/>
        <v>3.3150000000000679E-3</v>
      </c>
      <c r="F10" s="34">
        <f t="shared" si="1"/>
        <v>6.6715714285714267E-2</v>
      </c>
      <c r="G10" s="34">
        <f t="shared" si="2"/>
        <v>2.8371428571428593E-3</v>
      </c>
      <c r="H10">
        <v>0.21579999999999999</v>
      </c>
      <c r="I10">
        <v>-2.5000000000000001E-3</v>
      </c>
      <c r="J10">
        <v>-1.7399999999999999E-2</v>
      </c>
      <c r="K10" s="35">
        <f t="shared" si="3"/>
        <v>2.551000000000006E-2</v>
      </c>
      <c r="L10" s="35">
        <f t="shared" si="4"/>
        <v>6.037142857142859E-3</v>
      </c>
      <c r="M10" s="35">
        <f t="shared" si="4"/>
        <v>2.593714285714286E-2</v>
      </c>
      <c r="N10">
        <v>0.2329</v>
      </c>
      <c r="O10">
        <v>-5.8099999999999999E-2</v>
      </c>
      <c r="P10">
        <v>1.5299999999999999E-2</v>
      </c>
      <c r="Q10" s="35">
        <f t="shared" si="5"/>
        <v>3.3908571428571288E-2</v>
      </c>
      <c r="R10" s="35">
        <f t="shared" si="6"/>
        <v>6.6637142857142853E-2</v>
      </c>
      <c r="S10" s="35">
        <f t="shared" si="6"/>
        <v>2.3837142857142859E-2</v>
      </c>
      <c r="T10">
        <v>0.2394</v>
      </c>
      <c r="U10">
        <v>-1.46E-2</v>
      </c>
      <c r="V10">
        <v>-2.3E-2</v>
      </c>
      <c r="W10" s="35">
        <f t="shared" si="7"/>
        <v>1.6178571428571487E-2</v>
      </c>
      <c r="X10" s="35">
        <f t="shared" si="8"/>
        <v>2.313714285714286E-2</v>
      </c>
      <c r="Y10" s="35">
        <f t="shared" si="8"/>
        <v>3.1537142857142861E-2</v>
      </c>
      <c r="Z10">
        <v>0.10970000000000001</v>
      </c>
      <c r="AA10">
        <v>2.5000000000000001E-3</v>
      </c>
      <c r="AB10">
        <v>-5.5999999999999999E-3</v>
      </c>
      <c r="AC10" s="35">
        <f t="shared" si="9"/>
        <v>1.2200714285714315E-2</v>
      </c>
      <c r="AD10" s="35">
        <f t="shared" si="10"/>
        <v>1.103714285714286E-2</v>
      </c>
      <c r="AE10" s="35">
        <f t="shared" si="10"/>
        <v>2.9371428571428595E-3</v>
      </c>
      <c r="AF10">
        <v>0.28510000000000002</v>
      </c>
      <c r="AG10">
        <v>-3.32E-2</v>
      </c>
      <c r="AH10">
        <v>-4.1999999999999997E-3</v>
      </c>
      <c r="AI10" s="35">
        <f t="shared" si="11"/>
        <v>2.7890000000000137E-2</v>
      </c>
      <c r="AJ10" s="35">
        <f t="shared" si="12"/>
        <v>4.1737142857142862E-2</v>
      </c>
      <c r="AK10" s="35">
        <f t="shared" si="12"/>
        <v>4.3371428571428597E-3</v>
      </c>
      <c r="AL10">
        <v>0.248</v>
      </c>
      <c r="AM10">
        <v>-2.7099999999999999E-2</v>
      </c>
      <c r="AN10">
        <v>8.3999999999999995E-3</v>
      </c>
      <c r="AO10" s="35">
        <f t="shared" si="13"/>
        <v>1.0353571428571379E-2</v>
      </c>
      <c r="AP10" s="35">
        <f t="shared" si="14"/>
        <v>3.563714285714286E-2</v>
      </c>
      <c r="AQ10" s="35">
        <f t="shared" si="14"/>
        <v>1.6937142857142859E-2</v>
      </c>
      <c r="AR10">
        <v>0.16850000000000001</v>
      </c>
      <c r="AS10">
        <v>-7.1000000000000004E-3</v>
      </c>
      <c r="AT10">
        <v>1.6500000000000001E-2</v>
      </c>
      <c r="AU10" s="35">
        <f t="shared" si="15"/>
        <v>1.6727857142857239E-2</v>
      </c>
      <c r="AV10" s="35">
        <f t="shared" si="16"/>
        <v>1.4371428571428591E-3</v>
      </c>
      <c r="AW10" s="35">
        <f t="shared" si="16"/>
        <v>2.5037142857142862E-2</v>
      </c>
      <c r="AX10">
        <v>0.26769999999999999</v>
      </c>
      <c r="AY10">
        <v>-7.6899999999999996E-2</v>
      </c>
      <c r="AZ10">
        <v>-1.2500000000000001E-2</v>
      </c>
      <c r="BA10" s="35">
        <f t="shared" si="17"/>
        <v>2.453428571428562E-2</v>
      </c>
      <c r="BB10" s="35">
        <f t="shared" si="18"/>
        <v>8.543714285714285E-2</v>
      </c>
      <c r="BC10" s="35">
        <f t="shared" si="18"/>
        <v>2.1037142857142858E-2</v>
      </c>
    </row>
    <row r="11" spans="1:55" ht="15">
      <c r="A11" s="1">
        <v>5</v>
      </c>
      <c r="B11">
        <v>0.27589999999999998</v>
      </c>
      <c r="C11">
        <v>-2.52E-2</v>
      </c>
      <c r="D11">
        <v>-8.0999999999999996E-3</v>
      </c>
      <c r="E11" s="34">
        <f t="shared" si="0"/>
        <v>1.9150000000001111E-3</v>
      </c>
      <c r="F11" s="34">
        <f t="shared" si="1"/>
        <v>4.4157142857142694E-3</v>
      </c>
      <c r="G11" s="34">
        <f t="shared" si="2"/>
        <v>4.371428571428599E-4</v>
      </c>
      <c r="H11">
        <v>0.1852</v>
      </c>
      <c r="I11">
        <v>-8.2000000000000007E-3</v>
      </c>
      <c r="J11">
        <v>1.4E-3</v>
      </c>
      <c r="K11" s="35">
        <f t="shared" si="3"/>
        <v>5.6110000000000049E-2</v>
      </c>
      <c r="L11" s="35">
        <f t="shared" si="4"/>
        <v>3.3714285714285877E-4</v>
      </c>
      <c r="M11" s="35">
        <f t="shared" si="4"/>
        <v>9.9371428571428597E-3</v>
      </c>
      <c r="N11">
        <v>0.27079999999999999</v>
      </c>
      <c r="O11">
        <v>-4.4900000000000002E-2</v>
      </c>
      <c r="P11">
        <v>1.77E-2</v>
      </c>
      <c r="Q11" s="35">
        <f t="shared" si="5"/>
        <v>3.9914285714287012E-3</v>
      </c>
      <c r="R11" s="35">
        <f t="shared" si="6"/>
        <v>5.3437142857142864E-2</v>
      </c>
      <c r="S11" s="35">
        <f t="shared" si="6"/>
        <v>2.6237142857142862E-2</v>
      </c>
      <c r="T11">
        <v>0.25090000000000001</v>
      </c>
      <c r="U11">
        <v>8.5000000000000006E-3</v>
      </c>
      <c r="V11">
        <v>-1.9E-2</v>
      </c>
      <c r="W11" s="35">
        <f t="shared" si="7"/>
        <v>4.6785714285714763E-3</v>
      </c>
      <c r="X11" s="35">
        <f t="shared" si="8"/>
        <v>1.7037142857142862E-2</v>
      </c>
      <c r="Y11" s="35">
        <f t="shared" si="8"/>
        <v>2.7537142857142857E-2</v>
      </c>
      <c r="Z11">
        <v>0.129</v>
      </c>
      <c r="AA11">
        <v>-7.22E-2</v>
      </c>
      <c r="AB11">
        <v>1.7100000000000001E-2</v>
      </c>
      <c r="AC11" s="35">
        <f t="shared" si="9"/>
        <v>7.099285714285683E-3</v>
      </c>
      <c r="AD11" s="35">
        <f t="shared" si="10"/>
        <v>8.0737142857142855E-2</v>
      </c>
      <c r="AE11" s="35">
        <f t="shared" si="10"/>
        <v>2.5637142857142858E-2</v>
      </c>
      <c r="AF11">
        <v>0.28839999999999999</v>
      </c>
      <c r="AG11">
        <v>-2.0899999999999998E-2</v>
      </c>
      <c r="AH11">
        <v>-2E-3</v>
      </c>
      <c r="AI11" s="35">
        <f t="shared" si="11"/>
        <v>3.1190000000000107E-2</v>
      </c>
      <c r="AJ11" s="35">
        <f t="shared" si="12"/>
        <v>2.9437142857142856E-2</v>
      </c>
      <c r="AK11" s="35">
        <f t="shared" si="12"/>
        <v>6.5371428571428594E-3</v>
      </c>
      <c r="AL11">
        <v>0.25590000000000002</v>
      </c>
      <c r="AM11">
        <v>8.0000000000000004E-4</v>
      </c>
      <c r="AN11">
        <v>-7.1000000000000004E-3</v>
      </c>
      <c r="AO11" s="35">
        <f t="shared" si="13"/>
        <v>1.8253571428571397E-2</v>
      </c>
      <c r="AP11" s="35">
        <f t="shared" si="14"/>
        <v>9.3371428571428598E-3</v>
      </c>
      <c r="AQ11" s="35">
        <f t="shared" si="14"/>
        <v>1.4371428571428591E-3</v>
      </c>
      <c r="AR11">
        <v>0.1976</v>
      </c>
      <c r="AS11">
        <v>-3.7499999999999999E-2</v>
      </c>
      <c r="AT11">
        <v>2.0799999999999999E-2</v>
      </c>
      <c r="AU11" s="35">
        <f t="shared" si="15"/>
        <v>4.5827857142857226E-2</v>
      </c>
      <c r="AV11" s="35">
        <f t="shared" si="16"/>
        <v>4.603714285714286E-2</v>
      </c>
      <c r="AW11" s="35">
        <f t="shared" si="16"/>
        <v>2.933714285714286E-2</v>
      </c>
      <c r="AX11">
        <v>0.26790000000000003</v>
      </c>
      <c r="AY11">
        <v>-7.4300000000000005E-2</v>
      </c>
      <c r="AZ11">
        <v>-2.7E-2</v>
      </c>
      <c r="BA11" s="35">
        <f t="shared" si="17"/>
        <v>2.4734285714285653E-2</v>
      </c>
      <c r="BB11" s="35">
        <f t="shared" si="18"/>
        <v>8.2837142857142859E-2</v>
      </c>
      <c r="BC11" s="35">
        <f t="shared" si="18"/>
        <v>3.5537142857142857E-2</v>
      </c>
    </row>
    <row r="12" spans="1:55" ht="15">
      <c r="A12" s="1">
        <v>6</v>
      </c>
      <c r="B12">
        <v>0.26340000000000002</v>
      </c>
      <c r="C12">
        <v>-3.4000000000000002E-2</v>
      </c>
      <c r="D12">
        <v>-1.7999999999999999E-2</v>
      </c>
      <c r="E12" s="34">
        <f t="shared" si="0"/>
        <v>1.4415000000000067E-2</v>
      </c>
      <c r="F12" s="34">
        <f t="shared" si="1"/>
        <v>6.3615714285714275E-2</v>
      </c>
      <c r="G12" s="34">
        <f t="shared" si="2"/>
        <v>2.6537142857142856E-2</v>
      </c>
      <c r="H12">
        <v>0.20799999999999999</v>
      </c>
      <c r="I12">
        <v>-2.01E-2</v>
      </c>
      <c r="J12">
        <v>-6.0000000000000001E-3</v>
      </c>
      <c r="K12" s="35">
        <f t="shared" si="3"/>
        <v>3.3310000000000062E-2</v>
      </c>
      <c r="L12" s="35">
        <f t="shared" si="4"/>
        <v>2.8637142857142861E-2</v>
      </c>
      <c r="M12" s="35">
        <f t="shared" si="4"/>
        <v>2.5371428571428593E-3</v>
      </c>
      <c r="N12">
        <v>0.25940000000000002</v>
      </c>
      <c r="O12">
        <v>-4.99E-2</v>
      </c>
      <c r="P12">
        <v>6.4999999999999997E-3</v>
      </c>
      <c r="Q12" s="35">
        <f t="shared" si="5"/>
        <v>7.4085714285712645E-3</v>
      </c>
      <c r="R12" s="35">
        <f t="shared" si="6"/>
        <v>5.8437142857142861E-2</v>
      </c>
      <c r="S12" s="35">
        <f t="shared" si="6"/>
        <v>1.503714285714286E-2</v>
      </c>
      <c r="T12">
        <v>0.25259999999999999</v>
      </c>
      <c r="U12">
        <v>8.5000000000000006E-3</v>
      </c>
      <c r="V12">
        <v>-2.35E-2</v>
      </c>
      <c r="W12" s="35">
        <f t="shared" si="7"/>
        <v>2.978571428571497E-3</v>
      </c>
      <c r="X12" s="35">
        <f t="shared" si="8"/>
        <v>1.7037142857142862E-2</v>
      </c>
      <c r="Y12" s="35">
        <f t="shared" si="8"/>
        <v>3.2037142857142861E-2</v>
      </c>
      <c r="Z12">
        <v>0.1135</v>
      </c>
      <c r="AA12">
        <v>-5.8999999999999999E-3</v>
      </c>
      <c r="AB12">
        <v>1.95E-2</v>
      </c>
      <c r="AC12" s="35">
        <f t="shared" si="9"/>
        <v>8.4007142857143169E-3</v>
      </c>
      <c r="AD12" s="35">
        <f t="shared" si="10"/>
        <v>2.6371428571428596E-3</v>
      </c>
      <c r="AE12" s="35">
        <f t="shared" si="10"/>
        <v>2.8037142857142858E-2</v>
      </c>
      <c r="AF12">
        <v>0.27279999999999999</v>
      </c>
      <c r="AG12">
        <v>-2.93E-2</v>
      </c>
      <c r="AH12">
        <v>-9.1000000000000004E-3</v>
      </c>
      <c r="AI12" s="35">
        <f t="shared" si="11"/>
        <v>1.5590000000000104E-2</v>
      </c>
      <c r="AJ12" s="35">
        <f t="shared" si="12"/>
        <v>3.7837142857142861E-2</v>
      </c>
      <c r="AK12" s="35">
        <f t="shared" si="12"/>
        <v>1.7637142857142858E-2</v>
      </c>
      <c r="AL12">
        <v>0.26950000000000002</v>
      </c>
      <c r="AM12">
        <v>3.0999999999999999E-3</v>
      </c>
      <c r="AN12">
        <v>-2.53E-2</v>
      </c>
      <c r="AO12" s="35">
        <f t="shared" si="13"/>
        <v>3.1853571428571398E-2</v>
      </c>
      <c r="AP12" s="35">
        <f t="shared" si="14"/>
        <v>1.163714285714286E-2</v>
      </c>
      <c r="AQ12" s="35">
        <f t="shared" si="14"/>
        <v>3.3837142857142857E-2</v>
      </c>
      <c r="AR12">
        <v>0.1757</v>
      </c>
      <c r="AS12">
        <v>-2.7400000000000001E-2</v>
      </c>
      <c r="AT12">
        <v>1.7600000000000001E-2</v>
      </c>
      <c r="AU12" s="35">
        <f t="shared" si="15"/>
        <v>2.3927857142857223E-2</v>
      </c>
      <c r="AV12" s="35">
        <f t="shared" si="16"/>
        <v>3.5937142857142862E-2</v>
      </c>
      <c r="AW12" s="35">
        <f t="shared" si="16"/>
        <v>2.6137142857142859E-2</v>
      </c>
      <c r="AX12">
        <v>0.26150000000000001</v>
      </c>
      <c r="AY12">
        <v>-7.9200000000000007E-2</v>
      </c>
      <c r="AZ12">
        <v>-1.6E-2</v>
      </c>
      <c r="BA12" s="35">
        <f t="shared" si="17"/>
        <v>1.8334285714285636E-2</v>
      </c>
      <c r="BB12" s="35">
        <f t="shared" si="18"/>
        <v>8.7737142857142861E-2</v>
      </c>
      <c r="BC12" s="35">
        <f t="shared" si="18"/>
        <v>2.4537142857142862E-2</v>
      </c>
    </row>
    <row r="13" spans="1:55" ht="15">
      <c r="A13" s="1">
        <v>7</v>
      </c>
      <c r="B13">
        <v>0.28420000000000001</v>
      </c>
      <c r="C13">
        <v>-4.3099999999999999E-2</v>
      </c>
      <c r="D13">
        <v>-1.9199999999999998E-2</v>
      </c>
      <c r="E13" s="34">
        <f t="shared" si="0"/>
        <v>6.3849999999999185E-3</v>
      </c>
      <c r="F13" s="34">
        <f t="shared" si="1"/>
        <v>7.2715714285714272E-2</v>
      </c>
      <c r="G13" s="34">
        <f t="shared" si="2"/>
        <v>2.7737142857142856E-2</v>
      </c>
      <c r="H13">
        <v>0.25580000000000003</v>
      </c>
      <c r="I13">
        <v>-6.1000000000000004E-3</v>
      </c>
      <c r="J13">
        <v>1.2E-2</v>
      </c>
      <c r="K13" s="35">
        <f t="shared" si="3"/>
        <v>1.4489999999999975E-2</v>
      </c>
      <c r="L13" s="35">
        <f t="shared" si="4"/>
        <v>2.4371428571428591E-3</v>
      </c>
      <c r="M13" s="35">
        <f t="shared" si="4"/>
        <v>2.0537142857142858E-2</v>
      </c>
      <c r="N13">
        <v>0.25380000000000003</v>
      </c>
      <c r="O13">
        <v>-6.8400000000000002E-2</v>
      </c>
      <c r="P13">
        <v>-1.6999999999999999E-3</v>
      </c>
      <c r="Q13" s="35">
        <f t="shared" si="5"/>
        <v>1.3008571428571258E-2</v>
      </c>
      <c r="R13" s="35">
        <f t="shared" si="6"/>
        <v>7.6937142857142857E-2</v>
      </c>
      <c r="S13" s="35">
        <f t="shared" si="6"/>
        <v>6.8371428571428593E-3</v>
      </c>
      <c r="T13">
        <v>0.25530000000000003</v>
      </c>
      <c r="U13">
        <v>-1.0800000000000001E-2</v>
      </c>
      <c r="V13">
        <v>-2.3E-3</v>
      </c>
      <c r="W13" s="35">
        <f t="shared" si="7"/>
        <v>2.7857142857146133E-4</v>
      </c>
      <c r="X13" s="35">
        <f t="shared" si="8"/>
        <v>1.9337142857142858E-2</v>
      </c>
      <c r="Y13" s="35">
        <f t="shared" si="8"/>
        <v>6.2371428571428595E-3</v>
      </c>
      <c r="Z13">
        <v>0.1303</v>
      </c>
      <c r="AA13">
        <v>-1.14E-2</v>
      </c>
      <c r="AB13">
        <v>-4.1999999999999997E-3</v>
      </c>
      <c r="AC13" s="35">
        <f t="shared" si="9"/>
        <v>8.3992857142856786E-3</v>
      </c>
      <c r="AD13" s="35">
        <f t="shared" si="10"/>
        <v>1.9937142857142862E-2</v>
      </c>
      <c r="AE13" s="35">
        <f t="shared" si="10"/>
        <v>4.3371428571428597E-3</v>
      </c>
      <c r="AF13">
        <v>0.26779999999999998</v>
      </c>
      <c r="AG13">
        <v>-4.5199999999999997E-2</v>
      </c>
      <c r="AH13">
        <v>-9.9000000000000008E-3</v>
      </c>
      <c r="AI13" s="35">
        <f t="shared" si="11"/>
        <v>1.0590000000000099E-2</v>
      </c>
      <c r="AJ13" s="35">
        <f t="shared" si="12"/>
        <v>5.3737142857142858E-2</v>
      </c>
      <c r="AK13" s="35">
        <f t="shared" si="12"/>
        <v>1.843714285714286E-2</v>
      </c>
      <c r="AL13">
        <v>0.26690000000000003</v>
      </c>
      <c r="AM13">
        <v>-7.7999999999999996E-3</v>
      </c>
      <c r="AN13">
        <v>5.7000000000000002E-3</v>
      </c>
      <c r="AO13" s="35">
        <f t="shared" si="13"/>
        <v>2.9253571428571407E-2</v>
      </c>
      <c r="AP13" s="35">
        <f t="shared" si="14"/>
        <v>7.3714285714285982E-4</v>
      </c>
      <c r="AQ13" s="35">
        <f t="shared" si="14"/>
        <v>1.423714285714286E-2</v>
      </c>
      <c r="AR13">
        <v>7.9500000000000001E-2</v>
      </c>
      <c r="AS13">
        <v>-1.4200000000000001E-2</v>
      </c>
      <c r="AT13">
        <v>8.8000000000000005E-3</v>
      </c>
      <c r="AU13" s="35">
        <f t="shared" si="15"/>
        <v>7.2272142857142771E-2</v>
      </c>
      <c r="AV13" s="35">
        <f t="shared" si="16"/>
        <v>2.2737142857142859E-2</v>
      </c>
      <c r="AW13" s="35">
        <f t="shared" si="16"/>
        <v>1.733714285714286E-2</v>
      </c>
      <c r="AX13">
        <v>0.25390000000000001</v>
      </c>
      <c r="AY13">
        <v>-6.1100000000000002E-2</v>
      </c>
      <c r="AZ13">
        <v>-1.8700000000000001E-2</v>
      </c>
      <c r="BA13" s="35">
        <f t="shared" si="17"/>
        <v>1.0734285714285641E-2</v>
      </c>
      <c r="BB13" s="35">
        <f t="shared" si="18"/>
        <v>6.9637142857142856E-2</v>
      </c>
      <c r="BC13" s="35">
        <f t="shared" si="18"/>
        <v>2.7237142857142863E-2</v>
      </c>
    </row>
    <row r="14" spans="1:55" ht="15">
      <c r="A14" s="1">
        <v>8</v>
      </c>
      <c r="B14">
        <v>0.2787</v>
      </c>
      <c r="C14">
        <v>-3.1800000000000002E-2</v>
      </c>
      <c r="D14">
        <v>-1.9300000000000001E-2</v>
      </c>
      <c r="E14" s="34">
        <f t="shared" si="0"/>
        <v>8.8499999999991363E-4</v>
      </c>
      <c r="F14" s="34">
        <f t="shared" si="1"/>
        <v>6.1415714285714268E-2</v>
      </c>
      <c r="G14" s="34">
        <f t="shared" si="2"/>
        <v>2.7837142857142859E-2</v>
      </c>
      <c r="H14">
        <v>0.2303</v>
      </c>
      <c r="I14">
        <v>-3.8800000000000001E-2</v>
      </c>
      <c r="J14">
        <v>-2.2000000000000001E-3</v>
      </c>
      <c r="K14" s="35">
        <f t="shared" si="3"/>
        <v>1.1010000000000048E-2</v>
      </c>
      <c r="L14" s="35">
        <f t="shared" si="4"/>
        <v>4.7337142857142862E-2</v>
      </c>
      <c r="M14" s="35">
        <f t="shared" si="4"/>
        <v>6.3371428571428589E-3</v>
      </c>
      <c r="N14">
        <v>0.2555</v>
      </c>
      <c r="O14">
        <v>-5.7799999999999997E-2</v>
      </c>
      <c r="P14">
        <v>-9.4000000000000004E-3</v>
      </c>
      <c r="Q14" s="35">
        <f t="shared" si="5"/>
        <v>1.1308571428571279E-2</v>
      </c>
      <c r="R14" s="35">
        <f t="shared" si="6"/>
        <v>6.6337142857142858E-2</v>
      </c>
      <c r="S14" s="35">
        <f t="shared" si="6"/>
        <v>1.793714285714286E-2</v>
      </c>
      <c r="T14">
        <v>0.23180000000000001</v>
      </c>
      <c r="U14">
        <v>4.5999999999999999E-3</v>
      </c>
      <c r="V14">
        <v>-5.1999999999999998E-3</v>
      </c>
      <c r="W14" s="35">
        <f t="shared" si="7"/>
        <v>2.3778571428571482E-2</v>
      </c>
      <c r="X14" s="35">
        <f t="shared" si="8"/>
        <v>1.3137142857142859E-2</v>
      </c>
      <c r="Y14" s="35">
        <f t="shared" si="8"/>
        <v>3.3371428571428597E-3</v>
      </c>
      <c r="Z14">
        <v>0.12130000000000001</v>
      </c>
      <c r="AA14">
        <v>-7.1000000000000004E-3</v>
      </c>
      <c r="AB14">
        <v>-1.3599999999999999E-2</v>
      </c>
      <c r="AC14" s="35">
        <f t="shared" si="9"/>
        <v>6.0071428571431551E-4</v>
      </c>
      <c r="AD14" s="35">
        <f t="shared" si="10"/>
        <v>1.4371428571428591E-3</v>
      </c>
      <c r="AE14" s="35">
        <f t="shared" si="10"/>
        <v>2.2137142857142859E-2</v>
      </c>
      <c r="AF14">
        <v>0.2717</v>
      </c>
      <c r="AG14">
        <v>-1.7999999999999999E-2</v>
      </c>
      <c r="AH14">
        <v>-2.9999999999999997E-4</v>
      </c>
      <c r="AI14" s="35">
        <f t="shared" si="11"/>
        <v>1.4490000000000114E-2</v>
      </c>
      <c r="AJ14" s="35">
        <f t="shared" si="12"/>
        <v>2.6537142857142856E-2</v>
      </c>
      <c r="AK14" s="35">
        <f t="shared" si="12"/>
        <v>8.2371428571428595E-3</v>
      </c>
      <c r="AL14">
        <v>0.25390000000000001</v>
      </c>
      <c r="AM14">
        <v>-1.2E-2</v>
      </c>
      <c r="AN14">
        <v>-1.9900000000000001E-2</v>
      </c>
      <c r="AO14" s="35">
        <f t="shared" si="13"/>
        <v>1.6253571428571395E-2</v>
      </c>
      <c r="AP14" s="35">
        <f t="shared" si="14"/>
        <v>2.0537142857142858E-2</v>
      </c>
      <c r="AQ14" s="35">
        <f t="shared" si="14"/>
        <v>2.8437142857142862E-2</v>
      </c>
      <c r="AR14">
        <v>0.16120000000000001</v>
      </c>
      <c r="AS14">
        <v>1.3899999999999999E-2</v>
      </c>
      <c r="AT14">
        <v>-1.6199999999999999E-2</v>
      </c>
      <c r="AU14" s="35">
        <f t="shared" si="15"/>
        <v>9.4278571428572377E-3</v>
      </c>
      <c r="AV14" s="35">
        <f t="shared" si="16"/>
        <v>2.2437142857142857E-2</v>
      </c>
      <c r="AW14" s="35">
        <f t="shared" si="16"/>
        <v>2.473714285714286E-2</v>
      </c>
      <c r="AX14">
        <v>0.27239999999999998</v>
      </c>
      <c r="AY14">
        <v>-7.7600000000000002E-2</v>
      </c>
      <c r="AZ14">
        <v>-2.5399999999999999E-2</v>
      </c>
      <c r="BA14" s="35">
        <f t="shared" si="17"/>
        <v>2.9234285714285602E-2</v>
      </c>
      <c r="BB14" s="35">
        <f t="shared" si="18"/>
        <v>8.6137142857142857E-2</v>
      </c>
      <c r="BC14" s="35">
        <f t="shared" si="18"/>
        <v>3.393714285714286E-2</v>
      </c>
    </row>
    <row r="15" spans="1:55" ht="15">
      <c r="A15" s="1">
        <v>9</v>
      </c>
      <c r="B15">
        <v>0.27450000000000002</v>
      </c>
      <c r="C15">
        <v>-4.87E-2</v>
      </c>
      <c r="D15">
        <v>-2.4199999999999999E-2</v>
      </c>
      <c r="E15" s="34">
        <f t="shared" si="0"/>
        <v>3.3150000000000679E-3</v>
      </c>
      <c r="F15" s="34">
        <f t="shared" si="1"/>
        <v>7.8315714285714266E-2</v>
      </c>
      <c r="G15" s="34">
        <f t="shared" si="2"/>
        <v>3.273714285714286E-2</v>
      </c>
      <c r="H15">
        <v>0.25519999999999998</v>
      </c>
      <c r="I15">
        <v>-4.7E-2</v>
      </c>
      <c r="J15">
        <v>-1.34E-2</v>
      </c>
      <c r="K15" s="35">
        <f t="shared" si="3"/>
        <v>1.388999999999993E-2</v>
      </c>
      <c r="L15" s="35">
        <f t="shared" si="4"/>
        <v>5.5537142857142861E-2</v>
      </c>
      <c r="M15" s="35">
        <f t="shared" si="4"/>
        <v>2.193714285714286E-2</v>
      </c>
      <c r="N15">
        <v>0.25790000000000002</v>
      </c>
      <c r="O15">
        <v>-4.2299999999999997E-2</v>
      </c>
      <c r="P15">
        <v>-1.2999999999999999E-3</v>
      </c>
      <c r="Q15" s="35">
        <f t="shared" si="5"/>
        <v>8.9085714285712658E-3</v>
      </c>
      <c r="R15" s="35">
        <f t="shared" si="6"/>
        <v>5.0837142857142859E-2</v>
      </c>
      <c r="S15" s="35">
        <f t="shared" si="6"/>
        <v>7.2371428571428595E-3</v>
      </c>
      <c r="T15">
        <v>0.2404</v>
      </c>
      <c r="U15">
        <v>1.8E-3</v>
      </c>
      <c r="V15">
        <v>3.3999999999999998E-3</v>
      </c>
      <c r="W15" s="35">
        <f t="shared" si="7"/>
        <v>1.5178571428571486E-2</v>
      </c>
      <c r="X15" s="35">
        <f t="shared" si="8"/>
        <v>1.0337142857142859E-2</v>
      </c>
      <c r="Y15" s="35">
        <f t="shared" si="8"/>
        <v>1.193714285714286E-2</v>
      </c>
      <c r="Z15">
        <v>0.1467</v>
      </c>
      <c r="AA15">
        <v>-5.16E-2</v>
      </c>
      <c r="AB15">
        <v>-4.1999999999999997E-3</v>
      </c>
      <c r="AC15" s="35">
        <f t="shared" si="9"/>
        <v>2.4799285714285677E-2</v>
      </c>
      <c r="AD15" s="35">
        <f t="shared" si="10"/>
        <v>6.0137142857142861E-2</v>
      </c>
      <c r="AE15" s="35">
        <f t="shared" si="10"/>
        <v>4.3371428571428597E-3</v>
      </c>
      <c r="AF15">
        <v>0.26250000000000001</v>
      </c>
      <c r="AG15">
        <v>-1.9400000000000001E-2</v>
      </c>
      <c r="AH15">
        <v>7.4999999999999997E-3</v>
      </c>
      <c r="AI15" s="35">
        <f t="shared" si="11"/>
        <v>5.2900000000001279E-3</v>
      </c>
      <c r="AJ15" s="35">
        <f t="shared" si="12"/>
        <v>2.7937142857142862E-2</v>
      </c>
      <c r="AK15" s="35">
        <f t="shared" si="12"/>
        <v>1.6037142857142861E-2</v>
      </c>
      <c r="AL15">
        <v>0.27679999999999999</v>
      </c>
      <c r="AM15">
        <v>-2.6700000000000002E-2</v>
      </c>
      <c r="AN15">
        <v>6.4999999999999997E-3</v>
      </c>
      <c r="AO15" s="35">
        <f t="shared" si="13"/>
        <v>3.9153571428571371E-2</v>
      </c>
      <c r="AP15" s="35">
        <f t="shared" si="14"/>
        <v>3.5237142857142863E-2</v>
      </c>
      <c r="AQ15" s="35">
        <f t="shared" si="14"/>
        <v>1.503714285714286E-2</v>
      </c>
      <c r="AR15">
        <v>0.14610000000000001</v>
      </c>
      <c r="AS15">
        <v>-3.4799999999999998E-2</v>
      </c>
      <c r="AT15">
        <v>-8.6999999999999994E-3</v>
      </c>
      <c r="AU15" s="35">
        <f t="shared" si="15"/>
        <v>5.6721428571427646E-3</v>
      </c>
      <c r="AV15" s="35">
        <f t="shared" si="16"/>
        <v>4.3337142857142859E-2</v>
      </c>
      <c r="AW15" s="35">
        <f t="shared" si="16"/>
        <v>1.7237142857142861E-2</v>
      </c>
      <c r="AX15">
        <v>0.27060000000000001</v>
      </c>
      <c r="AY15">
        <v>-9.0700000000000003E-2</v>
      </c>
      <c r="AZ15">
        <v>-2.18E-2</v>
      </c>
      <c r="BA15" s="35">
        <f t="shared" si="17"/>
        <v>2.7434285714285633E-2</v>
      </c>
      <c r="BB15" s="35">
        <f t="shared" si="18"/>
        <v>9.9237142857142857E-2</v>
      </c>
      <c r="BC15" s="35">
        <f t="shared" si="18"/>
        <v>3.0337142857142861E-2</v>
      </c>
    </row>
    <row r="16" spans="1:55" ht="15">
      <c r="A16" s="1">
        <v>10</v>
      </c>
      <c r="B16">
        <v>0.26050000000000001</v>
      </c>
      <c r="C16">
        <v>-2.23E-2</v>
      </c>
      <c r="D16">
        <v>-3.2399999999999998E-2</v>
      </c>
      <c r="E16" s="34">
        <f t="shared" si="0"/>
        <v>1.731500000000008E-2</v>
      </c>
      <c r="F16" s="34">
        <f t="shared" si="1"/>
        <v>7.3157142857142692E-3</v>
      </c>
      <c r="G16" s="34">
        <f t="shared" si="2"/>
        <v>4.0937142857142859E-2</v>
      </c>
      <c r="H16">
        <v>0.23930000000000001</v>
      </c>
      <c r="I16">
        <v>-2.6100000000000002E-2</v>
      </c>
      <c r="J16">
        <v>-1.84E-2</v>
      </c>
      <c r="K16" s="35">
        <f t="shared" si="3"/>
        <v>2.0100000000000395E-3</v>
      </c>
      <c r="L16" s="35">
        <f t="shared" si="4"/>
        <v>3.4637142857142859E-2</v>
      </c>
      <c r="M16" s="35">
        <f t="shared" si="4"/>
        <v>2.6937142857142861E-2</v>
      </c>
      <c r="N16">
        <v>0.2631</v>
      </c>
      <c r="O16">
        <v>-4.6699999999999998E-2</v>
      </c>
      <c r="P16">
        <v>5.1000000000000004E-3</v>
      </c>
      <c r="Q16" s="35">
        <f t="shared" si="5"/>
        <v>3.7085714285712834E-3</v>
      </c>
      <c r="R16" s="35">
        <f t="shared" si="6"/>
        <v>5.523714285714286E-2</v>
      </c>
      <c r="S16" s="35">
        <f t="shared" si="6"/>
        <v>1.363714285714286E-2</v>
      </c>
      <c r="T16">
        <v>0.24679999999999999</v>
      </c>
      <c r="U16">
        <v>1.7000000000000001E-2</v>
      </c>
      <c r="V16">
        <v>-1.32E-2</v>
      </c>
      <c r="W16" s="35">
        <f t="shared" si="7"/>
        <v>8.7785714285714966E-3</v>
      </c>
      <c r="X16" s="35">
        <f t="shared" si="8"/>
        <v>2.5537142857142862E-2</v>
      </c>
      <c r="Y16" s="35">
        <f t="shared" si="8"/>
        <v>2.1737142857142858E-2</v>
      </c>
      <c r="Z16">
        <v>0.1457</v>
      </c>
      <c r="AA16">
        <v>-4.8000000000000001E-2</v>
      </c>
      <c r="AB16">
        <v>-1.5599999999999999E-2</v>
      </c>
      <c r="AC16" s="35">
        <f t="shared" si="9"/>
        <v>2.3799285714285676E-2</v>
      </c>
      <c r="AD16" s="35">
        <f t="shared" si="10"/>
        <v>5.6537142857142862E-2</v>
      </c>
      <c r="AE16" s="35">
        <f t="shared" si="10"/>
        <v>2.4137142857142857E-2</v>
      </c>
      <c r="AF16">
        <v>0.24970000000000001</v>
      </c>
      <c r="AG16">
        <v>-1.9300000000000001E-2</v>
      </c>
      <c r="AH16">
        <v>5.9999999999999995E-4</v>
      </c>
      <c r="AI16" s="35">
        <f t="shared" si="11"/>
        <v>7.5099999999998779E-3</v>
      </c>
      <c r="AJ16" s="35">
        <f t="shared" si="12"/>
        <v>2.7837142857142859E-2</v>
      </c>
      <c r="AK16" s="35">
        <f t="shared" si="12"/>
        <v>9.1371428571428593E-3</v>
      </c>
      <c r="AL16">
        <v>0.26540000000000002</v>
      </c>
      <c r="AM16">
        <v>-3.0499999999999999E-2</v>
      </c>
      <c r="AN16">
        <v>-7.9000000000000008E-3</v>
      </c>
      <c r="AO16" s="35">
        <f t="shared" si="13"/>
        <v>2.7753571428571405E-2</v>
      </c>
      <c r="AP16" s="35">
        <f t="shared" si="14"/>
        <v>3.9037142857142861E-2</v>
      </c>
      <c r="AQ16" s="35">
        <f t="shared" si="14"/>
        <v>6.3714285714285869E-4</v>
      </c>
      <c r="AR16">
        <v>0.124</v>
      </c>
      <c r="AS16">
        <v>-4.1200000000000001E-2</v>
      </c>
      <c r="AT16">
        <v>-1.03E-2</v>
      </c>
      <c r="AU16" s="35">
        <f t="shared" si="15"/>
        <v>2.7772142857142773E-2</v>
      </c>
      <c r="AV16" s="35">
        <f t="shared" si="16"/>
        <v>4.9737142857142862E-2</v>
      </c>
      <c r="AW16" s="35">
        <f t="shared" si="16"/>
        <v>1.8837142857142858E-2</v>
      </c>
      <c r="AX16">
        <v>0.25380000000000003</v>
      </c>
      <c r="AY16">
        <v>-6.7400000000000002E-2</v>
      </c>
      <c r="AZ16">
        <v>-6.4000000000000003E-3</v>
      </c>
      <c r="BA16" s="35">
        <f t="shared" si="17"/>
        <v>1.0634285714285652E-2</v>
      </c>
      <c r="BB16" s="35">
        <f t="shared" si="18"/>
        <v>7.5937142857142856E-2</v>
      </c>
      <c r="BC16" s="35">
        <f t="shared" si="18"/>
        <v>2.1371428571428592E-3</v>
      </c>
    </row>
    <row r="17" spans="1:55" ht="15">
      <c r="A17" s="1">
        <v>11</v>
      </c>
      <c r="B17">
        <v>0.2485</v>
      </c>
      <c r="C17">
        <v>-2.8899999999999999E-2</v>
      </c>
      <c r="D17">
        <v>-3.6200000000000003E-2</v>
      </c>
      <c r="E17" s="34">
        <f t="shared" si="0"/>
        <v>2.9315000000000091E-2</v>
      </c>
      <c r="F17" s="34">
        <f t="shared" si="1"/>
        <v>7.1571428571427093E-4</v>
      </c>
      <c r="G17" s="34">
        <f t="shared" si="2"/>
        <v>4.4737142857142864E-2</v>
      </c>
      <c r="H17">
        <v>0.2341</v>
      </c>
      <c r="I17">
        <v>-7.5600000000000001E-2</v>
      </c>
      <c r="J17">
        <v>2.0500000000000001E-2</v>
      </c>
      <c r="K17" s="35">
        <f t="shared" si="3"/>
        <v>7.2100000000000497E-3</v>
      </c>
      <c r="L17" s="35">
        <f t="shared" si="4"/>
        <v>8.4137142857142855E-2</v>
      </c>
      <c r="M17" s="35">
        <f t="shared" si="4"/>
        <v>2.9037142857142859E-2</v>
      </c>
      <c r="N17">
        <v>0.24890000000000001</v>
      </c>
      <c r="O17">
        <v>-4.8800000000000003E-2</v>
      </c>
      <c r="P17">
        <v>-6.0000000000000001E-3</v>
      </c>
      <c r="Q17" s="35">
        <f t="shared" si="5"/>
        <v>1.7908571428571274E-2</v>
      </c>
      <c r="R17" s="35">
        <f t="shared" si="6"/>
        <v>5.7337142857142864E-2</v>
      </c>
      <c r="S17" s="35">
        <f t="shared" si="6"/>
        <v>2.5371428571428593E-3</v>
      </c>
      <c r="T17">
        <v>0.25009999999999999</v>
      </c>
      <c r="U17">
        <v>1.41E-2</v>
      </c>
      <c r="V17">
        <v>-2.6700000000000002E-2</v>
      </c>
      <c r="W17" s="35">
        <f t="shared" si="7"/>
        <v>5.4785714285714993E-3</v>
      </c>
      <c r="X17" s="35">
        <f t="shared" si="8"/>
        <v>2.2637142857142859E-2</v>
      </c>
      <c r="Y17" s="35">
        <f t="shared" si="8"/>
        <v>3.5237142857142863E-2</v>
      </c>
      <c r="Z17">
        <v>0.13519999999999999</v>
      </c>
      <c r="AA17">
        <v>-5.4800000000000001E-2</v>
      </c>
      <c r="AB17">
        <v>-2.7300000000000001E-2</v>
      </c>
      <c r="AC17" s="35">
        <f t="shared" si="9"/>
        <v>1.3299285714285666E-2</v>
      </c>
      <c r="AD17" s="35">
        <f t="shared" si="10"/>
        <v>6.3337142857142856E-2</v>
      </c>
      <c r="AE17" s="35">
        <f t="shared" si="10"/>
        <v>3.5837142857142859E-2</v>
      </c>
      <c r="AF17">
        <v>0.26069999999999999</v>
      </c>
      <c r="AG17">
        <v>-3.6299999999999999E-2</v>
      </c>
      <c r="AH17">
        <v>-8.0999999999999996E-3</v>
      </c>
      <c r="AI17" s="35">
        <f t="shared" si="11"/>
        <v>3.4900000000001041E-3</v>
      </c>
      <c r="AJ17" s="35">
        <f t="shared" si="12"/>
        <v>4.483714285714286E-2</v>
      </c>
      <c r="AK17" s="35">
        <f t="shared" si="12"/>
        <v>4.371428571428599E-4</v>
      </c>
      <c r="AL17">
        <v>0.2626</v>
      </c>
      <c r="AM17">
        <v>-2.06E-2</v>
      </c>
      <c r="AN17">
        <v>1.9E-3</v>
      </c>
      <c r="AO17" s="35">
        <f t="shared" si="13"/>
        <v>2.4953571428571381E-2</v>
      </c>
      <c r="AP17" s="35">
        <f t="shared" si="14"/>
        <v>2.9137142857142861E-2</v>
      </c>
      <c r="AQ17" s="35">
        <f t="shared" si="14"/>
        <v>1.043714285714286E-2</v>
      </c>
      <c r="AR17">
        <v>0.15279999999999999</v>
      </c>
      <c r="AS17">
        <v>-1.26E-2</v>
      </c>
      <c r="AT17">
        <v>-6.7000000000000002E-3</v>
      </c>
      <c r="AU17" s="35">
        <f t="shared" si="15"/>
        <v>1.0278571428572192E-3</v>
      </c>
      <c r="AV17" s="35">
        <f t="shared" si="16"/>
        <v>2.1137142857142861E-2</v>
      </c>
      <c r="AW17" s="35">
        <f t="shared" si="16"/>
        <v>1.8371428571428592E-3</v>
      </c>
      <c r="AX17">
        <v>0.26069999999999999</v>
      </c>
      <c r="AY17">
        <v>-7.4499999999999997E-2</v>
      </c>
      <c r="AZ17">
        <v>3.2000000000000002E-3</v>
      </c>
      <c r="BA17" s="35">
        <f t="shared" si="17"/>
        <v>1.7534285714285613E-2</v>
      </c>
      <c r="BB17" s="35">
        <f t="shared" si="18"/>
        <v>8.3037142857142851E-2</v>
      </c>
      <c r="BC17" s="35">
        <f t="shared" si="18"/>
        <v>1.1737142857142859E-2</v>
      </c>
    </row>
    <row r="18" spans="1:55" ht="15">
      <c r="A18" s="1">
        <v>12</v>
      </c>
      <c r="B18">
        <v>0.25740000000000002</v>
      </c>
      <c r="C18">
        <v>-2.7799999999999998E-2</v>
      </c>
      <c r="D18">
        <v>-1.6199999999999999E-2</v>
      </c>
      <c r="E18" s="34">
        <f t="shared" si="0"/>
        <v>2.0415000000000072E-2</v>
      </c>
      <c r="F18" s="34">
        <f t="shared" si="1"/>
        <v>1.8157142857142712E-3</v>
      </c>
      <c r="G18" s="34">
        <f t="shared" si="2"/>
        <v>2.473714285714286E-2</v>
      </c>
      <c r="H18">
        <v>0.21790000000000001</v>
      </c>
      <c r="I18">
        <v>-2.6700000000000002E-2</v>
      </c>
      <c r="J18">
        <v>5.9999999999999995E-4</v>
      </c>
      <c r="K18" s="35">
        <f t="shared" si="3"/>
        <v>2.3410000000000042E-2</v>
      </c>
      <c r="L18" s="35">
        <f t="shared" si="4"/>
        <v>3.5237142857142863E-2</v>
      </c>
      <c r="M18" s="35">
        <f t="shared" si="4"/>
        <v>9.1371428571428593E-3</v>
      </c>
      <c r="N18">
        <v>0.25800000000000001</v>
      </c>
      <c r="O18">
        <v>-5.2200000000000003E-2</v>
      </c>
      <c r="P18">
        <v>-1.7299999999999999E-2</v>
      </c>
      <c r="Q18" s="35">
        <f t="shared" si="5"/>
        <v>8.8085714285712768E-3</v>
      </c>
      <c r="R18" s="35">
        <f t="shared" si="6"/>
        <v>6.0737142857142865E-2</v>
      </c>
      <c r="S18" s="35">
        <f t="shared" si="6"/>
        <v>2.5837142857142857E-2</v>
      </c>
      <c r="T18">
        <v>0.24049999999999999</v>
      </c>
      <c r="U18">
        <v>-1.41E-2</v>
      </c>
      <c r="V18">
        <v>-2.07E-2</v>
      </c>
      <c r="W18" s="35">
        <f t="shared" si="7"/>
        <v>1.5078571428571497E-2</v>
      </c>
      <c r="X18" s="35">
        <f t="shared" si="8"/>
        <v>2.2637142857142859E-2</v>
      </c>
      <c r="Y18" s="35">
        <f t="shared" si="8"/>
        <v>2.9237142857142857E-2</v>
      </c>
      <c r="Z18">
        <v>9.9500000000000005E-2</v>
      </c>
      <c r="AA18">
        <v>-6.0299999999999999E-2</v>
      </c>
      <c r="AB18">
        <v>3.27E-2</v>
      </c>
      <c r="AC18" s="35">
        <f t="shared" si="9"/>
        <v>2.2400714285714315E-2</v>
      </c>
      <c r="AD18" s="35">
        <f t="shared" si="10"/>
        <v>6.8837142857142861E-2</v>
      </c>
      <c r="AE18" s="35">
        <f t="shared" si="10"/>
        <v>4.1237142857142861E-2</v>
      </c>
      <c r="AF18">
        <v>0.26919999999999999</v>
      </c>
      <c r="AG18">
        <v>-5.5599999999999997E-2</v>
      </c>
      <c r="AH18">
        <v>-5.8999999999999999E-3</v>
      </c>
      <c r="AI18" s="35">
        <f t="shared" si="11"/>
        <v>1.1990000000000112E-2</v>
      </c>
      <c r="AJ18" s="35">
        <f t="shared" si="12"/>
        <v>6.4137142857142851E-2</v>
      </c>
      <c r="AK18" s="35">
        <f t="shared" si="12"/>
        <v>2.6371428571428596E-3</v>
      </c>
      <c r="AL18">
        <v>0.2591</v>
      </c>
      <c r="AM18">
        <v>-2.7699999999999999E-2</v>
      </c>
      <c r="AN18">
        <v>1.2E-2</v>
      </c>
      <c r="AO18" s="35">
        <f t="shared" si="13"/>
        <v>2.1453571428571377E-2</v>
      </c>
      <c r="AP18" s="35">
        <f t="shared" si="14"/>
        <v>3.6237142857142857E-2</v>
      </c>
      <c r="AQ18" s="35">
        <f t="shared" si="14"/>
        <v>2.0537142857142858E-2</v>
      </c>
      <c r="AR18">
        <v>0.16400000000000001</v>
      </c>
      <c r="AS18">
        <v>-7.4499999999999997E-2</v>
      </c>
      <c r="AT18">
        <v>-1.6999999999999999E-3</v>
      </c>
      <c r="AU18" s="35">
        <f t="shared" si="15"/>
        <v>1.2227857142857235E-2</v>
      </c>
      <c r="AV18" s="35">
        <f t="shared" si="16"/>
        <v>8.3037142857142851E-2</v>
      </c>
      <c r="AW18" s="35">
        <f t="shared" si="16"/>
        <v>6.8371428571428593E-3</v>
      </c>
      <c r="AX18">
        <v>0.24510000000000001</v>
      </c>
      <c r="AY18">
        <v>-7.0099999999999996E-2</v>
      </c>
      <c r="AZ18">
        <v>-1.77E-2</v>
      </c>
      <c r="BA18" s="35">
        <f t="shared" si="17"/>
        <v>1.9342857142856384E-3</v>
      </c>
      <c r="BB18" s="35">
        <f t="shared" si="18"/>
        <v>7.863714285714285E-2</v>
      </c>
      <c r="BC18" s="35">
        <f t="shared" si="18"/>
        <v>2.6237142857142862E-2</v>
      </c>
    </row>
    <row r="19" spans="1:55" ht="15">
      <c r="A19" s="1">
        <v>13</v>
      </c>
      <c r="B19">
        <v>0.26900000000000002</v>
      </c>
      <c r="C19">
        <v>-3.9E-2</v>
      </c>
      <c r="D19">
        <v>-6.4999999999999997E-3</v>
      </c>
      <c r="E19" s="34">
        <f t="shared" si="0"/>
        <v>8.8150000000000728E-3</v>
      </c>
      <c r="F19" s="34">
        <f t="shared" si="1"/>
        <v>6.8615714285714266E-2</v>
      </c>
      <c r="G19" s="34">
        <f t="shared" si="2"/>
        <v>2.0371428571428598E-3</v>
      </c>
      <c r="H19">
        <v>0.21740000000000001</v>
      </c>
      <c r="I19">
        <v>-2.4500000000000001E-2</v>
      </c>
      <c r="J19">
        <v>1.9699999999999999E-2</v>
      </c>
      <c r="K19" s="35">
        <f t="shared" si="3"/>
        <v>2.3910000000000042E-2</v>
      </c>
      <c r="L19" s="35">
        <f t="shared" si="4"/>
        <v>3.3037142857142862E-2</v>
      </c>
      <c r="M19" s="35">
        <f t="shared" si="4"/>
        <v>2.8237142857142856E-2</v>
      </c>
      <c r="N19">
        <v>0.24010000000000001</v>
      </c>
      <c r="O19">
        <v>-5.6800000000000003E-2</v>
      </c>
      <c r="P19">
        <v>-3.7400000000000003E-2</v>
      </c>
      <c r="Q19" s="35">
        <f t="shared" si="5"/>
        <v>2.6708571428571276E-2</v>
      </c>
      <c r="R19" s="35">
        <f t="shared" si="6"/>
        <v>6.5337142857142858E-2</v>
      </c>
      <c r="S19" s="35">
        <f t="shared" si="6"/>
        <v>4.5937142857142864E-2</v>
      </c>
      <c r="T19">
        <v>0.25769999999999998</v>
      </c>
      <c r="U19">
        <v>-4.1999999999999997E-3</v>
      </c>
      <c r="V19">
        <v>-3.04E-2</v>
      </c>
      <c r="W19" s="35">
        <f t="shared" si="7"/>
        <v>2.1214285714284964E-3</v>
      </c>
      <c r="X19" s="35">
        <f t="shared" si="8"/>
        <v>4.3371428571428597E-3</v>
      </c>
      <c r="Y19" s="35">
        <f t="shared" si="8"/>
        <v>3.8937142857142858E-2</v>
      </c>
      <c r="Z19">
        <v>0.12180000000000001</v>
      </c>
      <c r="AA19">
        <v>-8.2900000000000001E-2</v>
      </c>
      <c r="AB19">
        <v>1.8800000000000001E-2</v>
      </c>
      <c r="AC19" s="35">
        <f t="shared" si="9"/>
        <v>1.0071428571431507E-4</v>
      </c>
      <c r="AD19" s="35">
        <f t="shared" si="10"/>
        <v>9.1437142857142856E-2</v>
      </c>
      <c r="AE19" s="35">
        <f t="shared" si="10"/>
        <v>2.7337142857142858E-2</v>
      </c>
      <c r="AF19">
        <v>0.25390000000000001</v>
      </c>
      <c r="AG19">
        <v>-4.8099999999999997E-2</v>
      </c>
      <c r="AH19">
        <v>7.1999999999999998E-3</v>
      </c>
      <c r="AI19" s="35">
        <f t="shared" si="11"/>
        <v>3.3099999999998686E-3</v>
      </c>
      <c r="AJ19" s="35">
        <f t="shared" si="12"/>
        <v>5.6637142857142858E-2</v>
      </c>
      <c r="AK19" s="35">
        <f t="shared" si="12"/>
        <v>1.5737142857142859E-2</v>
      </c>
      <c r="AL19">
        <v>0.2681</v>
      </c>
      <c r="AM19">
        <v>-1.55E-2</v>
      </c>
      <c r="AN19">
        <v>-1.0200000000000001E-2</v>
      </c>
      <c r="AO19" s="35">
        <f t="shared" si="13"/>
        <v>3.0453571428571385E-2</v>
      </c>
      <c r="AP19" s="35">
        <f t="shared" si="14"/>
        <v>2.4037142857142861E-2</v>
      </c>
      <c r="AQ19" s="35">
        <f t="shared" si="14"/>
        <v>1.8737142857142862E-2</v>
      </c>
      <c r="AR19">
        <v>0.15310000000000001</v>
      </c>
      <c r="AS19">
        <v>-5.8000000000000003E-2</v>
      </c>
      <c r="AT19">
        <v>-2.8E-3</v>
      </c>
      <c r="AU19" s="35">
        <f t="shared" si="15"/>
        <v>1.3278571428572417E-3</v>
      </c>
      <c r="AV19" s="35">
        <f t="shared" si="16"/>
        <v>6.6537142857142864E-2</v>
      </c>
      <c r="AW19" s="35">
        <f t="shared" si="16"/>
        <v>5.7371428571428591E-3</v>
      </c>
      <c r="AX19">
        <v>0.25159999999999999</v>
      </c>
      <c r="AY19">
        <v>-8.7099999999999997E-2</v>
      </c>
      <c r="AZ19">
        <v>-1.7399999999999999E-2</v>
      </c>
      <c r="BA19" s="35">
        <f t="shared" si="17"/>
        <v>8.4342857142856165E-3</v>
      </c>
      <c r="BB19" s="35">
        <f t="shared" si="18"/>
        <v>9.5637142857142851E-2</v>
      </c>
      <c r="BC19" s="35">
        <f t="shared" si="18"/>
        <v>2.593714285714286E-2</v>
      </c>
    </row>
    <row r="20" spans="1:55" ht="15">
      <c r="A20" s="1">
        <v>14</v>
      </c>
      <c r="B20">
        <v>0.28470000000000001</v>
      </c>
      <c r="C20">
        <v>-3.3700000000000001E-2</v>
      </c>
      <c r="D20">
        <v>-2.6100000000000002E-2</v>
      </c>
      <c r="E20" s="34">
        <f t="shared" si="0"/>
        <v>6.884999999999919E-3</v>
      </c>
      <c r="F20" s="34">
        <f t="shared" si="1"/>
        <v>6.3315714285714267E-2</v>
      </c>
      <c r="G20" s="34">
        <f t="shared" si="2"/>
        <v>3.4637142857142859E-2</v>
      </c>
      <c r="H20">
        <v>0.2228</v>
      </c>
      <c r="I20">
        <v>-1.5E-3</v>
      </c>
      <c r="J20">
        <v>-2.5999999999999999E-3</v>
      </c>
      <c r="K20" s="35">
        <f t="shared" si="3"/>
        <v>1.8510000000000054E-2</v>
      </c>
      <c r="L20" s="35">
        <f t="shared" si="4"/>
        <v>7.0371428571428599E-3</v>
      </c>
      <c r="M20" s="35">
        <f t="shared" si="4"/>
        <v>5.9371428571428596E-3</v>
      </c>
      <c r="N20">
        <v>0.24690000000000001</v>
      </c>
      <c r="O20">
        <v>-4.7100000000000003E-2</v>
      </c>
      <c r="P20">
        <v>-2.29E-2</v>
      </c>
      <c r="Q20" s="35">
        <f t="shared" si="5"/>
        <v>1.9908571428571276E-2</v>
      </c>
      <c r="R20" s="35">
        <f t="shared" si="6"/>
        <v>5.5637142857142864E-2</v>
      </c>
      <c r="S20" s="35">
        <f t="shared" si="6"/>
        <v>3.1437142857142858E-2</v>
      </c>
      <c r="T20">
        <v>0.25290000000000001</v>
      </c>
      <c r="U20">
        <v>-3.3700000000000001E-2</v>
      </c>
      <c r="V20">
        <v>-2.46E-2</v>
      </c>
      <c r="W20" s="35">
        <f t="shared" si="7"/>
        <v>2.6785714285714746E-3</v>
      </c>
      <c r="X20" s="35">
        <f t="shared" si="8"/>
        <v>4.2237142857142862E-2</v>
      </c>
      <c r="Y20" s="35">
        <f t="shared" si="8"/>
        <v>3.3137142857142858E-2</v>
      </c>
      <c r="Z20">
        <v>0.14069999999999999</v>
      </c>
      <c r="AA20">
        <v>-5.8299999999999998E-2</v>
      </c>
      <c r="AB20">
        <v>9.1999999999999998E-3</v>
      </c>
      <c r="AC20" s="35">
        <f t="shared" si="9"/>
        <v>1.8799285714285671E-2</v>
      </c>
      <c r="AD20" s="35">
        <f t="shared" si="10"/>
        <v>6.6837142857142859E-2</v>
      </c>
      <c r="AE20" s="35">
        <f t="shared" si="10"/>
        <v>1.7737142857142861E-2</v>
      </c>
      <c r="AF20">
        <v>0.25380000000000003</v>
      </c>
      <c r="AG20">
        <v>-3.0099999999999998E-2</v>
      </c>
      <c r="AH20">
        <v>-3.0000000000000001E-3</v>
      </c>
      <c r="AI20" s="35">
        <f t="shared" si="11"/>
        <v>3.4099999999998576E-3</v>
      </c>
      <c r="AJ20" s="35">
        <f t="shared" si="12"/>
        <v>3.8637142857142856E-2</v>
      </c>
      <c r="AK20" s="35">
        <f t="shared" si="12"/>
        <v>5.5371428571428594E-3</v>
      </c>
      <c r="AL20">
        <v>0.28339999999999999</v>
      </c>
      <c r="AM20">
        <v>-3.0599999999999999E-2</v>
      </c>
      <c r="AN20">
        <v>-1.0200000000000001E-2</v>
      </c>
      <c r="AO20" s="35">
        <f t="shared" si="13"/>
        <v>4.5753571428571366E-2</v>
      </c>
      <c r="AP20" s="35">
        <f t="shared" si="14"/>
        <v>3.9137142857142856E-2</v>
      </c>
      <c r="AQ20" s="35">
        <f t="shared" si="14"/>
        <v>1.8737142857142862E-2</v>
      </c>
      <c r="AR20">
        <v>0.1658</v>
      </c>
      <c r="AS20">
        <v>-6.1800000000000001E-2</v>
      </c>
      <c r="AT20">
        <v>7.9000000000000008E-3</v>
      </c>
      <c r="AU20" s="35">
        <f t="shared" si="15"/>
        <v>1.4027857142857231E-2</v>
      </c>
      <c r="AV20" s="35">
        <f t="shared" si="16"/>
        <v>7.0337142857142862E-2</v>
      </c>
      <c r="AW20" s="35">
        <f t="shared" si="16"/>
        <v>1.6437142857142858E-2</v>
      </c>
      <c r="AX20">
        <v>0.2311</v>
      </c>
      <c r="AY20">
        <v>-8.8400000000000006E-2</v>
      </c>
      <c r="AZ20">
        <v>-2.4500000000000001E-2</v>
      </c>
      <c r="BA20" s="35">
        <f t="shared" si="17"/>
        <v>1.2065714285714374E-2</v>
      </c>
      <c r="BB20" s="35">
        <f t="shared" si="18"/>
        <v>9.6937142857142861E-2</v>
      </c>
      <c r="BC20" s="35">
        <f t="shared" si="18"/>
        <v>3.3037142857142862E-2</v>
      </c>
    </row>
    <row r="21" spans="1:55" ht="15">
      <c r="A21" s="1">
        <v>15</v>
      </c>
      <c r="B21">
        <v>0.25819999999999999</v>
      </c>
      <c r="C21">
        <v>-2.9700000000000001E-2</v>
      </c>
      <c r="D21">
        <v>-3.7900000000000003E-2</v>
      </c>
      <c r="E21" s="34">
        <f t="shared" si="0"/>
        <v>1.9615000000000105E-2</v>
      </c>
      <c r="F21" s="34">
        <f t="shared" si="1"/>
        <v>5.931571428571427E-2</v>
      </c>
      <c r="G21" s="34">
        <f t="shared" si="2"/>
        <v>4.6437142857142864E-2</v>
      </c>
      <c r="H21">
        <v>0.2402</v>
      </c>
      <c r="I21">
        <v>-2.9499999999999998E-2</v>
      </c>
      <c r="J21">
        <v>-8.8000000000000005E-3</v>
      </c>
      <c r="K21" s="35">
        <f t="shared" si="3"/>
        <v>1.1100000000000554E-3</v>
      </c>
      <c r="L21" s="35">
        <f t="shared" si="4"/>
        <v>3.803714285714286E-2</v>
      </c>
      <c r="M21" s="35">
        <f t="shared" si="4"/>
        <v>1.733714285714286E-2</v>
      </c>
      <c r="N21">
        <v>0.2336</v>
      </c>
      <c r="O21">
        <v>-5.0799999999999998E-2</v>
      </c>
      <c r="P21">
        <v>-1.3899999999999999E-2</v>
      </c>
      <c r="Q21" s="35">
        <f t="shared" si="5"/>
        <v>3.3208571428571282E-2</v>
      </c>
      <c r="R21" s="35">
        <f t="shared" si="6"/>
        <v>5.9337142857142859E-2</v>
      </c>
      <c r="S21" s="35">
        <f t="shared" si="6"/>
        <v>2.2437142857142857E-2</v>
      </c>
      <c r="T21">
        <v>0.25269999999999998</v>
      </c>
      <c r="U21">
        <v>-3.8999999999999998E-3</v>
      </c>
      <c r="V21">
        <v>-1.8200000000000001E-2</v>
      </c>
      <c r="W21" s="35">
        <f t="shared" si="7"/>
        <v>2.8785714285715081E-3</v>
      </c>
      <c r="X21" s="35">
        <f t="shared" si="8"/>
        <v>4.6371428571428596E-3</v>
      </c>
      <c r="Y21" s="35">
        <f t="shared" si="8"/>
        <v>2.6737142857142862E-2</v>
      </c>
      <c r="Z21">
        <v>0.1731</v>
      </c>
      <c r="AA21">
        <v>-2.29E-2</v>
      </c>
      <c r="AB21">
        <v>-2.7400000000000001E-2</v>
      </c>
      <c r="AC21" s="35">
        <f t="shared" si="9"/>
        <v>5.1199285714285683E-2</v>
      </c>
      <c r="AD21" s="35">
        <f t="shared" si="10"/>
        <v>3.1437142857142858E-2</v>
      </c>
      <c r="AE21" s="35">
        <f t="shared" si="10"/>
        <v>3.5937142857142862E-2</v>
      </c>
      <c r="AF21">
        <v>0.25890000000000002</v>
      </c>
      <c r="AG21">
        <v>-1.9400000000000001E-2</v>
      </c>
      <c r="AH21">
        <v>1.01E-2</v>
      </c>
      <c r="AI21" s="35">
        <f t="shared" si="11"/>
        <v>1.6900000000001358E-3</v>
      </c>
      <c r="AJ21" s="35">
        <f t="shared" si="12"/>
        <v>2.7937142857142862E-2</v>
      </c>
      <c r="AK21" s="35">
        <f t="shared" si="12"/>
        <v>1.8637142857142859E-2</v>
      </c>
      <c r="AL21">
        <v>0.28079999999999999</v>
      </c>
      <c r="AM21">
        <v>-6.4000000000000003E-3</v>
      </c>
      <c r="AN21">
        <v>-1.5E-3</v>
      </c>
      <c r="AO21" s="35">
        <f t="shared" si="13"/>
        <v>4.3153571428571375E-2</v>
      </c>
      <c r="AP21" s="35">
        <f t="shared" si="14"/>
        <v>2.1371428571428592E-3</v>
      </c>
      <c r="AQ21" s="35">
        <f t="shared" si="14"/>
        <v>7.0371428571428599E-3</v>
      </c>
      <c r="AR21">
        <v>0.14330000000000001</v>
      </c>
      <c r="AS21">
        <v>1.01E-2</v>
      </c>
      <c r="AT21">
        <v>-1.6199999999999999E-2</v>
      </c>
      <c r="AU21" s="35">
        <f t="shared" si="15"/>
        <v>8.4721428571427615E-3</v>
      </c>
      <c r="AV21" s="35">
        <f t="shared" si="16"/>
        <v>1.8637142857142859E-2</v>
      </c>
      <c r="AW21" s="35">
        <f t="shared" si="16"/>
        <v>2.473714285714286E-2</v>
      </c>
      <c r="AX21">
        <v>0.23719999999999999</v>
      </c>
      <c r="AY21">
        <v>-9.5699999999999993E-2</v>
      </c>
      <c r="AZ21">
        <v>-2.53E-2</v>
      </c>
      <c r="BA21" s="35">
        <f t="shared" si="17"/>
        <v>5.9657142857143797E-3</v>
      </c>
      <c r="BB21" s="35">
        <f t="shared" si="18"/>
        <v>0.10423714285714285</v>
      </c>
      <c r="BC21" s="35">
        <f t="shared" si="18"/>
        <v>3.3837142857142857E-2</v>
      </c>
    </row>
    <row r="22" spans="1:55" ht="15">
      <c r="A22" s="1">
        <v>16</v>
      </c>
      <c r="B22">
        <v>0.25850000000000001</v>
      </c>
      <c r="C22">
        <v>-3.1699999999999999E-2</v>
      </c>
      <c r="D22">
        <v>-6.7000000000000002E-3</v>
      </c>
      <c r="E22" s="34">
        <f t="shared" si="0"/>
        <v>1.9315000000000082E-2</v>
      </c>
      <c r="F22" s="34">
        <f t="shared" si="1"/>
        <v>6.1315714285714265E-2</v>
      </c>
      <c r="G22" s="34">
        <f t="shared" si="2"/>
        <v>1.8371428571428592E-3</v>
      </c>
      <c r="H22">
        <v>0.2026</v>
      </c>
      <c r="I22">
        <v>-2.3199999999999998E-2</v>
      </c>
      <c r="J22">
        <v>2.92E-2</v>
      </c>
      <c r="K22" s="35">
        <f t="shared" si="3"/>
        <v>3.871000000000005E-2</v>
      </c>
      <c r="L22" s="35">
        <f t="shared" si="4"/>
        <v>3.173714285714286E-2</v>
      </c>
      <c r="M22" s="35">
        <f t="shared" si="4"/>
        <v>3.7737142857142858E-2</v>
      </c>
      <c r="N22">
        <v>0.21460000000000001</v>
      </c>
      <c r="O22">
        <v>-7.0099999999999996E-2</v>
      </c>
      <c r="P22">
        <v>-9.9000000000000008E-3</v>
      </c>
      <c r="Q22" s="35">
        <f t="shared" si="5"/>
        <v>5.2208571428571271E-2</v>
      </c>
      <c r="R22" s="35">
        <f t="shared" si="6"/>
        <v>7.863714285714285E-2</v>
      </c>
      <c r="S22" s="35">
        <f t="shared" si="6"/>
        <v>1.843714285714286E-2</v>
      </c>
      <c r="T22">
        <v>0.25069999999999998</v>
      </c>
      <c r="U22">
        <v>-5.1000000000000004E-3</v>
      </c>
      <c r="V22">
        <v>-3.5700000000000003E-2</v>
      </c>
      <c r="W22" s="35">
        <f t="shared" si="7"/>
        <v>4.8785714285715098E-3</v>
      </c>
      <c r="X22" s="35">
        <f t="shared" si="8"/>
        <v>3.4371428571428591E-3</v>
      </c>
      <c r="Y22" s="35">
        <f t="shared" si="8"/>
        <v>4.4237142857142864E-2</v>
      </c>
      <c r="Z22">
        <v>0.1323</v>
      </c>
      <c r="AA22">
        <v>-4.4699999999999997E-2</v>
      </c>
      <c r="AB22">
        <v>2.3800000000000002E-2</v>
      </c>
      <c r="AC22" s="35">
        <f t="shared" si="9"/>
        <v>1.039928571428568E-2</v>
      </c>
      <c r="AD22" s="35">
        <f t="shared" si="10"/>
        <v>5.3237142857142858E-2</v>
      </c>
      <c r="AE22" s="35">
        <f t="shared" si="10"/>
        <v>3.2337142857142863E-2</v>
      </c>
      <c r="AF22">
        <v>0.2772</v>
      </c>
      <c r="AG22">
        <v>-3.0599999999999999E-2</v>
      </c>
      <c r="AH22">
        <v>-7.3000000000000001E-3</v>
      </c>
      <c r="AI22" s="35">
        <f t="shared" si="11"/>
        <v>1.9990000000000119E-2</v>
      </c>
      <c r="AJ22" s="35">
        <f t="shared" si="12"/>
        <v>3.9137142857142856E-2</v>
      </c>
      <c r="AK22" s="35">
        <f t="shared" si="12"/>
        <v>1.2371428571428594E-3</v>
      </c>
      <c r="AL22">
        <v>0.26150000000000001</v>
      </c>
      <c r="AM22">
        <v>-1.8100000000000002E-2</v>
      </c>
      <c r="AN22">
        <v>-6.7000000000000002E-3</v>
      </c>
      <c r="AO22" s="35">
        <f t="shared" si="13"/>
        <v>2.3853571428571391E-2</v>
      </c>
      <c r="AP22" s="35">
        <f t="shared" si="14"/>
        <v>2.6637142857142859E-2</v>
      </c>
      <c r="AQ22" s="35">
        <f t="shared" si="14"/>
        <v>1.8371428571428592E-3</v>
      </c>
      <c r="AR22">
        <v>0.1236</v>
      </c>
      <c r="AS22">
        <v>-4.2799999999999998E-2</v>
      </c>
      <c r="AT22">
        <v>-2.0799999999999999E-2</v>
      </c>
      <c r="AU22" s="35">
        <f t="shared" si="15"/>
        <v>2.8172142857142771E-2</v>
      </c>
      <c r="AV22" s="35">
        <f t="shared" si="16"/>
        <v>5.1337142857142859E-2</v>
      </c>
      <c r="AW22" s="35">
        <f t="shared" si="16"/>
        <v>2.933714285714286E-2</v>
      </c>
      <c r="AX22">
        <v>0.23499999999999999</v>
      </c>
      <c r="AY22">
        <v>-9.9900000000000003E-2</v>
      </c>
      <c r="AZ22">
        <v>-1.32E-2</v>
      </c>
      <c r="BA22" s="35">
        <f t="shared" si="17"/>
        <v>8.1657142857143872E-3</v>
      </c>
      <c r="BB22" s="35">
        <f t="shared" si="18"/>
        <v>0.10843714285714286</v>
      </c>
      <c r="BC22" s="35">
        <f t="shared" si="18"/>
        <v>2.1737142857142858E-2</v>
      </c>
    </row>
    <row r="23" spans="1:55" ht="15">
      <c r="A23" s="1">
        <v>17</v>
      </c>
      <c r="B23">
        <v>0.27329999999999999</v>
      </c>
      <c r="C23">
        <v>-9.4000000000000004E-3</v>
      </c>
      <c r="D23">
        <v>-1.2E-2</v>
      </c>
      <c r="E23" s="34">
        <f t="shared" si="0"/>
        <v>4.5150000000001023E-3</v>
      </c>
      <c r="F23" s="34">
        <f t="shared" si="1"/>
        <v>2.0215714285714267E-2</v>
      </c>
      <c r="G23" s="34">
        <f t="shared" si="2"/>
        <v>2.0537142857142858E-2</v>
      </c>
      <c r="H23">
        <v>0.24829999999999999</v>
      </c>
      <c r="I23">
        <v>-2.6700000000000002E-2</v>
      </c>
      <c r="J23">
        <v>-4.1000000000000003E-3</v>
      </c>
      <c r="K23" s="35">
        <f t="shared" si="3"/>
        <v>6.9899999999999407E-3</v>
      </c>
      <c r="L23" s="35">
        <f t="shared" si="4"/>
        <v>3.5237142857142863E-2</v>
      </c>
      <c r="M23" s="35">
        <f t="shared" si="4"/>
        <v>4.4371428571428591E-3</v>
      </c>
      <c r="N23">
        <v>0.22009999999999999</v>
      </c>
      <c r="O23">
        <v>-6.2199999999999998E-2</v>
      </c>
      <c r="P23">
        <v>-1.06E-2</v>
      </c>
      <c r="Q23" s="35">
        <f t="shared" si="5"/>
        <v>4.6708571428571294E-2</v>
      </c>
      <c r="R23" s="35">
        <f t="shared" si="6"/>
        <v>7.073714285714286E-2</v>
      </c>
      <c r="S23" s="35">
        <f t="shared" si="6"/>
        <v>1.913714285714286E-2</v>
      </c>
      <c r="T23">
        <v>0.25180000000000002</v>
      </c>
      <c r="U23">
        <v>1.5699999999999999E-2</v>
      </c>
      <c r="V23">
        <v>-1.4E-2</v>
      </c>
      <c r="W23" s="35">
        <f t="shared" si="7"/>
        <v>3.7785714285714644E-3</v>
      </c>
      <c r="X23" s="35">
        <f t="shared" si="8"/>
        <v>2.423714285714286E-2</v>
      </c>
      <c r="Y23" s="35">
        <f t="shared" si="8"/>
        <v>2.253714285714286E-2</v>
      </c>
      <c r="Z23">
        <v>0.15629999999999999</v>
      </c>
      <c r="AA23">
        <v>-3.27E-2</v>
      </c>
      <c r="AB23">
        <v>-1.46E-2</v>
      </c>
      <c r="AC23" s="35">
        <f t="shared" si="9"/>
        <v>3.4399285714285674E-2</v>
      </c>
      <c r="AD23" s="35">
        <f t="shared" si="10"/>
        <v>4.1237142857142861E-2</v>
      </c>
      <c r="AE23" s="35">
        <f t="shared" si="10"/>
        <v>2.313714285714286E-2</v>
      </c>
      <c r="AF23">
        <v>0.27779999999999999</v>
      </c>
      <c r="AG23">
        <v>-5.0500000000000003E-2</v>
      </c>
      <c r="AH23">
        <v>-6.0000000000000001E-3</v>
      </c>
      <c r="AI23" s="35">
        <f t="shared" si="11"/>
        <v>2.0590000000000108E-2</v>
      </c>
      <c r="AJ23" s="35">
        <f t="shared" si="12"/>
        <v>5.9037142857142864E-2</v>
      </c>
      <c r="AK23" s="35">
        <f t="shared" si="12"/>
        <v>2.5371428571428593E-3</v>
      </c>
      <c r="AL23">
        <v>0.24840000000000001</v>
      </c>
      <c r="AM23">
        <v>-4.3099999999999999E-2</v>
      </c>
      <c r="AN23">
        <v>-3.3300000000000003E-2</v>
      </c>
      <c r="AO23" s="35">
        <f t="shared" si="13"/>
        <v>1.075357142857139E-2</v>
      </c>
      <c r="AP23" s="35">
        <f t="shared" si="14"/>
        <v>5.1637142857142861E-2</v>
      </c>
      <c r="AQ23" s="35">
        <f t="shared" si="14"/>
        <v>4.1837142857142864E-2</v>
      </c>
      <c r="AR23">
        <v>8.6900000000000005E-2</v>
      </c>
      <c r="AS23">
        <v>7.7000000000000002E-3</v>
      </c>
      <c r="AT23">
        <v>-5.0000000000000001E-3</v>
      </c>
      <c r="AU23" s="35">
        <f t="shared" si="15"/>
        <v>6.4872142857142767E-2</v>
      </c>
      <c r="AV23" s="35">
        <f t="shared" si="16"/>
        <v>1.623714285714286E-2</v>
      </c>
      <c r="AW23" s="35">
        <f t="shared" si="16"/>
        <v>3.5371428571428594E-3</v>
      </c>
      <c r="AX23">
        <v>0.24329999999999999</v>
      </c>
      <c r="AY23">
        <v>-0.1012</v>
      </c>
      <c r="AZ23">
        <v>-1.2200000000000001E-2</v>
      </c>
      <c r="BA23" s="35">
        <f t="shared" si="17"/>
        <v>1.3428571428561464E-4</v>
      </c>
      <c r="BB23" s="35">
        <f t="shared" si="18"/>
        <v>0.10973714285714285</v>
      </c>
      <c r="BC23" s="35">
        <f t="shared" si="18"/>
        <v>2.073714285714286E-2</v>
      </c>
    </row>
    <row r="24" spans="1:55" ht="15">
      <c r="A24" s="1">
        <v>18</v>
      </c>
      <c r="B24">
        <v>0.28039999999999998</v>
      </c>
      <c r="C24">
        <v>-2.0299999999999999E-2</v>
      </c>
      <c r="D24">
        <v>-1.6799999999999999E-2</v>
      </c>
      <c r="E24" s="34">
        <f t="shared" si="0"/>
        <v>2.5849999999998929E-3</v>
      </c>
      <c r="F24" s="34">
        <f t="shared" si="1"/>
        <v>9.3157142857142709E-3</v>
      </c>
      <c r="G24" s="34">
        <f t="shared" si="2"/>
        <v>2.5337142857142857E-2</v>
      </c>
      <c r="H24">
        <v>0.26819999999999999</v>
      </c>
      <c r="I24">
        <v>-3.85E-2</v>
      </c>
      <c r="J24">
        <v>8.3999999999999995E-3</v>
      </c>
      <c r="K24" s="35">
        <f t="shared" si="3"/>
        <v>2.6889999999999942E-2</v>
      </c>
      <c r="L24" s="35">
        <f t="shared" si="4"/>
        <v>4.7037142857142861E-2</v>
      </c>
      <c r="M24" s="35">
        <f t="shared" si="4"/>
        <v>1.6937142857142859E-2</v>
      </c>
      <c r="N24">
        <v>0.21870000000000001</v>
      </c>
      <c r="O24">
        <v>-3.8699999999999998E-2</v>
      </c>
      <c r="P24">
        <v>-2.3800000000000002E-2</v>
      </c>
      <c r="Q24" s="35">
        <f t="shared" si="5"/>
        <v>4.8108571428571278E-2</v>
      </c>
      <c r="R24" s="35">
        <f t="shared" si="6"/>
        <v>4.7237142857142859E-2</v>
      </c>
      <c r="S24" s="35">
        <f t="shared" si="6"/>
        <v>3.2337142857142863E-2</v>
      </c>
      <c r="T24">
        <v>0.25109999999999999</v>
      </c>
      <c r="U24">
        <v>2.35E-2</v>
      </c>
      <c r="V24">
        <v>-1.2500000000000001E-2</v>
      </c>
      <c r="W24" s="35">
        <f t="shared" si="7"/>
        <v>4.4785714285714984E-3</v>
      </c>
      <c r="X24" s="35">
        <f t="shared" si="8"/>
        <v>3.2037142857142861E-2</v>
      </c>
      <c r="Y24" s="35">
        <f t="shared" si="8"/>
        <v>2.1037142857142858E-2</v>
      </c>
      <c r="Z24">
        <v>0.1842</v>
      </c>
      <c r="AA24">
        <v>-7.0499999999999993E-2</v>
      </c>
      <c r="AB24">
        <v>6.7000000000000002E-3</v>
      </c>
      <c r="AC24" s="35">
        <f t="shared" si="9"/>
        <v>6.2299285714285682E-2</v>
      </c>
      <c r="AD24" s="35">
        <f t="shared" si="10"/>
        <v>7.9037142857142847E-2</v>
      </c>
      <c r="AE24" s="35">
        <f t="shared" si="10"/>
        <v>1.5237142857142859E-2</v>
      </c>
      <c r="AF24">
        <v>0.2717</v>
      </c>
      <c r="AG24">
        <v>-2.35E-2</v>
      </c>
      <c r="AH24">
        <v>-4.1000000000000003E-3</v>
      </c>
      <c r="AI24" s="35">
        <f t="shared" si="11"/>
        <v>1.4490000000000114E-2</v>
      </c>
      <c r="AJ24" s="35">
        <f t="shared" si="12"/>
        <v>3.2037142857142861E-2</v>
      </c>
      <c r="AK24" s="35">
        <f t="shared" si="12"/>
        <v>4.4371428571428591E-3</v>
      </c>
      <c r="AL24">
        <v>0.26240000000000002</v>
      </c>
      <c r="AM24">
        <v>-1.7899999999999999E-2</v>
      </c>
      <c r="AN24">
        <v>4.0000000000000001E-3</v>
      </c>
      <c r="AO24" s="35">
        <f t="shared" si="13"/>
        <v>2.4753571428571403E-2</v>
      </c>
      <c r="AP24" s="35">
        <f t="shared" si="14"/>
        <v>2.643714285714286E-2</v>
      </c>
      <c r="AQ24" s="35">
        <f t="shared" si="14"/>
        <v>1.253714285714286E-2</v>
      </c>
      <c r="AR24">
        <v>0.109</v>
      </c>
      <c r="AS24">
        <v>2.81E-2</v>
      </c>
      <c r="AT24">
        <v>-1.7000000000000001E-2</v>
      </c>
      <c r="AU24" s="35">
        <f t="shared" si="15"/>
        <v>4.2772142857142773E-2</v>
      </c>
      <c r="AV24" s="35">
        <f t="shared" si="16"/>
        <v>3.6637142857142861E-2</v>
      </c>
      <c r="AW24" s="35">
        <f t="shared" si="16"/>
        <v>2.5537142857142862E-2</v>
      </c>
      <c r="AX24">
        <v>0.24929999999999999</v>
      </c>
      <c r="AY24">
        <v>-0.1021</v>
      </c>
      <c r="AZ24">
        <v>-2.5499999999999998E-2</v>
      </c>
      <c r="BA24" s="35">
        <f t="shared" si="17"/>
        <v>6.13428571428562E-3</v>
      </c>
      <c r="BB24" s="35">
        <f t="shared" si="18"/>
        <v>0.11063714285714285</v>
      </c>
      <c r="BC24" s="35">
        <f t="shared" si="18"/>
        <v>3.4037142857142856E-2</v>
      </c>
    </row>
    <row r="25" spans="1:55" ht="15">
      <c r="A25" s="1">
        <v>19</v>
      </c>
      <c r="B25">
        <v>0.29959999999999998</v>
      </c>
      <c r="C25">
        <v>-1.7899999999999999E-2</v>
      </c>
      <c r="D25">
        <v>-1.49E-2</v>
      </c>
      <c r="E25" s="34">
        <f t="shared" si="0"/>
        <v>2.1784999999999888E-2</v>
      </c>
      <c r="F25" s="34">
        <f t="shared" si="1"/>
        <v>1.171571428571427E-2</v>
      </c>
      <c r="G25" s="34">
        <f t="shared" si="2"/>
        <v>2.3437142857142858E-2</v>
      </c>
      <c r="H25">
        <v>0.255</v>
      </c>
      <c r="I25">
        <v>-2.6499999999999999E-2</v>
      </c>
      <c r="J25">
        <v>-2.41E-2</v>
      </c>
      <c r="K25" s="35">
        <f t="shared" si="3"/>
        <v>1.3689999999999952E-2</v>
      </c>
      <c r="L25" s="35">
        <f t="shared" si="4"/>
        <v>3.5037142857142857E-2</v>
      </c>
      <c r="M25" s="35">
        <f t="shared" si="4"/>
        <v>3.2637142857142858E-2</v>
      </c>
      <c r="N25">
        <v>0.22270000000000001</v>
      </c>
      <c r="O25">
        <v>-6.0100000000000001E-2</v>
      </c>
      <c r="P25">
        <v>-2.76E-2</v>
      </c>
      <c r="Q25" s="35">
        <f t="shared" si="5"/>
        <v>4.4108571428571275E-2</v>
      </c>
      <c r="R25" s="35">
        <f t="shared" si="6"/>
        <v>6.8637142857142855E-2</v>
      </c>
      <c r="S25" s="35">
        <f t="shared" si="6"/>
        <v>3.6137142857142861E-2</v>
      </c>
      <c r="T25">
        <v>0.254</v>
      </c>
      <c r="U25">
        <v>-1.3100000000000001E-2</v>
      </c>
      <c r="V25">
        <v>-1.72E-2</v>
      </c>
      <c r="W25" s="35">
        <f t="shared" si="7"/>
        <v>1.5785714285714847E-3</v>
      </c>
      <c r="X25" s="35">
        <f t="shared" si="8"/>
        <v>2.1637142857142862E-2</v>
      </c>
      <c r="Y25" s="35">
        <f t="shared" si="8"/>
        <v>2.5737142857142861E-2</v>
      </c>
      <c r="Z25">
        <v>0.14069999999999999</v>
      </c>
      <c r="AA25">
        <v>-3.44E-2</v>
      </c>
      <c r="AB25">
        <v>-4.5999999999999999E-3</v>
      </c>
      <c r="AC25" s="35">
        <f t="shared" si="9"/>
        <v>1.8799285714285671E-2</v>
      </c>
      <c r="AD25" s="35">
        <f t="shared" si="10"/>
        <v>4.2937142857142861E-2</v>
      </c>
      <c r="AE25" s="35">
        <f t="shared" si="10"/>
        <v>3.9371428571428595E-3</v>
      </c>
      <c r="AF25">
        <v>0.25619999999999998</v>
      </c>
      <c r="AG25">
        <v>-1.2800000000000001E-2</v>
      </c>
      <c r="AH25">
        <v>4.3E-3</v>
      </c>
      <c r="AI25" s="35">
        <f t="shared" si="11"/>
        <v>1.0099999999998999E-3</v>
      </c>
      <c r="AJ25" s="35">
        <f t="shared" si="12"/>
        <v>2.133714285714286E-2</v>
      </c>
      <c r="AK25" s="35">
        <f t="shared" si="12"/>
        <v>1.2837142857142859E-2</v>
      </c>
      <c r="AL25">
        <v>0.252</v>
      </c>
      <c r="AM25">
        <v>-4.1599999999999998E-2</v>
      </c>
      <c r="AN25">
        <v>2.0000000000000001E-4</v>
      </c>
      <c r="AO25" s="35">
        <f t="shared" si="13"/>
        <v>1.4353571428571382E-2</v>
      </c>
      <c r="AP25" s="35">
        <f t="shared" si="14"/>
        <v>5.0137142857142859E-2</v>
      </c>
      <c r="AQ25" s="35">
        <f t="shared" si="14"/>
        <v>8.73714285714286E-3</v>
      </c>
      <c r="AR25">
        <v>0.1018</v>
      </c>
      <c r="AS25">
        <v>-1.24E-2</v>
      </c>
      <c r="AT25">
        <v>-2.6200000000000001E-2</v>
      </c>
      <c r="AU25" s="35">
        <f t="shared" si="15"/>
        <v>4.9972142857142771E-2</v>
      </c>
      <c r="AV25" s="35">
        <f t="shared" si="16"/>
        <v>2.0937142857142859E-2</v>
      </c>
      <c r="AW25" s="35">
        <f t="shared" si="16"/>
        <v>3.4737142857142862E-2</v>
      </c>
      <c r="AX25">
        <v>0.23319999999999999</v>
      </c>
      <c r="AY25">
        <v>-8.5199999999999998E-2</v>
      </c>
      <c r="AZ25">
        <v>-1.11E-2</v>
      </c>
      <c r="BA25" s="35">
        <f t="shared" si="17"/>
        <v>9.9657142857143832E-3</v>
      </c>
      <c r="BB25" s="35">
        <f t="shared" si="18"/>
        <v>9.3737142857142852E-2</v>
      </c>
      <c r="BC25" s="35">
        <f t="shared" si="18"/>
        <v>1.963714285714286E-2</v>
      </c>
    </row>
    <row r="26" spans="1:55" ht="15">
      <c r="A26" s="1">
        <v>20</v>
      </c>
      <c r="B26">
        <v>0.28010000000000002</v>
      </c>
      <c r="C26">
        <v>-1.23E-2</v>
      </c>
      <c r="D26">
        <v>-2.9600000000000001E-2</v>
      </c>
      <c r="E26" s="34">
        <f t="shared" si="0"/>
        <v>2.284999999999926E-3</v>
      </c>
      <c r="F26" s="34">
        <f t="shared" si="1"/>
        <v>1.7315714285714268E-2</v>
      </c>
      <c r="G26" s="34">
        <f t="shared" si="2"/>
        <v>3.8137142857142863E-2</v>
      </c>
      <c r="H26">
        <v>0.25890000000000002</v>
      </c>
      <c r="I26">
        <v>-4.4400000000000002E-2</v>
      </c>
      <c r="J26">
        <v>-2.6200000000000001E-2</v>
      </c>
      <c r="K26" s="35">
        <f t="shared" si="3"/>
        <v>1.7589999999999967E-2</v>
      </c>
      <c r="L26" s="35">
        <f t="shared" si="4"/>
        <v>5.2937142857142863E-2</v>
      </c>
      <c r="M26" s="35">
        <f t="shared" si="4"/>
        <v>3.4737142857142862E-2</v>
      </c>
      <c r="N26">
        <v>0.2447</v>
      </c>
      <c r="O26">
        <v>-6.25E-2</v>
      </c>
      <c r="P26">
        <v>-2.29E-2</v>
      </c>
      <c r="Q26" s="35">
        <f t="shared" si="5"/>
        <v>2.2108571428571283E-2</v>
      </c>
      <c r="R26" s="35">
        <f t="shared" si="6"/>
        <v>7.1037142857142854E-2</v>
      </c>
      <c r="S26" s="35">
        <f t="shared" si="6"/>
        <v>3.1437142857142858E-2</v>
      </c>
      <c r="T26">
        <v>0.25230000000000002</v>
      </c>
      <c r="U26">
        <v>-2.2800000000000001E-2</v>
      </c>
      <c r="V26">
        <v>-2.1600000000000001E-2</v>
      </c>
      <c r="W26" s="35">
        <f t="shared" si="7"/>
        <v>3.278571428571464E-3</v>
      </c>
      <c r="X26" s="35">
        <f t="shared" si="8"/>
        <v>3.1337142857142862E-2</v>
      </c>
      <c r="Y26" s="35">
        <f t="shared" si="8"/>
        <v>3.0137142857142862E-2</v>
      </c>
      <c r="Z26">
        <v>0.1419</v>
      </c>
      <c r="AA26">
        <v>-6.7900000000000002E-2</v>
      </c>
      <c r="AB26">
        <v>2.81E-2</v>
      </c>
      <c r="AC26" s="35">
        <f t="shared" si="9"/>
        <v>1.9999285714285678E-2</v>
      </c>
      <c r="AD26" s="35">
        <f t="shared" si="10"/>
        <v>7.6437142857142856E-2</v>
      </c>
      <c r="AE26" s="35">
        <f t="shared" si="10"/>
        <v>3.6637142857142861E-2</v>
      </c>
      <c r="AF26">
        <v>0.25169999999999998</v>
      </c>
      <c r="AG26">
        <v>-4.0500000000000001E-2</v>
      </c>
      <c r="AH26">
        <v>-3.7000000000000002E-3</v>
      </c>
      <c r="AI26" s="35">
        <f t="shared" si="11"/>
        <v>5.5099999999999039E-3</v>
      </c>
      <c r="AJ26" s="35">
        <f t="shared" si="12"/>
        <v>4.9037142857142862E-2</v>
      </c>
      <c r="AK26" s="35">
        <f t="shared" si="12"/>
        <v>4.8371428571428593E-3</v>
      </c>
      <c r="AL26">
        <v>0.2661</v>
      </c>
      <c r="AM26">
        <v>-3.8E-3</v>
      </c>
      <c r="AN26">
        <v>6.0000000000000001E-3</v>
      </c>
      <c r="AO26" s="35">
        <f t="shared" si="13"/>
        <v>2.8453571428571384E-2</v>
      </c>
      <c r="AP26" s="35">
        <f t="shared" si="14"/>
        <v>4.7371428571428599E-3</v>
      </c>
      <c r="AQ26" s="35">
        <f t="shared" si="14"/>
        <v>1.453714285714286E-2</v>
      </c>
      <c r="AR26">
        <v>0.17449999999999999</v>
      </c>
      <c r="AS26">
        <v>-4.9000000000000002E-2</v>
      </c>
      <c r="AT26">
        <v>-2.4400000000000002E-2</v>
      </c>
      <c r="AU26" s="35">
        <f t="shared" si="15"/>
        <v>2.2727857142857216E-2</v>
      </c>
      <c r="AV26" s="35">
        <f t="shared" si="16"/>
        <v>5.7537142857142863E-2</v>
      </c>
      <c r="AW26" s="35">
        <f t="shared" si="16"/>
        <v>3.2937142857142859E-2</v>
      </c>
      <c r="AX26">
        <v>0.26500000000000001</v>
      </c>
      <c r="AY26">
        <v>-8.2199999999999995E-2</v>
      </c>
      <c r="AZ26">
        <v>-6.0000000000000001E-3</v>
      </c>
      <c r="BA26" s="35">
        <f t="shared" si="17"/>
        <v>2.1834285714285639E-2</v>
      </c>
      <c r="BB26" s="35">
        <f t="shared" si="18"/>
        <v>9.073714285714285E-2</v>
      </c>
      <c r="BC26" s="35">
        <f t="shared" si="18"/>
        <v>2.5371428571428593E-3</v>
      </c>
    </row>
    <row r="27" spans="1:55" ht="15">
      <c r="A27" s="1">
        <v>21</v>
      </c>
      <c r="B27">
        <v>0.26800000000000002</v>
      </c>
      <c r="C27">
        <v>-2.2200000000000001E-2</v>
      </c>
      <c r="D27">
        <v>-2.3E-2</v>
      </c>
      <c r="E27" s="34">
        <f t="shared" si="0"/>
        <v>9.8150000000000737E-3</v>
      </c>
      <c r="F27" s="34">
        <f t="shared" si="1"/>
        <v>7.4157142857142685E-3</v>
      </c>
      <c r="G27" s="34">
        <f t="shared" si="2"/>
        <v>3.1537142857142861E-2</v>
      </c>
      <c r="H27">
        <v>0.2099</v>
      </c>
      <c r="I27">
        <v>-7.4000000000000003E-3</v>
      </c>
      <c r="J27">
        <v>5.2600000000000001E-2</v>
      </c>
      <c r="K27" s="35">
        <f t="shared" si="3"/>
        <v>3.1410000000000049E-2</v>
      </c>
      <c r="L27" s="35">
        <f t="shared" si="4"/>
        <v>1.1371428571428591E-3</v>
      </c>
      <c r="M27" s="35">
        <f t="shared" si="4"/>
        <v>6.1137142857142862E-2</v>
      </c>
      <c r="N27">
        <v>0.2707</v>
      </c>
      <c r="O27">
        <v>-4.6699999999999998E-2</v>
      </c>
      <c r="P27">
        <v>-1.3100000000000001E-2</v>
      </c>
      <c r="Q27" s="35">
        <f t="shared" si="5"/>
        <v>3.8914285714287122E-3</v>
      </c>
      <c r="R27" s="35">
        <f t="shared" si="6"/>
        <v>5.523714285714286E-2</v>
      </c>
      <c r="S27" s="35">
        <f t="shared" si="6"/>
        <v>2.1637142857142862E-2</v>
      </c>
      <c r="T27">
        <v>0.25369999999999998</v>
      </c>
      <c r="U27">
        <v>4.7000000000000002E-3</v>
      </c>
      <c r="V27">
        <v>-2.1299999999999999E-2</v>
      </c>
      <c r="W27" s="35">
        <f t="shared" si="7"/>
        <v>1.8785714285715072E-3</v>
      </c>
      <c r="X27" s="35">
        <f t="shared" si="8"/>
        <v>1.3237142857142861E-2</v>
      </c>
      <c r="Y27" s="35">
        <f t="shared" si="8"/>
        <v>2.9837142857142861E-2</v>
      </c>
      <c r="Z27">
        <v>0.14630000000000001</v>
      </c>
      <c r="AA27">
        <v>-2.1499999999999998E-2</v>
      </c>
      <c r="AB27">
        <v>-2.7099999999999999E-2</v>
      </c>
      <c r="AC27" s="35">
        <f t="shared" si="9"/>
        <v>2.4399285714285693E-2</v>
      </c>
      <c r="AD27" s="35">
        <f t="shared" si="10"/>
        <v>3.0037142857142859E-2</v>
      </c>
      <c r="AE27" s="35">
        <f t="shared" si="10"/>
        <v>3.563714285714286E-2</v>
      </c>
      <c r="AF27">
        <v>0.25669999999999998</v>
      </c>
      <c r="AG27">
        <v>-3.8399999999999997E-2</v>
      </c>
      <c r="AH27">
        <v>-7.4000000000000003E-3</v>
      </c>
      <c r="AI27" s="35">
        <f t="shared" si="11"/>
        <v>5.0999999999989942E-4</v>
      </c>
      <c r="AJ27" s="35">
        <f t="shared" si="12"/>
        <v>4.6937142857142858E-2</v>
      </c>
      <c r="AK27" s="35">
        <f t="shared" si="12"/>
        <v>1.1371428571428591E-3</v>
      </c>
      <c r="AL27">
        <v>0.23980000000000001</v>
      </c>
      <c r="AM27">
        <v>-3.78E-2</v>
      </c>
      <c r="AN27">
        <v>5.7999999999999996E-3</v>
      </c>
      <c r="AO27" s="35">
        <f t="shared" si="13"/>
        <v>2.1535714285713936E-3</v>
      </c>
      <c r="AP27" s="35">
        <f t="shared" si="14"/>
        <v>4.6337142857142861E-2</v>
      </c>
      <c r="AQ27" s="35">
        <f t="shared" si="14"/>
        <v>1.4337142857142859E-2</v>
      </c>
      <c r="AR27">
        <v>0.14549999999999999</v>
      </c>
      <c r="AS27">
        <v>-3.9600000000000003E-2</v>
      </c>
      <c r="AT27">
        <v>1.7899999999999999E-2</v>
      </c>
      <c r="AU27" s="35">
        <f t="shared" si="15"/>
        <v>6.2721428571427817E-3</v>
      </c>
      <c r="AV27" s="35">
        <f t="shared" si="16"/>
        <v>4.8137142857142864E-2</v>
      </c>
      <c r="AW27" s="35">
        <f t="shared" si="16"/>
        <v>2.643714285714286E-2</v>
      </c>
      <c r="AX27">
        <v>0.27260000000000001</v>
      </c>
      <c r="AY27">
        <v>-6.25E-2</v>
      </c>
      <c r="AZ27">
        <v>-1.09E-2</v>
      </c>
      <c r="BA27" s="35">
        <f t="shared" si="17"/>
        <v>2.9434285714285635E-2</v>
      </c>
      <c r="BB27" s="35">
        <f t="shared" si="18"/>
        <v>7.1037142857142854E-2</v>
      </c>
      <c r="BC27" s="35">
        <f t="shared" si="18"/>
        <v>1.9437142857142861E-2</v>
      </c>
    </row>
    <row r="28" spans="1:55" ht="15">
      <c r="A28" s="1">
        <v>22</v>
      </c>
      <c r="B28">
        <v>0.25829999999999997</v>
      </c>
      <c r="C28">
        <v>-3.0800000000000001E-2</v>
      </c>
      <c r="D28">
        <v>-2.2599999999999999E-2</v>
      </c>
      <c r="E28" s="34">
        <f t="shared" si="0"/>
        <v>1.9515000000000116E-2</v>
      </c>
      <c r="F28" s="34">
        <f t="shared" si="1"/>
        <v>6.0415714285714267E-2</v>
      </c>
      <c r="G28" s="34">
        <f t="shared" si="2"/>
        <v>3.1137142857142856E-2</v>
      </c>
      <c r="H28">
        <v>0.19750000000000001</v>
      </c>
      <c r="I28">
        <v>-1.7899999999999999E-2</v>
      </c>
      <c r="J28">
        <v>8.9999999999999998E-4</v>
      </c>
      <c r="K28" s="35">
        <f t="shared" si="3"/>
        <v>4.3810000000000043E-2</v>
      </c>
      <c r="L28" s="35">
        <f t="shared" si="4"/>
        <v>2.643714285714286E-2</v>
      </c>
      <c r="M28" s="35">
        <f t="shared" si="4"/>
        <v>9.4371428571428592E-3</v>
      </c>
      <c r="N28">
        <v>0.27789999999999998</v>
      </c>
      <c r="O28">
        <v>-4.9099999999999998E-2</v>
      </c>
      <c r="P28">
        <v>-1.61E-2</v>
      </c>
      <c r="Q28" s="35">
        <f t="shared" si="5"/>
        <v>1.1091428571428696E-2</v>
      </c>
      <c r="R28" s="35">
        <f t="shared" si="6"/>
        <v>5.7637142857142859E-2</v>
      </c>
      <c r="S28" s="35">
        <f t="shared" si="6"/>
        <v>2.4637142857142857E-2</v>
      </c>
      <c r="T28">
        <v>0.248</v>
      </c>
      <c r="U28">
        <v>4.3E-3</v>
      </c>
      <c r="V28">
        <v>2.3999999999999998E-3</v>
      </c>
      <c r="W28" s="35">
        <f t="shared" si="7"/>
        <v>7.57857142857149E-3</v>
      </c>
      <c r="X28" s="35">
        <f t="shared" si="8"/>
        <v>1.2837142857142859E-2</v>
      </c>
      <c r="Y28" s="35">
        <f t="shared" si="8"/>
        <v>1.0937142857142859E-2</v>
      </c>
      <c r="Z28">
        <v>0.1384</v>
      </c>
      <c r="AA28">
        <v>-1.2699999999999999E-2</v>
      </c>
      <c r="AB28">
        <v>-1.1599999999999999E-2</v>
      </c>
      <c r="AC28" s="35">
        <f t="shared" si="9"/>
        <v>1.6499285714285675E-2</v>
      </c>
      <c r="AD28" s="35">
        <f t="shared" si="10"/>
        <v>2.1237142857142857E-2</v>
      </c>
      <c r="AE28" s="35">
        <f t="shared" si="10"/>
        <v>2.013714285714286E-2</v>
      </c>
      <c r="AF28">
        <v>0.26700000000000002</v>
      </c>
      <c r="AG28">
        <v>-1.18E-2</v>
      </c>
      <c r="AH28">
        <v>6.6E-3</v>
      </c>
      <c r="AI28" s="35">
        <f t="shared" si="11"/>
        <v>9.7900000000001319E-3</v>
      </c>
      <c r="AJ28" s="35">
        <f t="shared" si="12"/>
        <v>2.0337142857142859E-2</v>
      </c>
      <c r="AK28" s="35">
        <f t="shared" si="12"/>
        <v>1.5137142857142859E-2</v>
      </c>
      <c r="AL28">
        <v>0.23419999999999999</v>
      </c>
      <c r="AM28">
        <v>-4.7699999999999999E-2</v>
      </c>
      <c r="AN28">
        <v>1.2999999999999999E-2</v>
      </c>
      <c r="AO28" s="35">
        <f t="shared" si="13"/>
        <v>3.446428571428628E-3</v>
      </c>
      <c r="AP28" s="35">
        <f t="shared" si="14"/>
        <v>5.6237142857142861E-2</v>
      </c>
      <c r="AQ28" s="35">
        <f t="shared" si="14"/>
        <v>2.1537142857142859E-2</v>
      </c>
      <c r="AR28">
        <v>0.152</v>
      </c>
      <c r="AS28">
        <v>-4.41E-2</v>
      </c>
      <c r="AT28">
        <v>2.12E-2</v>
      </c>
      <c r="AU28" s="35">
        <f t="shared" si="15"/>
        <v>2.2785714285722403E-4</v>
      </c>
      <c r="AV28" s="35">
        <f t="shared" si="16"/>
        <v>5.2637142857142862E-2</v>
      </c>
      <c r="AW28" s="35">
        <f t="shared" si="16"/>
        <v>2.9737142857142858E-2</v>
      </c>
      <c r="AX28">
        <v>0.24360000000000001</v>
      </c>
      <c r="AY28">
        <v>-6.4299999999999996E-2</v>
      </c>
      <c r="AZ28">
        <v>-1.9599999999999999E-2</v>
      </c>
      <c r="BA28" s="35">
        <f t="shared" si="17"/>
        <v>4.3428571428563711E-4</v>
      </c>
      <c r="BB28" s="35">
        <f t="shared" si="18"/>
        <v>7.283714285714285E-2</v>
      </c>
      <c r="BC28" s="35">
        <f t="shared" si="18"/>
        <v>2.8137142857142861E-2</v>
      </c>
    </row>
    <row r="29" spans="1:55" ht="15">
      <c r="A29" s="1">
        <v>23</v>
      </c>
      <c r="B29">
        <v>0.2626</v>
      </c>
      <c r="C29">
        <v>-1.5800000000000002E-2</v>
      </c>
      <c r="D29">
        <v>-1.52E-2</v>
      </c>
      <c r="E29" s="34">
        <f t="shared" si="0"/>
        <v>1.521500000000009E-2</v>
      </c>
      <c r="F29" s="34">
        <f t="shared" si="1"/>
        <v>1.3815714285714268E-2</v>
      </c>
      <c r="G29" s="34">
        <f t="shared" si="2"/>
        <v>2.3737142857142859E-2</v>
      </c>
      <c r="H29">
        <v>0.22239999999999999</v>
      </c>
      <c r="I29">
        <v>-1.5800000000000002E-2</v>
      </c>
      <c r="J29">
        <v>-7.4000000000000003E-3</v>
      </c>
      <c r="K29" s="35">
        <f t="shared" si="3"/>
        <v>1.8910000000000066E-2</v>
      </c>
      <c r="L29" s="35">
        <f t="shared" si="4"/>
        <v>2.4337142857142863E-2</v>
      </c>
      <c r="M29" s="35">
        <f t="shared" si="4"/>
        <v>1.1371428571428591E-3</v>
      </c>
      <c r="N29">
        <v>0.2661</v>
      </c>
      <c r="O29">
        <v>-5.4100000000000002E-2</v>
      </c>
      <c r="P29">
        <v>-1.9099999999999999E-2</v>
      </c>
      <c r="Q29" s="35">
        <f t="shared" si="5"/>
        <v>7.0857142857128075E-4</v>
      </c>
      <c r="R29" s="35">
        <f t="shared" si="6"/>
        <v>6.2637142857142863E-2</v>
      </c>
      <c r="S29" s="35">
        <f t="shared" si="6"/>
        <v>2.763714285714286E-2</v>
      </c>
      <c r="T29">
        <v>0.25609999999999999</v>
      </c>
      <c r="U29">
        <v>-3.3E-3</v>
      </c>
      <c r="V29">
        <v>6.4999999999999997E-3</v>
      </c>
      <c r="W29" s="35">
        <f t="shared" si="7"/>
        <v>5.2142857142850607E-4</v>
      </c>
      <c r="X29" s="35">
        <f t="shared" si="8"/>
        <v>5.2371428571428595E-3</v>
      </c>
      <c r="Y29" s="35">
        <f t="shared" si="8"/>
        <v>1.503714285714286E-2</v>
      </c>
      <c r="Z29">
        <v>0.155</v>
      </c>
      <c r="AA29">
        <v>-2.6200000000000001E-2</v>
      </c>
      <c r="AB29">
        <v>-1.09E-2</v>
      </c>
      <c r="AC29" s="35">
        <f t="shared" si="9"/>
        <v>3.3099285714285678E-2</v>
      </c>
      <c r="AD29" s="35">
        <f t="shared" si="10"/>
        <v>3.4737142857142862E-2</v>
      </c>
      <c r="AE29" s="35">
        <f t="shared" si="10"/>
        <v>1.9437142857142861E-2</v>
      </c>
      <c r="AF29">
        <v>0.26919999999999999</v>
      </c>
      <c r="AG29">
        <v>-1.9199999999999998E-2</v>
      </c>
      <c r="AH29">
        <v>-3.3999999999999998E-3</v>
      </c>
      <c r="AI29" s="35">
        <f t="shared" si="11"/>
        <v>1.1990000000000112E-2</v>
      </c>
      <c r="AJ29" s="35">
        <f t="shared" si="12"/>
        <v>2.7737142857142856E-2</v>
      </c>
      <c r="AK29" s="35">
        <f t="shared" si="12"/>
        <v>5.1371428571428592E-3</v>
      </c>
      <c r="AL29">
        <v>0.23050000000000001</v>
      </c>
      <c r="AM29">
        <v>-5.9200000000000003E-2</v>
      </c>
      <c r="AN29">
        <v>1.0500000000000001E-2</v>
      </c>
      <c r="AO29" s="35">
        <f t="shared" si="13"/>
        <v>7.1464285714286091E-3</v>
      </c>
      <c r="AP29" s="35">
        <f t="shared" si="14"/>
        <v>6.7737142857142857E-2</v>
      </c>
      <c r="AQ29" s="35">
        <f t="shared" si="14"/>
        <v>1.903714285714286E-2</v>
      </c>
      <c r="AR29">
        <v>0.1305</v>
      </c>
      <c r="AS29">
        <v>-1.9300000000000001E-2</v>
      </c>
      <c r="AT29">
        <v>-2.2499999999999999E-2</v>
      </c>
      <c r="AU29" s="35">
        <f t="shared" si="15"/>
        <v>2.1272142857142767E-2</v>
      </c>
      <c r="AV29" s="35">
        <f t="shared" si="16"/>
        <v>2.7837142857142859E-2</v>
      </c>
      <c r="AW29" s="35">
        <f t="shared" si="16"/>
        <v>3.103714285714286E-2</v>
      </c>
      <c r="AX29">
        <v>0.24379999999999999</v>
      </c>
      <c r="AY29">
        <v>-8.8499999999999995E-2</v>
      </c>
      <c r="AZ29">
        <v>-2.6200000000000001E-2</v>
      </c>
      <c r="BA29" s="35">
        <f t="shared" si="17"/>
        <v>6.3428571428561509E-4</v>
      </c>
      <c r="BB29" s="35">
        <f t="shared" si="18"/>
        <v>9.703714285714285E-2</v>
      </c>
      <c r="BC29" s="35">
        <f t="shared" si="18"/>
        <v>3.4737142857142862E-2</v>
      </c>
    </row>
    <row r="30" spans="1:55" ht="15">
      <c r="A30" s="1">
        <v>24</v>
      </c>
      <c r="B30">
        <v>0.26569999999999999</v>
      </c>
      <c r="C30">
        <v>-2.5499999999999998E-2</v>
      </c>
      <c r="D30">
        <v>-1.84E-2</v>
      </c>
      <c r="E30" s="34">
        <f t="shared" si="0"/>
        <v>1.2115000000000098E-2</v>
      </c>
      <c r="F30" s="34">
        <f t="shared" si="1"/>
        <v>4.1157142857142712E-3</v>
      </c>
      <c r="G30" s="34">
        <f t="shared" si="2"/>
        <v>2.6937142857142861E-2</v>
      </c>
      <c r="H30">
        <v>0.25109999999999999</v>
      </c>
      <c r="I30">
        <v>-4.5499999999999999E-2</v>
      </c>
      <c r="J30">
        <v>-7.4000000000000003E-3</v>
      </c>
      <c r="K30" s="35">
        <f t="shared" si="3"/>
        <v>9.7899999999999376E-3</v>
      </c>
      <c r="L30" s="35">
        <f t="shared" si="4"/>
        <v>5.403714285714286E-2</v>
      </c>
      <c r="M30" s="35">
        <f t="shared" si="4"/>
        <v>1.1371428571428591E-3</v>
      </c>
      <c r="N30">
        <v>0.28139999999999998</v>
      </c>
      <c r="O30">
        <v>-5.3199999999999997E-2</v>
      </c>
      <c r="P30">
        <v>-2.1000000000000001E-2</v>
      </c>
      <c r="Q30" s="35">
        <f t="shared" si="5"/>
        <v>1.45914285714287E-2</v>
      </c>
      <c r="R30" s="35">
        <f t="shared" si="6"/>
        <v>6.1737142857142858E-2</v>
      </c>
      <c r="S30" s="35">
        <f t="shared" si="6"/>
        <v>2.9537142857142859E-2</v>
      </c>
      <c r="T30">
        <v>0.252</v>
      </c>
      <c r="U30">
        <v>-1.4E-2</v>
      </c>
      <c r="V30">
        <v>-6.4999999999999997E-3</v>
      </c>
      <c r="W30" s="35">
        <f t="shared" si="7"/>
        <v>3.5785714285714865E-3</v>
      </c>
      <c r="X30" s="35">
        <f t="shared" si="8"/>
        <v>2.253714285714286E-2</v>
      </c>
      <c r="Y30" s="35">
        <f t="shared" si="8"/>
        <v>2.0371428571428598E-3</v>
      </c>
      <c r="Z30">
        <v>0.1358</v>
      </c>
      <c r="AA30">
        <v>-2.7799999999999998E-2</v>
      </c>
      <c r="AB30">
        <v>-3.3500000000000002E-2</v>
      </c>
      <c r="AC30" s="35">
        <f t="shared" si="9"/>
        <v>1.3899285714285683E-2</v>
      </c>
      <c r="AD30" s="35">
        <f t="shared" si="10"/>
        <v>3.633714285714286E-2</v>
      </c>
      <c r="AE30" s="35">
        <f t="shared" si="10"/>
        <v>4.2037142857142863E-2</v>
      </c>
      <c r="AF30">
        <v>0.2616</v>
      </c>
      <c r="AG30">
        <v>-4.2099999999999999E-2</v>
      </c>
      <c r="AH30">
        <v>-1.2699999999999999E-2</v>
      </c>
      <c r="AI30" s="35">
        <f t="shared" si="11"/>
        <v>4.390000000000116E-3</v>
      </c>
      <c r="AJ30" s="35">
        <f t="shared" si="12"/>
        <v>5.063714285714286E-2</v>
      </c>
      <c r="AK30" s="35">
        <f t="shared" si="12"/>
        <v>2.1237142857142857E-2</v>
      </c>
      <c r="AL30">
        <v>0.2392</v>
      </c>
      <c r="AM30">
        <v>-4.2700000000000002E-2</v>
      </c>
      <c r="AN30">
        <v>-4.7000000000000002E-3</v>
      </c>
      <c r="AO30" s="35">
        <f t="shared" si="13"/>
        <v>1.5535714285713764E-3</v>
      </c>
      <c r="AP30" s="35">
        <f t="shared" si="14"/>
        <v>5.1237142857142863E-2</v>
      </c>
      <c r="AQ30" s="35">
        <f t="shared" si="14"/>
        <v>3.8371428571428593E-3</v>
      </c>
      <c r="AR30">
        <v>0.1198</v>
      </c>
      <c r="AS30">
        <v>-1.15E-2</v>
      </c>
      <c r="AT30">
        <v>-1.3599999999999999E-2</v>
      </c>
      <c r="AU30" s="35">
        <f t="shared" si="15"/>
        <v>3.1972142857142768E-2</v>
      </c>
      <c r="AV30" s="35">
        <f t="shared" si="16"/>
        <v>2.0037142857142858E-2</v>
      </c>
      <c r="AW30" s="35">
        <f t="shared" si="16"/>
        <v>2.2137142857142859E-2</v>
      </c>
      <c r="AX30">
        <v>0.26240000000000002</v>
      </c>
      <c r="AY30">
        <v>-9.0999999999999998E-2</v>
      </c>
      <c r="AZ30">
        <v>-2.4500000000000001E-2</v>
      </c>
      <c r="BA30" s="35">
        <f t="shared" si="17"/>
        <v>1.9234285714285648E-2</v>
      </c>
      <c r="BB30" s="35">
        <f t="shared" si="18"/>
        <v>9.9537142857142852E-2</v>
      </c>
      <c r="BC30" s="35">
        <f t="shared" si="18"/>
        <v>3.3037142857142862E-2</v>
      </c>
    </row>
    <row r="31" spans="1:55" ht="15">
      <c r="A31" s="1">
        <v>25</v>
      </c>
      <c r="B31">
        <v>0.2752</v>
      </c>
      <c r="C31">
        <v>-2.2599999999999999E-2</v>
      </c>
      <c r="D31">
        <v>-2.5000000000000001E-3</v>
      </c>
      <c r="E31" s="34">
        <f t="shared" si="0"/>
        <v>2.6150000000000895E-3</v>
      </c>
      <c r="F31" s="34">
        <f t="shared" si="1"/>
        <v>7.015714285714271E-3</v>
      </c>
      <c r="G31" s="34">
        <f t="shared" si="2"/>
        <v>6.037142857142859E-3</v>
      </c>
      <c r="H31">
        <v>0.26769999999999999</v>
      </c>
      <c r="I31">
        <v>-4.8899999999999999E-2</v>
      </c>
      <c r="J31">
        <v>-2.9999999999999997E-4</v>
      </c>
      <c r="K31" s="35">
        <f t="shared" si="3"/>
        <v>2.6389999999999941E-2</v>
      </c>
      <c r="L31" s="35">
        <f t="shared" si="4"/>
        <v>5.743714285714286E-2</v>
      </c>
      <c r="M31" s="35">
        <f t="shared" si="4"/>
        <v>8.2371428571428595E-3</v>
      </c>
      <c r="N31">
        <v>0.26889999999999997</v>
      </c>
      <c r="O31">
        <v>-5.0799999999999998E-2</v>
      </c>
      <c r="P31">
        <v>-3.1699999999999999E-2</v>
      </c>
      <c r="Q31" s="35">
        <f t="shared" si="5"/>
        <v>2.0914285714286884E-3</v>
      </c>
      <c r="R31" s="35">
        <f t="shared" si="6"/>
        <v>5.9337142857142859E-2</v>
      </c>
      <c r="S31" s="35">
        <f t="shared" si="6"/>
        <v>4.023714285714286E-2</v>
      </c>
      <c r="T31">
        <v>0.25679999999999997</v>
      </c>
      <c r="U31">
        <v>-1.8100000000000002E-2</v>
      </c>
      <c r="V31">
        <v>1.9E-3</v>
      </c>
      <c r="W31" s="35">
        <f t="shared" si="7"/>
        <v>1.2214285714284845E-3</v>
      </c>
      <c r="X31" s="35">
        <f t="shared" si="8"/>
        <v>2.6637142857142859E-2</v>
      </c>
      <c r="Y31" s="35">
        <f t="shared" si="8"/>
        <v>1.043714285714286E-2</v>
      </c>
      <c r="Z31">
        <v>0.15</v>
      </c>
      <c r="AA31">
        <v>-4.3499999999999997E-2</v>
      </c>
      <c r="AB31">
        <v>6.8999999999999999E-3</v>
      </c>
      <c r="AC31" s="35">
        <f t="shared" si="9"/>
        <v>2.8099285714285674E-2</v>
      </c>
      <c r="AD31" s="35">
        <f t="shared" si="10"/>
        <v>5.2037142857142858E-2</v>
      </c>
      <c r="AE31" s="35">
        <f t="shared" si="10"/>
        <v>1.5437142857142859E-2</v>
      </c>
      <c r="AF31">
        <v>0.24709999999999999</v>
      </c>
      <c r="AG31">
        <v>-4.7899999999999998E-2</v>
      </c>
      <c r="AH31">
        <v>-2.9999999999999997E-4</v>
      </c>
      <c r="AI31" s="35">
        <f t="shared" si="11"/>
        <v>1.0109999999999897E-2</v>
      </c>
      <c r="AJ31" s="35">
        <f t="shared" si="12"/>
        <v>5.6437142857142859E-2</v>
      </c>
      <c r="AK31" s="35">
        <f t="shared" si="12"/>
        <v>8.2371428571428595E-3</v>
      </c>
      <c r="AL31">
        <v>0.2452</v>
      </c>
      <c r="AM31">
        <v>-1.4200000000000001E-2</v>
      </c>
      <c r="AN31">
        <v>5.4000000000000003E-3</v>
      </c>
      <c r="AO31" s="35">
        <f t="shared" si="13"/>
        <v>7.5535714285713818E-3</v>
      </c>
      <c r="AP31" s="35">
        <f t="shared" si="14"/>
        <v>2.2737142857142859E-2</v>
      </c>
      <c r="AQ31" s="35">
        <f t="shared" si="14"/>
        <v>1.393714285714286E-2</v>
      </c>
      <c r="AR31">
        <v>0.1754</v>
      </c>
      <c r="AS31">
        <v>-3.1E-2</v>
      </c>
      <c r="AT31">
        <v>1.46E-2</v>
      </c>
      <c r="AU31" s="35">
        <f t="shared" si="15"/>
        <v>2.3627857142857228E-2</v>
      </c>
      <c r="AV31" s="35">
        <f t="shared" si="16"/>
        <v>3.9537142857142861E-2</v>
      </c>
      <c r="AW31" s="35">
        <f t="shared" si="16"/>
        <v>2.313714285714286E-2</v>
      </c>
      <c r="AX31">
        <v>0.25009999999999999</v>
      </c>
      <c r="AY31">
        <v>-8.2100000000000006E-2</v>
      </c>
      <c r="AZ31">
        <v>-8.9999999999999993E-3</v>
      </c>
      <c r="BA31" s="35">
        <f t="shared" si="17"/>
        <v>6.9342857142856151E-3</v>
      </c>
      <c r="BB31" s="35">
        <f t="shared" si="18"/>
        <v>9.0637142857142861E-2</v>
      </c>
      <c r="BC31" s="35">
        <f t="shared" si="18"/>
        <v>1.7537142857142859E-2</v>
      </c>
    </row>
    <row r="32" spans="1:55" ht="15">
      <c r="A32" s="1">
        <v>26</v>
      </c>
      <c r="B32">
        <v>0.2787</v>
      </c>
      <c r="C32">
        <v>-3.8399999999999997E-2</v>
      </c>
      <c r="D32">
        <v>-2.5999999999999999E-3</v>
      </c>
      <c r="E32" s="34">
        <f t="shared" si="0"/>
        <v>8.8499999999991363E-4</v>
      </c>
      <c r="F32" s="34">
        <f t="shared" si="1"/>
        <v>6.8015714285714263E-2</v>
      </c>
      <c r="G32" s="34">
        <f t="shared" si="2"/>
        <v>5.9371428571428596E-3</v>
      </c>
      <c r="H32">
        <v>0.26669999999999999</v>
      </c>
      <c r="I32">
        <v>-3.9699999999999999E-2</v>
      </c>
      <c r="J32">
        <v>1.4500000000000001E-2</v>
      </c>
      <c r="K32" s="35">
        <f t="shared" si="3"/>
        <v>2.538999999999994E-2</v>
      </c>
      <c r="L32" s="35">
        <f t="shared" si="4"/>
        <v>4.823714285714286E-2</v>
      </c>
      <c r="M32" s="35">
        <f t="shared" si="4"/>
        <v>2.303714285714286E-2</v>
      </c>
      <c r="N32">
        <v>0.26440000000000002</v>
      </c>
      <c r="O32">
        <v>-5.3600000000000002E-2</v>
      </c>
      <c r="P32">
        <v>-6.1999999999999998E-3</v>
      </c>
      <c r="Q32" s="35">
        <f t="shared" si="5"/>
        <v>2.4085714285712601E-3</v>
      </c>
      <c r="R32" s="35">
        <f t="shared" si="6"/>
        <v>6.2137142857142863E-2</v>
      </c>
      <c r="S32" s="35">
        <f t="shared" si="6"/>
        <v>2.3371428571428597E-3</v>
      </c>
      <c r="T32">
        <v>0.26640000000000003</v>
      </c>
      <c r="U32">
        <v>-2.7000000000000001E-3</v>
      </c>
      <c r="V32">
        <v>5.3E-3</v>
      </c>
      <c r="W32" s="35">
        <f t="shared" si="7"/>
        <v>1.0821428571428537E-2</v>
      </c>
      <c r="X32" s="35">
        <f t="shared" si="8"/>
        <v>5.8371428571428593E-3</v>
      </c>
      <c r="Y32" s="35">
        <f t="shared" si="8"/>
        <v>1.383714285714286E-2</v>
      </c>
      <c r="Z32">
        <v>0.14510000000000001</v>
      </c>
      <c r="AA32">
        <v>-5.57E-2</v>
      </c>
      <c r="AB32">
        <v>2.6499999999999999E-2</v>
      </c>
      <c r="AC32" s="35">
        <f t="shared" si="9"/>
        <v>2.3199285714285686E-2</v>
      </c>
      <c r="AD32" s="35">
        <f t="shared" si="10"/>
        <v>6.4237142857142854E-2</v>
      </c>
      <c r="AE32" s="35">
        <f t="shared" si="10"/>
        <v>3.5037142857142857E-2</v>
      </c>
      <c r="AF32">
        <v>0.2399</v>
      </c>
      <c r="AG32">
        <v>-4.9099999999999998E-2</v>
      </c>
      <c r="AH32">
        <v>8.6999999999999994E-3</v>
      </c>
      <c r="AI32" s="35">
        <f t="shared" si="11"/>
        <v>1.7309999999999881E-2</v>
      </c>
      <c r="AJ32" s="35">
        <f t="shared" si="12"/>
        <v>5.7637142857142859E-2</v>
      </c>
      <c r="AK32" s="35">
        <f t="shared" si="12"/>
        <v>1.7237142857142861E-2</v>
      </c>
      <c r="AL32">
        <v>0.26769999999999999</v>
      </c>
      <c r="AM32">
        <v>-2.0799999999999999E-2</v>
      </c>
      <c r="AN32">
        <v>3.3E-3</v>
      </c>
      <c r="AO32" s="35">
        <f t="shared" si="13"/>
        <v>3.0053571428571374E-2</v>
      </c>
      <c r="AP32" s="35">
        <f t="shared" si="14"/>
        <v>2.933714285714286E-2</v>
      </c>
      <c r="AQ32" s="35">
        <f t="shared" si="14"/>
        <v>1.1837142857142859E-2</v>
      </c>
      <c r="AR32">
        <v>0.21010000000000001</v>
      </c>
      <c r="AS32">
        <v>-6.7400000000000002E-2</v>
      </c>
      <c r="AT32">
        <v>2.5600000000000001E-2</v>
      </c>
      <c r="AU32" s="35">
        <f t="shared" si="15"/>
        <v>5.8327857142857237E-2</v>
      </c>
      <c r="AV32" s="35">
        <f t="shared" si="16"/>
        <v>7.5937142857142856E-2</v>
      </c>
      <c r="AW32" s="35">
        <f t="shared" si="16"/>
        <v>3.4137142857142859E-2</v>
      </c>
      <c r="AX32">
        <v>0.23039999999999999</v>
      </c>
      <c r="AY32">
        <v>-8.9899999999999994E-2</v>
      </c>
      <c r="AZ32">
        <v>-2.8500000000000001E-2</v>
      </c>
      <c r="BA32" s="35">
        <f t="shared" si="17"/>
        <v>1.276571428571438E-2</v>
      </c>
      <c r="BB32" s="35">
        <f t="shared" si="18"/>
        <v>9.8437142857142848E-2</v>
      </c>
      <c r="BC32" s="35">
        <f t="shared" si="18"/>
        <v>3.7037142857142859E-2</v>
      </c>
    </row>
    <row r="33" spans="1:55" ht="15">
      <c r="A33" s="1">
        <v>27</v>
      </c>
      <c r="B33">
        <v>0.29089999999999999</v>
      </c>
      <c r="C33">
        <v>-2.1999999999999999E-2</v>
      </c>
      <c r="D33">
        <v>-8.0000000000000002E-3</v>
      </c>
      <c r="E33" s="34">
        <f t="shared" si="0"/>
        <v>1.3084999999999902E-2</v>
      </c>
      <c r="F33" s="34">
        <f t="shared" si="1"/>
        <v>7.6157142857142708E-3</v>
      </c>
      <c r="G33" s="34">
        <f t="shared" si="2"/>
        <v>5.371428571428593E-4</v>
      </c>
      <c r="H33">
        <v>0.27210000000000001</v>
      </c>
      <c r="I33">
        <v>-5.5100000000000003E-2</v>
      </c>
      <c r="J33">
        <v>-6.3E-3</v>
      </c>
      <c r="K33" s="35">
        <f t="shared" si="3"/>
        <v>3.0789999999999956E-2</v>
      </c>
      <c r="L33" s="35">
        <f t="shared" si="4"/>
        <v>6.3637142857142864E-2</v>
      </c>
      <c r="M33" s="35">
        <f t="shared" si="4"/>
        <v>2.2371428571428594E-3</v>
      </c>
      <c r="N33">
        <v>0.27310000000000001</v>
      </c>
      <c r="O33">
        <v>-3.3500000000000002E-2</v>
      </c>
      <c r="P33">
        <v>-6.6E-3</v>
      </c>
      <c r="Q33" s="35">
        <f t="shared" si="5"/>
        <v>6.2914285714287255E-3</v>
      </c>
      <c r="R33" s="35">
        <f t="shared" si="6"/>
        <v>4.2037142857142863E-2</v>
      </c>
      <c r="S33" s="35">
        <f t="shared" si="6"/>
        <v>1.9371428571428595E-3</v>
      </c>
      <c r="T33">
        <v>0.2545</v>
      </c>
      <c r="U33">
        <v>-1.6899999999999998E-2</v>
      </c>
      <c r="V33">
        <v>9.4999999999999998E-3</v>
      </c>
      <c r="W33" s="35">
        <f t="shared" si="7"/>
        <v>1.0785714285714842E-3</v>
      </c>
      <c r="X33" s="35">
        <f t="shared" si="8"/>
        <v>2.543714285714286E-2</v>
      </c>
      <c r="Y33" s="35">
        <f t="shared" si="8"/>
        <v>1.8037142857142859E-2</v>
      </c>
      <c r="Z33">
        <v>0.12809999999999999</v>
      </c>
      <c r="AA33">
        <v>7.3000000000000001E-3</v>
      </c>
      <c r="AB33">
        <v>7.6E-3</v>
      </c>
      <c r="AC33" s="35">
        <f t="shared" si="9"/>
        <v>6.1992857142856711E-3</v>
      </c>
      <c r="AD33" s="35">
        <f t="shared" si="10"/>
        <v>1.5837142857142859E-2</v>
      </c>
      <c r="AE33" s="35">
        <f t="shared" si="10"/>
        <v>1.613714285714286E-2</v>
      </c>
      <c r="AF33">
        <v>0.255</v>
      </c>
      <c r="AG33">
        <v>-3.3599999999999998E-2</v>
      </c>
      <c r="AH33">
        <v>3.3999999999999998E-3</v>
      </c>
      <c r="AI33" s="35">
        <f t="shared" si="11"/>
        <v>2.2099999999998787E-3</v>
      </c>
      <c r="AJ33" s="35">
        <f t="shared" si="12"/>
        <v>4.2137142857142859E-2</v>
      </c>
      <c r="AK33" s="35">
        <f t="shared" si="12"/>
        <v>1.193714285714286E-2</v>
      </c>
      <c r="AL33">
        <v>0.26500000000000001</v>
      </c>
      <c r="AM33">
        <v>-2.1899999999999999E-2</v>
      </c>
      <c r="AN33">
        <v>-3.0999999999999999E-3</v>
      </c>
      <c r="AO33" s="35">
        <f t="shared" si="13"/>
        <v>2.7353571428571394E-2</v>
      </c>
      <c r="AP33" s="35">
        <f t="shared" si="14"/>
        <v>3.0437142857142857E-2</v>
      </c>
      <c r="AQ33" s="35">
        <f t="shared" si="14"/>
        <v>5.4371428571428591E-3</v>
      </c>
      <c r="AR33">
        <v>0.1575</v>
      </c>
      <c r="AS33">
        <v>3.2300000000000002E-2</v>
      </c>
      <c r="AT33">
        <v>2.07E-2</v>
      </c>
      <c r="AU33" s="35">
        <f t="shared" si="15"/>
        <v>5.7278571428572289E-3</v>
      </c>
      <c r="AV33" s="35">
        <f t="shared" si="16"/>
        <v>4.0837142857142864E-2</v>
      </c>
      <c r="AW33" s="35">
        <f t="shared" si="16"/>
        <v>2.9237142857142857E-2</v>
      </c>
      <c r="AX33">
        <v>0.24</v>
      </c>
      <c r="AY33">
        <v>-8.3299999999999999E-2</v>
      </c>
      <c r="AZ33">
        <v>-1.72E-2</v>
      </c>
      <c r="BA33" s="35">
        <f t="shared" si="17"/>
        <v>3.1657142857143827E-3</v>
      </c>
      <c r="BB33" s="35">
        <f t="shared" si="18"/>
        <v>9.1837142857142853E-2</v>
      </c>
      <c r="BC33" s="35">
        <f t="shared" si="18"/>
        <v>2.5737142857142861E-2</v>
      </c>
    </row>
    <row r="34" spans="1:55" ht="15">
      <c r="A34" s="1">
        <v>28</v>
      </c>
      <c r="B34">
        <v>0.2797</v>
      </c>
      <c r="C34">
        <v>-2.1000000000000001E-2</v>
      </c>
      <c r="D34">
        <v>-1.0200000000000001E-2</v>
      </c>
      <c r="E34" s="34">
        <f t="shared" si="0"/>
        <v>1.8849999999999145E-3</v>
      </c>
      <c r="F34" s="34">
        <f t="shared" si="1"/>
        <v>8.6157142857142682E-3</v>
      </c>
      <c r="G34" s="34">
        <f t="shared" si="2"/>
        <v>1.8737142857142862E-2</v>
      </c>
      <c r="H34">
        <v>0.27989999999999998</v>
      </c>
      <c r="I34">
        <v>-3.0300000000000001E-2</v>
      </c>
      <c r="J34">
        <v>7.3000000000000001E-3</v>
      </c>
      <c r="K34" s="35">
        <f t="shared" si="3"/>
        <v>3.858999999999993E-2</v>
      </c>
      <c r="L34" s="35">
        <f t="shared" si="4"/>
        <v>3.8837142857142862E-2</v>
      </c>
      <c r="M34" s="35">
        <f t="shared" si="4"/>
        <v>1.5837142857142859E-2</v>
      </c>
      <c r="N34">
        <v>0.25390000000000001</v>
      </c>
      <c r="O34">
        <v>-4.6600000000000003E-2</v>
      </c>
      <c r="P34">
        <v>-1.24E-2</v>
      </c>
      <c r="Q34" s="35">
        <f t="shared" si="5"/>
        <v>1.2908571428571269E-2</v>
      </c>
      <c r="R34" s="35">
        <f t="shared" si="6"/>
        <v>5.5137142857142864E-2</v>
      </c>
      <c r="S34" s="35">
        <f t="shared" si="6"/>
        <v>2.0937142857142859E-2</v>
      </c>
      <c r="T34">
        <v>0.25259999999999999</v>
      </c>
      <c r="U34">
        <v>-2.06E-2</v>
      </c>
      <c r="V34">
        <v>1.04E-2</v>
      </c>
      <c r="W34" s="35">
        <f t="shared" si="7"/>
        <v>2.978571428571497E-3</v>
      </c>
      <c r="X34" s="35">
        <f t="shared" si="8"/>
        <v>2.9137142857142861E-2</v>
      </c>
      <c r="Y34" s="35">
        <f t="shared" si="8"/>
        <v>1.8937142857142861E-2</v>
      </c>
      <c r="Z34">
        <v>0.1351</v>
      </c>
      <c r="AA34">
        <v>-6.6E-3</v>
      </c>
      <c r="AB34">
        <v>2.7099999999999999E-2</v>
      </c>
      <c r="AC34" s="35">
        <f t="shared" si="9"/>
        <v>1.3199285714285677E-2</v>
      </c>
      <c r="AD34" s="35">
        <f t="shared" si="10"/>
        <v>1.9371428571428595E-3</v>
      </c>
      <c r="AE34" s="35">
        <f t="shared" si="10"/>
        <v>3.563714285714286E-2</v>
      </c>
      <c r="AF34">
        <v>0.24959999999999999</v>
      </c>
      <c r="AG34">
        <v>4.0000000000000002E-4</v>
      </c>
      <c r="AH34">
        <v>1.43E-2</v>
      </c>
      <c r="AI34" s="35">
        <f t="shared" si="11"/>
        <v>7.6099999999998946E-3</v>
      </c>
      <c r="AJ34" s="35">
        <f t="shared" si="12"/>
        <v>8.9371428571428588E-3</v>
      </c>
      <c r="AK34" s="35">
        <f t="shared" si="12"/>
        <v>2.2837142857142861E-2</v>
      </c>
      <c r="AL34">
        <v>0.25509999999999999</v>
      </c>
      <c r="AM34">
        <v>-3.0499999999999999E-2</v>
      </c>
      <c r="AN34">
        <v>8.9999999999999998E-4</v>
      </c>
      <c r="AO34" s="35">
        <f t="shared" si="13"/>
        <v>1.7453571428571374E-2</v>
      </c>
      <c r="AP34" s="35">
        <f t="shared" si="14"/>
        <v>3.9037142857142861E-2</v>
      </c>
      <c r="AQ34" s="35">
        <f t="shared" si="14"/>
        <v>9.4371428571428592E-3</v>
      </c>
      <c r="AR34">
        <v>7.3300000000000004E-2</v>
      </c>
      <c r="AS34">
        <v>5.8099999999999999E-2</v>
      </c>
      <c r="AT34">
        <v>3.8E-3</v>
      </c>
      <c r="AU34" s="35">
        <f t="shared" si="15"/>
        <v>7.8472142857142768E-2</v>
      </c>
      <c r="AV34" s="35">
        <f t="shared" si="16"/>
        <v>6.6637142857142853E-2</v>
      </c>
      <c r="AW34" s="35">
        <f t="shared" si="16"/>
        <v>1.2337142857142859E-2</v>
      </c>
      <c r="AX34">
        <v>0.25240000000000001</v>
      </c>
      <c r="AY34">
        <v>-9.2399999999999996E-2</v>
      </c>
      <c r="AZ34">
        <v>-1.9699999999999999E-2</v>
      </c>
      <c r="BA34" s="35">
        <f t="shared" si="17"/>
        <v>9.2342857142856394E-3</v>
      </c>
      <c r="BB34" s="35">
        <f t="shared" si="18"/>
        <v>0.10093714285714285</v>
      </c>
      <c r="BC34" s="35">
        <f t="shared" si="18"/>
        <v>2.8237142857142856E-2</v>
      </c>
    </row>
    <row r="35" spans="1:55" ht="15">
      <c r="A35" s="1">
        <v>29</v>
      </c>
      <c r="B35">
        <v>0.26669999999999999</v>
      </c>
      <c r="C35">
        <v>-3.6400000000000002E-2</v>
      </c>
      <c r="D35">
        <v>5.0000000000000001E-3</v>
      </c>
      <c r="E35" s="34">
        <f t="shared" si="0"/>
        <v>1.1115000000000097E-2</v>
      </c>
      <c r="F35" s="34">
        <f t="shared" si="1"/>
        <v>6.6015714285714275E-2</v>
      </c>
      <c r="G35" s="34">
        <f t="shared" si="2"/>
        <v>1.3537142857142859E-2</v>
      </c>
      <c r="H35">
        <v>0.2414</v>
      </c>
      <c r="I35">
        <v>-2.41E-2</v>
      </c>
      <c r="J35">
        <v>-4.0000000000000002E-4</v>
      </c>
      <c r="K35" s="35">
        <f t="shared" si="3"/>
        <v>8.999999999995123E-5</v>
      </c>
      <c r="L35" s="35">
        <f t="shared" si="4"/>
        <v>3.2637142857142858E-2</v>
      </c>
      <c r="M35" s="35">
        <f t="shared" si="4"/>
        <v>8.1371428571428601E-3</v>
      </c>
      <c r="N35">
        <v>0.24460000000000001</v>
      </c>
      <c r="O35">
        <v>-5.21E-2</v>
      </c>
      <c r="P35">
        <v>-2.3800000000000002E-2</v>
      </c>
      <c r="Q35" s="35">
        <f t="shared" si="5"/>
        <v>2.2208571428571272E-2</v>
      </c>
      <c r="R35" s="35">
        <f t="shared" si="6"/>
        <v>6.0637142857142862E-2</v>
      </c>
      <c r="S35" s="35">
        <f t="shared" si="6"/>
        <v>3.2337142857142863E-2</v>
      </c>
      <c r="T35">
        <v>0.2732</v>
      </c>
      <c r="U35">
        <v>-4.7000000000000002E-3</v>
      </c>
      <c r="V35">
        <v>-1.8700000000000001E-2</v>
      </c>
      <c r="W35" s="35">
        <f t="shared" si="7"/>
        <v>1.762142857142851E-2</v>
      </c>
      <c r="X35" s="35">
        <f t="shared" si="8"/>
        <v>3.8371428571428593E-3</v>
      </c>
      <c r="Y35" s="35">
        <f t="shared" si="8"/>
        <v>2.7237142857142863E-2</v>
      </c>
      <c r="Z35">
        <v>0.16250000000000001</v>
      </c>
      <c r="AA35">
        <v>-3.6299999999999999E-2</v>
      </c>
      <c r="AB35">
        <v>-1.32E-2</v>
      </c>
      <c r="AC35" s="35">
        <f t="shared" si="9"/>
        <v>4.0599285714285685E-2</v>
      </c>
      <c r="AD35" s="35">
        <f t="shared" si="10"/>
        <v>4.483714285714286E-2</v>
      </c>
      <c r="AE35" s="35">
        <f t="shared" si="10"/>
        <v>2.1737142857142858E-2</v>
      </c>
      <c r="AF35">
        <v>0.2382</v>
      </c>
      <c r="AG35">
        <v>-2.6499999999999999E-2</v>
      </c>
      <c r="AH35">
        <v>4.0000000000000001E-3</v>
      </c>
      <c r="AI35" s="35">
        <f t="shared" si="11"/>
        <v>1.9009999999999888E-2</v>
      </c>
      <c r="AJ35" s="35">
        <f t="shared" si="12"/>
        <v>3.5037142857142857E-2</v>
      </c>
      <c r="AK35" s="35">
        <f t="shared" si="12"/>
        <v>1.253714285714286E-2</v>
      </c>
      <c r="AL35">
        <v>0.24329999999999999</v>
      </c>
      <c r="AM35">
        <v>-2.3199999999999998E-2</v>
      </c>
      <c r="AN35">
        <v>-5.5999999999999999E-3</v>
      </c>
      <c r="AO35" s="35">
        <f t="shared" si="13"/>
        <v>5.653571428571369E-3</v>
      </c>
      <c r="AP35" s="35">
        <f t="shared" si="14"/>
        <v>3.173714285714286E-2</v>
      </c>
      <c r="AQ35" s="35">
        <f t="shared" si="14"/>
        <v>2.9371428571428595E-3</v>
      </c>
      <c r="AR35">
        <v>3.7400000000000003E-2</v>
      </c>
      <c r="AS35">
        <v>6.1100000000000002E-2</v>
      </c>
      <c r="AT35">
        <v>3.0000000000000001E-3</v>
      </c>
      <c r="AU35" s="35">
        <f t="shared" si="15"/>
        <v>0.11437214285714277</v>
      </c>
      <c r="AV35" s="35">
        <f t="shared" si="16"/>
        <v>6.9637142857142856E-2</v>
      </c>
      <c r="AW35" s="35">
        <f t="shared" si="16"/>
        <v>1.153714285714286E-2</v>
      </c>
      <c r="AX35">
        <v>0.23719999999999999</v>
      </c>
      <c r="AY35">
        <v>-8.4699999999999998E-2</v>
      </c>
      <c r="AZ35">
        <v>-1.4E-2</v>
      </c>
      <c r="BA35" s="35">
        <f t="shared" si="17"/>
        <v>5.9657142857143797E-3</v>
      </c>
      <c r="BB35" s="35">
        <f t="shared" si="18"/>
        <v>9.3237142857142852E-2</v>
      </c>
      <c r="BC35" s="35">
        <f t="shared" si="18"/>
        <v>2.253714285714286E-2</v>
      </c>
    </row>
    <row r="36" spans="1:55" ht="15">
      <c r="A36" s="1">
        <v>30</v>
      </c>
      <c r="B36">
        <v>0.26910000000000001</v>
      </c>
      <c r="C36">
        <v>-2.1399999999999999E-2</v>
      </c>
      <c r="D36">
        <v>1.01E-2</v>
      </c>
      <c r="E36" s="34">
        <f t="shared" si="0"/>
        <v>8.7150000000000838E-3</v>
      </c>
      <c r="F36" s="34">
        <f t="shared" si="1"/>
        <v>8.2157142857142706E-3</v>
      </c>
      <c r="G36" s="34">
        <f t="shared" si="2"/>
        <v>1.8637142857142859E-2</v>
      </c>
      <c r="H36">
        <v>0.26429999999999998</v>
      </c>
      <c r="I36">
        <v>-1.46E-2</v>
      </c>
      <c r="J36">
        <v>-8.3000000000000001E-3</v>
      </c>
      <c r="K36" s="35">
        <f t="shared" si="3"/>
        <v>2.2989999999999927E-2</v>
      </c>
      <c r="L36" s="35">
        <f t="shared" si="4"/>
        <v>2.313714285714286E-2</v>
      </c>
      <c r="M36" s="35">
        <f t="shared" si="4"/>
        <v>2.3714285714285938E-4</v>
      </c>
      <c r="N36">
        <v>0.26200000000000001</v>
      </c>
      <c r="O36">
        <v>-6.4100000000000004E-2</v>
      </c>
      <c r="P36">
        <v>-4.0899999999999999E-2</v>
      </c>
      <c r="Q36" s="35">
        <f t="shared" si="5"/>
        <v>4.8085714285712733E-3</v>
      </c>
      <c r="R36" s="35">
        <f t="shared" si="6"/>
        <v>7.2637142857142858E-2</v>
      </c>
      <c r="S36" s="35">
        <f t="shared" si="6"/>
        <v>4.943714285714286E-2</v>
      </c>
      <c r="T36">
        <v>0.27110000000000001</v>
      </c>
      <c r="U36">
        <v>-3.3700000000000001E-2</v>
      </c>
      <c r="V36">
        <v>-8.6999999999999994E-3</v>
      </c>
      <c r="W36" s="35">
        <f t="shared" si="7"/>
        <v>1.5521428571428519E-2</v>
      </c>
      <c r="X36" s="35">
        <f t="shared" si="8"/>
        <v>4.2237142857142862E-2</v>
      </c>
      <c r="Y36" s="35">
        <f t="shared" si="8"/>
        <v>1.7237142857142861E-2</v>
      </c>
      <c r="Z36">
        <v>0.1273</v>
      </c>
      <c r="AA36">
        <v>-2.8199999999999999E-2</v>
      </c>
      <c r="AB36">
        <v>1.23E-2</v>
      </c>
      <c r="AC36" s="35">
        <f t="shared" si="9"/>
        <v>5.3992857142856759E-3</v>
      </c>
      <c r="AD36" s="35">
        <f t="shared" si="10"/>
        <v>3.6737142857142857E-2</v>
      </c>
      <c r="AE36" s="35">
        <f t="shared" si="10"/>
        <v>2.083714285714286E-2</v>
      </c>
      <c r="AF36">
        <v>0.25309999999999999</v>
      </c>
      <c r="AG36">
        <v>-3.4099999999999998E-2</v>
      </c>
      <c r="AH36">
        <v>-7.1000000000000004E-3</v>
      </c>
      <c r="AI36" s="35">
        <f t="shared" si="11"/>
        <v>4.1099999999998915E-3</v>
      </c>
      <c r="AJ36" s="35">
        <f t="shared" si="12"/>
        <v>4.263714285714286E-2</v>
      </c>
      <c r="AK36" s="35">
        <f t="shared" si="12"/>
        <v>1.4371428571428591E-3</v>
      </c>
      <c r="AL36">
        <v>0.2515</v>
      </c>
      <c r="AM36">
        <v>-6.6E-3</v>
      </c>
      <c r="AN36">
        <v>-1.1299999999999999E-2</v>
      </c>
      <c r="AO36" s="35">
        <f t="shared" si="13"/>
        <v>1.3853571428571382E-2</v>
      </c>
      <c r="AP36" s="35">
        <f t="shared" si="14"/>
        <v>1.9371428571428595E-3</v>
      </c>
      <c r="AQ36" s="35">
        <f t="shared" si="14"/>
        <v>1.9837142857142859E-2</v>
      </c>
      <c r="AR36">
        <v>0.15559999999999999</v>
      </c>
      <c r="AS36">
        <v>-3.6299999999999999E-2</v>
      </c>
      <c r="AT36">
        <v>1.47E-2</v>
      </c>
      <c r="AU36" s="35">
        <f t="shared" si="15"/>
        <v>3.8278571428572161E-3</v>
      </c>
      <c r="AV36" s="35">
        <f t="shared" si="16"/>
        <v>4.483714285714286E-2</v>
      </c>
      <c r="AW36" s="35">
        <f t="shared" si="16"/>
        <v>2.3237142857142859E-2</v>
      </c>
      <c r="AX36">
        <v>0.2208</v>
      </c>
      <c r="AY36">
        <v>-8.8599999999999998E-2</v>
      </c>
      <c r="AZ36">
        <v>6.7000000000000002E-3</v>
      </c>
      <c r="BA36" s="35">
        <f t="shared" si="17"/>
        <v>2.2365714285714378E-2</v>
      </c>
      <c r="BB36" s="35">
        <f t="shared" si="18"/>
        <v>9.7137142857142852E-2</v>
      </c>
      <c r="BC36" s="35">
        <f t="shared" si="18"/>
        <v>1.5237142857142859E-2</v>
      </c>
    </row>
    <row r="37" spans="1:55" ht="15">
      <c r="A37" s="1">
        <v>31</v>
      </c>
      <c r="B37">
        <v>0.2717</v>
      </c>
      <c r="C37">
        <v>-1.61E-2</v>
      </c>
      <c r="D37">
        <v>-3.8E-3</v>
      </c>
      <c r="E37" s="34">
        <f t="shared" si="0"/>
        <v>6.1150000000000926E-3</v>
      </c>
      <c r="F37" s="34">
        <f t="shared" si="1"/>
        <v>1.351571428571427E-2</v>
      </c>
      <c r="G37" s="34">
        <f t="shared" si="2"/>
        <v>4.7371428571428599E-3</v>
      </c>
      <c r="H37">
        <v>0.27479999999999999</v>
      </c>
      <c r="I37">
        <v>-3.7699999999999997E-2</v>
      </c>
      <c r="J37">
        <v>2.4500000000000001E-2</v>
      </c>
      <c r="K37" s="35">
        <f t="shared" si="3"/>
        <v>3.3489999999999936E-2</v>
      </c>
      <c r="L37" s="35">
        <f t="shared" si="4"/>
        <v>4.6237142857142859E-2</v>
      </c>
      <c r="M37" s="35">
        <f t="shared" si="4"/>
        <v>3.3037142857142862E-2</v>
      </c>
      <c r="N37">
        <v>0.26469999999999999</v>
      </c>
      <c r="O37">
        <v>-4.9700000000000001E-2</v>
      </c>
      <c r="P37">
        <v>-3.0099999999999998E-2</v>
      </c>
      <c r="Q37" s="35">
        <f t="shared" si="5"/>
        <v>2.1085714285712931E-3</v>
      </c>
      <c r="R37" s="35">
        <f t="shared" si="6"/>
        <v>5.8237142857142862E-2</v>
      </c>
      <c r="S37" s="35">
        <f t="shared" si="6"/>
        <v>3.8637142857142856E-2</v>
      </c>
      <c r="T37">
        <v>0.27479999999999999</v>
      </c>
      <c r="U37">
        <v>-1.8499999999999999E-2</v>
      </c>
      <c r="V37">
        <v>-1.9599999999999999E-2</v>
      </c>
      <c r="W37" s="35">
        <f t="shared" si="7"/>
        <v>1.92214285714285E-2</v>
      </c>
      <c r="X37" s="35">
        <f t="shared" si="8"/>
        <v>2.7037142857142857E-2</v>
      </c>
      <c r="Y37" s="35">
        <f t="shared" si="8"/>
        <v>2.8137142857142861E-2</v>
      </c>
      <c r="Z37">
        <v>0.14319999999999999</v>
      </c>
      <c r="AA37">
        <v>-1.77E-2</v>
      </c>
      <c r="AB37">
        <v>2.3E-3</v>
      </c>
      <c r="AC37" s="35">
        <f t="shared" si="9"/>
        <v>2.1299285714285673E-2</v>
      </c>
      <c r="AD37" s="35">
        <f t="shared" si="10"/>
        <v>2.6237142857142862E-2</v>
      </c>
      <c r="AE37" s="35">
        <f t="shared" si="10"/>
        <v>1.0837142857142859E-2</v>
      </c>
      <c r="AF37">
        <v>0.247</v>
      </c>
      <c r="AG37">
        <v>-2.35E-2</v>
      </c>
      <c r="AH37">
        <v>-1.17E-2</v>
      </c>
      <c r="AI37" s="35">
        <f t="shared" si="11"/>
        <v>1.0209999999999886E-2</v>
      </c>
      <c r="AJ37" s="35">
        <f t="shared" si="12"/>
        <v>3.2037142857142861E-2</v>
      </c>
      <c r="AK37" s="35">
        <f t="shared" si="12"/>
        <v>2.023714285714286E-2</v>
      </c>
      <c r="AL37">
        <v>0.247</v>
      </c>
      <c r="AM37">
        <v>-1.5599999999999999E-2</v>
      </c>
      <c r="AN37">
        <v>-1.8E-3</v>
      </c>
      <c r="AO37" s="35">
        <f t="shared" si="13"/>
        <v>9.3535714285713778E-3</v>
      </c>
      <c r="AP37" s="35">
        <f t="shared" si="14"/>
        <v>2.4137142857142857E-2</v>
      </c>
      <c r="AQ37" s="35">
        <f t="shared" si="14"/>
        <v>6.7371428571428599E-3</v>
      </c>
      <c r="AR37">
        <v>0.1241</v>
      </c>
      <c r="AS37">
        <v>-5.5800000000000002E-2</v>
      </c>
      <c r="AT37">
        <v>-4.82E-2</v>
      </c>
      <c r="AU37" s="35">
        <f t="shared" si="15"/>
        <v>2.767214285714277E-2</v>
      </c>
      <c r="AV37" s="35">
        <f t="shared" si="16"/>
        <v>6.4337142857142857E-2</v>
      </c>
      <c r="AW37" s="35">
        <f t="shared" si="16"/>
        <v>5.6737142857142861E-2</v>
      </c>
      <c r="AX37">
        <v>0.21729999999999999</v>
      </c>
      <c r="AY37">
        <v>-9.2399999999999996E-2</v>
      </c>
      <c r="AZ37">
        <v>5.3E-3</v>
      </c>
      <c r="BA37" s="35">
        <f t="shared" si="17"/>
        <v>2.5865714285714381E-2</v>
      </c>
      <c r="BB37" s="35">
        <f t="shared" si="18"/>
        <v>0.10093714285714285</v>
      </c>
      <c r="BC37" s="35">
        <f t="shared" si="18"/>
        <v>1.383714285714286E-2</v>
      </c>
    </row>
    <row r="38" spans="1:55" ht="15">
      <c r="A38" s="1">
        <v>32</v>
      </c>
      <c r="B38">
        <v>0.27650000000000002</v>
      </c>
      <c r="C38">
        <v>-2.0500000000000001E-2</v>
      </c>
      <c r="D38">
        <v>-1.49E-2</v>
      </c>
      <c r="E38" s="34">
        <f t="shared" si="0"/>
        <v>1.3150000000000661E-3</v>
      </c>
      <c r="F38" s="34">
        <f t="shared" si="1"/>
        <v>9.1157142857142687E-3</v>
      </c>
      <c r="G38" s="34">
        <f t="shared" si="2"/>
        <v>2.3437142857142858E-2</v>
      </c>
      <c r="H38">
        <v>0.253</v>
      </c>
      <c r="I38">
        <v>-6.2799999999999995E-2</v>
      </c>
      <c r="J38">
        <v>1.8200000000000001E-2</v>
      </c>
      <c r="K38" s="35">
        <f t="shared" si="3"/>
        <v>1.168999999999995E-2</v>
      </c>
      <c r="L38" s="35">
        <f t="shared" si="4"/>
        <v>7.1337142857142849E-2</v>
      </c>
      <c r="M38" s="35">
        <f t="shared" si="4"/>
        <v>2.6737142857142862E-2</v>
      </c>
      <c r="N38">
        <v>0.26690000000000003</v>
      </c>
      <c r="O38">
        <v>-5.2900000000000003E-2</v>
      </c>
      <c r="P38">
        <v>-2.3599999999999999E-2</v>
      </c>
      <c r="Q38" s="35">
        <f t="shared" si="5"/>
        <v>9.1428571428742167E-5</v>
      </c>
      <c r="R38" s="35">
        <f t="shared" si="6"/>
        <v>6.1437142857142864E-2</v>
      </c>
      <c r="S38" s="35">
        <f t="shared" si="6"/>
        <v>3.2137142857142857E-2</v>
      </c>
      <c r="T38">
        <v>0.28310000000000002</v>
      </c>
      <c r="U38">
        <v>-3.5200000000000002E-2</v>
      </c>
      <c r="V38">
        <v>-8.0999999999999996E-3</v>
      </c>
      <c r="W38" s="35">
        <f t="shared" si="7"/>
        <v>2.752142857142853E-2</v>
      </c>
      <c r="X38" s="35">
        <f t="shared" si="8"/>
        <v>4.3737142857142863E-2</v>
      </c>
      <c r="Y38" s="35">
        <f t="shared" si="8"/>
        <v>4.371428571428599E-4</v>
      </c>
      <c r="Z38">
        <v>0.12609999999999999</v>
      </c>
      <c r="AA38">
        <v>-3.8699999999999998E-2</v>
      </c>
      <c r="AB38">
        <v>2.8799999999999999E-2</v>
      </c>
      <c r="AC38" s="35">
        <f t="shared" si="9"/>
        <v>4.1992857142856693E-3</v>
      </c>
      <c r="AD38" s="35">
        <f t="shared" si="10"/>
        <v>4.7237142857142859E-2</v>
      </c>
      <c r="AE38" s="35">
        <f t="shared" si="10"/>
        <v>3.733714285714286E-2</v>
      </c>
      <c r="AF38">
        <v>0.2475</v>
      </c>
      <c r="AG38">
        <v>-4.6300000000000001E-2</v>
      </c>
      <c r="AH38">
        <v>-2.9999999999999997E-4</v>
      </c>
      <c r="AI38" s="35">
        <f t="shared" si="11"/>
        <v>9.7099999999998854E-3</v>
      </c>
      <c r="AJ38" s="35">
        <f t="shared" si="12"/>
        <v>5.4837142857142862E-2</v>
      </c>
      <c r="AK38" s="35">
        <f t="shared" si="12"/>
        <v>8.2371428571428595E-3</v>
      </c>
      <c r="AL38">
        <v>0.26219999999999999</v>
      </c>
      <c r="AM38">
        <v>-1.0999999999999999E-2</v>
      </c>
      <c r="AN38">
        <v>-1.7299999999999999E-2</v>
      </c>
      <c r="AO38" s="35">
        <f t="shared" si="13"/>
        <v>2.4553571428571369E-2</v>
      </c>
      <c r="AP38" s="35">
        <f t="shared" si="14"/>
        <v>1.9537142857142857E-2</v>
      </c>
      <c r="AQ38" s="35">
        <f t="shared" si="14"/>
        <v>2.5837142857142857E-2</v>
      </c>
      <c r="AR38">
        <v>0.1784</v>
      </c>
      <c r="AS38">
        <v>-3.0099999999999998E-2</v>
      </c>
      <c r="AT38">
        <v>-1.5E-3</v>
      </c>
      <c r="AU38" s="35">
        <f t="shared" si="15"/>
        <v>2.6627857142857231E-2</v>
      </c>
      <c r="AV38" s="35">
        <f t="shared" si="16"/>
        <v>3.8637142857142856E-2</v>
      </c>
      <c r="AW38" s="35">
        <f t="shared" si="16"/>
        <v>7.0371428571428599E-3</v>
      </c>
      <c r="AX38">
        <v>0.23130000000000001</v>
      </c>
      <c r="AY38">
        <v>-9.2200000000000004E-2</v>
      </c>
      <c r="AZ38">
        <v>1.7600000000000001E-2</v>
      </c>
      <c r="BA38" s="35">
        <f t="shared" si="17"/>
        <v>1.1865714285714368E-2</v>
      </c>
      <c r="BB38" s="35">
        <f t="shared" si="18"/>
        <v>0.10073714285714286</v>
      </c>
      <c r="BC38" s="35">
        <f t="shared" si="18"/>
        <v>2.6137142857142859E-2</v>
      </c>
    </row>
    <row r="39" spans="1:55" ht="15">
      <c r="A39" s="1">
        <v>33</v>
      </c>
      <c r="B39">
        <v>0.26500000000000001</v>
      </c>
      <c r="C39">
        <v>-2.24E-2</v>
      </c>
      <c r="D39">
        <v>-4.7999999999999996E-3</v>
      </c>
      <c r="E39" s="34">
        <f t="shared" si="0"/>
        <v>1.2815000000000076E-2</v>
      </c>
      <c r="F39" s="34">
        <f t="shared" si="1"/>
        <v>7.2157142857142698E-3</v>
      </c>
      <c r="G39" s="34">
        <f t="shared" si="2"/>
        <v>3.7371428571428599E-3</v>
      </c>
      <c r="H39">
        <v>0.2823</v>
      </c>
      <c r="I39">
        <v>-3.6600000000000001E-2</v>
      </c>
      <c r="J39">
        <v>-5.9999999999999995E-4</v>
      </c>
      <c r="K39" s="35">
        <f t="shared" si="3"/>
        <v>4.0989999999999943E-2</v>
      </c>
      <c r="L39" s="35">
        <f t="shared" si="4"/>
        <v>4.5137142857142862E-2</v>
      </c>
      <c r="M39" s="35">
        <f t="shared" si="4"/>
        <v>7.9371428571428596E-3</v>
      </c>
      <c r="N39">
        <v>0.25509999999999999</v>
      </c>
      <c r="O39">
        <v>-5.1799999999999999E-2</v>
      </c>
      <c r="P39">
        <v>-1.5800000000000002E-2</v>
      </c>
      <c r="Q39" s="35">
        <f t="shared" si="5"/>
        <v>1.1708571428571291E-2</v>
      </c>
      <c r="R39" s="35">
        <f t="shared" si="6"/>
        <v>6.033714285714286E-2</v>
      </c>
      <c r="S39" s="35">
        <f t="shared" si="6"/>
        <v>2.4337142857142863E-2</v>
      </c>
      <c r="T39">
        <v>0.27300000000000002</v>
      </c>
      <c r="U39">
        <v>-2.0299999999999999E-2</v>
      </c>
      <c r="V39">
        <v>-1.0500000000000001E-2</v>
      </c>
      <c r="W39" s="35">
        <f t="shared" si="7"/>
        <v>1.7421428571428532E-2</v>
      </c>
      <c r="X39" s="35">
        <f t="shared" si="8"/>
        <v>2.883714285714286E-2</v>
      </c>
      <c r="Y39" s="35">
        <f t="shared" si="8"/>
        <v>1.903714285714286E-2</v>
      </c>
      <c r="Z39">
        <v>0.159</v>
      </c>
      <c r="AA39">
        <v>-8.6E-3</v>
      </c>
      <c r="AB39">
        <v>5.62E-2</v>
      </c>
      <c r="AC39" s="35">
        <f t="shared" si="9"/>
        <v>3.7099285714285682E-2</v>
      </c>
      <c r="AD39" s="35">
        <f t="shared" si="10"/>
        <v>1.7137142857142858E-2</v>
      </c>
      <c r="AE39" s="35">
        <f t="shared" si="10"/>
        <v>6.4737142857142854E-2</v>
      </c>
      <c r="AF39">
        <v>0.23810000000000001</v>
      </c>
      <c r="AG39">
        <v>-3.6600000000000001E-2</v>
      </c>
      <c r="AH39">
        <v>1.2999999999999999E-3</v>
      </c>
      <c r="AI39" s="35">
        <f t="shared" si="11"/>
        <v>1.9109999999999877E-2</v>
      </c>
      <c r="AJ39" s="35">
        <f t="shared" si="12"/>
        <v>4.5137142857142862E-2</v>
      </c>
      <c r="AK39" s="35">
        <f t="shared" si="12"/>
        <v>9.8371428571428603E-3</v>
      </c>
      <c r="AL39">
        <v>0.24909999999999999</v>
      </c>
      <c r="AM39">
        <v>-2.2100000000000002E-2</v>
      </c>
      <c r="AN39">
        <v>-5.1000000000000004E-3</v>
      </c>
      <c r="AO39" s="35">
        <f t="shared" si="13"/>
        <v>1.1453571428571369E-2</v>
      </c>
      <c r="AP39" s="35">
        <f t="shared" si="14"/>
        <v>3.0637142857142863E-2</v>
      </c>
      <c r="AQ39" s="35">
        <f t="shared" si="14"/>
        <v>3.4371428571428591E-3</v>
      </c>
      <c r="AR39">
        <v>0.17810000000000001</v>
      </c>
      <c r="AS39">
        <v>-2.7300000000000001E-2</v>
      </c>
      <c r="AT39">
        <v>-2.8299999999999999E-2</v>
      </c>
      <c r="AU39" s="35">
        <f t="shared" si="15"/>
        <v>2.6327857142857236E-2</v>
      </c>
      <c r="AV39" s="35">
        <f t="shared" si="16"/>
        <v>3.5837142857142859E-2</v>
      </c>
      <c r="AW39" s="35">
        <f t="shared" si="16"/>
        <v>3.683714285714286E-2</v>
      </c>
      <c r="AX39">
        <v>0.24460000000000001</v>
      </c>
      <c r="AY39">
        <v>-3.6299999999999999E-2</v>
      </c>
      <c r="AZ39">
        <v>1.03E-2</v>
      </c>
      <c r="BA39" s="35">
        <f t="shared" si="17"/>
        <v>1.434285714285638E-3</v>
      </c>
      <c r="BB39" s="35">
        <f t="shared" si="18"/>
        <v>4.483714285714286E-2</v>
      </c>
      <c r="BC39" s="35">
        <f t="shared" si="18"/>
        <v>1.8837142857142858E-2</v>
      </c>
    </row>
    <row r="40" spans="1:55" ht="15">
      <c r="A40" s="1">
        <v>34</v>
      </c>
      <c r="B40">
        <v>0.2737</v>
      </c>
      <c r="C40">
        <v>-3.4299999999999997E-2</v>
      </c>
      <c r="D40">
        <v>2E-3</v>
      </c>
      <c r="E40" s="34">
        <f t="shared" si="0"/>
        <v>4.1150000000000908E-3</v>
      </c>
      <c r="F40" s="34">
        <f t="shared" si="1"/>
        <v>6.391571428571427E-2</v>
      </c>
      <c r="G40" s="34">
        <f t="shared" si="2"/>
        <v>1.053714285714286E-2</v>
      </c>
      <c r="H40">
        <v>0.24310000000000001</v>
      </c>
      <c r="I40">
        <v>-4.9000000000000002E-2</v>
      </c>
      <c r="J40">
        <v>-0.03</v>
      </c>
      <c r="K40" s="35">
        <f t="shared" si="3"/>
        <v>1.7899999999999583E-3</v>
      </c>
      <c r="L40" s="35">
        <f t="shared" si="4"/>
        <v>5.7537142857142863E-2</v>
      </c>
      <c r="M40" s="35">
        <f t="shared" si="4"/>
        <v>3.853714285714286E-2</v>
      </c>
      <c r="N40">
        <v>0.25380000000000003</v>
      </c>
      <c r="O40">
        <v>-5.8900000000000001E-2</v>
      </c>
      <c r="P40">
        <v>-1.09E-2</v>
      </c>
      <c r="Q40" s="35">
        <f t="shared" si="5"/>
        <v>1.3008571428571258E-2</v>
      </c>
      <c r="R40" s="35">
        <f t="shared" si="6"/>
        <v>6.7437142857142862E-2</v>
      </c>
      <c r="S40" s="35">
        <f t="shared" si="6"/>
        <v>1.9437142857142861E-2</v>
      </c>
      <c r="T40">
        <v>0.28170000000000001</v>
      </c>
      <c r="U40">
        <v>-4.6800000000000001E-2</v>
      </c>
      <c r="V40">
        <v>-8.0999999999999996E-3</v>
      </c>
      <c r="W40" s="35">
        <f t="shared" si="7"/>
        <v>2.6121428571428518E-2</v>
      </c>
      <c r="X40" s="35">
        <f t="shared" si="8"/>
        <v>5.5337142857142863E-2</v>
      </c>
      <c r="Y40" s="35">
        <f t="shared" si="8"/>
        <v>4.371428571428599E-4</v>
      </c>
      <c r="Z40">
        <v>8.1900000000000001E-2</v>
      </c>
      <c r="AA40">
        <v>-4.4200000000000003E-2</v>
      </c>
      <c r="AB40">
        <v>-1.6000000000000001E-3</v>
      </c>
      <c r="AC40" s="35">
        <f t="shared" si="9"/>
        <v>4.000071428571432E-2</v>
      </c>
      <c r="AD40" s="35">
        <f t="shared" si="10"/>
        <v>5.2737142857142864E-2</v>
      </c>
      <c r="AE40" s="35">
        <f t="shared" si="10"/>
        <v>6.9371428571428596E-3</v>
      </c>
      <c r="AF40">
        <v>0.24440000000000001</v>
      </c>
      <c r="AG40">
        <v>-3.4099999999999998E-2</v>
      </c>
      <c r="AH40">
        <v>-7.0000000000000001E-3</v>
      </c>
      <c r="AI40" s="35">
        <f t="shared" si="11"/>
        <v>1.2809999999999877E-2</v>
      </c>
      <c r="AJ40" s="35">
        <f t="shared" si="12"/>
        <v>4.263714285714286E-2</v>
      </c>
      <c r="AK40" s="35">
        <f t="shared" si="12"/>
        <v>1.5371428571428593E-3</v>
      </c>
      <c r="AL40">
        <v>0.2263</v>
      </c>
      <c r="AM40">
        <v>-2.3E-3</v>
      </c>
      <c r="AN40">
        <v>2E-3</v>
      </c>
      <c r="AO40" s="35">
        <f t="shared" si="13"/>
        <v>1.1346428571428618E-2</v>
      </c>
      <c r="AP40" s="35">
        <f t="shared" si="14"/>
        <v>6.2371428571428595E-3</v>
      </c>
      <c r="AQ40" s="35">
        <f t="shared" si="14"/>
        <v>1.053714285714286E-2</v>
      </c>
      <c r="AR40">
        <v>0.15709999999999999</v>
      </c>
      <c r="AS40">
        <v>5.0000000000000001E-3</v>
      </c>
      <c r="AT40">
        <v>8.3999999999999995E-3</v>
      </c>
      <c r="AU40" s="35">
        <f t="shared" si="15"/>
        <v>5.3278571428572175E-3</v>
      </c>
      <c r="AV40" s="35">
        <f t="shared" si="16"/>
        <v>1.3537142857142859E-2</v>
      </c>
      <c r="AW40" s="35">
        <f t="shared" si="16"/>
        <v>1.6937142857142859E-2</v>
      </c>
      <c r="AX40">
        <v>0.2208</v>
      </c>
      <c r="AY40">
        <v>-5.2299999999999999E-2</v>
      </c>
      <c r="AZ40">
        <v>2.6100000000000002E-2</v>
      </c>
      <c r="BA40" s="35">
        <f t="shared" si="17"/>
        <v>2.2365714285714378E-2</v>
      </c>
      <c r="BB40" s="35">
        <f t="shared" si="18"/>
        <v>6.083714285714286E-2</v>
      </c>
      <c r="BC40" s="35">
        <f t="shared" si="18"/>
        <v>3.4637142857142859E-2</v>
      </c>
    </row>
    <row r="41" spans="1:55" ht="15">
      <c r="A41" s="1">
        <v>35</v>
      </c>
      <c r="B41">
        <v>0.26779999999999998</v>
      </c>
      <c r="C41">
        <v>-9.7000000000000003E-3</v>
      </c>
      <c r="D41">
        <v>-9.2999999999999992E-3</v>
      </c>
      <c r="E41" s="34">
        <f t="shared" si="0"/>
        <v>1.0015000000000107E-2</v>
      </c>
      <c r="F41" s="34">
        <f t="shared" si="1"/>
        <v>1.9915714285714269E-2</v>
      </c>
      <c r="G41" s="34">
        <f t="shared" si="2"/>
        <v>1.7837142857142857E-2</v>
      </c>
      <c r="H41">
        <v>0.26829999999999998</v>
      </c>
      <c r="I41">
        <v>-4.1399999999999999E-2</v>
      </c>
      <c r="J41">
        <v>-1.7600000000000001E-2</v>
      </c>
      <c r="K41" s="35">
        <f t="shared" si="3"/>
        <v>2.6989999999999931E-2</v>
      </c>
      <c r="L41" s="35">
        <f t="shared" si="4"/>
        <v>4.993714285714286E-2</v>
      </c>
      <c r="M41" s="35">
        <f t="shared" si="4"/>
        <v>2.6137142857142859E-2</v>
      </c>
      <c r="N41">
        <v>0.25990000000000002</v>
      </c>
      <c r="O41">
        <v>-5.1200000000000002E-2</v>
      </c>
      <c r="P41">
        <v>2E-3</v>
      </c>
      <c r="Q41" s="35">
        <f t="shared" si="5"/>
        <v>6.9085714285712641E-3</v>
      </c>
      <c r="R41" s="35">
        <f t="shared" si="6"/>
        <v>5.9737142857142864E-2</v>
      </c>
      <c r="S41" s="35">
        <f t="shared" si="6"/>
        <v>1.053714285714286E-2</v>
      </c>
      <c r="T41">
        <v>0.29659999999999997</v>
      </c>
      <c r="U41">
        <v>-2.9399999999999999E-2</v>
      </c>
      <c r="V41">
        <v>-1.29E-2</v>
      </c>
      <c r="W41" s="35">
        <f t="shared" si="7"/>
        <v>4.1021428571428487E-2</v>
      </c>
      <c r="X41" s="35">
        <f t="shared" si="8"/>
        <v>3.7937142857142857E-2</v>
      </c>
      <c r="Y41" s="35">
        <f t="shared" si="8"/>
        <v>2.1437142857142859E-2</v>
      </c>
      <c r="Z41">
        <v>0.14080000000000001</v>
      </c>
      <c r="AA41">
        <v>-1.9300000000000001E-2</v>
      </c>
      <c r="AB41">
        <v>2.7400000000000001E-2</v>
      </c>
      <c r="AC41" s="35">
        <f t="shared" si="9"/>
        <v>1.8899285714285688E-2</v>
      </c>
      <c r="AD41" s="35">
        <f t="shared" si="10"/>
        <v>2.7837142857142859E-2</v>
      </c>
      <c r="AE41" s="35">
        <f t="shared" si="10"/>
        <v>3.5937142857142862E-2</v>
      </c>
      <c r="AF41">
        <v>0.24429999999999999</v>
      </c>
      <c r="AG41">
        <v>-4.8800000000000003E-2</v>
      </c>
      <c r="AH41">
        <v>1.6999999999999999E-3</v>
      </c>
      <c r="AI41" s="35">
        <f t="shared" si="11"/>
        <v>1.2909999999999894E-2</v>
      </c>
      <c r="AJ41" s="35">
        <f t="shared" si="12"/>
        <v>5.7337142857142864E-2</v>
      </c>
      <c r="AK41" s="35">
        <f t="shared" si="12"/>
        <v>1.023714285714286E-2</v>
      </c>
      <c r="AL41">
        <v>0.24859999999999999</v>
      </c>
      <c r="AM41">
        <v>-1.5599999999999999E-2</v>
      </c>
      <c r="AN41">
        <v>-2.0999999999999999E-3</v>
      </c>
      <c r="AO41" s="35">
        <f t="shared" si="13"/>
        <v>1.0953571428571368E-2</v>
      </c>
      <c r="AP41" s="35">
        <f t="shared" si="14"/>
        <v>2.4137142857142857E-2</v>
      </c>
      <c r="AQ41" s="35">
        <f t="shared" si="14"/>
        <v>6.43714285714286E-3</v>
      </c>
      <c r="AR41">
        <v>0.13980000000000001</v>
      </c>
      <c r="AS41">
        <v>3.6799999999999999E-2</v>
      </c>
      <c r="AT41">
        <v>-1.6199999999999999E-2</v>
      </c>
      <c r="AU41" s="35">
        <f t="shared" si="15"/>
        <v>1.1972142857142765E-2</v>
      </c>
      <c r="AV41" s="35">
        <f t="shared" si="16"/>
        <v>4.5337142857142861E-2</v>
      </c>
      <c r="AW41" s="35">
        <f t="shared" si="16"/>
        <v>2.473714285714286E-2</v>
      </c>
      <c r="AX41">
        <v>0.26240000000000002</v>
      </c>
      <c r="AY41">
        <v>-6.3200000000000006E-2</v>
      </c>
      <c r="AZ41">
        <v>1.4200000000000001E-2</v>
      </c>
      <c r="BA41" s="35">
        <f t="shared" si="17"/>
        <v>1.9234285714285648E-2</v>
      </c>
      <c r="BB41" s="35">
        <f t="shared" si="18"/>
        <v>7.173714285714286E-2</v>
      </c>
      <c r="BC41" s="35">
        <f t="shared" si="18"/>
        <v>2.2737142857142859E-2</v>
      </c>
    </row>
    <row r="42" spans="1:55" ht="15">
      <c r="A42" s="1">
        <v>36</v>
      </c>
      <c r="B42">
        <v>0.2646</v>
      </c>
      <c r="C42">
        <v>-1.83E-2</v>
      </c>
      <c r="D42">
        <v>-7.6E-3</v>
      </c>
      <c r="E42" s="34">
        <f t="shared" si="0"/>
        <v>1.3215000000000088E-2</v>
      </c>
      <c r="F42" s="34">
        <f t="shared" si="1"/>
        <v>1.1315714285714269E-2</v>
      </c>
      <c r="G42" s="34">
        <f t="shared" si="2"/>
        <v>9.3714285714285948E-4</v>
      </c>
      <c r="H42">
        <v>0.27379999999999999</v>
      </c>
      <c r="I42">
        <v>-5.4699999999999999E-2</v>
      </c>
      <c r="J42">
        <v>-3.8E-3</v>
      </c>
      <c r="K42" s="35">
        <f t="shared" si="3"/>
        <v>3.2489999999999936E-2</v>
      </c>
      <c r="L42" s="35">
        <f t="shared" si="4"/>
        <v>6.3237142857142853E-2</v>
      </c>
      <c r="M42" s="35">
        <f t="shared" si="4"/>
        <v>4.7371428571428599E-3</v>
      </c>
      <c r="N42">
        <v>0.26950000000000002</v>
      </c>
      <c r="O42">
        <v>-3.9399999999999998E-2</v>
      </c>
      <c r="P42">
        <v>1.18E-2</v>
      </c>
      <c r="Q42" s="35">
        <f t="shared" si="5"/>
        <v>2.6914285714287334E-3</v>
      </c>
      <c r="R42" s="35">
        <f t="shared" si="6"/>
        <v>4.7937142857142859E-2</v>
      </c>
      <c r="S42" s="35">
        <f t="shared" si="6"/>
        <v>2.0337142857142859E-2</v>
      </c>
      <c r="T42">
        <v>0.25390000000000001</v>
      </c>
      <c r="U42">
        <v>-4.1399999999999999E-2</v>
      </c>
      <c r="V42">
        <v>5.4999999999999997E-3</v>
      </c>
      <c r="W42" s="35">
        <f t="shared" si="7"/>
        <v>1.6785714285714737E-3</v>
      </c>
      <c r="X42" s="35">
        <f t="shared" si="8"/>
        <v>4.993714285714286E-2</v>
      </c>
      <c r="Y42" s="35">
        <f t="shared" si="8"/>
        <v>1.4037142857142859E-2</v>
      </c>
      <c r="Z42">
        <v>0.1114</v>
      </c>
      <c r="AA42">
        <v>2.8500000000000001E-2</v>
      </c>
      <c r="AB42">
        <v>3.0300000000000001E-2</v>
      </c>
      <c r="AC42" s="35">
        <f t="shared" si="9"/>
        <v>1.0500714285714322E-2</v>
      </c>
      <c r="AD42" s="35">
        <f t="shared" si="10"/>
        <v>3.7037142857142859E-2</v>
      </c>
      <c r="AE42" s="35">
        <f t="shared" si="10"/>
        <v>3.8837142857142862E-2</v>
      </c>
      <c r="AF42">
        <v>0.24890000000000001</v>
      </c>
      <c r="AG42">
        <v>-4.7500000000000001E-2</v>
      </c>
      <c r="AH42">
        <v>-3.2000000000000002E-3</v>
      </c>
      <c r="AI42" s="35">
        <f t="shared" si="11"/>
        <v>8.309999999999873E-3</v>
      </c>
      <c r="AJ42" s="35">
        <f t="shared" si="12"/>
        <v>5.6037142857142862E-2</v>
      </c>
      <c r="AK42" s="35">
        <f t="shared" si="12"/>
        <v>5.3371428571428597E-3</v>
      </c>
      <c r="AL42">
        <v>0.24210000000000001</v>
      </c>
      <c r="AM42">
        <v>-2.4400000000000002E-2</v>
      </c>
      <c r="AN42">
        <v>-1.06E-2</v>
      </c>
      <c r="AO42" s="35">
        <f t="shared" si="13"/>
        <v>4.4535714285713901E-3</v>
      </c>
      <c r="AP42" s="35">
        <f t="shared" si="14"/>
        <v>3.2937142857142859E-2</v>
      </c>
      <c r="AQ42" s="35">
        <f t="shared" si="14"/>
        <v>1.913714285714286E-2</v>
      </c>
      <c r="AR42">
        <v>0.1195</v>
      </c>
      <c r="AS42">
        <v>2.1899999999999999E-2</v>
      </c>
      <c r="AT42">
        <v>-0.04</v>
      </c>
      <c r="AU42" s="35">
        <f t="shared" si="15"/>
        <v>3.2272142857142777E-2</v>
      </c>
      <c r="AV42" s="35">
        <f t="shared" si="16"/>
        <v>3.0437142857142857E-2</v>
      </c>
      <c r="AW42" s="35">
        <f t="shared" si="16"/>
        <v>4.8537142857142862E-2</v>
      </c>
      <c r="AX42">
        <v>0.254</v>
      </c>
      <c r="AY42">
        <v>-5.9299999999999999E-2</v>
      </c>
      <c r="AZ42">
        <v>5.1000000000000004E-3</v>
      </c>
      <c r="BA42" s="35">
        <f t="shared" si="17"/>
        <v>1.083428571428563E-2</v>
      </c>
      <c r="BB42" s="35">
        <f t="shared" si="18"/>
        <v>6.783714285714286E-2</v>
      </c>
      <c r="BC42" s="35">
        <f t="shared" si="18"/>
        <v>1.363714285714286E-2</v>
      </c>
    </row>
    <row r="43" spans="1:55" ht="15">
      <c r="A43" s="1">
        <v>37</v>
      </c>
      <c r="B43">
        <v>0.2702</v>
      </c>
      <c r="C43">
        <v>-1.9199999999999998E-2</v>
      </c>
      <c r="D43">
        <v>-9.2999999999999992E-3</v>
      </c>
      <c r="E43" s="34">
        <f t="shared" si="0"/>
        <v>7.6150000000000939E-3</v>
      </c>
      <c r="F43" s="34">
        <f t="shared" si="1"/>
        <v>1.0415714285714271E-2</v>
      </c>
      <c r="G43" s="34">
        <f t="shared" si="2"/>
        <v>1.7837142857142857E-2</v>
      </c>
      <c r="H43">
        <v>0.26619999999999999</v>
      </c>
      <c r="I43">
        <v>-3.9399999999999998E-2</v>
      </c>
      <c r="J43">
        <v>-2.9899999999999999E-2</v>
      </c>
      <c r="K43" s="35">
        <f t="shared" si="3"/>
        <v>2.488999999999994E-2</v>
      </c>
      <c r="L43" s="35">
        <f t="shared" si="4"/>
        <v>4.7937142857142859E-2</v>
      </c>
      <c r="M43" s="35">
        <f t="shared" si="4"/>
        <v>3.8437142857142857E-2</v>
      </c>
      <c r="N43">
        <v>0.2828</v>
      </c>
      <c r="O43">
        <v>-3.9399999999999998E-2</v>
      </c>
      <c r="P43">
        <v>-6.7000000000000002E-3</v>
      </c>
      <c r="Q43" s="35">
        <f t="shared" si="5"/>
        <v>1.5991428571428712E-2</v>
      </c>
      <c r="R43" s="35">
        <f t="shared" si="6"/>
        <v>4.7937142857142859E-2</v>
      </c>
      <c r="S43" s="35">
        <f t="shared" si="6"/>
        <v>1.8371428571428592E-3</v>
      </c>
      <c r="T43">
        <v>0.2447</v>
      </c>
      <c r="U43">
        <v>-3.1699999999999999E-2</v>
      </c>
      <c r="V43">
        <v>7.4000000000000003E-3</v>
      </c>
      <c r="W43" s="35">
        <f t="shared" si="7"/>
        <v>1.0878571428571487E-2</v>
      </c>
      <c r="X43" s="35">
        <f t="shared" si="8"/>
        <v>4.023714285714286E-2</v>
      </c>
      <c r="Y43" s="35">
        <f t="shared" si="8"/>
        <v>1.5937142857142858E-2</v>
      </c>
      <c r="Z43">
        <v>0.11020000000000001</v>
      </c>
      <c r="AA43">
        <v>-8.8999999999999999E-3</v>
      </c>
      <c r="AB43">
        <v>1.4800000000000001E-2</v>
      </c>
      <c r="AC43" s="35">
        <f t="shared" si="9"/>
        <v>1.1700714285714314E-2</v>
      </c>
      <c r="AD43" s="35">
        <f t="shared" si="10"/>
        <v>1.7437142857142859E-2</v>
      </c>
      <c r="AE43" s="35">
        <f t="shared" si="10"/>
        <v>2.3337142857142862E-2</v>
      </c>
      <c r="AF43">
        <v>0.26860000000000001</v>
      </c>
      <c r="AG43">
        <v>-5.0299999999999997E-2</v>
      </c>
      <c r="AH43">
        <v>-1.2E-2</v>
      </c>
      <c r="AI43" s="35">
        <f t="shared" si="11"/>
        <v>1.1390000000000122E-2</v>
      </c>
      <c r="AJ43" s="35">
        <f t="shared" si="12"/>
        <v>5.8837142857142859E-2</v>
      </c>
      <c r="AK43" s="35">
        <f t="shared" si="12"/>
        <v>2.0537142857142858E-2</v>
      </c>
      <c r="AL43">
        <v>0.2374</v>
      </c>
      <c r="AM43">
        <v>-5.3E-3</v>
      </c>
      <c r="AN43">
        <v>1E-3</v>
      </c>
      <c r="AO43" s="35">
        <f t="shared" si="13"/>
        <v>2.4642857142861962E-4</v>
      </c>
      <c r="AP43" s="35">
        <f t="shared" si="14"/>
        <v>3.2371428571428594E-3</v>
      </c>
      <c r="AQ43" s="35">
        <f t="shared" si="14"/>
        <v>9.5371428571428586E-3</v>
      </c>
      <c r="AR43">
        <v>0.1203</v>
      </c>
      <c r="AS43">
        <v>-0.01</v>
      </c>
      <c r="AT43">
        <v>-4.4999999999999997E-3</v>
      </c>
      <c r="AU43" s="35">
        <f t="shared" si="15"/>
        <v>3.1472142857142768E-2</v>
      </c>
      <c r="AV43" s="35">
        <f t="shared" si="16"/>
        <v>1.853714285714286E-2</v>
      </c>
      <c r="AW43" s="35">
        <f t="shared" si="16"/>
        <v>4.0371428571428598E-3</v>
      </c>
      <c r="AX43">
        <v>0.22819999999999999</v>
      </c>
      <c r="AY43">
        <v>-5.6099999999999997E-2</v>
      </c>
      <c r="AZ43">
        <v>-5.7999999999999996E-3</v>
      </c>
      <c r="BA43" s="35">
        <f t="shared" si="17"/>
        <v>1.4965714285714388E-2</v>
      </c>
      <c r="BB43" s="35">
        <f t="shared" si="18"/>
        <v>6.4637142857142851E-2</v>
      </c>
      <c r="BC43" s="35">
        <f t="shared" si="18"/>
        <v>2.7371428571428599E-3</v>
      </c>
    </row>
    <row r="44" spans="1:55" ht="15">
      <c r="A44" s="1">
        <v>38</v>
      </c>
      <c r="B44">
        <v>0.26690000000000003</v>
      </c>
      <c r="C44">
        <v>-2.3099999999999999E-2</v>
      </c>
      <c r="D44">
        <v>-1.6799999999999999E-2</v>
      </c>
      <c r="E44" s="34">
        <f t="shared" si="0"/>
        <v>1.0915000000000064E-2</v>
      </c>
      <c r="F44" s="34">
        <f t="shared" si="1"/>
        <v>6.5157142857142705E-3</v>
      </c>
      <c r="G44" s="34">
        <f t="shared" si="2"/>
        <v>2.5337142857142857E-2</v>
      </c>
      <c r="H44">
        <v>0.26989999999999997</v>
      </c>
      <c r="I44">
        <v>-4.8899999999999999E-2</v>
      </c>
      <c r="J44">
        <v>6.1000000000000004E-3</v>
      </c>
      <c r="K44" s="35">
        <f t="shared" si="3"/>
        <v>2.8589999999999921E-2</v>
      </c>
      <c r="L44" s="35">
        <f t="shared" si="4"/>
        <v>5.743714285714286E-2</v>
      </c>
      <c r="M44" s="35">
        <f t="shared" si="4"/>
        <v>1.4637142857142859E-2</v>
      </c>
      <c r="N44">
        <v>0.26500000000000001</v>
      </c>
      <c r="O44">
        <v>-5.0299999999999997E-2</v>
      </c>
      <c r="P44">
        <v>1.1000000000000001E-3</v>
      </c>
      <c r="Q44" s="35">
        <f t="shared" si="5"/>
        <v>1.8085714285712706E-3</v>
      </c>
      <c r="R44" s="35">
        <f t="shared" si="6"/>
        <v>5.8837142857142859E-2</v>
      </c>
      <c r="S44" s="35">
        <f t="shared" si="6"/>
        <v>9.6371428571428597E-3</v>
      </c>
      <c r="T44">
        <v>0.2591</v>
      </c>
      <c r="U44">
        <v>-2.0199999999999999E-2</v>
      </c>
      <c r="V44">
        <v>-1.77E-2</v>
      </c>
      <c r="W44" s="35">
        <f t="shared" si="7"/>
        <v>3.5214285714285087E-3</v>
      </c>
      <c r="X44" s="35">
        <f t="shared" si="8"/>
        <v>2.8737142857142857E-2</v>
      </c>
      <c r="Y44" s="35">
        <f t="shared" si="8"/>
        <v>2.6237142857142862E-2</v>
      </c>
      <c r="Z44">
        <v>0.1094</v>
      </c>
      <c r="AA44">
        <v>-2.7000000000000001E-3</v>
      </c>
      <c r="AB44">
        <v>1.1299999999999999E-2</v>
      </c>
      <c r="AC44" s="35">
        <f t="shared" si="9"/>
        <v>1.2500714285714323E-2</v>
      </c>
      <c r="AD44" s="35">
        <f t="shared" si="10"/>
        <v>5.8371428571428593E-3</v>
      </c>
      <c r="AE44" s="35">
        <f t="shared" si="10"/>
        <v>1.9837142857142859E-2</v>
      </c>
      <c r="AF44">
        <v>0.26319999999999999</v>
      </c>
      <c r="AG44">
        <v>-3.8800000000000001E-2</v>
      </c>
      <c r="AH44">
        <v>-5.4999999999999997E-3</v>
      </c>
      <c r="AI44" s="35">
        <f t="shared" si="11"/>
        <v>5.9900000000001064E-3</v>
      </c>
      <c r="AJ44" s="35">
        <f t="shared" si="12"/>
        <v>4.7337142857142862E-2</v>
      </c>
      <c r="AK44" s="35">
        <f t="shared" si="12"/>
        <v>3.0371428571428598E-3</v>
      </c>
      <c r="AL44">
        <v>0.24479999999999999</v>
      </c>
      <c r="AM44">
        <v>-1.52E-2</v>
      </c>
      <c r="AN44">
        <v>-3.2000000000000002E-3</v>
      </c>
      <c r="AO44" s="35">
        <f t="shared" si="13"/>
        <v>7.1535714285713703E-3</v>
      </c>
      <c r="AP44" s="35">
        <f t="shared" si="14"/>
        <v>2.3737142857142859E-2</v>
      </c>
      <c r="AQ44" s="35">
        <f t="shared" si="14"/>
        <v>5.3371428571428597E-3</v>
      </c>
      <c r="AR44">
        <v>0.18690000000000001</v>
      </c>
      <c r="AS44">
        <v>-4.58E-2</v>
      </c>
      <c r="AT44">
        <v>-5.1000000000000004E-3</v>
      </c>
      <c r="AU44" s="35">
        <f t="shared" si="15"/>
        <v>3.5127857142857238E-2</v>
      </c>
      <c r="AV44" s="35">
        <f t="shared" si="16"/>
        <v>5.4337142857142862E-2</v>
      </c>
      <c r="AW44" s="35">
        <f t="shared" si="16"/>
        <v>3.4371428571428591E-3</v>
      </c>
      <c r="AX44">
        <v>0.24249999999999999</v>
      </c>
      <c r="AY44">
        <v>-6.3399999999999998E-2</v>
      </c>
      <c r="AZ44">
        <v>4.0000000000000002E-4</v>
      </c>
      <c r="BA44" s="35">
        <f t="shared" si="17"/>
        <v>6.6571428571438052E-4</v>
      </c>
      <c r="BB44" s="35">
        <f t="shared" si="18"/>
        <v>7.1937142857142852E-2</v>
      </c>
      <c r="BC44" s="35">
        <f t="shared" si="18"/>
        <v>8.9371428571428588E-3</v>
      </c>
    </row>
    <row r="45" spans="1:55" ht="15">
      <c r="A45" s="1">
        <v>39</v>
      </c>
      <c r="B45">
        <v>0.26619999999999999</v>
      </c>
      <c r="C45">
        <v>-1.6899999999999998E-2</v>
      </c>
      <c r="D45">
        <v>-1.5100000000000001E-2</v>
      </c>
      <c r="E45" s="34">
        <f t="shared" si="0"/>
        <v>1.1615000000000097E-2</v>
      </c>
      <c r="F45" s="34">
        <f t="shared" si="1"/>
        <v>1.2715714285714271E-2</v>
      </c>
      <c r="G45" s="34">
        <f t="shared" si="2"/>
        <v>2.363714285714286E-2</v>
      </c>
      <c r="H45">
        <v>0.26400000000000001</v>
      </c>
      <c r="I45">
        <v>-3.9300000000000002E-2</v>
      </c>
      <c r="J45">
        <v>-9.5999999999999992E-3</v>
      </c>
      <c r="K45" s="35">
        <f t="shared" si="3"/>
        <v>2.268999999999996E-2</v>
      </c>
      <c r="L45" s="35">
        <f t="shared" si="4"/>
        <v>4.7837142857142863E-2</v>
      </c>
      <c r="M45" s="35">
        <f t="shared" si="4"/>
        <v>1.8137142857142859E-2</v>
      </c>
      <c r="N45">
        <v>0.26729999999999998</v>
      </c>
      <c r="O45">
        <v>-4.82E-2</v>
      </c>
      <c r="P45">
        <v>4.3E-3</v>
      </c>
      <c r="Q45" s="35">
        <f t="shared" si="5"/>
        <v>4.9142857142869811E-4</v>
      </c>
      <c r="R45" s="35">
        <f t="shared" si="6"/>
        <v>5.6737142857142861E-2</v>
      </c>
      <c r="S45" s="35">
        <f t="shared" si="6"/>
        <v>1.2837142857142859E-2</v>
      </c>
      <c r="T45">
        <v>0.26250000000000001</v>
      </c>
      <c r="U45">
        <v>-2.3099999999999999E-2</v>
      </c>
      <c r="V45">
        <v>-7.9000000000000008E-3</v>
      </c>
      <c r="W45" s="35">
        <f t="shared" si="7"/>
        <v>6.9214285714285229E-3</v>
      </c>
      <c r="X45" s="35">
        <f t="shared" si="8"/>
        <v>3.1637142857142857E-2</v>
      </c>
      <c r="Y45" s="35">
        <f t="shared" si="8"/>
        <v>6.3714285714285869E-4</v>
      </c>
      <c r="Z45">
        <v>0.1177</v>
      </c>
      <c r="AA45">
        <v>-2.8899999999999999E-2</v>
      </c>
      <c r="AB45">
        <v>1.4500000000000001E-2</v>
      </c>
      <c r="AC45" s="35">
        <f t="shared" si="9"/>
        <v>4.2007142857143215E-3</v>
      </c>
      <c r="AD45" s="35">
        <f t="shared" si="10"/>
        <v>3.7437142857142856E-2</v>
      </c>
      <c r="AE45" s="35">
        <f t="shared" si="10"/>
        <v>2.303714285714286E-2</v>
      </c>
      <c r="AF45">
        <v>0.25569999999999998</v>
      </c>
      <c r="AG45">
        <v>-4.3200000000000002E-2</v>
      </c>
      <c r="AH45">
        <v>2.5999999999999999E-3</v>
      </c>
      <c r="AI45" s="35">
        <f t="shared" si="11"/>
        <v>1.5099999999999003E-3</v>
      </c>
      <c r="AJ45" s="35">
        <f t="shared" si="12"/>
        <v>5.1737142857142863E-2</v>
      </c>
      <c r="AK45" s="35">
        <f t="shared" si="12"/>
        <v>1.1137142857142859E-2</v>
      </c>
      <c r="AL45">
        <v>0.25019999999999998</v>
      </c>
      <c r="AM45">
        <v>-1.55E-2</v>
      </c>
      <c r="AN45">
        <v>1.6500000000000001E-2</v>
      </c>
      <c r="AO45" s="35">
        <f t="shared" si="13"/>
        <v>1.2553571428571358E-2</v>
      </c>
      <c r="AP45" s="35">
        <f t="shared" si="14"/>
        <v>2.4037142857142861E-2</v>
      </c>
      <c r="AQ45" s="35">
        <f t="shared" si="14"/>
        <v>2.5037142857142862E-2</v>
      </c>
      <c r="AR45">
        <v>0.22270000000000001</v>
      </c>
      <c r="AS45">
        <v>-7.0000000000000007E-2</v>
      </c>
      <c r="AT45">
        <v>-1.0999999999999999E-2</v>
      </c>
      <c r="AU45" s="35">
        <f t="shared" si="15"/>
        <v>7.0927857142857237E-2</v>
      </c>
      <c r="AV45" s="35">
        <f t="shared" si="16"/>
        <v>7.8537142857142861E-2</v>
      </c>
      <c r="AW45" s="35">
        <f t="shared" si="16"/>
        <v>1.9537142857142857E-2</v>
      </c>
      <c r="AX45">
        <v>0.26119999999999999</v>
      </c>
      <c r="AY45">
        <v>-5.3100000000000001E-2</v>
      </c>
      <c r="AZ45">
        <v>-3.3E-3</v>
      </c>
      <c r="BA45" s="35">
        <f t="shared" si="17"/>
        <v>1.8034285714285614E-2</v>
      </c>
      <c r="BB45" s="35">
        <f t="shared" si="18"/>
        <v>6.1637142857142863E-2</v>
      </c>
      <c r="BC45" s="35">
        <f t="shared" si="18"/>
        <v>5.2371428571428595E-3</v>
      </c>
    </row>
    <row r="46" spans="1:55" ht="15">
      <c r="A46" s="1">
        <v>40</v>
      </c>
      <c r="B46">
        <v>0.27560000000000001</v>
      </c>
      <c r="C46">
        <v>-2.0500000000000001E-2</v>
      </c>
      <c r="D46">
        <v>-3.8E-3</v>
      </c>
      <c r="E46" s="34">
        <f t="shared" si="0"/>
        <v>2.215000000000078E-3</v>
      </c>
      <c r="F46" s="34">
        <f t="shared" si="1"/>
        <v>9.1157142857142687E-3</v>
      </c>
      <c r="G46" s="34">
        <f t="shared" si="2"/>
        <v>4.7371428571428599E-3</v>
      </c>
      <c r="H46">
        <v>0.27689999999999998</v>
      </c>
      <c r="I46">
        <v>-4.9299999999999997E-2</v>
      </c>
      <c r="J46">
        <v>-8.8000000000000005E-3</v>
      </c>
      <c r="K46" s="35">
        <f t="shared" si="3"/>
        <v>3.5589999999999927E-2</v>
      </c>
      <c r="L46" s="35">
        <f t="shared" si="4"/>
        <v>5.7837142857142858E-2</v>
      </c>
      <c r="M46" s="35">
        <f t="shared" si="4"/>
        <v>1.733714285714286E-2</v>
      </c>
      <c r="N46">
        <v>0.26140000000000002</v>
      </c>
      <c r="O46">
        <v>-4.4499999999999998E-2</v>
      </c>
      <c r="P46">
        <v>5.8999999999999999E-3</v>
      </c>
      <c r="Q46" s="35">
        <f t="shared" si="5"/>
        <v>5.4085714285712627E-3</v>
      </c>
      <c r="R46" s="35">
        <f t="shared" si="6"/>
        <v>5.3037142857142859E-2</v>
      </c>
      <c r="S46" s="35">
        <f t="shared" si="6"/>
        <v>1.443714285714286E-2</v>
      </c>
      <c r="T46">
        <v>0.2661</v>
      </c>
      <c r="U46">
        <v>-2.1000000000000001E-2</v>
      </c>
      <c r="V46">
        <v>-5.0000000000000001E-3</v>
      </c>
      <c r="W46" s="35">
        <f t="shared" si="7"/>
        <v>1.0521428571428515E-2</v>
      </c>
      <c r="X46" s="35">
        <f t="shared" si="8"/>
        <v>2.9537142857142859E-2</v>
      </c>
      <c r="Y46" s="35">
        <f t="shared" si="8"/>
        <v>3.5371428571428594E-3</v>
      </c>
      <c r="Z46">
        <v>9.5399999999999999E-2</v>
      </c>
      <c r="AA46">
        <v>-2.1899999999999999E-2</v>
      </c>
      <c r="AB46">
        <v>1.0999999999999999E-2</v>
      </c>
      <c r="AC46" s="35">
        <f t="shared" si="9"/>
        <v>2.6500714285714322E-2</v>
      </c>
      <c r="AD46" s="35">
        <f t="shared" si="10"/>
        <v>3.0437142857142857E-2</v>
      </c>
      <c r="AE46" s="35">
        <f t="shared" si="10"/>
        <v>1.9537142857142857E-2</v>
      </c>
      <c r="AF46">
        <v>0.28000000000000003</v>
      </c>
      <c r="AG46">
        <v>-3.7900000000000003E-2</v>
      </c>
      <c r="AH46">
        <v>-2.9999999999999997E-4</v>
      </c>
      <c r="AI46" s="35">
        <f t="shared" si="11"/>
        <v>2.2790000000000143E-2</v>
      </c>
      <c r="AJ46" s="35">
        <f t="shared" si="12"/>
        <v>4.6437142857142864E-2</v>
      </c>
      <c r="AK46" s="35">
        <f t="shared" si="12"/>
        <v>8.2371428571428595E-3</v>
      </c>
      <c r="AL46">
        <v>0.2555</v>
      </c>
      <c r="AM46">
        <v>-6.7999999999999996E-3</v>
      </c>
      <c r="AN46">
        <v>-7.1000000000000004E-3</v>
      </c>
      <c r="AO46" s="35">
        <f t="shared" si="13"/>
        <v>1.7853571428571385E-2</v>
      </c>
      <c r="AP46" s="35">
        <f t="shared" si="14"/>
        <v>1.7371428571428598E-3</v>
      </c>
      <c r="AQ46" s="35">
        <f t="shared" si="14"/>
        <v>1.4371428571428591E-3</v>
      </c>
      <c r="AR46">
        <v>0.18770000000000001</v>
      </c>
      <c r="AS46">
        <v>-6.1699999999999998E-2</v>
      </c>
      <c r="AT46">
        <v>1.2999999999999999E-3</v>
      </c>
      <c r="AU46" s="35">
        <f t="shared" si="15"/>
        <v>3.5927857142857234E-2</v>
      </c>
      <c r="AV46" s="35">
        <f t="shared" si="16"/>
        <v>7.0237142857142859E-2</v>
      </c>
      <c r="AW46" s="35">
        <f t="shared" si="16"/>
        <v>9.8371428571428603E-3</v>
      </c>
      <c r="AX46">
        <v>0.2581</v>
      </c>
      <c r="AY46">
        <v>-6.6900000000000001E-2</v>
      </c>
      <c r="AZ46">
        <v>1.0200000000000001E-2</v>
      </c>
      <c r="BA46" s="35">
        <f t="shared" si="17"/>
        <v>1.4934285714285622E-2</v>
      </c>
      <c r="BB46" s="35">
        <f t="shared" si="18"/>
        <v>7.5437142857142855E-2</v>
      </c>
      <c r="BC46" s="35">
        <f t="shared" si="18"/>
        <v>1.8737142857142862E-2</v>
      </c>
    </row>
    <row r="47" spans="1:55" ht="15">
      <c r="A47" s="1">
        <v>41</v>
      </c>
      <c r="B47">
        <v>0.27789999999999998</v>
      </c>
      <c r="C47">
        <v>-2.86E-2</v>
      </c>
      <c r="D47">
        <v>-3.8E-3</v>
      </c>
      <c r="E47" s="34">
        <f t="shared" si="0"/>
        <v>8.4999999999890719E-5</v>
      </c>
      <c r="F47" s="34">
        <f t="shared" si="1"/>
        <v>1.0157142857142691E-3</v>
      </c>
      <c r="G47" s="34">
        <f t="shared" si="2"/>
        <v>4.7371428571428599E-3</v>
      </c>
      <c r="H47">
        <v>0.24590000000000001</v>
      </c>
      <c r="I47">
        <v>-3.8699999999999998E-2</v>
      </c>
      <c r="J47">
        <v>-1.8700000000000001E-2</v>
      </c>
      <c r="K47" s="35">
        <f t="shared" si="3"/>
        <v>4.5899999999999552E-3</v>
      </c>
      <c r="L47" s="35">
        <f t="shared" si="4"/>
        <v>4.7237142857142859E-2</v>
      </c>
      <c r="M47" s="35">
        <f t="shared" si="4"/>
        <v>2.7237142857142863E-2</v>
      </c>
      <c r="N47">
        <v>0.253</v>
      </c>
      <c r="O47">
        <v>-5.11E-2</v>
      </c>
      <c r="P47">
        <v>4.1000000000000003E-3</v>
      </c>
      <c r="Q47" s="35">
        <f t="shared" si="5"/>
        <v>1.3808571428571281E-2</v>
      </c>
      <c r="R47" s="35">
        <f t="shared" si="6"/>
        <v>5.9637142857142861E-2</v>
      </c>
      <c r="S47" s="35">
        <f t="shared" si="6"/>
        <v>1.2637142857142861E-2</v>
      </c>
      <c r="T47">
        <v>0.26329999999999998</v>
      </c>
      <c r="U47">
        <v>-3.0499999999999999E-2</v>
      </c>
      <c r="V47">
        <v>-4.4000000000000003E-3</v>
      </c>
      <c r="W47" s="35">
        <f t="shared" si="7"/>
        <v>7.7214285714284903E-3</v>
      </c>
      <c r="X47" s="35">
        <f t="shared" si="8"/>
        <v>3.9037142857142861E-2</v>
      </c>
      <c r="Y47" s="35">
        <f t="shared" si="8"/>
        <v>4.1371428571428592E-3</v>
      </c>
      <c r="Z47">
        <v>9.3600000000000003E-2</v>
      </c>
      <c r="AA47">
        <v>-4.5900000000000003E-2</v>
      </c>
      <c r="AB47">
        <v>1.89E-2</v>
      </c>
      <c r="AC47" s="35">
        <f t="shared" si="9"/>
        <v>2.8300714285714318E-2</v>
      </c>
      <c r="AD47" s="35">
        <f t="shared" si="10"/>
        <v>5.4437142857142864E-2</v>
      </c>
      <c r="AE47" s="35">
        <f t="shared" si="10"/>
        <v>2.7437142857142861E-2</v>
      </c>
      <c r="AF47">
        <v>0.26889999999999997</v>
      </c>
      <c r="AG47">
        <v>-4.5199999999999997E-2</v>
      </c>
      <c r="AH47">
        <v>-2.3900000000000001E-2</v>
      </c>
      <c r="AI47" s="35">
        <f t="shared" si="11"/>
        <v>1.1690000000000089E-2</v>
      </c>
      <c r="AJ47" s="35">
        <f t="shared" si="12"/>
        <v>5.3737142857142858E-2</v>
      </c>
      <c r="AK47" s="35">
        <f t="shared" si="12"/>
        <v>3.2437142857142859E-2</v>
      </c>
      <c r="AL47">
        <v>0.2288</v>
      </c>
      <c r="AM47">
        <v>-2.6800000000000001E-2</v>
      </c>
      <c r="AN47">
        <v>-1.1000000000000001E-3</v>
      </c>
      <c r="AO47" s="35">
        <f t="shared" si="13"/>
        <v>8.8464285714286162E-3</v>
      </c>
      <c r="AP47" s="35">
        <f t="shared" si="14"/>
        <v>3.5337142857142859E-2</v>
      </c>
      <c r="AQ47" s="35">
        <f t="shared" si="14"/>
        <v>7.4371428571428592E-3</v>
      </c>
      <c r="AR47">
        <v>0.1963</v>
      </c>
      <c r="AS47">
        <v>-4.0399999999999998E-2</v>
      </c>
      <c r="AT47">
        <v>1.9800000000000002E-2</v>
      </c>
      <c r="AU47" s="35">
        <f t="shared" si="15"/>
        <v>4.452785714285723E-2</v>
      </c>
      <c r="AV47" s="35">
        <f t="shared" si="16"/>
        <v>4.893714285714286E-2</v>
      </c>
      <c r="AW47" s="35">
        <f t="shared" si="16"/>
        <v>2.8337142857142859E-2</v>
      </c>
      <c r="AX47">
        <v>0.24979999999999999</v>
      </c>
      <c r="AY47">
        <v>-5.1799999999999999E-2</v>
      </c>
      <c r="AZ47">
        <v>-4.3E-3</v>
      </c>
      <c r="BA47" s="35">
        <f t="shared" si="17"/>
        <v>6.6342857142856204E-3</v>
      </c>
      <c r="BB47" s="35">
        <f t="shared" si="18"/>
        <v>6.033714285714286E-2</v>
      </c>
      <c r="BC47" s="35">
        <f t="shared" si="18"/>
        <v>4.2371428571428595E-3</v>
      </c>
    </row>
    <row r="48" spans="1:55" ht="15">
      <c r="A48" s="1">
        <v>42</v>
      </c>
      <c r="B48">
        <v>0.26929999999999998</v>
      </c>
      <c r="C48">
        <v>-3.4000000000000002E-2</v>
      </c>
      <c r="D48">
        <v>-7.0000000000000001E-3</v>
      </c>
      <c r="E48" s="34">
        <f t="shared" si="0"/>
        <v>8.5150000000001058E-3</v>
      </c>
      <c r="F48" s="34">
        <f t="shared" si="1"/>
        <v>6.3615714285714275E-2</v>
      </c>
      <c r="G48" s="34">
        <f t="shared" si="2"/>
        <v>1.5371428571428593E-3</v>
      </c>
      <c r="H48">
        <v>0.2384</v>
      </c>
      <c r="I48">
        <v>-6.0600000000000001E-2</v>
      </c>
      <c r="J48">
        <v>1.6899999999999998E-2</v>
      </c>
      <c r="K48" s="35">
        <f t="shared" si="3"/>
        <v>2.9100000000000514E-3</v>
      </c>
      <c r="L48" s="35">
        <f t="shared" si="4"/>
        <v>6.9137142857142855E-2</v>
      </c>
      <c r="M48" s="35">
        <f t="shared" si="4"/>
        <v>2.543714285714286E-2</v>
      </c>
      <c r="N48">
        <v>0.26469999999999999</v>
      </c>
      <c r="O48">
        <v>-4.4699999999999997E-2</v>
      </c>
      <c r="P48">
        <v>8.3000000000000001E-3</v>
      </c>
      <c r="Q48" s="35">
        <f t="shared" si="5"/>
        <v>2.1085714285712931E-3</v>
      </c>
      <c r="R48" s="35">
        <f t="shared" si="6"/>
        <v>5.3237142857142858E-2</v>
      </c>
      <c r="S48" s="35">
        <f t="shared" si="6"/>
        <v>1.683714285714286E-2</v>
      </c>
      <c r="T48">
        <v>0.26490000000000002</v>
      </c>
      <c r="U48">
        <v>-2.1299999999999999E-2</v>
      </c>
      <c r="V48">
        <v>-1.2999999999999999E-3</v>
      </c>
      <c r="W48" s="35">
        <f t="shared" si="7"/>
        <v>9.3214285714285361E-3</v>
      </c>
      <c r="X48" s="35">
        <f t="shared" si="8"/>
        <v>2.9837142857142861E-2</v>
      </c>
      <c r="Y48" s="35">
        <f t="shared" si="8"/>
        <v>7.2371428571428595E-3</v>
      </c>
      <c r="Z48">
        <v>9.9099999999999994E-2</v>
      </c>
      <c r="AA48">
        <v>-4.5400000000000003E-2</v>
      </c>
      <c r="AB48">
        <v>-4.4999999999999997E-3</v>
      </c>
      <c r="AC48" s="35">
        <f t="shared" si="9"/>
        <v>2.2800714285714327E-2</v>
      </c>
      <c r="AD48" s="35">
        <f t="shared" si="10"/>
        <v>5.3937142857142864E-2</v>
      </c>
      <c r="AE48" s="35">
        <f t="shared" si="10"/>
        <v>4.0371428571428598E-3</v>
      </c>
      <c r="AF48">
        <v>0.2596</v>
      </c>
      <c r="AG48">
        <v>-0.04</v>
      </c>
      <c r="AH48">
        <v>-2.0999999999999999E-3</v>
      </c>
      <c r="AI48" s="35">
        <f t="shared" si="11"/>
        <v>2.3900000000001143E-3</v>
      </c>
      <c r="AJ48" s="35">
        <f t="shared" si="12"/>
        <v>4.8537142857142862E-2</v>
      </c>
      <c r="AK48" s="35">
        <f t="shared" si="12"/>
        <v>6.43714285714286E-3</v>
      </c>
      <c r="AL48">
        <v>0.25829999999999997</v>
      </c>
      <c r="AM48">
        <v>-1.14E-2</v>
      </c>
      <c r="AN48">
        <v>2.3E-3</v>
      </c>
      <c r="AO48" s="35">
        <f t="shared" si="13"/>
        <v>2.0653571428571355E-2</v>
      </c>
      <c r="AP48" s="35">
        <f t="shared" si="14"/>
        <v>1.9937142857142862E-2</v>
      </c>
      <c r="AQ48" s="35">
        <f t="shared" si="14"/>
        <v>1.0837142857142859E-2</v>
      </c>
      <c r="AR48">
        <v>0.12540000000000001</v>
      </c>
      <c r="AS48">
        <v>-3.7900000000000003E-2</v>
      </c>
      <c r="AT48">
        <v>-1.2999999999999999E-3</v>
      </c>
      <c r="AU48" s="35">
        <f t="shared" si="15"/>
        <v>2.6372142857142761E-2</v>
      </c>
      <c r="AV48" s="35">
        <f t="shared" si="16"/>
        <v>4.6437142857142864E-2</v>
      </c>
      <c r="AW48" s="35">
        <f t="shared" si="16"/>
        <v>7.2371428571428595E-3</v>
      </c>
      <c r="AX48">
        <v>0.24110000000000001</v>
      </c>
      <c r="AY48">
        <v>-6.4799999999999996E-2</v>
      </c>
      <c r="AZ48">
        <v>-1.1999999999999999E-3</v>
      </c>
      <c r="BA48" s="35">
        <f t="shared" si="17"/>
        <v>2.0657142857143651E-3</v>
      </c>
      <c r="BB48" s="35">
        <f t="shared" si="18"/>
        <v>7.3337142857142851E-2</v>
      </c>
      <c r="BC48" s="35">
        <f t="shared" si="18"/>
        <v>7.3371428571428598E-3</v>
      </c>
    </row>
    <row r="49" spans="1:55" ht="15">
      <c r="A49" s="1">
        <v>43</v>
      </c>
      <c r="B49">
        <v>0.27579999999999999</v>
      </c>
      <c r="C49">
        <v>-6.9999999999999999E-4</v>
      </c>
      <c r="D49">
        <v>-1.18E-2</v>
      </c>
      <c r="E49" s="34">
        <f t="shared" si="0"/>
        <v>2.0150000000001E-3</v>
      </c>
      <c r="F49" s="34">
        <f t="shared" si="1"/>
        <v>2.891571428571427E-2</v>
      </c>
      <c r="G49" s="34">
        <f t="shared" si="2"/>
        <v>2.0337142857142859E-2</v>
      </c>
      <c r="H49">
        <v>0.27010000000000001</v>
      </c>
      <c r="I49">
        <v>-2.7900000000000001E-2</v>
      </c>
      <c r="J49">
        <v>1.8599999999999998E-2</v>
      </c>
      <c r="K49" s="35">
        <f t="shared" si="3"/>
        <v>2.8789999999999955E-2</v>
      </c>
      <c r="L49" s="35">
        <f t="shared" si="4"/>
        <v>3.6437142857142862E-2</v>
      </c>
      <c r="M49" s="35">
        <f t="shared" si="4"/>
        <v>2.713714285714286E-2</v>
      </c>
      <c r="N49">
        <v>0.27210000000000001</v>
      </c>
      <c r="O49">
        <v>-5.2200000000000003E-2</v>
      </c>
      <c r="P49">
        <v>1.5800000000000002E-2</v>
      </c>
      <c r="Q49" s="35">
        <f t="shared" si="5"/>
        <v>5.2914285714287246E-3</v>
      </c>
      <c r="R49" s="35">
        <f t="shared" si="6"/>
        <v>6.0737142857142865E-2</v>
      </c>
      <c r="S49" s="35">
        <f t="shared" si="6"/>
        <v>2.4337142857142863E-2</v>
      </c>
      <c r="T49">
        <v>0.2767</v>
      </c>
      <c r="U49">
        <v>-1.9599999999999999E-2</v>
      </c>
      <c r="V49">
        <v>-9.1999999999999998E-3</v>
      </c>
      <c r="W49" s="35">
        <f t="shared" si="7"/>
        <v>2.1121428571428513E-2</v>
      </c>
      <c r="X49" s="35">
        <f t="shared" si="8"/>
        <v>2.8137142857142861E-2</v>
      </c>
      <c r="Y49" s="35">
        <f t="shared" si="8"/>
        <v>1.7737142857142861E-2</v>
      </c>
      <c r="Z49">
        <v>0.1009</v>
      </c>
      <c r="AA49">
        <v>2.1399999999999999E-2</v>
      </c>
      <c r="AB49">
        <v>8.8000000000000005E-3</v>
      </c>
      <c r="AC49" s="35">
        <f t="shared" si="9"/>
        <v>2.1000714285714317E-2</v>
      </c>
      <c r="AD49" s="35">
        <f t="shared" si="10"/>
        <v>2.9937142857142857E-2</v>
      </c>
      <c r="AE49" s="35">
        <f t="shared" si="10"/>
        <v>1.733714285714286E-2</v>
      </c>
      <c r="AF49">
        <v>0.2616</v>
      </c>
      <c r="AG49">
        <v>-3.6999999999999998E-2</v>
      </c>
      <c r="AH49">
        <v>-7.7999999999999996E-3</v>
      </c>
      <c r="AI49" s="35">
        <f t="shared" si="11"/>
        <v>4.390000000000116E-3</v>
      </c>
      <c r="AJ49" s="35">
        <f t="shared" si="12"/>
        <v>4.5537142857142859E-2</v>
      </c>
      <c r="AK49" s="35">
        <f t="shared" si="12"/>
        <v>7.3714285714285982E-4</v>
      </c>
      <c r="AL49">
        <v>0.26040000000000002</v>
      </c>
      <c r="AM49">
        <v>-3.4000000000000002E-2</v>
      </c>
      <c r="AN49">
        <v>6.4000000000000003E-3</v>
      </c>
      <c r="AO49" s="35">
        <f t="shared" si="13"/>
        <v>2.2753571428571401E-2</v>
      </c>
      <c r="AP49" s="35">
        <f t="shared" si="14"/>
        <v>4.2537142857142864E-2</v>
      </c>
      <c r="AQ49" s="35">
        <f t="shared" si="14"/>
        <v>1.4937142857142861E-2</v>
      </c>
      <c r="AR49">
        <v>9.1700000000000004E-2</v>
      </c>
      <c r="AS49">
        <v>2.53E-2</v>
      </c>
      <c r="AT49">
        <v>-1.67E-2</v>
      </c>
      <c r="AU49" s="35">
        <f t="shared" si="15"/>
        <v>6.0072142857142768E-2</v>
      </c>
      <c r="AV49" s="35">
        <f t="shared" si="16"/>
        <v>3.3837142857142857E-2</v>
      </c>
      <c r="AW49" s="35">
        <f t="shared" si="16"/>
        <v>2.5237142857142861E-2</v>
      </c>
      <c r="AX49">
        <v>0.255</v>
      </c>
      <c r="AY49">
        <v>-4.9500000000000002E-2</v>
      </c>
      <c r="AZ49">
        <v>-7.9000000000000008E-3</v>
      </c>
      <c r="BA49" s="35">
        <f t="shared" si="17"/>
        <v>1.1834285714285631E-2</v>
      </c>
      <c r="BB49" s="35">
        <f t="shared" si="18"/>
        <v>5.8037142857142864E-2</v>
      </c>
      <c r="BC49" s="35">
        <f t="shared" si="18"/>
        <v>6.3714285714285869E-4</v>
      </c>
    </row>
    <row r="50" spans="1:55" ht="15">
      <c r="A50" s="1">
        <v>44</v>
      </c>
      <c r="B50">
        <v>0.26129999999999998</v>
      </c>
      <c r="C50">
        <v>-1.2999999999999999E-3</v>
      </c>
      <c r="D50">
        <v>-2.0500000000000001E-2</v>
      </c>
      <c r="E50" s="34">
        <f t="shared" si="0"/>
        <v>1.6515000000000113E-2</v>
      </c>
      <c r="F50" s="34">
        <f t="shared" si="1"/>
        <v>2.831571428571427E-2</v>
      </c>
      <c r="G50" s="34">
        <f t="shared" si="2"/>
        <v>2.9037142857142859E-2</v>
      </c>
      <c r="H50">
        <v>0.26679999999999998</v>
      </c>
      <c r="I50">
        <v>-2.8199999999999999E-2</v>
      </c>
      <c r="J50">
        <v>-2.3999999999999998E-3</v>
      </c>
      <c r="K50" s="35">
        <f t="shared" si="3"/>
        <v>2.5489999999999929E-2</v>
      </c>
      <c r="L50" s="35">
        <f t="shared" si="4"/>
        <v>3.6737142857142857E-2</v>
      </c>
      <c r="M50" s="35">
        <f t="shared" si="4"/>
        <v>6.1371428571428601E-3</v>
      </c>
      <c r="N50">
        <v>0.26529999999999998</v>
      </c>
      <c r="O50">
        <v>-5.6500000000000002E-2</v>
      </c>
      <c r="P50">
        <v>4.4999999999999997E-3</v>
      </c>
      <c r="Q50" s="35">
        <f t="shared" si="5"/>
        <v>1.5085714285713037E-3</v>
      </c>
      <c r="R50" s="35">
        <f t="shared" si="6"/>
        <v>6.5037142857142863E-2</v>
      </c>
      <c r="S50" s="35">
        <f t="shared" si="6"/>
        <v>1.3037142857142858E-2</v>
      </c>
      <c r="T50">
        <v>0.25990000000000002</v>
      </c>
      <c r="U50">
        <v>-4.5499999999999999E-2</v>
      </c>
      <c r="V50">
        <v>-2.4299999999999999E-2</v>
      </c>
      <c r="W50" s="35">
        <f t="shared" si="7"/>
        <v>4.3214285714285317E-3</v>
      </c>
      <c r="X50" s="35">
        <f t="shared" si="8"/>
        <v>5.403714285714286E-2</v>
      </c>
      <c r="Y50" s="35">
        <f t="shared" si="8"/>
        <v>3.2837142857142856E-2</v>
      </c>
      <c r="Z50">
        <v>0.1532</v>
      </c>
      <c r="AA50">
        <v>-2.5000000000000001E-3</v>
      </c>
      <c r="AB50">
        <v>-3.8300000000000001E-2</v>
      </c>
      <c r="AC50" s="35">
        <f t="shared" si="9"/>
        <v>3.1299285714285682E-2</v>
      </c>
      <c r="AD50" s="35">
        <f t="shared" si="10"/>
        <v>6.037142857142859E-3</v>
      </c>
      <c r="AE50" s="35">
        <f t="shared" si="10"/>
        <v>4.6837142857142862E-2</v>
      </c>
      <c r="AF50">
        <v>0.26419999999999999</v>
      </c>
      <c r="AG50">
        <v>-4.5999999999999999E-2</v>
      </c>
      <c r="AH50">
        <v>-3.2800000000000003E-2</v>
      </c>
      <c r="AI50" s="35">
        <f t="shared" si="11"/>
        <v>6.9900000000001072E-3</v>
      </c>
      <c r="AJ50" s="35">
        <f t="shared" si="12"/>
        <v>5.453714285714286E-2</v>
      </c>
      <c r="AK50" s="35">
        <f t="shared" si="12"/>
        <v>4.1337142857142864E-2</v>
      </c>
      <c r="AL50">
        <v>0.26669999999999999</v>
      </c>
      <c r="AM50">
        <v>-2.1499999999999998E-2</v>
      </c>
      <c r="AN50">
        <v>-1.2999999999999999E-3</v>
      </c>
      <c r="AO50" s="35">
        <f t="shared" si="13"/>
        <v>2.9053571428571373E-2</v>
      </c>
      <c r="AP50" s="35">
        <f t="shared" si="14"/>
        <v>3.0037142857142859E-2</v>
      </c>
      <c r="AQ50" s="35">
        <f t="shared" si="14"/>
        <v>7.2371428571428595E-3</v>
      </c>
      <c r="AR50">
        <v>8.5999999999999993E-2</v>
      </c>
      <c r="AS50">
        <v>2.1700000000000001E-2</v>
      </c>
      <c r="AT50">
        <v>-2.3999999999999998E-3</v>
      </c>
      <c r="AU50" s="35">
        <f t="shared" si="15"/>
        <v>6.5772142857142779E-2</v>
      </c>
      <c r="AV50" s="35">
        <f t="shared" si="16"/>
        <v>3.0237142857142858E-2</v>
      </c>
      <c r="AW50" s="35">
        <f t="shared" si="16"/>
        <v>6.1371428571428601E-3</v>
      </c>
      <c r="AX50">
        <v>0.21940000000000001</v>
      </c>
      <c r="AY50">
        <v>-4.19E-2</v>
      </c>
      <c r="AZ50">
        <v>-1.3299999999999999E-2</v>
      </c>
      <c r="BA50" s="35">
        <f t="shared" si="17"/>
        <v>2.3765714285714362E-2</v>
      </c>
      <c r="BB50" s="35">
        <f t="shared" si="18"/>
        <v>5.0437142857142861E-2</v>
      </c>
      <c r="BC50" s="35">
        <f t="shared" si="18"/>
        <v>2.1837142857142861E-2</v>
      </c>
    </row>
    <row r="51" spans="1:55" ht="15">
      <c r="A51" s="1">
        <v>45</v>
      </c>
      <c r="B51">
        <v>0.27250000000000002</v>
      </c>
      <c r="C51">
        <v>-2.12E-2</v>
      </c>
      <c r="D51">
        <v>-1.37E-2</v>
      </c>
      <c r="E51" s="34">
        <f t="shared" si="0"/>
        <v>5.3150000000000697E-3</v>
      </c>
      <c r="F51" s="34">
        <f t="shared" si="1"/>
        <v>8.4157142857142694E-3</v>
      </c>
      <c r="G51" s="34">
        <f t="shared" si="2"/>
        <v>2.2237142857142858E-2</v>
      </c>
      <c r="H51">
        <v>0.25879999999999997</v>
      </c>
      <c r="I51">
        <v>-2.76E-2</v>
      </c>
      <c r="J51">
        <v>-9.1999999999999998E-3</v>
      </c>
      <c r="K51" s="35">
        <f t="shared" si="3"/>
        <v>1.7489999999999922E-2</v>
      </c>
      <c r="L51" s="35">
        <f t="shared" si="4"/>
        <v>3.6137142857142861E-2</v>
      </c>
      <c r="M51" s="35">
        <f t="shared" si="4"/>
        <v>1.7737142857142861E-2</v>
      </c>
      <c r="N51">
        <v>0.25669999999999998</v>
      </c>
      <c r="O51">
        <v>-5.7500000000000002E-2</v>
      </c>
      <c r="P51">
        <v>-5.1000000000000004E-3</v>
      </c>
      <c r="Q51" s="35">
        <f t="shared" si="5"/>
        <v>1.01085714285713E-2</v>
      </c>
      <c r="R51" s="35">
        <f t="shared" si="6"/>
        <v>6.6037142857142864E-2</v>
      </c>
      <c r="S51" s="35">
        <f t="shared" si="6"/>
        <v>3.4371428571428591E-3</v>
      </c>
      <c r="T51">
        <v>0.253</v>
      </c>
      <c r="U51">
        <v>-2.12E-2</v>
      </c>
      <c r="V51">
        <v>-1.9199999999999998E-2</v>
      </c>
      <c r="W51" s="35">
        <f t="shared" si="7"/>
        <v>2.5785714285714856E-3</v>
      </c>
      <c r="X51" s="35">
        <f t="shared" si="8"/>
        <v>2.9737142857142858E-2</v>
      </c>
      <c r="Y51" s="35">
        <f t="shared" si="8"/>
        <v>2.7737142857142856E-2</v>
      </c>
      <c r="Z51">
        <v>0.1179</v>
      </c>
      <c r="AA51">
        <v>-2.63E-2</v>
      </c>
      <c r="AB51">
        <v>-2.47E-2</v>
      </c>
      <c r="AC51" s="35">
        <f t="shared" si="9"/>
        <v>4.0007142857143158E-3</v>
      </c>
      <c r="AD51" s="35">
        <f t="shared" si="10"/>
        <v>3.4837142857142858E-2</v>
      </c>
      <c r="AE51" s="35">
        <f t="shared" si="10"/>
        <v>3.3237142857142861E-2</v>
      </c>
      <c r="AF51">
        <v>0.25390000000000001</v>
      </c>
      <c r="AG51">
        <v>-4.9799999999999997E-2</v>
      </c>
      <c r="AH51">
        <v>-2.23E-2</v>
      </c>
      <c r="AI51" s="35">
        <f t="shared" si="11"/>
        <v>3.3099999999998686E-3</v>
      </c>
      <c r="AJ51" s="35">
        <f t="shared" si="12"/>
        <v>5.8337142857142858E-2</v>
      </c>
      <c r="AK51" s="35">
        <f t="shared" si="12"/>
        <v>3.0837142857142862E-2</v>
      </c>
      <c r="AL51">
        <v>0.2346</v>
      </c>
      <c r="AM51">
        <v>-3.1099999999999999E-2</v>
      </c>
      <c r="AN51">
        <v>-5.1000000000000004E-3</v>
      </c>
      <c r="AO51" s="35">
        <f t="shared" si="13"/>
        <v>3.0464285714286166E-3</v>
      </c>
      <c r="AP51" s="35">
        <f t="shared" si="14"/>
        <v>3.9637142857142857E-2</v>
      </c>
      <c r="AQ51" s="35">
        <f t="shared" si="14"/>
        <v>3.4371428571428591E-3</v>
      </c>
      <c r="AR51">
        <v>0.12470000000000001</v>
      </c>
      <c r="AS51">
        <v>-1.7999999999999999E-2</v>
      </c>
      <c r="AT51">
        <v>-1.67E-2</v>
      </c>
      <c r="AU51" s="35">
        <f t="shared" si="15"/>
        <v>2.7072142857142767E-2</v>
      </c>
      <c r="AV51" s="35">
        <f t="shared" si="16"/>
        <v>2.6537142857142856E-2</v>
      </c>
      <c r="AW51" s="35">
        <f t="shared" si="16"/>
        <v>2.5237142857142861E-2</v>
      </c>
      <c r="AX51">
        <v>0.25140000000000001</v>
      </c>
      <c r="AY51">
        <v>-5.91E-2</v>
      </c>
      <c r="AZ51">
        <v>5.3E-3</v>
      </c>
      <c r="BA51" s="35">
        <f t="shared" si="17"/>
        <v>8.2342857142856385E-3</v>
      </c>
      <c r="BB51" s="35">
        <f t="shared" si="18"/>
        <v>6.7637142857142854E-2</v>
      </c>
      <c r="BC51" s="35">
        <f t="shared" si="18"/>
        <v>1.383714285714286E-2</v>
      </c>
    </row>
    <row r="52" spans="1:55" ht="15">
      <c r="A52" s="1">
        <v>46</v>
      </c>
      <c r="B52">
        <v>0.27789999999999998</v>
      </c>
      <c r="C52">
        <v>-2.01E-2</v>
      </c>
      <c r="D52">
        <v>-2.8500000000000001E-2</v>
      </c>
      <c r="E52" s="34">
        <f t="shared" si="0"/>
        <v>8.4999999999890719E-5</v>
      </c>
      <c r="F52" s="34">
        <f t="shared" si="1"/>
        <v>9.5157142857142697E-3</v>
      </c>
      <c r="G52" s="34">
        <f t="shared" si="2"/>
        <v>3.7037142857142859E-2</v>
      </c>
      <c r="H52">
        <v>0.2344</v>
      </c>
      <c r="I52">
        <v>-2.06E-2</v>
      </c>
      <c r="J52">
        <v>-1.0999999999999999E-2</v>
      </c>
      <c r="K52" s="35">
        <f t="shared" si="3"/>
        <v>6.910000000000055E-3</v>
      </c>
      <c r="L52" s="35">
        <f t="shared" si="4"/>
        <v>2.9137142857142861E-2</v>
      </c>
      <c r="M52" s="35">
        <f t="shared" si="4"/>
        <v>1.9537142857142857E-2</v>
      </c>
      <c r="N52">
        <v>0.25519999999999998</v>
      </c>
      <c r="O52">
        <v>-5.67E-2</v>
      </c>
      <c r="P52">
        <v>-2.7099999999999999E-2</v>
      </c>
      <c r="Q52" s="35">
        <f t="shared" si="5"/>
        <v>1.1608571428571302E-2</v>
      </c>
      <c r="R52" s="35">
        <f t="shared" si="6"/>
        <v>6.5237142857142855E-2</v>
      </c>
      <c r="S52" s="35">
        <f t="shared" si="6"/>
        <v>3.563714285714286E-2</v>
      </c>
      <c r="T52">
        <v>0.28620000000000001</v>
      </c>
      <c r="U52">
        <v>-7.1000000000000004E-3</v>
      </c>
      <c r="V52">
        <v>-5.7000000000000002E-3</v>
      </c>
      <c r="W52" s="35">
        <f t="shared" si="7"/>
        <v>3.0621428571428522E-2</v>
      </c>
      <c r="X52" s="35">
        <f t="shared" si="8"/>
        <v>1.4371428571428591E-3</v>
      </c>
      <c r="Y52" s="35">
        <f t="shared" si="8"/>
        <v>2.8371428571428593E-3</v>
      </c>
      <c r="Z52">
        <v>9.7000000000000003E-2</v>
      </c>
      <c r="AA52">
        <v>-3.3000000000000002E-2</v>
      </c>
      <c r="AB52">
        <v>2.1299999999999999E-2</v>
      </c>
      <c r="AC52" s="35">
        <f t="shared" si="9"/>
        <v>2.4900714285714318E-2</v>
      </c>
      <c r="AD52" s="35">
        <f t="shared" si="10"/>
        <v>4.1537142857142863E-2</v>
      </c>
      <c r="AE52" s="35">
        <f t="shared" si="10"/>
        <v>2.9837142857142861E-2</v>
      </c>
      <c r="AF52">
        <v>0.2447</v>
      </c>
      <c r="AG52">
        <v>-3.9899999999999998E-2</v>
      </c>
      <c r="AH52">
        <v>4.5999999999999999E-3</v>
      </c>
      <c r="AI52" s="35">
        <f t="shared" si="11"/>
        <v>1.2509999999999882E-2</v>
      </c>
      <c r="AJ52" s="35">
        <f t="shared" si="12"/>
        <v>4.8437142857142859E-2</v>
      </c>
      <c r="AK52" s="35">
        <f t="shared" si="12"/>
        <v>1.3137142857142859E-2</v>
      </c>
      <c r="AL52">
        <v>0.22009999999999999</v>
      </c>
      <c r="AM52">
        <v>-3.3399999999999999E-2</v>
      </c>
      <c r="AN52">
        <v>-5.4000000000000003E-3</v>
      </c>
      <c r="AO52" s="35">
        <f t="shared" si="13"/>
        <v>1.7546428571428629E-2</v>
      </c>
      <c r="AP52" s="35">
        <f t="shared" si="14"/>
        <v>4.193714285714286E-2</v>
      </c>
      <c r="AQ52" s="35">
        <f t="shared" si="14"/>
        <v>3.1371428571428592E-3</v>
      </c>
      <c r="AR52">
        <v>0.1704</v>
      </c>
      <c r="AS52">
        <v>-5.5500000000000001E-2</v>
      </c>
      <c r="AT52">
        <v>-4.1500000000000002E-2</v>
      </c>
      <c r="AU52" s="35">
        <f t="shared" si="15"/>
        <v>1.8627857142857224E-2</v>
      </c>
      <c r="AV52" s="35">
        <f t="shared" si="16"/>
        <v>6.4037142857142862E-2</v>
      </c>
      <c r="AW52" s="35">
        <f t="shared" si="16"/>
        <v>5.0037142857142863E-2</v>
      </c>
      <c r="AX52">
        <v>0.2384</v>
      </c>
      <c r="AY52">
        <v>-4.4999999999999998E-2</v>
      </c>
      <c r="AZ52">
        <v>-1.52E-2</v>
      </c>
      <c r="BA52" s="35">
        <f t="shared" si="17"/>
        <v>4.7657142857143731E-3</v>
      </c>
      <c r="BB52" s="35">
        <f t="shared" si="18"/>
        <v>5.353714285714286E-2</v>
      </c>
      <c r="BC52" s="35">
        <f t="shared" si="18"/>
        <v>2.3737142857142859E-2</v>
      </c>
    </row>
    <row r="53" spans="1:55" ht="15">
      <c r="A53" s="1">
        <v>47</v>
      </c>
      <c r="B53">
        <v>0.28149999999999997</v>
      </c>
      <c r="C53">
        <v>-2.3400000000000001E-2</v>
      </c>
      <c r="D53">
        <v>-5.5999999999999999E-3</v>
      </c>
      <c r="E53" s="34">
        <f t="shared" si="0"/>
        <v>3.6849999999998828E-3</v>
      </c>
      <c r="F53" s="34">
        <f t="shared" si="1"/>
        <v>6.2157142857142689E-3</v>
      </c>
      <c r="G53" s="34">
        <f t="shared" si="2"/>
        <v>2.9371428571428595E-3</v>
      </c>
      <c r="H53">
        <v>0.25440000000000002</v>
      </c>
      <c r="I53">
        <v>-4.5999999999999999E-2</v>
      </c>
      <c r="J53">
        <v>-1.46E-2</v>
      </c>
      <c r="K53" s="35">
        <f t="shared" si="3"/>
        <v>1.3089999999999963E-2</v>
      </c>
      <c r="L53" s="35">
        <f t="shared" si="4"/>
        <v>5.453714285714286E-2</v>
      </c>
      <c r="M53" s="35">
        <f t="shared" si="4"/>
        <v>2.313714285714286E-2</v>
      </c>
      <c r="N53">
        <v>0.23599999999999999</v>
      </c>
      <c r="O53">
        <v>-6.4399999999999999E-2</v>
      </c>
      <c r="P53">
        <v>-1.4500000000000001E-2</v>
      </c>
      <c r="Q53" s="35">
        <f t="shared" si="5"/>
        <v>3.0808571428571296E-2</v>
      </c>
      <c r="R53" s="35">
        <f t="shared" si="6"/>
        <v>7.2937142857142853E-2</v>
      </c>
      <c r="S53" s="35">
        <f t="shared" si="6"/>
        <v>2.303714285714286E-2</v>
      </c>
      <c r="T53">
        <v>0.2626</v>
      </c>
      <c r="U53">
        <v>-3.0300000000000001E-2</v>
      </c>
      <c r="V53">
        <v>-4.4999999999999997E-3</v>
      </c>
      <c r="W53" s="35">
        <f t="shared" si="7"/>
        <v>7.0214285714285118E-3</v>
      </c>
      <c r="X53" s="35">
        <f t="shared" si="8"/>
        <v>3.8837142857142862E-2</v>
      </c>
      <c r="Y53" s="35">
        <f t="shared" si="8"/>
        <v>4.0371428571428598E-3</v>
      </c>
      <c r="Z53">
        <v>0.1454</v>
      </c>
      <c r="AA53">
        <v>-3.1E-2</v>
      </c>
      <c r="AB53">
        <v>2.5399999999999999E-2</v>
      </c>
      <c r="AC53" s="35">
        <f t="shared" si="9"/>
        <v>2.3499285714285681E-2</v>
      </c>
      <c r="AD53" s="35">
        <f t="shared" si="10"/>
        <v>3.9537142857142861E-2</v>
      </c>
      <c r="AE53" s="35">
        <f t="shared" si="10"/>
        <v>3.393714285714286E-2</v>
      </c>
      <c r="AF53">
        <v>0.2452</v>
      </c>
      <c r="AG53">
        <v>-2.5100000000000001E-2</v>
      </c>
      <c r="AH53">
        <v>8.8999999999999999E-3</v>
      </c>
      <c r="AI53" s="35">
        <f t="shared" si="11"/>
        <v>1.2009999999999882E-2</v>
      </c>
      <c r="AJ53" s="35">
        <f t="shared" si="12"/>
        <v>3.3637142857142859E-2</v>
      </c>
      <c r="AK53" s="35">
        <f t="shared" si="12"/>
        <v>1.7437142857142859E-2</v>
      </c>
      <c r="AL53">
        <v>0.22919999999999999</v>
      </c>
      <c r="AM53">
        <v>-5.6099999999999997E-2</v>
      </c>
      <c r="AN53">
        <v>4.0000000000000001E-3</v>
      </c>
      <c r="AO53" s="35">
        <f t="shared" si="13"/>
        <v>8.4464285714286325E-3</v>
      </c>
      <c r="AP53" s="35">
        <f t="shared" si="14"/>
        <v>6.4637142857142851E-2</v>
      </c>
      <c r="AQ53" s="35">
        <f t="shared" si="14"/>
        <v>1.253714285714286E-2</v>
      </c>
      <c r="AR53">
        <v>9.9400000000000002E-2</v>
      </c>
      <c r="AS53">
        <v>6.4000000000000003E-3</v>
      </c>
      <c r="AT53">
        <v>-1.7999999999999999E-2</v>
      </c>
      <c r="AU53" s="35">
        <f t="shared" si="15"/>
        <v>5.237214285714277E-2</v>
      </c>
      <c r="AV53" s="35">
        <f t="shared" si="16"/>
        <v>1.4937142857142861E-2</v>
      </c>
      <c r="AW53" s="35">
        <f t="shared" si="16"/>
        <v>2.6537142857142856E-2</v>
      </c>
      <c r="AX53">
        <v>0.23</v>
      </c>
      <c r="AY53">
        <v>-4.1500000000000002E-2</v>
      </c>
      <c r="AZ53">
        <v>1.09E-2</v>
      </c>
      <c r="BA53" s="35">
        <f t="shared" si="17"/>
        <v>1.3165714285714364E-2</v>
      </c>
      <c r="BB53" s="35">
        <f t="shared" si="18"/>
        <v>5.0037142857142863E-2</v>
      </c>
      <c r="BC53" s="35">
        <f t="shared" si="18"/>
        <v>1.9437142857142861E-2</v>
      </c>
    </row>
    <row r="54" spans="1:55" ht="15">
      <c r="A54" s="1">
        <v>48</v>
      </c>
      <c r="B54">
        <v>0.27989999999999998</v>
      </c>
      <c r="C54">
        <v>-2.2700000000000001E-2</v>
      </c>
      <c r="D54">
        <v>2.5999999999999999E-3</v>
      </c>
      <c r="E54" s="34">
        <f t="shared" si="0"/>
        <v>2.0849999999998925E-3</v>
      </c>
      <c r="F54" s="34">
        <f t="shared" si="1"/>
        <v>6.9157142857142681E-3</v>
      </c>
      <c r="G54" s="34">
        <f t="shared" si="2"/>
        <v>1.1137142857142859E-2</v>
      </c>
      <c r="H54">
        <v>0.24329999999999999</v>
      </c>
      <c r="I54">
        <v>-3.6400000000000002E-2</v>
      </c>
      <c r="J54">
        <v>-3.2000000000000002E-3</v>
      </c>
      <c r="K54" s="35">
        <f t="shared" si="3"/>
        <v>1.9899999999999363E-3</v>
      </c>
      <c r="L54" s="35">
        <f t="shared" si="4"/>
        <v>4.4937142857142863E-2</v>
      </c>
      <c r="M54" s="35">
        <f t="shared" si="4"/>
        <v>5.3371428571428597E-3</v>
      </c>
      <c r="N54">
        <v>0.23430000000000001</v>
      </c>
      <c r="O54">
        <v>-6.9000000000000006E-2</v>
      </c>
      <c r="P54">
        <v>-5.5999999999999999E-3</v>
      </c>
      <c r="Q54" s="35">
        <f t="shared" si="5"/>
        <v>3.2508571428571276E-2</v>
      </c>
      <c r="R54" s="35">
        <f t="shared" si="6"/>
        <v>7.753714285714286E-2</v>
      </c>
      <c r="S54" s="35">
        <f t="shared" si="6"/>
        <v>2.9371428571428595E-3</v>
      </c>
      <c r="T54">
        <v>0.27629999999999999</v>
      </c>
      <c r="U54">
        <v>-1.7299999999999999E-2</v>
      </c>
      <c r="V54">
        <v>-1.9E-2</v>
      </c>
      <c r="W54" s="35">
        <f t="shared" si="7"/>
        <v>2.0721428571428502E-2</v>
      </c>
      <c r="X54" s="35">
        <f t="shared" si="8"/>
        <v>2.5837142857142857E-2</v>
      </c>
      <c r="Y54" s="35">
        <f t="shared" si="8"/>
        <v>2.7537142857142857E-2</v>
      </c>
      <c r="Z54">
        <v>9.9299999999999999E-2</v>
      </c>
      <c r="AA54">
        <v>-3.2899999999999999E-2</v>
      </c>
      <c r="AB54">
        <v>-9.7000000000000003E-3</v>
      </c>
      <c r="AC54" s="35">
        <f t="shared" si="9"/>
        <v>2.2600714285714321E-2</v>
      </c>
      <c r="AD54" s="35">
        <f t="shared" si="10"/>
        <v>4.143714285714286E-2</v>
      </c>
      <c r="AE54" s="35">
        <f t="shared" si="10"/>
        <v>1.8237142857142861E-2</v>
      </c>
      <c r="AF54">
        <v>0.25650000000000001</v>
      </c>
      <c r="AG54">
        <v>-2.4799999999999999E-2</v>
      </c>
      <c r="AH54">
        <v>-1.9E-2</v>
      </c>
      <c r="AI54" s="35">
        <f t="shared" si="11"/>
        <v>7.099999999998774E-4</v>
      </c>
      <c r="AJ54" s="35">
        <f t="shared" si="12"/>
        <v>3.3337142857142857E-2</v>
      </c>
      <c r="AK54" s="35">
        <f t="shared" si="12"/>
        <v>2.7537142857142857E-2</v>
      </c>
      <c r="AL54">
        <v>0.21740000000000001</v>
      </c>
      <c r="AM54">
        <v>-2.9100000000000001E-2</v>
      </c>
      <c r="AN54">
        <v>1.2200000000000001E-2</v>
      </c>
      <c r="AO54" s="35">
        <f t="shared" si="13"/>
        <v>2.024642857142861E-2</v>
      </c>
      <c r="AP54" s="35">
        <f t="shared" si="14"/>
        <v>3.7637142857142862E-2</v>
      </c>
      <c r="AQ54" s="35">
        <f t="shared" si="14"/>
        <v>2.073714285714286E-2</v>
      </c>
      <c r="AR54">
        <v>0.12820000000000001</v>
      </c>
      <c r="AS54">
        <v>-5.8200000000000002E-2</v>
      </c>
      <c r="AT54">
        <v>-1.54E-2</v>
      </c>
      <c r="AU54" s="35">
        <f t="shared" si="15"/>
        <v>2.3572142857142764E-2</v>
      </c>
      <c r="AV54" s="35">
        <f t="shared" si="16"/>
        <v>6.6737142857142856E-2</v>
      </c>
      <c r="AW54" s="35">
        <f t="shared" si="16"/>
        <v>2.3937142857142858E-2</v>
      </c>
      <c r="AX54">
        <v>0.21240000000000001</v>
      </c>
      <c r="AY54">
        <v>-3.4099999999999998E-2</v>
      </c>
      <c r="AZ54">
        <v>7.1999999999999998E-3</v>
      </c>
      <c r="BA54" s="35">
        <f t="shared" si="17"/>
        <v>3.0765714285714368E-2</v>
      </c>
      <c r="BB54" s="35">
        <f t="shared" si="18"/>
        <v>4.263714285714286E-2</v>
      </c>
      <c r="BC54" s="35">
        <f t="shared" si="18"/>
        <v>1.5737142857142859E-2</v>
      </c>
    </row>
    <row r="55" spans="1:55" ht="15">
      <c r="A55" s="1">
        <v>49</v>
      </c>
      <c r="B55">
        <v>0.26989999999999997</v>
      </c>
      <c r="C55">
        <v>-3.0200000000000001E-2</v>
      </c>
      <c r="D55">
        <v>2.7000000000000001E-3</v>
      </c>
      <c r="E55" s="34">
        <f t="shared" si="0"/>
        <v>7.9150000000001164E-3</v>
      </c>
      <c r="F55" s="34">
        <f t="shared" si="1"/>
        <v>5.9815714285714271E-2</v>
      </c>
      <c r="G55" s="34">
        <f t="shared" si="2"/>
        <v>1.1237142857142859E-2</v>
      </c>
      <c r="H55">
        <v>0.26479999999999998</v>
      </c>
      <c r="I55">
        <v>-4.1099999999999998E-2</v>
      </c>
      <c r="J55">
        <v>-3.7000000000000002E-3</v>
      </c>
      <c r="K55" s="35">
        <f t="shared" si="3"/>
        <v>2.3489999999999928E-2</v>
      </c>
      <c r="L55" s="35">
        <f t="shared" si="4"/>
        <v>4.9637142857142859E-2</v>
      </c>
      <c r="M55" s="35">
        <f t="shared" si="4"/>
        <v>4.8371428571428593E-3</v>
      </c>
      <c r="N55">
        <v>0.2369</v>
      </c>
      <c r="O55">
        <v>-6.9699999999999998E-2</v>
      </c>
      <c r="P55">
        <v>-1.54E-2</v>
      </c>
      <c r="Q55" s="35">
        <f t="shared" si="5"/>
        <v>2.9908571428571284E-2</v>
      </c>
      <c r="R55" s="35">
        <f t="shared" si="6"/>
        <v>7.8237142857142852E-2</v>
      </c>
      <c r="S55" s="35">
        <f t="shared" si="6"/>
        <v>2.3937142857142858E-2</v>
      </c>
      <c r="T55">
        <v>0.2772</v>
      </c>
      <c r="U55">
        <v>-1.1599999999999999E-2</v>
      </c>
      <c r="V55">
        <v>-1.9699999999999999E-2</v>
      </c>
      <c r="W55" s="35">
        <f t="shared" si="7"/>
        <v>2.1621428571428514E-2</v>
      </c>
      <c r="X55" s="35">
        <f t="shared" si="8"/>
        <v>2.013714285714286E-2</v>
      </c>
      <c r="Y55" s="35">
        <f t="shared" si="8"/>
        <v>2.8237142857142856E-2</v>
      </c>
      <c r="Z55">
        <v>0.1091</v>
      </c>
      <c r="AA55">
        <v>-2.3199999999999998E-2</v>
      </c>
      <c r="AB55">
        <v>2.2800000000000001E-2</v>
      </c>
      <c r="AC55" s="35">
        <f t="shared" si="9"/>
        <v>1.2800714285714318E-2</v>
      </c>
      <c r="AD55" s="35">
        <f t="shared" si="10"/>
        <v>3.173714285714286E-2</v>
      </c>
      <c r="AE55" s="35">
        <f t="shared" si="10"/>
        <v>3.1337142857142862E-2</v>
      </c>
      <c r="AF55">
        <v>0.25269999999999998</v>
      </c>
      <c r="AG55">
        <v>-2.8500000000000001E-2</v>
      </c>
      <c r="AH55">
        <v>-1.41E-2</v>
      </c>
      <c r="AI55" s="35">
        <f t="shared" si="11"/>
        <v>4.509999999999903E-3</v>
      </c>
      <c r="AJ55" s="35">
        <f t="shared" si="12"/>
        <v>3.7037142857142859E-2</v>
      </c>
      <c r="AK55" s="35">
        <f t="shared" si="12"/>
        <v>2.2637142857142859E-2</v>
      </c>
      <c r="AL55">
        <v>0.22140000000000001</v>
      </c>
      <c r="AM55">
        <v>-3.1399999999999997E-2</v>
      </c>
      <c r="AN55">
        <v>6.7000000000000002E-3</v>
      </c>
      <c r="AO55" s="35">
        <f t="shared" si="13"/>
        <v>1.6246428571428606E-2</v>
      </c>
      <c r="AP55" s="35">
        <f t="shared" si="14"/>
        <v>3.9937142857142859E-2</v>
      </c>
      <c r="AQ55" s="35">
        <f t="shared" si="14"/>
        <v>1.5237142857142859E-2</v>
      </c>
      <c r="AR55">
        <v>0.14960000000000001</v>
      </c>
      <c r="AS55">
        <v>-1.7000000000000001E-2</v>
      </c>
      <c r="AT55">
        <v>-1.1999999999999999E-3</v>
      </c>
      <c r="AU55" s="35">
        <f t="shared" si="15"/>
        <v>2.1721428571427615E-3</v>
      </c>
      <c r="AV55" s="35">
        <f t="shared" si="16"/>
        <v>2.5537142857142862E-2</v>
      </c>
      <c r="AW55" s="35">
        <f t="shared" si="16"/>
        <v>7.3371428571428598E-3</v>
      </c>
      <c r="AX55">
        <v>0.2276</v>
      </c>
      <c r="AY55">
        <v>-4.2000000000000003E-2</v>
      </c>
      <c r="AZ55">
        <v>5.0000000000000001E-3</v>
      </c>
      <c r="BA55" s="35">
        <f t="shared" si="17"/>
        <v>1.5565714285714377E-2</v>
      </c>
      <c r="BB55" s="35">
        <f t="shared" si="18"/>
        <v>5.0537142857142864E-2</v>
      </c>
      <c r="BC55" s="35">
        <f t="shared" si="18"/>
        <v>1.3537142857142859E-2</v>
      </c>
    </row>
    <row r="56" spans="1:55" ht="15">
      <c r="A56" s="1">
        <v>50</v>
      </c>
      <c r="B56">
        <v>0.27239999999999998</v>
      </c>
      <c r="C56">
        <v>-3.3700000000000001E-2</v>
      </c>
      <c r="D56">
        <v>5.7999999999999996E-3</v>
      </c>
      <c r="E56" s="34">
        <f t="shared" si="0"/>
        <v>5.4150000000001142E-3</v>
      </c>
      <c r="F56" s="34">
        <f t="shared" si="1"/>
        <v>6.3315714285714267E-2</v>
      </c>
      <c r="G56" s="34">
        <f t="shared" si="2"/>
        <v>1.4337142857142859E-2</v>
      </c>
      <c r="H56">
        <v>0.25619999999999998</v>
      </c>
      <c r="I56">
        <v>-6.1899999999999997E-2</v>
      </c>
      <c r="J56">
        <v>1.38E-2</v>
      </c>
      <c r="K56" s="35">
        <f t="shared" si="3"/>
        <v>1.4889999999999931E-2</v>
      </c>
      <c r="L56" s="35">
        <f t="shared" si="4"/>
        <v>7.0437142857142851E-2</v>
      </c>
      <c r="M56" s="35">
        <f t="shared" si="4"/>
        <v>2.2337142857142861E-2</v>
      </c>
      <c r="N56">
        <v>0.23810000000000001</v>
      </c>
      <c r="O56">
        <v>-6.88E-2</v>
      </c>
      <c r="P56">
        <v>-1.49E-2</v>
      </c>
      <c r="Q56" s="35">
        <f t="shared" si="5"/>
        <v>2.8708571428571278E-2</v>
      </c>
      <c r="R56" s="35">
        <f t="shared" si="6"/>
        <v>7.7337142857142854E-2</v>
      </c>
      <c r="S56" s="35">
        <f t="shared" si="6"/>
        <v>2.3437142857142858E-2</v>
      </c>
      <c r="T56">
        <v>0.24990000000000001</v>
      </c>
      <c r="U56">
        <v>-2.6700000000000002E-2</v>
      </c>
      <c r="V56">
        <v>-1.8499999999999999E-2</v>
      </c>
      <c r="W56" s="35">
        <f t="shared" si="7"/>
        <v>5.6785714285714772E-3</v>
      </c>
      <c r="X56" s="35">
        <f t="shared" si="8"/>
        <v>3.5237142857142863E-2</v>
      </c>
      <c r="Y56" s="35">
        <f t="shared" si="8"/>
        <v>2.7037142857142857E-2</v>
      </c>
      <c r="Z56">
        <v>0.10929999999999999</v>
      </c>
      <c r="AA56">
        <v>-8.5000000000000006E-3</v>
      </c>
      <c r="AB56">
        <v>7.1999999999999998E-3</v>
      </c>
      <c r="AC56" s="35">
        <f t="shared" si="9"/>
        <v>1.2600714285714326E-2</v>
      </c>
      <c r="AD56" s="35">
        <f t="shared" si="10"/>
        <v>3.7142857142858851E-5</v>
      </c>
      <c r="AE56" s="35">
        <f t="shared" si="10"/>
        <v>1.5737142857142859E-2</v>
      </c>
      <c r="AF56">
        <v>0.26300000000000001</v>
      </c>
      <c r="AG56">
        <v>-3.1899999999999998E-2</v>
      </c>
      <c r="AH56">
        <v>-9.4000000000000004E-3</v>
      </c>
      <c r="AI56" s="35">
        <f t="shared" si="11"/>
        <v>5.7900000000001284E-3</v>
      </c>
      <c r="AJ56" s="35">
        <f t="shared" si="12"/>
        <v>4.0437142857142859E-2</v>
      </c>
      <c r="AK56" s="35">
        <f t="shared" si="12"/>
        <v>1.793714285714286E-2</v>
      </c>
      <c r="AL56">
        <v>0.2218</v>
      </c>
      <c r="AM56">
        <v>-2.64E-2</v>
      </c>
      <c r="AN56">
        <v>-1.6999999999999999E-3</v>
      </c>
      <c r="AO56" s="35">
        <f t="shared" si="13"/>
        <v>1.5846428571428622E-2</v>
      </c>
      <c r="AP56" s="35">
        <f t="shared" si="14"/>
        <v>3.4937142857142861E-2</v>
      </c>
      <c r="AQ56" s="35">
        <f t="shared" si="14"/>
        <v>6.8371428571428593E-3</v>
      </c>
      <c r="AR56">
        <v>0.1779</v>
      </c>
      <c r="AS56">
        <v>-3.3500000000000002E-2</v>
      </c>
      <c r="AT56">
        <v>-2.7799999999999998E-2</v>
      </c>
      <c r="AU56" s="35">
        <f t="shared" si="15"/>
        <v>2.612785714285723E-2</v>
      </c>
      <c r="AV56" s="35">
        <f t="shared" si="16"/>
        <v>4.2037142857142863E-2</v>
      </c>
      <c r="AW56" s="35">
        <f t="shared" si="16"/>
        <v>3.633714285714286E-2</v>
      </c>
      <c r="AX56">
        <v>0.21759999999999999</v>
      </c>
      <c r="AY56">
        <v>-4.53E-2</v>
      </c>
      <c r="AZ56">
        <v>2.9999999999999997E-4</v>
      </c>
      <c r="BA56" s="35">
        <f t="shared" si="17"/>
        <v>2.5565714285714386E-2</v>
      </c>
      <c r="BB56" s="35">
        <f t="shared" si="18"/>
        <v>5.3837142857142861E-2</v>
      </c>
      <c r="BC56" s="35">
        <f t="shared" si="18"/>
        <v>8.8371428571428594E-3</v>
      </c>
    </row>
    <row r="57" spans="1:55" ht="15">
      <c r="A57" s="1">
        <v>51</v>
      </c>
      <c r="B57">
        <v>0.27489999999999998</v>
      </c>
      <c r="C57">
        <v>-2.9499999999999998E-2</v>
      </c>
      <c r="D57">
        <v>1.5E-3</v>
      </c>
      <c r="E57" s="34">
        <f t="shared" si="0"/>
        <v>2.9150000000001119E-3</v>
      </c>
      <c r="F57" s="34">
        <f t="shared" si="1"/>
        <v>1.1571428571427109E-4</v>
      </c>
      <c r="G57" s="34">
        <f t="shared" si="2"/>
        <v>1.0037142857142859E-2</v>
      </c>
      <c r="H57">
        <v>0.2374</v>
      </c>
      <c r="I57">
        <v>-2.9499999999999998E-2</v>
      </c>
      <c r="J57">
        <v>8.0000000000000002E-3</v>
      </c>
      <c r="K57" s="35">
        <f t="shared" si="3"/>
        <v>3.9100000000000523E-3</v>
      </c>
      <c r="L57" s="35">
        <f t="shared" si="4"/>
        <v>3.803714285714286E-2</v>
      </c>
      <c r="M57" s="35">
        <f t="shared" si="4"/>
        <v>1.6537142857142861E-2</v>
      </c>
      <c r="N57">
        <v>0.24879999999999999</v>
      </c>
      <c r="O57">
        <v>-5.74E-2</v>
      </c>
      <c r="P57">
        <v>-2.9499999999999998E-2</v>
      </c>
      <c r="Q57" s="35">
        <f t="shared" si="5"/>
        <v>1.8008571428571291E-2</v>
      </c>
      <c r="R57" s="35">
        <f t="shared" si="6"/>
        <v>6.5937142857142861E-2</v>
      </c>
      <c r="S57" s="35">
        <f t="shared" si="6"/>
        <v>3.803714285714286E-2</v>
      </c>
      <c r="T57">
        <v>0.26440000000000002</v>
      </c>
      <c r="U57">
        <v>-3.4500000000000003E-2</v>
      </c>
      <c r="V57">
        <v>-0.01</v>
      </c>
      <c r="W57" s="35">
        <f t="shared" si="7"/>
        <v>8.8214285714285356E-3</v>
      </c>
      <c r="X57" s="35">
        <f t="shared" si="8"/>
        <v>4.3037142857142864E-2</v>
      </c>
      <c r="Y57" s="35">
        <f t="shared" si="8"/>
        <v>1.853714285714286E-2</v>
      </c>
      <c r="Z57">
        <v>8.5099999999999995E-2</v>
      </c>
      <c r="AA57">
        <v>-1.95E-2</v>
      </c>
      <c r="AB57">
        <v>-8.0000000000000004E-4</v>
      </c>
      <c r="AC57" s="35">
        <f t="shared" si="9"/>
        <v>3.6800714285714325E-2</v>
      </c>
      <c r="AD57" s="35">
        <f t="shared" si="10"/>
        <v>2.8037142857142858E-2</v>
      </c>
      <c r="AE57" s="35">
        <f t="shared" si="10"/>
        <v>7.7371428571428591E-3</v>
      </c>
      <c r="AF57">
        <v>0.25119999999999998</v>
      </c>
      <c r="AG57">
        <v>-3.6799999999999999E-2</v>
      </c>
      <c r="AH57">
        <v>-3.7000000000000002E-3</v>
      </c>
      <c r="AI57" s="35">
        <f t="shared" si="11"/>
        <v>6.0099999999999043E-3</v>
      </c>
      <c r="AJ57" s="35">
        <f t="shared" si="12"/>
        <v>4.5337142857142861E-2</v>
      </c>
      <c r="AK57" s="35">
        <f t="shared" si="12"/>
        <v>4.8371428571428593E-3</v>
      </c>
      <c r="AL57">
        <v>0.23269999999999999</v>
      </c>
      <c r="AM57">
        <v>-1.1599999999999999E-2</v>
      </c>
      <c r="AN57">
        <v>8.0999999999999996E-3</v>
      </c>
      <c r="AO57" s="35">
        <f t="shared" si="13"/>
        <v>4.9464285714286294E-3</v>
      </c>
      <c r="AP57" s="35">
        <f t="shared" si="14"/>
        <v>2.013714285714286E-2</v>
      </c>
      <c r="AQ57" s="35">
        <f t="shared" si="14"/>
        <v>1.6637142857142857E-2</v>
      </c>
      <c r="AR57">
        <v>0.17549999999999999</v>
      </c>
      <c r="AS57">
        <v>-1.9599999999999999E-2</v>
      </c>
      <c r="AT57">
        <v>-2.8E-3</v>
      </c>
      <c r="AU57" s="35">
        <f t="shared" si="15"/>
        <v>2.3727857142857217E-2</v>
      </c>
      <c r="AV57" s="35">
        <f t="shared" si="16"/>
        <v>2.8137142857142861E-2</v>
      </c>
      <c r="AW57" s="35">
        <f t="shared" si="16"/>
        <v>5.7371428571428591E-3</v>
      </c>
      <c r="AX57">
        <v>0.2296</v>
      </c>
      <c r="AY57">
        <v>-3.7999999999999999E-2</v>
      </c>
      <c r="AZ57">
        <v>6.1999999999999998E-3</v>
      </c>
      <c r="BA57" s="35">
        <f t="shared" si="17"/>
        <v>1.3565714285714375E-2</v>
      </c>
      <c r="BB57" s="35">
        <f t="shared" si="18"/>
        <v>4.653714285714286E-2</v>
      </c>
      <c r="BC57" s="35">
        <f t="shared" si="18"/>
        <v>1.4737142857142858E-2</v>
      </c>
    </row>
    <row r="58" spans="1:55" ht="15">
      <c r="A58" s="1">
        <v>52</v>
      </c>
      <c r="B58">
        <v>0.2661</v>
      </c>
      <c r="C58">
        <v>-2.1000000000000001E-2</v>
      </c>
      <c r="D58">
        <v>-6.7999999999999996E-3</v>
      </c>
      <c r="E58" s="34">
        <f t="shared" si="0"/>
        <v>1.1715000000000086E-2</v>
      </c>
      <c r="F58" s="34">
        <f t="shared" si="1"/>
        <v>8.6157142857142682E-3</v>
      </c>
      <c r="G58" s="34">
        <f t="shared" si="2"/>
        <v>1.7371428571428598E-3</v>
      </c>
      <c r="H58">
        <v>0.26669999999999999</v>
      </c>
      <c r="I58">
        <v>-2.5700000000000001E-2</v>
      </c>
      <c r="J58">
        <v>-1.1900000000000001E-2</v>
      </c>
      <c r="K58" s="35">
        <f t="shared" si="3"/>
        <v>2.538999999999994E-2</v>
      </c>
      <c r="L58" s="35">
        <f t="shared" si="4"/>
        <v>3.4237142857142862E-2</v>
      </c>
      <c r="M58" s="35">
        <f t="shared" si="4"/>
        <v>2.0437142857142862E-2</v>
      </c>
      <c r="N58">
        <v>0.26240000000000002</v>
      </c>
      <c r="O58">
        <v>-6.6299999999999998E-2</v>
      </c>
      <c r="P58">
        <v>-2.0199999999999999E-2</v>
      </c>
      <c r="Q58" s="35">
        <f t="shared" si="5"/>
        <v>4.4085714285712618E-3</v>
      </c>
      <c r="R58" s="35">
        <f t="shared" si="6"/>
        <v>7.4837142857142852E-2</v>
      </c>
      <c r="S58" s="35">
        <f t="shared" si="6"/>
        <v>2.8737142857142857E-2</v>
      </c>
      <c r="T58">
        <v>0.23849999999999999</v>
      </c>
      <c r="U58">
        <v>-2.7199999999999998E-2</v>
      </c>
      <c r="V58">
        <v>1.7600000000000001E-2</v>
      </c>
      <c r="W58" s="35">
        <f t="shared" si="7"/>
        <v>1.7078571428571498E-2</v>
      </c>
      <c r="X58" s="35">
        <f t="shared" si="8"/>
        <v>3.5737142857142856E-2</v>
      </c>
      <c r="Y58" s="35">
        <f t="shared" si="8"/>
        <v>2.6137142857142859E-2</v>
      </c>
      <c r="Z58">
        <v>9.8799999999999999E-2</v>
      </c>
      <c r="AA58">
        <v>-1.46E-2</v>
      </c>
      <c r="AB58">
        <v>-1.34E-2</v>
      </c>
      <c r="AC58" s="35">
        <f t="shared" si="9"/>
        <v>2.3100714285714322E-2</v>
      </c>
      <c r="AD58" s="35">
        <f t="shared" si="10"/>
        <v>2.313714285714286E-2</v>
      </c>
      <c r="AE58" s="35">
        <f t="shared" si="10"/>
        <v>2.193714285714286E-2</v>
      </c>
      <c r="AF58">
        <v>0.2586</v>
      </c>
      <c r="AG58">
        <v>-3.2899999999999999E-2</v>
      </c>
      <c r="AH58">
        <v>-4.3E-3</v>
      </c>
      <c r="AI58" s="35">
        <f t="shared" si="11"/>
        <v>1.3900000000001134E-3</v>
      </c>
      <c r="AJ58" s="35">
        <f t="shared" si="12"/>
        <v>4.143714285714286E-2</v>
      </c>
      <c r="AK58" s="35">
        <f t="shared" si="12"/>
        <v>4.2371428571428595E-3</v>
      </c>
      <c r="AL58">
        <v>0.22220000000000001</v>
      </c>
      <c r="AM58">
        <v>-2.01E-2</v>
      </c>
      <c r="AN58">
        <v>1.3599999999999999E-2</v>
      </c>
      <c r="AO58" s="35">
        <f t="shared" si="13"/>
        <v>1.5446428571428611E-2</v>
      </c>
      <c r="AP58" s="35">
        <f t="shared" si="14"/>
        <v>2.8637142857142861E-2</v>
      </c>
      <c r="AQ58" s="35">
        <f t="shared" si="14"/>
        <v>2.2137142857142859E-2</v>
      </c>
      <c r="AR58">
        <v>0.17810000000000001</v>
      </c>
      <c r="AS58">
        <v>-2.0000000000000001E-4</v>
      </c>
      <c r="AT58">
        <v>-5.1000000000000004E-3</v>
      </c>
      <c r="AU58" s="35">
        <f t="shared" si="15"/>
        <v>2.6327857142857236E-2</v>
      </c>
      <c r="AV58" s="35">
        <f t="shared" si="16"/>
        <v>8.3371428571428589E-3</v>
      </c>
      <c r="AW58" s="35">
        <f t="shared" si="16"/>
        <v>3.4371428571428591E-3</v>
      </c>
      <c r="AX58">
        <v>0.21060000000000001</v>
      </c>
      <c r="AY58">
        <v>-4.0300000000000002E-2</v>
      </c>
      <c r="AZ58">
        <v>3.7000000000000002E-3</v>
      </c>
      <c r="BA58" s="35">
        <f t="shared" si="17"/>
        <v>3.2565714285714364E-2</v>
      </c>
      <c r="BB58" s="35">
        <f t="shared" si="18"/>
        <v>4.8837142857142864E-2</v>
      </c>
      <c r="BC58" s="35">
        <f t="shared" si="18"/>
        <v>1.223714285714286E-2</v>
      </c>
    </row>
    <row r="59" spans="1:55" ht="15">
      <c r="A59" s="1">
        <v>53</v>
      </c>
      <c r="B59">
        <v>0.28999999999999998</v>
      </c>
      <c r="C59">
        <v>-2.7799999999999998E-2</v>
      </c>
      <c r="D59">
        <v>-1.2699999999999999E-2</v>
      </c>
      <c r="E59" s="34">
        <f t="shared" si="0"/>
        <v>1.218499999999989E-2</v>
      </c>
      <c r="F59" s="34">
        <f t="shared" si="1"/>
        <v>1.8157142857142712E-3</v>
      </c>
      <c r="G59" s="34">
        <f t="shared" si="2"/>
        <v>2.1237142857142857E-2</v>
      </c>
      <c r="H59">
        <v>0.23769999999999999</v>
      </c>
      <c r="I59">
        <v>-1.47E-2</v>
      </c>
      <c r="J59">
        <v>1.9599999999999999E-2</v>
      </c>
      <c r="K59" s="35">
        <f t="shared" si="3"/>
        <v>3.6100000000000576E-3</v>
      </c>
      <c r="L59" s="35">
        <f t="shared" si="4"/>
        <v>2.3237142857142859E-2</v>
      </c>
      <c r="M59" s="35">
        <f t="shared" si="4"/>
        <v>2.8137142857142861E-2</v>
      </c>
      <c r="N59">
        <v>0.25819999999999999</v>
      </c>
      <c r="O59">
        <v>-6.6100000000000006E-2</v>
      </c>
      <c r="P59">
        <v>-2.1700000000000001E-2</v>
      </c>
      <c r="Q59" s="35">
        <f t="shared" si="5"/>
        <v>8.6085714285712989E-3</v>
      </c>
      <c r="R59" s="35">
        <f t="shared" si="6"/>
        <v>7.463714285714286E-2</v>
      </c>
      <c r="S59" s="35">
        <f t="shared" si="6"/>
        <v>3.0237142857142858E-2</v>
      </c>
      <c r="T59">
        <v>0.2525</v>
      </c>
      <c r="U59">
        <v>-3.2399999999999998E-2</v>
      </c>
      <c r="V59">
        <v>3.8E-3</v>
      </c>
      <c r="W59" s="35">
        <f t="shared" si="7"/>
        <v>3.078571428571486E-3</v>
      </c>
      <c r="X59" s="35">
        <f t="shared" si="8"/>
        <v>4.0937142857142859E-2</v>
      </c>
      <c r="Y59" s="35">
        <f t="shared" si="8"/>
        <v>1.2337142857142859E-2</v>
      </c>
      <c r="Z59">
        <v>8.7099999999999997E-2</v>
      </c>
      <c r="AA59">
        <v>-1.84E-2</v>
      </c>
      <c r="AB59">
        <v>4.0000000000000002E-4</v>
      </c>
      <c r="AC59" s="35">
        <f t="shared" si="9"/>
        <v>3.4800714285714324E-2</v>
      </c>
      <c r="AD59" s="35">
        <f t="shared" si="10"/>
        <v>2.6937142857142861E-2</v>
      </c>
      <c r="AE59" s="35">
        <f t="shared" si="10"/>
        <v>8.9371428571428588E-3</v>
      </c>
      <c r="AF59">
        <v>0.28260000000000002</v>
      </c>
      <c r="AG59">
        <v>-2.5600000000000001E-2</v>
      </c>
      <c r="AH59">
        <v>-1.1999999999999999E-3</v>
      </c>
      <c r="AI59" s="35">
        <f t="shared" si="11"/>
        <v>2.5390000000000135E-2</v>
      </c>
      <c r="AJ59" s="35">
        <f t="shared" si="12"/>
        <v>3.4137142857142859E-2</v>
      </c>
      <c r="AK59" s="35">
        <f t="shared" si="12"/>
        <v>7.3371428571428598E-3</v>
      </c>
      <c r="AL59">
        <v>0.23369999999999999</v>
      </c>
      <c r="AM59">
        <v>-2.3099999999999999E-2</v>
      </c>
      <c r="AN59">
        <v>-9.4000000000000004E-3</v>
      </c>
      <c r="AO59" s="35">
        <f t="shared" si="13"/>
        <v>3.9464285714286285E-3</v>
      </c>
      <c r="AP59" s="35">
        <f t="shared" si="14"/>
        <v>3.1637142857142857E-2</v>
      </c>
      <c r="AQ59" s="35">
        <f t="shared" si="14"/>
        <v>1.793714285714286E-2</v>
      </c>
      <c r="AR59">
        <v>0.12180000000000001</v>
      </c>
      <c r="AS59">
        <v>-6.1600000000000002E-2</v>
      </c>
      <c r="AT59">
        <v>-2.9399999999999999E-2</v>
      </c>
      <c r="AU59" s="35">
        <f t="shared" si="15"/>
        <v>2.9972142857142767E-2</v>
      </c>
      <c r="AV59" s="35">
        <f t="shared" si="16"/>
        <v>7.0137142857142856E-2</v>
      </c>
      <c r="AW59" s="35">
        <f t="shared" si="16"/>
        <v>3.7937142857142857E-2</v>
      </c>
      <c r="AX59">
        <v>0.2258</v>
      </c>
      <c r="AY59">
        <v>-3.6999999999999998E-2</v>
      </c>
      <c r="AZ59">
        <v>1.1000000000000001E-3</v>
      </c>
      <c r="BA59" s="35">
        <f t="shared" si="17"/>
        <v>1.7365714285714373E-2</v>
      </c>
      <c r="BB59" s="35">
        <f t="shared" si="18"/>
        <v>4.5537142857142859E-2</v>
      </c>
      <c r="BC59" s="35">
        <f t="shared" si="18"/>
        <v>9.6371428571428597E-3</v>
      </c>
    </row>
    <row r="60" spans="1:55" ht="15">
      <c r="A60" s="1">
        <v>54</v>
      </c>
      <c r="B60">
        <v>0.2757</v>
      </c>
      <c r="C60">
        <v>-4.02E-2</v>
      </c>
      <c r="D60">
        <v>-1.03E-2</v>
      </c>
      <c r="E60" s="34">
        <f t="shared" si="0"/>
        <v>2.115000000000089E-3</v>
      </c>
      <c r="F60" s="34">
        <f t="shared" si="1"/>
        <v>6.9815714285714273E-2</v>
      </c>
      <c r="G60" s="34">
        <f t="shared" si="2"/>
        <v>1.8837142857142858E-2</v>
      </c>
      <c r="H60">
        <v>0.22600000000000001</v>
      </c>
      <c r="I60">
        <v>-3.3599999999999998E-2</v>
      </c>
      <c r="J60">
        <v>-4.5999999999999999E-3</v>
      </c>
      <c r="K60" s="35">
        <f t="shared" si="3"/>
        <v>1.5310000000000046E-2</v>
      </c>
      <c r="L60" s="35">
        <f t="shared" si="4"/>
        <v>4.2137142857142859E-2</v>
      </c>
      <c r="M60" s="35">
        <f t="shared" si="4"/>
        <v>3.9371428571428595E-3</v>
      </c>
      <c r="N60">
        <v>0.26079999999999998</v>
      </c>
      <c r="O60">
        <v>-6.8699999999999997E-2</v>
      </c>
      <c r="P60">
        <v>-2.4E-2</v>
      </c>
      <c r="Q60" s="35">
        <f t="shared" si="5"/>
        <v>6.0085714285713077E-3</v>
      </c>
      <c r="R60" s="35">
        <f t="shared" si="6"/>
        <v>7.7237142857142851E-2</v>
      </c>
      <c r="S60" s="35">
        <f t="shared" si="6"/>
        <v>3.2537142857142862E-2</v>
      </c>
      <c r="T60">
        <v>0.26240000000000002</v>
      </c>
      <c r="U60">
        <v>-1.8800000000000001E-2</v>
      </c>
      <c r="V60">
        <v>-1.35E-2</v>
      </c>
      <c r="W60" s="35">
        <f t="shared" si="7"/>
        <v>6.8214285714285339E-3</v>
      </c>
      <c r="X60" s="35">
        <f t="shared" si="8"/>
        <v>2.7337142857142858E-2</v>
      </c>
      <c r="Y60" s="35">
        <f t="shared" si="8"/>
        <v>2.2037142857142859E-2</v>
      </c>
      <c r="Z60">
        <v>0.1159</v>
      </c>
      <c r="AA60">
        <v>-1.8100000000000002E-2</v>
      </c>
      <c r="AB60">
        <v>2.69E-2</v>
      </c>
      <c r="AC60" s="35">
        <f t="shared" si="9"/>
        <v>6.0007142857143175E-3</v>
      </c>
      <c r="AD60" s="35">
        <f t="shared" si="10"/>
        <v>2.6637142857142859E-2</v>
      </c>
      <c r="AE60" s="35">
        <f t="shared" si="10"/>
        <v>3.5437142857142861E-2</v>
      </c>
      <c r="AF60">
        <v>0.24940000000000001</v>
      </c>
      <c r="AG60">
        <v>-2.1600000000000001E-2</v>
      </c>
      <c r="AH60">
        <v>-3.8E-3</v>
      </c>
      <c r="AI60" s="35">
        <f t="shared" si="11"/>
        <v>7.8099999999998726E-3</v>
      </c>
      <c r="AJ60" s="35">
        <f t="shared" si="12"/>
        <v>3.0137142857142862E-2</v>
      </c>
      <c r="AK60" s="35">
        <f t="shared" si="12"/>
        <v>4.7371428571428599E-3</v>
      </c>
      <c r="AL60">
        <v>0.23449999999999999</v>
      </c>
      <c r="AM60">
        <v>-2.7199999999999998E-2</v>
      </c>
      <c r="AN60">
        <v>1.5E-3</v>
      </c>
      <c r="AO60" s="35">
        <f t="shared" si="13"/>
        <v>3.1464285714286333E-3</v>
      </c>
      <c r="AP60" s="35">
        <f t="shared" si="14"/>
        <v>3.5737142857142856E-2</v>
      </c>
      <c r="AQ60" s="35">
        <f t="shared" si="14"/>
        <v>1.0037142857142859E-2</v>
      </c>
      <c r="AR60">
        <v>0.12790000000000001</v>
      </c>
      <c r="AS60">
        <v>-5.4000000000000003E-3</v>
      </c>
      <c r="AT60">
        <v>-1.1000000000000001E-3</v>
      </c>
      <c r="AU60" s="35">
        <f t="shared" si="15"/>
        <v>2.3872142857142759E-2</v>
      </c>
      <c r="AV60" s="35">
        <f t="shared" si="16"/>
        <v>3.1371428571428592E-3</v>
      </c>
      <c r="AW60" s="35">
        <f t="shared" si="16"/>
        <v>7.4371428571428592E-3</v>
      </c>
      <c r="AX60">
        <v>0.23300000000000001</v>
      </c>
      <c r="AY60">
        <v>-4.3400000000000001E-2</v>
      </c>
      <c r="AZ60">
        <v>-2.2000000000000001E-3</v>
      </c>
      <c r="BA60" s="35">
        <f t="shared" si="17"/>
        <v>1.0165714285714361E-2</v>
      </c>
      <c r="BB60" s="35">
        <f t="shared" si="18"/>
        <v>5.1937142857142862E-2</v>
      </c>
      <c r="BC60" s="35">
        <f t="shared" si="18"/>
        <v>6.3371428571428589E-3</v>
      </c>
    </row>
    <row r="61" spans="1:55" ht="15">
      <c r="A61" s="1">
        <v>55</v>
      </c>
      <c r="B61">
        <v>0.26869999999999999</v>
      </c>
      <c r="C61">
        <v>-3.6600000000000001E-2</v>
      </c>
      <c r="D61">
        <v>7.1000000000000004E-3</v>
      </c>
      <c r="E61" s="34">
        <f t="shared" si="0"/>
        <v>9.1150000000000952E-3</v>
      </c>
      <c r="F61" s="34">
        <f t="shared" si="1"/>
        <v>6.6215714285714267E-2</v>
      </c>
      <c r="G61" s="34">
        <f t="shared" si="2"/>
        <v>1.563714285714286E-2</v>
      </c>
      <c r="H61">
        <v>0.22819999999999999</v>
      </c>
      <c r="I61">
        <v>-2.24E-2</v>
      </c>
      <c r="J61">
        <v>2.0999999999999999E-3</v>
      </c>
      <c r="K61" s="35">
        <f t="shared" si="3"/>
        <v>1.3110000000000066E-2</v>
      </c>
      <c r="L61" s="35">
        <f t="shared" si="4"/>
        <v>3.0937142857142857E-2</v>
      </c>
      <c r="M61" s="35">
        <f t="shared" si="4"/>
        <v>1.0637142857142859E-2</v>
      </c>
      <c r="N61">
        <v>0.2576</v>
      </c>
      <c r="O61">
        <v>-7.2099999999999997E-2</v>
      </c>
      <c r="P61">
        <v>-3.0700000000000002E-2</v>
      </c>
      <c r="Q61" s="35">
        <f t="shared" si="5"/>
        <v>9.2085714285712883E-3</v>
      </c>
      <c r="R61" s="35">
        <f t="shared" si="6"/>
        <v>8.0637142857142852E-2</v>
      </c>
      <c r="S61" s="35">
        <f t="shared" si="6"/>
        <v>3.9237142857142859E-2</v>
      </c>
      <c r="T61">
        <v>0.24349999999999999</v>
      </c>
      <c r="U61">
        <v>-4.8999999999999998E-3</v>
      </c>
      <c r="V61">
        <v>-2.76E-2</v>
      </c>
      <c r="W61" s="35">
        <f t="shared" si="7"/>
        <v>1.2078571428571494E-2</v>
      </c>
      <c r="X61" s="35">
        <f t="shared" si="8"/>
        <v>3.6371428571428596E-3</v>
      </c>
      <c r="Y61" s="35">
        <f t="shared" si="8"/>
        <v>3.6137142857142861E-2</v>
      </c>
      <c r="Z61">
        <v>7.7799999999999994E-2</v>
      </c>
      <c r="AA61">
        <v>-1.9099999999999999E-2</v>
      </c>
      <c r="AB61">
        <v>-2.9999999999999997E-4</v>
      </c>
      <c r="AC61" s="35">
        <f t="shared" si="9"/>
        <v>4.4100714285714326E-2</v>
      </c>
      <c r="AD61" s="35">
        <f t="shared" si="10"/>
        <v>2.763714285714286E-2</v>
      </c>
      <c r="AE61" s="35">
        <f t="shared" si="10"/>
        <v>8.2371428571428595E-3</v>
      </c>
      <c r="AF61">
        <v>0.25700000000000001</v>
      </c>
      <c r="AG61">
        <v>-4.2599999999999999E-2</v>
      </c>
      <c r="AH61">
        <v>-1.8200000000000001E-2</v>
      </c>
      <c r="AI61" s="35">
        <f t="shared" si="11"/>
        <v>2.0999999999987695E-4</v>
      </c>
      <c r="AJ61" s="35">
        <f t="shared" si="12"/>
        <v>5.113714285714286E-2</v>
      </c>
      <c r="AK61" s="35">
        <f t="shared" si="12"/>
        <v>2.6737142857142862E-2</v>
      </c>
      <c r="AL61">
        <v>0.20250000000000001</v>
      </c>
      <c r="AM61">
        <v>-4.0399999999999998E-2</v>
      </c>
      <c r="AN61">
        <v>1.26E-2</v>
      </c>
      <c r="AO61" s="35">
        <f t="shared" si="13"/>
        <v>3.5146428571428606E-2</v>
      </c>
      <c r="AP61" s="35">
        <f t="shared" si="14"/>
        <v>4.893714285714286E-2</v>
      </c>
      <c r="AQ61" s="35">
        <f t="shared" si="14"/>
        <v>2.1137142857142861E-2</v>
      </c>
      <c r="AR61">
        <v>0.1583</v>
      </c>
      <c r="AS61">
        <v>-3.3399999999999999E-2</v>
      </c>
      <c r="AT61">
        <v>-1.8499999999999999E-2</v>
      </c>
      <c r="AU61" s="35">
        <f t="shared" si="15"/>
        <v>6.5278571428572241E-3</v>
      </c>
      <c r="AV61" s="35">
        <f t="shared" si="16"/>
        <v>4.193714285714286E-2</v>
      </c>
      <c r="AW61" s="35">
        <f t="shared" si="16"/>
        <v>2.7037142857142857E-2</v>
      </c>
      <c r="AX61">
        <v>0.23449999999999999</v>
      </c>
      <c r="AY61">
        <v>-4.82E-2</v>
      </c>
      <c r="AZ61">
        <v>5.1999999999999998E-3</v>
      </c>
      <c r="BA61" s="35">
        <f t="shared" si="17"/>
        <v>8.6657142857143876E-3</v>
      </c>
      <c r="BB61" s="35">
        <f t="shared" si="18"/>
        <v>5.6737142857142861E-2</v>
      </c>
      <c r="BC61" s="35">
        <f t="shared" si="18"/>
        <v>1.3737142857142859E-2</v>
      </c>
    </row>
    <row r="62" spans="1:55" ht="15">
      <c r="A62" s="1">
        <v>56</v>
      </c>
      <c r="B62">
        <v>0.28139999999999998</v>
      </c>
      <c r="C62">
        <v>-2.29E-2</v>
      </c>
      <c r="D62">
        <v>1.32E-2</v>
      </c>
      <c r="E62" s="34">
        <f t="shared" si="0"/>
        <v>3.5849999999998938E-3</v>
      </c>
      <c r="F62" s="34">
        <f t="shared" si="1"/>
        <v>6.7157142857142693E-3</v>
      </c>
      <c r="G62" s="34">
        <f t="shared" si="2"/>
        <v>2.1737142857142858E-2</v>
      </c>
      <c r="H62">
        <v>0.20860000000000001</v>
      </c>
      <c r="I62">
        <v>-1.4999999999999999E-2</v>
      </c>
      <c r="J62">
        <v>-1.2200000000000001E-2</v>
      </c>
      <c r="K62" s="35">
        <f t="shared" si="3"/>
        <v>3.2710000000000045E-2</v>
      </c>
      <c r="L62" s="35">
        <f t="shared" si="4"/>
        <v>2.3537142857142861E-2</v>
      </c>
      <c r="M62" s="35">
        <f t="shared" si="4"/>
        <v>2.073714285714286E-2</v>
      </c>
      <c r="N62">
        <v>0.25469999999999998</v>
      </c>
      <c r="O62">
        <v>-6.3299999999999995E-2</v>
      </c>
      <c r="P62">
        <v>-1.2800000000000001E-2</v>
      </c>
      <c r="Q62" s="35">
        <f t="shared" si="5"/>
        <v>1.2108571428571302E-2</v>
      </c>
      <c r="R62" s="35">
        <f t="shared" si="6"/>
        <v>7.1837142857142849E-2</v>
      </c>
      <c r="S62" s="35">
        <f t="shared" si="6"/>
        <v>2.133714285714286E-2</v>
      </c>
      <c r="T62">
        <v>0.25080000000000002</v>
      </c>
      <c r="U62">
        <v>-1.38E-2</v>
      </c>
      <c r="V62">
        <v>-1.77E-2</v>
      </c>
      <c r="W62" s="35">
        <f t="shared" si="7"/>
        <v>4.7785714285714653E-3</v>
      </c>
      <c r="X62" s="35">
        <f t="shared" si="8"/>
        <v>2.2337142857142861E-2</v>
      </c>
      <c r="Y62" s="35">
        <f t="shared" si="8"/>
        <v>2.6237142857142862E-2</v>
      </c>
      <c r="Z62">
        <v>0.1116</v>
      </c>
      <c r="AA62">
        <v>-3.3E-3</v>
      </c>
      <c r="AB62">
        <v>7.4000000000000003E-3</v>
      </c>
      <c r="AC62" s="35">
        <f t="shared" si="9"/>
        <v>1.0300714285714316E-2</v>
      </c>
      <c r="AD62" s="35">
        <f t="shared" si="10"/>
        <v>5.2371428571428595E-3</v>
      </c>
      <c r="AE62" s="35">
        <f t="shared" si="10"/>
        <v>1.5937142857142858E-2</v>
      </c>
      <c r="AF62">
        <v>0.27060000000000001</v>
      </c>
      <c r="AG62">
        <v>-3.6499999999999998E-2</v>
      </c>
      <c r="AH62">
        <v>-1.7600000000000001E-2</v>
      </c>
      <c r="AI62" s="35">
        <f t="shared" si="11"/>
        <v>1.3390000000000124E-2</v>
      </c>
      <c r="AJ62" s="35">
        <f t="shared" si="12"/>
        <v>4.5037142857142859E-2</v>
      </c>
      <c r="AK62" s="35">
        <f t="shared" si="12"/>
        <v>2.6137142857142859E-2</v>
      </c>
      <c r="AL62">
        <v>0.18459999999999999</v>
      </c>
      <c r="AM62">
        <v>-3.7600000000000001E-2</v>
      </c>
      <c r="AN62">
        <v>1.5800000000000002E-2</v>
      </c>
      <c r="AO62" s="35">
        <f t="shared" si="13"/>
        <v>5.3046428571428633E-2</v>
      </c>
      <c r="AP62" s="35">
        <f t="shared" si="14"/>
        <v>4.6137142857142863E-2</v>
      </c>
      <c r="AQ62" s="35">
        <f t="shared" si="14"/>
        <v>2.4337142857142863E-2</v>
      </c>
      <c r="AR62">
        <v>0.1522</v>
      </c>
      <c r="AS62">
        <v>-6.93E-2</v>
      </c>
      <c r="AT62">
        <v>7.7000000000000002E-3</v>
      </c>
      <c r="AU62" s="35">
        <f t="shared" si="15"/>
        <v>4.2785714285722976E-4</v>
      </c>
      <c r="AV62" s="35">
        <f t="shared" si="16"/>
        <v>7.7837142857142855E-2</v>
      </c>
      <c r="AW62" s="35">
        <f t="shared" si="16"/>
        <v>1.623714285714286E-2</v>
      </c>
      <c r="AX62">
        <v>0.2354</v>
      </c>
      <c r="AY62">
        <v>-2.2200000000000001E-2</v>
      </c>
      <c r="AZ62">
        <v>-1.18E-2</v>
      </c>
      <c r="BA62" s="35">
        <f t="shared" si="17"/>
        <v>7.7657142857143757E-3</v>
      </c>
      <c r="BB62" s="35">
        <f t="shared" si="18"/>
        <v>3.0737142857142859E-2</v>
      </c>
      <c r="BC62" s="35">
        <f t="shared" si="18"/>
        <v>2.0337142857142859E-2</v>
      </c>
    </row>
    <row r="63" spans="1:55" ht="15">
      <c r="A63" s="1">
        <v>57</v>
      </c>
      <c r="B63">
        <v>0.2954</v>
      </c>
      <c r="C63">
        <v>-2.8400000000000002E-2</v>
      </c>
      <c r="D63">
        <v>6.1000000000000004E-3</v>
      </c>
      <c r="E63" s="34">
        <f t="shared" si="0"/>
        <v>1.7584999999999906E-2</v>
      </c>
      <c r="F63" s="34">
        <f t="shared" si="1"/>
        <v>1.2157142857142679E-3</v>
      </c>
      <c r="G63" s="34">
        <f t="shared" si="2"/>
        <v>1.4637142857142859E-2</v>
      </c>
      <c r="H63">
        <v>0.2228</v>
      </c>
      <c r="I63">
        <v>-2.8999999999999998E-3</v>
      </c>
      <c r="J63">
        <v>-2.0400000000000001E-2</v>
      </c>
      <c r="K63" s="35">
        <f t="shared" si="3"/>
        <v>1.8510000000000054E-2</v>
      </c>
      <c r="L63" s="35">
        <f t="shared" si="4"/>
        <v>5.6371428571428597E-3</v>
      </c>
      <c r="M63" s="35">
        <f t="shared" si="4"/>
        <v>2.8937142857142863E-2</v>
      </c>
      <c r="N63">
        <v>0.25719999999999998</v>
      </c>
      <c r="O63">
        <v>-7.0499999999999993E-2</v>
      </c>
      <c r="P63">
        <v>-2.2499999999999999E-2</v>
      </c>
      <c r="Q63" s="35">
        <f t="shared" si="5"/>
        <v>9.6085714285712998E-3</v>
      </c>
      <c r="R63" s="35">
        <f t="shared" si="6"/>
        <v>7.9037142857142847E-2</v>
      </c>
      <c r="S63" s="35">
        <f t="shared" si="6"/>
        <v>3.103714285714286E-2</v>
      </c>
      <c r="T63">
        <v>0.2586</v>
      </c>
      <c r="U63">
        <v>-1.1900000000000001E-2</v>
      </c>
      <c r="V63">
        <v>-4.1000000000000003E-3</v>
      </c>
      <c r="W63" s="35">
        <f t="shared" si="7"/>
        <v>3.0214285714285083E-3</v>
      </c>
      <c r="X63" s="35">
        <f t="shared" si="8"/>
        <v>2.0437142857142862E-2</v>
      </c>
      <c r="Y63" s="35">
        <f t="shared" si="8"/>
        <v>4.4371428571428591E-3</v>
      </c>
      <c r="Z63">
        <v>0.1454</v>
      </c>
      <c r="AA63">
        <v>2.2000000000000001E-3</v>
      </c>
      <c r="AB63">
        <v>1.9E-2</v>
      </c>
      <c r="AC63" s="35">
        <f t="shared" si="9"/>
        <v>2.3499285714285681E-2</v>
      </c>
      <c r="AD63" s="35">
        <f t="shared" si="10"/>
        <v>1.073714285714286E-2</v>
      </c>
      <c r="AE63" s="35">
        <f t="shared" si="10"/>
        <v>2.7537142857142857E-2</v>
      </c>
      <c r="AF63">
        <v>0.24360000000000001</v>
      </c>
      <c r="AG63">
        <v>-4.0599999999999997E-2</v>
      </c>
      <c r="AH63">
        <v>-2.1100000000000001E-2</v>
      </c>
      <c r="AI63" s="35">
        <f t="shared" si="11"/>
        <v>1.3609999999999872E-2</v>
      </c>
      <c r="AJ63" s="35">
        <f t="shared" si="12"/>
        <v>4.9137142857142858E-2</v>
      </c>
      <c r="AK63" s="35">
        <f t="shared" si="12"/>
        <v>2.9637142857142862E-2</v>
      </c>
      <c r="AL63">
        <v>0.21279999999999999</v>
      </c>
      <c r="AM63">
        <v>-2.87E-2</v>
      </c>
      <c r="AN63">
        <v>9.7000000000000003E-3</v>
      </c>
      <c r="AO63" s="35">
        <f t="shared" si="13"/>
        <v>2.484642857142863E-2</v>
      </c>
      <c r="AP63" s="35">
        <f t="shared" si="14"/>
        <v>3.7237142857142858E-2</v>
      </c>
      <c r="AQ63" s="35">
        <f t="shared" si="14"/>
        <v>1.8237142857142861E-2</v>
      </c>
      <c r="AR63">
        <v>0.17100000000000001</v>
      </c>
      <c r="AS63">
        <v>2.5399999999999999E-2</v>
      </c>
      <c r="AT63">
        <v>9.1999999999999998E-3</v>
      </c>
      <c r="AU63" s="35">
        <f t="shared" si="15"/>
        <v>1.9227857142857241E-2</v>
      </c>
      <c r="AV63" s="35">
        <f t="shared" si="16"/>
        <v>3.393714285714286E-2</v>
      </c>
      <c r="AW63" s="35">
        <f t="shared" si="16"/>
        <v>1.7737142857142861E-2</v>
      </c>
      <c r="AX63">
        <v>0.2072</v>
      </c>
      <c r="AY63">
        <v>-6.5199999999999994E-2</v>
      </c>
      <c r="AZ63">
        <v>-4.5999999999999999E-3</v>
      </c>
      <c r="BA63" s="35">
        <f t="shared" si="17"/>
        <v>3.5965714285714379E-2</v>
      </c>
      <c r="BB63" s="35">
        <f t="shared" si="18"/>
        <v>7.3737142857142848E-2</v>
      </c>
      <c r="BC63" s="35">
        <f t="shared" si="18"/>
        <v>3.9371428571428595E-3</v>
      </c>
    </row>
    <row r="64" spans="1:55" ht="15">
      <c r="A64" s="1">
        <v>58</v>
      </c>
      <c r="B64">
        <v>0.29139999999999999</v>
      </c>
      <c r="C64">
        <v>-3.4700000000000002E-2</v>
      </c>
      <c r="D64">
        <v>7.4999999999999997E-3</v>
      </c>
      <c r="E64" s="34">
        <f t="shared" si="0"/>
        <v>1.3584999999999903E-2</v>
      </c>
      <c r="F64" s="34">
        <f t="shared" si="1"/>
        <v>6.4315714285714268E-2</v>
      </c>
      <c r="G64" s="34">
        <f t="shared" si="2"/>
        <v>1.6037142857142861E-2</v>
      </c>
      <c r="H64">
        <v>0.2366</v>
      </c>
      <c r="I64">
        <v>-5.3400000000000003E-2</v>
      </c>
      <c r="J64">
        <v>3.27E-2</v>
      </c>
      <c r="K64" s="35">
        <f t="shared" si="3"/>
        <v>4.7100000000000475E-3</v>
      </c>
      <c r="L64" s="35">
        <f t="shared" si="4"/>
        <v>6.1937142857142864E-2</v>
      </c>
      <c r="M64" s="35">
        <f t="shared" si="4"/>
        <v>4.1237142857142861E-2</v>
      </c>
      <c r="N64">
        <v>0.2646</v>
      </c>
      <c r="O64">
        <v>-5.8900000000000001E-2</v>
      </c>
      <c r="P64">
        <v>-3.0700000000000002E-2</v>
      </c>
      <c r="Q64" s="35">
        <f t="shared" si="5"/>
        <v>2.2085714285712821E-3</v>
      </c>
      <c r="R64" s="35">
        <f t="shared" si="6"/>
        <v>6.7437142857142862E-2</v>
      </c>
      <c r="S64" s="35">
        <f t="shared" si="6"/>
        <v>3.9237142857142859E-2</v>
      </c>
      <c r="T64">
        <v>0.26529999999999998</v>
      </c>
      <c r="U64">
        <v>-1.3899999999999999E-2</v>
      </c>
      <c r="V64">
        <v>-9.7000000000000003E-3</v>
      </c>
      <c r="W64" s="35">
        <f t="shared" si="7"/>
        <v>9.721428571428492E-3</v>
      </c>
      <c r="X64" s="35">
        <f t="shared" si="8"/>
        <v>2.2437142857142857E-2</v>
      </c>
      <c r="Y64" s="35">
        <f t="shared" si="8"/>
        <v>1.8237142857142861E-2</v>
      </c>
      <c r="Z64">
        <v>9.0300000000000005E-2</v>
      </c>
      <c r="AA64">
        <v>-2.01E-2</v>
      </c>
      <c r="AB64">
        <v>3.0599999999999999E-2</v>
      </c>
      <c r="AC64" s="35">
        <f t="shared" si="9"/>
        <v>3.1600714285714315E-2</v>
      </c>
      <c r="AD64" s="35">
        <f t="shared" si="10"/>
        <v>2.8637142857142861E-2</v>
      </c>
      <c r="AE64" s="35">
        <f t="shared" si="10"/>
        <v>3.9137142857142856E-2</v>
      </c>
      <c r="AF64">
        <v>0.2631</v>
      </c>
      <c r="AG64">
        <v>-3.9600000000000003E-2</v>
      </c>
      <c r="AH64">
        <v>-2.3099999999999999E-2</v>
      </c>
      <c r="AI64" s="35">
        <f t="shared" si="11"/>
        <v>5.8900000000001174E-3</v>
      </c>
      <c r="AJ64" s="35">
        <f t="shared" si="12"/>
        <v>4.8137142857142864E-2</v>
      </c>
      <c r="AK64" s="35">
        <f t="shared" si="12"/>
        <v>3.1637142857142857E-2</v>
      </c>
      <c r="AL64">
        <v>0.21579999999999999</v>
      </c>
      <c r="AM64">
        <v>-1.5699999999999999E-2</v>
      </c>
      <c r="AN64">
        <v>2.1600000000000001E-2</v>
      </c>
      <c r="AO64" s="35">
        <f t="shared" si="13"/>
        <v>2.1846428571428628E-2</v>
      </c>
      <c r="AP64" s="35">
        <f t="shared" si="14"/>
        <v>2.423714285714286E-2</v>
      </c>
      <c r="AQ64" s="35">
        <f t="shared" si="14"/>
        <v>3.0137142857142862E-2</v>
      </c>
      <c r="AR64">
        <v>0.20180000000000001</v>
      </c>
      <c r="AS64">
        <v>-1.2699999999999999E-2</v>
      </c>
      <c r="AT64">
        <v>7.1000000000000004E-3</v>
      </c>
      <c r="AU64" s="35">
        <f t="shared" si="15"/>
        <v>5.0027857142857235E-2</v>
      </c>
      <c r="AV64" s="35">
        <f t="shared" si="16"/>
        <v>2.1237142857142857E-2</v>
      </c>
      <c r="AW64" s="35">
        <f t="shared" si="16"/>
        <v>1.563714285714286E-2</v>
      </c>
      <c r="AX64">
        <v>0.20649999999999999</v>
      </c>
      <c r="AY64">
        <v>-7.4399999999999994E-2</v>
      </c>
      <c r="AZ64">
        <v>8.9999999999999993E-3</v>
      </c>
      <c r="BA64" s="35">
        <f t="shared" si="17"/>
        <v>3.6665714285714385E-2</v>
      </c>
      <c r="BB64" s="35">
        <f t="shared" si="18"/>
        <v>8.2937142857142848E-2</v>
      </c>
      <c r="BC64" s="35">
        <f t="shared" si="18"/>
        <v>1.7537142857142859E-2</v>
      </c>
    </row>
    <row r="65" spans="1:55" ht="15">
      <c r="A65" s="1">
        <v>59</v>
      </c>
      <c r="B65">
        <v>0.28489999999999999</v>
      </c>
      <c r="C65">
        <v>-3.27E-2</v>
      </c>
      <c r="D65">
        <v>-4.5999999999999999E-3</v>
      </c>
      <c r="E65" s="34">
        <f t="shared" si="0"/>
        <v>7.0849999999998969E-3</v>
      </c>
      <c r="F65" s="34">
        <f t="shared" si="1"/>
        <v>6.2315714285714266E-2</v>
      </c>
      <c r="G65" s="34">
        <f t="shared" si="2"/>
        <v>3.9371428571428595E-3</v>
      </c>
      <c r="H65">
        <v>0.2266</v>
      </c>
      <c r="I65">
        <v>-1.6799999999999999E-2</v>
      </c>
      <c r="J65">
        <v>1.03E-2</v>
      </c>
      <c r="K65" s="35">
        <f t="shared" si="3"/>
        <v>1.4710000000000056E-2</v>
      </c>
      <c r="L65" s="35">
        <f t="shared" si="4"/>
        <v>2.5337142857142857E-2</v>
      </c>
      <c r="M65" s="35">
        <f t="shared" si="4"/>
        <v>1.8837142857142858E-2</v>
      </c>
      <c r="N65">
        <v>0.26450000000000001</v>
      </c>
      <c r="O65">
        <v>-5.5500000000000001E-2</v>
      </c>
      <c r="P65">
        <v>-1.6400000000000001E-2</v>
      </c>
      <c r="Q65" s="35">
        <f t="shared" si="5"/>
        <v>2.3085714285712711E-3</v>
      </c>
      <c r="R65" s="35">
        <f t="shared" si="6"/>
        <v>6.4037142857142862E-2</v>
      </c>
      <c r="S65" s="35">
        <f t="shared" si="6"/>
        <v>2.4937142857142859E-2</v>
      </c>
      <c r="T65">
        <v>0.25629999999999997</v>
      </c>
      <c r="U65">
        <v>-4.1399999999999999E-2</v>
      </c>
      <c r="V65">
        <v>5.1000000000000004E-3</v>
      </c>
      <c r="W65" s="35">
        <f t="shared" si="7"/>
        <v>7.2142857142848404E-4</v>
      </c>
      <c r="X65" s="35">
        <f t="shared" si="8"/>
        <v>4.993714285714286E-2</v>
      </c>
      <c r="Y65" s="35">
        <f t="shared" si="8"/>
        <v>1.363714285714286E-2</v>
      </c>
      <c r="Z65">
        <v>0.1048</v>
      </c>
      <c r="AA65">
        <v>-5.2999999999999999E-2</v>
      </c>
      <c r="AB65">
        <v>1.0200000000000001E-2</v>
      </c>
      <c r="AC65" s="35">
        <f t="shared" si="9"/>
        <v>1.7100714285714316E-2</v>
      </c>
      <c r="AD65" s="35">
        <f t="shared" si="10"/>
        <v>6.153714285714286E-2</v>
      </c>
      <c r="AE65" s="35">
        <f t="shared" si="10"/>
        <v>1.8737142857142862E-2</v>
      </c>
      <c r="AF65">
        <v>0.2616</v>
      </c>
      <c r="AG65">
        <v>-4.6800000000000001E-2</v>
      </c>
      <c r="AH65">
        <v>-2.7099999999999999E-2</v>
      </c>
      <c r="AI65" s="35">
        <f t="shared" si="11"/>
        <v>4.390000000000116E-3</v>
      </c>
      <c r="AJ65" s="35">
        <f t="shared" si="12"/>
        <v>5.5337142857142863E-2</v>
      </c>
      <c r="AK65" s="35">
        <f t="shared" si="12"/>
        <v>3.563714285714286E-2</v>
      </c>
      <c r="AL65">
        <v>0.1958</v>
      </c>
      <c r="AM65">
        <v>-1.4800000000000001E-2</v>
      </c>
      <c r="AN65">
        <v>2.2000000000000001E-3</v>
      </c>
      <c r="AO65" s="35">
        <f t="shared" si="13"/>
        <v>4.1846428571428618E-2</v>
      </c>
      <c r="AP65" s="35">
        <f t="shared" si="14"/>
        <v>2.3337142857142862E-2</v>
      </c>
      <c r="AQ65" s="35">
        <f t="shared" si="14"/>
        <v>1.073714285714286E-2</v>
      </c>
      <c r="AR65">
        <v>0.1792</v>
      </c>
      <c r="AS65">
        <v>-7.0900000000000005E-2</v>
      </c>
      <c r="AT65">
        <v>1.47E-2</v>
      </c>
      <c r="AU65" s="35">
        <f t="shared" si="15"/>
        <v>2.7427857142857226E-2</v>
      </c>
      <c r="AV65" s="35">
        <f t="shared" si="16"/>
        <v>7.9437142857142859E-2</v>
      </c>
      <c r="AW65" s="35">
        <f t="shared" si="16"/>
        <v>2.3237142857142859E-2</v>
      </c>
      <c r="AX65">
        <v>0.2248</v>
      </c>
      <c r="AY65">
        <v>-3.7600000000000001E-2</v>
      </c>
      <c r="AZ65">
        <v>1.12E-2</v>
      </c>
      <c r="BA65" s="35">
        <f t="shared" si="17"/>
        <v>1.8365714285714374E-2</v>
      </c>
      <c r="BB65" s="35">
        <f t="shared" si="18"/>
        <v>4.6137142857142863E-2</v>
      </c>
      <c r="BC65" s="35">
        <f t="shared" si="18"/>
        <v>1.9737142857142859E-2</v>
      </c>
    </row>
    <row r="66" spans="1:55" ht="15">
      <c r="A66" s="1">
        <v>60</v>
      </c>
      <c r="B66">
        <v>0.28079999999999999</v>
      </c>
      <c r="C66">
        <v>-1.8599999999999998E-2</v>
      </c>
      <c r="D66">
        <v>7.7000000000000002E-3</v>
      </c>
      <c r="E66" s="34">
        <f t="shared" si="0"/>
        <v>2.9849999999999044E-3</v>
      </c>
      <c r="F66" s="34">
        <f t="shared" si="1"/>
        <v>1.1015714285714271E-2</v>
      </c>
      <c r="G66" s="34">
        <f t="shared" si="2"/>
        <v>1.623714285714286E-2</v>
      </c>
      <c r="H66">
        <v>0.20880000000000001</v>
      </c>
      <c r="I66">
        <v>-1.1599999999999999E-2</v>
      </c>
      <c r="J66">
        <v>-1.2999999999999999E-2</v>
      </c>
      <c r="K66" s="35">
        <f t="shared" si="3"/>
        <v>3.2510000000000039E-2</v>
      </c>
      <c r="L66" s="35">
        <f t="shared" si="4"/>
        <v>2.013714285714286E-2</v>
      </c>
      <c r="M66" s="35">
        <f t="shared" si="4"/>
        <v>2.1537142857142859E-2</v>
      </c>
      <c r="N66">
        <v>0.26379999999999998</v>
      </c>
      <c r="O66">
        <v>-5.0099999999999999E-2</v>
      </c>
      <c r="P66">
        <v>-2.8999999999999998E-3</v>
      </c>
      <c r="Q66" s="35">
        <f t="shared" si="5"/>
        <v>3.008571428571305E-3</v>
      </c>
      <c r="R66" s="35">
        <f t="shared" si="6"/>
        <v>5.863714285714286E-2</v>
      </c>
      <c r="S66" s="35">
        <f t="shared" si="6"/>
        <v>5.6371428571428597E-3</v>
      </c>
      <c r="T66">
        <v>0.247</v>
      </c>
      <c r="U66">
        <v>-1.9800000000000002E-2</v>
      </c>
      <c r="V66">
        <v>-8.9999999999999993E-3</v>
      </c>
      <c r="W66" s="35">
        <f t="shared" si="7"/>
        <v>8.5785714285714909E-3</v>
      </c>
      <c r="X66" s="35">
        <f t="shared" si="8"/>
        <v>2.8337142857142859E-2</v>
      </c>
      <c r="Y66" s="35">
        <f t="shared" si="8"/>
        <v>1.7537142857142859E-2</v>
      </c>
      <c r="Z66">
        <v>0.1222</v>
      </c>
      <c r="AA66">
        <v>-5.2299999999999999E-2</v>
      </c>
      <c r="AB66">
        <v>4.7300000000000002E-2</v>
      </c>
      <c r="AC66" s="35">
        <f t="shared" si="9"/>
        <v>2.9928571428568251E-4</v>
      </c>
      <c r="AD66" s="35">
        <f t="shared" si="10"/>
        <v>6.083714285714286E-2</v>
      </c>
      <c r="AE66" s="35">
        <f t="shared" si="10"/>
        <v>5.5837142857142863E-2</v>
      </c>
      <c r="AF66">
        <v>0.27210000000000001</v>
      </c>
      <c r="AG66">
        <v>-4.7600000000000003E-2</v>
      </c>
      <c r="AH66">
        <v>-3.4299999999999997E-2</v>
      </c>
      <c r="AI66" s="35">
        <f t="shared" si="11"/>
        <v>1.4890000000000125E-2</v>
      </c>
      <c r="AJ66" s="35">
        <f t="shared" si="12"/>
        <v>5.6137142857142865E-2</v>
      </c>
      <c r="AK66" s="35">
        <f t="shared" si="12"/>
        <v>4.2837142857142858E-2</v>
      </c>
      <c r="AL66">
        <v>0.1993</v>
      </c>
      <c r="AM66">
        <v>-3.2000000000000002E-3</v>
      </c>
      <c r="AN66">
        <v>1.4E-2</v>
      </c>
      <c r="AO66" s="35">
        <f t="shared" si="13"/>
        <v>3.8346428571428615E-2</v>
      </c>
      <c r="AP66" s="35">
        <f t="shared" si="14"/>
        <v>5.3371428571428597E-3</v>
      </c>
      <c r="AQ66" s="35">
        <f t="shared" si="14"/>
        <v>2.253714285714286E-2</v>
      </c>
      <c r="AR66">
        <v>0.1898</v>
      </c>
      <c r="AS66">
        <v>-0.06</v>
      </c>
      <c r="AT66">
        <v>5.5999999999999999E-3</v>
      </c>
      <c r="AU66" s="35">
        <f t="shared" si="15"/>
        <v>3.8027857142857224E-2</v>
      </c>
      <c r="AV66" s="35">
        <f t="shared" si="16"/>
        <v>6.8537142857142852E-2</v>
      </c>
      <c r="AW66" s="35">
        <f t="shared" si="16"/>
        <v>1.4137142857142859E-2</v>
      </c>
      <c r="AX66">
        <v>0.2712</v>
      </c>
      <c r="AY66">
        <v>-5.16E-2</v>
      </c>
      <c r="AZ66">
        <v>1E-4</v>
      </c>
      <c r="BA66" s="35">
        <f t="shared" si="17"/>
        <v>2.8034285714285623E-2</v>
      </c>
      <c r="BB66" s="35">
        <f t="shared" si="18"/>
        <v>6.0137142857142861E-2</v>
      </c>
      <c r="BC66" s="35">
        <f t="shared" si="18"/>
        <v>8.6371428571428589E-3</v>
      </c>
    </row>
    <row r="67" spans="1:55" ht="15">
      <c r="A67" s="1">
        <v>61</v>
      </c>
      <c r="B67">
        <v>0.30649999999999999</v>
      </c>
      <c r="C67">
        <v>-2.4199999999999999E-2</v>
      </c>
      <c r="D67">
        <v>-1.6999999999999999E-3</v>
      </c>
      <c r="E67" s="34">
        <f t="shared" si="0"/>
        <v>2.8684999999999905E-2</v>
      </c>
      <c r="F67" s="34">
        <f t="shared" si="1"/>
        <v>5.4157142857142702E-3</v>
      </c>
      <c r="G67" s="34">
        <f t="shared" si="2"/>
        <v>6.8371428571428593E-3</v>
      </c>
      <c r="H67">
        <v>0.24579999999999999</v>
      </c>
      <c r="I67">
        <v>-4.9799999999999997E-2</v>
      </c>
      <c r="J67">
        <v>-1.18E-2</v>
      </c>
      <c r="K67" s="35">
        <f t="shared" si="3"/>
        <v>4.4899999999999385E-3</v>
      </c>
      <c r="L67" s="35">
        <f t="shared" si="4"/>
        <v>5.8337142857142858E-2</v>
      </c>
      <c r="M67" s="35">
        <f t="shared" si="4"/>
        <v>2.0337142857142859E-2</v>
      </c>
      <c r="N67">
        <v>0.27800000000000002</v>
      </c>
      <c r="O67">
        <v>-7.17E-2</v>
      </c>
      <c r="P67">
        <v>-1.14E-2</v>
      </c>
      <c r="Q67" s="35">
        <f t="shared" si="5"/>
        <v>1.1191428571428741E-2</v>
      </c>
      <c r="R67" s="35">
        <f t="shared" si="6"/>
        <v>8.0237142857142854E-2</v>
      </c>
      <c r="S67" s="35">
        <f t="shared" si="6"/>
        <v>1.9937142857142862E-2</v>
      </c>
      <c r="T67">
        <v>0.24959999999999999</v>
      </c>
      <c r="U67">
        <v>-2.7099999999999999E-2</v>
      </c>
      <c r="V67">
        <v>1E-3</v>
      </c>
      <c r="W67" s="35">
        <f t="shared" si="7"/>
        <v>5.9785714285714997E-3</v>
      </c>
      <c r="X67" s="35">
        <f t="shared" si="8"/>
        <v>3.563714285714286E-2</v>
      </c>
      <c r="Y67" s="35">
        <f t="shared" si="8"/>
        <v>9.5371428571428586E-3</v>
      </c>
      <c r="Z67">
        <v>0.1163</v>
      </c>
      <c r="AA67">
        <v>-1.5E-3</v>
      </c>
      <c r="AB67">
        <v>1.8100000000000002E-2</v>
      </c>
      <c r="AC67" s="35">
        <f t="shared" si="9"/>
        <v>5.60071428571432E-3</v>
      </c>
      <c r="AD67" s="35">
        <f t="shared" si="10"/>
        <v>7.0371428571428599E-3</v>
      </c>
      <c r="AE67" s="35">
        <f t="shared" si="10"/>
        <v>2.6637142857142859E-2</v>
      </c>
      <c r="AF67">
        <v>0.28320000000000001</v>
      </c>
      <c r="AG67">
        <v>-2.9700000000000001E-2</v>
      </c>
      <c r="AH67">
        <v>-2.01E-2</v>
      </c>
      <c r="AI67" s="35">
        <f t="shared" si="11"/>
        <v>2.5990000000000124E-2</v>
      </c>
      <c r="AJ67" s="35">
        <f t="shared" si="12"/>
        <v>3.8237142857142858E-2</v>
      </c>
      <c r="AK67" s="35">
        <f t="shared" si="12"/>
        <v>2.8637142857142861E-2</v>
      </c>
      <c r="AL67">
        <v>0.1895</v>
      </c>
      <c r="AM67">
        <v>-4.2799999999999998E-2</v>
      </c>
      <c r="AN67">
        <v>1E-3</v>
      </c>
      <c r="AO67" s="35">
        <f t="shared" si="13"/>
        <v>4.8146428571428618E-2</v>
      </c>
      <c r="AP67" s="35">
        <f t="shared" si="14"/>
        <v>5.1337142857142859E-2</v>
      </c>
      <c r="AQ67" s="35">
        <f t="shared" si="14"/>
        <v>9.5371428571428586E-3</v>
      </c>
      <c r="AR67">
        <v>0.19359999999999999</v>
      </c>
      <c r="AS67">
        <v>-5.1700000000000003E-2</v>
      </c>
      <c r="AT67">
        <v>4.8999999999999998E-3</v>
      </c>
      <c r="AU67" s="35">
        <f t="shared" si="15"/>
        <v>4.1827857142857222E-2</v>
      </c>
      <c r="AV67" s="35">
        <f t="shared" si="16"/>
        <v>6.0237142857142864E-2</v>
      </c>
      <c r="AW67" s="35">
        <f t="shared" si="16"/>
        <v>1.3437142857142859E-2</v>
      </c>
      <c r="AX67">
        <v>0.26590000000000003</v>
      </c>
      <c r="AY67">
        <v>-4.7300000000000002E-2</v>
      </c>
      <c r="AZ67">
        <v>-2.5000000000000001E-3</v>
      </c>
      <c r="BA67" s="35">
        <f t="shared" si="17"/>
        <v>2.2734285714285651E-2</v>
      </c>
      <c r="BB67" s="35">
        <f t="shared" si="18"/>
        <v>5.5837142857142863E-2</v>
      </c>
      <c r="BC67" s="35">
        <f t="shared" si="18"/>
        <v>6.037142857142859E-3</v>
      </c>
    </row>
    <row r="68" spans="1:55" ht="15">
      <c r="A68" s="1">
        <v>62</v>
      </c>
      <c r="B68">
        <v>0.29509999999999997</v>
      </c>
      <c r="C68">
        <v>-2.4400000000000002E-2</v>
      </c>
      <c r="D68">
        <v>6.7999999999999996E-3</v>
      </c>
      <c r="E68" s="34">
        <f t="shared" si="0"/>
        <v>1.7284999999999884E-2</v>
      </c>
      <c r="F68" s="34">
        <f t="shared" si="1"/>
        <v>5.215714285714268E-3</v>
      </c>
      <c r="G68" s="34">
        <f t="shared" si="2"/>
        <v>1.5337142857142858E-2</v>
      </c>
      <c r="H68">
        <v>0.2606</v>
      </c>
      <c r="I68">
        <v>-4.4600000000000001E-2</v>
      </c>
      <c r="J68">
        <v>-3.0000000000000001E-3</v>
      </c>
      <c r="K68" s="35">
        <f t="shared" si="3"/>
        <v>1.9289999999999946E-2</v>
      </c>
      <c r="L68" s="35">
        <f t="shared" si="4"/>
        <v>5.3137142857142862E-2</v>
      </c>
      <c r="M68" s="35">
        <f t="shared" si="4"/>
        <v>5.5371428571428594E-3</v>
      </c>
      <c r="N68">
        <v>0.2858</v>
      </c>
      <c r="O68">
        <v>-5.8500000000000003E-2</v>
      </c>
      <c r="P68">
        <v>-2.9100000000000001E-2</v>
      </c>
      <c r="Q68" s="35">
        <f t="shared" si="5"/>
        <v>1.8991428571428715E-2</v>
      </c>
      <c r="R68" s="35">
        <f t="shared" si="6"/>
        <v>6.7037142857142865E-2</v>
      </c>
      <c r="S68" s="35">
        <f t="shared" si="6"/>
        <v>3.7637142857142862E-2</v>
      </c>
      <c r="T68">
        <v>0.29110000000000003</v>
      </c>
      <c r="U68">
        <v>-1.0200000000000001E-2</v>
      </c>
      <c r="V68">
        <v>-3.2000000000000002E-3</v>
      </c>
      <c r="W68" s="35">
        <f t="shared" si="7"/>
        <v>3.5521428571428537E-2</v>
      </c>
      <c r="X68" s="35">
        <f t="shared" si="8"/>
        <v>1.8737142857142862E-2</v>
      </c>
      <c r="Y68" s="35">
        <f t="shared" si="8"/>
        <v>5.3371428571428597E-3</v>
      </c>
      <c r="Z68">
        <v>0.1043</v>
      </c>
      <c r="AA68">
        <v>-1.7000000000000001E-2</v>
      </c>
      <c r="AB68">
        <v>1E-4</v>
      </c>
      <c r="AC68" s="35">
        <f t="shared" si="9"/>
        <v>1.7600714285714317E-2</v>
      </c>
      <c r="AD68" s="35">
        <f t="shared" si="10"/>
        <v>2.5537142857142862E-2</v>
      </c>
      <c r="AE68" s="35">
        <f t="shared" si="10"/>
        <v>8.6371428571428589E-3</v>
      </c>
      <c r="AF68">
        <v>0.27050000000000002</v>
      </c>
      <c r="AG68">
        <v>-4.7100000000000003E-2</v>
      </c>
      <c r="AH68">
        <v>-2.0400000000000001E-2</v>
      </c>
      <c r="AI68" s="35">
        <f t="shared" si="11"/>
        <v>1.3290000000000135E-2</v>
      </c>
      <c r="AJ68" s="35">
        <f t="shared" si="12"/>
        <v>5.5637142857142864E-2</v>
      </c>
      <c r="AK68" s="35">
        <f t="shared" si="12"/>
        <v>2.8937142857142863E-2</v>
      </c>
      <c r="AL68">
        <v>0.20319999999999999</v>
      </c>
      <c r="AM68">
        <v>-4.6100000000000002E-2</v>
      </c>
      <c r="AN68">
        <v>-8.9999999999999998E-4</v>
      </c>
      <c r="AO68" s="35">
        <f t="shared" si="13"/>
        <v>3.4446428571428628E-2</v>
      </c>
      <c r="AP68" s="35">
        <f t="shared" si="14"/>
        <v>5.4637142857142863E-2</v>
      </c>
      <c r="AQ68" s="35">
        <f t="shared" si="14"/>
        <v>7.6371428571428597E-3</v>
      </c>
      <c r="AR68">
        <v>0.16020000000000001</v>
      </c>
      <c r="AS68">
        <v>-6.7400000000000002E-2</v>
      </c>
      <c r="AT68">
        <v>-1.5299999999999999E-2</v>
      </c>
      <c r="AU68" s="35">
        <f t="shared" si="15"/>
        <v>8.4278571428572369E-3</v>
      </c>
      <c r="AV68" s="35">
        <f t="shared" si="16"/>
        <v>7.5937142857142856E-2</v>
      </c>
      <c r="AW68" s="35">
        <f t="shared" si="16"/>
        <v>2.3837142857142859E-2</v>
      </c>
      <c r="AX68">
        <v>0.24390000000000001</v>
      </c>
      <c r="AY68">
        <v>-3.2300000000000002E-2</v>
      </c>
      <c r="AZ68">
        <v>-1.66E-2</v>
      </c>
      <c r="BA68" s="35">
        <f t="shared" si="17"/>
        <v>7.3428571428563183E-4</v>
      </c>
      <c r="BB68" s="35">
        <f t="shared" si="18"/>
        <v>4.0837142857142864E-2</v>
      </c>
      <c r="BC68" s="35">
        <f t="shared" si="18"/>
        <v>2.5137142857142858E-2</v>
      </c>
    </row>
    <row r="69" spans="1:55" ht="15">
      <c r="A69" s="1">
        <v>63</v>
      </c>
      <c r="B69">
        <v>0.29170000000000001</v>
      </c>
      <c r="C69">
        <v>-3.1399999999999997E-2</v>
      </c>
      <c r="D69">
        <v>1.0999999999999999E-2</v>
      </c>
      <c r="E69" s="34">
        <f t="shared" si="0"/>
        <v>1.3884999999999925E-2</v>
      </c>
      <c r="F69" s="34">
        <f t="shared" si="1"/>
        <v>6.101571428571427E-2</v>
      </c>
      <c r="G69" s="34">
        <f t="shared" si="2"/>
        <v>1.9537142857142857E-2</v>
      </c>
      <c r="H69">
        <v>0.2457</v>
      </c>
      <c r="I69">
        <v>-2.69E-2</v>
      </c>
      <c r="J69">
        <v>1.46E-2</v>
      </c>
      <c r="K69" s="35">
        <f t="shared" si="3"/>
        <v>4.3899999999999495E-3</v>
      </c>
      <c r="L69" s="35">
        <f t="shared" si="4"/>
        <v>3.5437142857142861E-2</v>
      </c>
      <c r="M69" s="35">
        <f t="shared" si="4"/>
        <v>2.313714285714286E-2</v>
      </c>
      <c r="N69">
        <v>0.29099999999999998</v>
      </c>
      <c r="O69">
        <v>-6.5000000000000002E-2</v>
      </c>
      <c r="P69">
        <v>-3.0800000000000001E-2</v>
      </c>
      <c r="Q69" s="35">
        <f t="shared" si="5"/>
        <v>2.4191428571428697E-2</v>
      </c>
      <c r="R69" s="35">
        <f t="shared" si="6"/>
        <v>7.3537142857142856E-2</v>
      </c>
      <c r="S69" s="35">
        <f t="shared" si="6"/>
        <v>3.9337142857142862E-2</v>
      </c>
      <c r="T69">
        <v>0.28620000000000001</v>
      </c>
      <c r="U69">
        <v>-2.47E-2</v>
      </c>
      <c r="V69">
        <v>6.4999999999999997E-3</v>
      </c>
      <c r="W69" s="35">
        <f t="shared" si="7"/>
        <v>3.0621428571428522E-2</v>
      </c>
      <c r="X69" s="35">
        <f t="shared" si="8"/>
        <v>3.3237142857142861E-2</v>
      </c>
      <c r="Y69" s="35">
        <f t="shared" si="8"/>
        <v>1.503714285714286E-2</v>
      </c>
      <c r="Z69">
        <v>6.8000000000000005E-2</v>
      </c>
      <c r="AA69">
        <v>-2.9999999999999997E-4</v>
      </c>
      <c r="AB69">
        <v>-1.0200000000000001E-2</v>
      </c>
      <c r="AC69" s="35">
        <f t="shared" si="9"/>
        <v>5.3900714285714316E-2</v>
      </c>
      <c r="AD69" s="35">
        <f t="shared" si="10"/>
        <v>8.2371428571428595E-3</v>
      </c>
      <c r="AE69" s="35">
        <f t="shared" si="10"/>
        <v>1.8737142857142862E-2</v>
      </c>
      <c r="AF69">
        <v>0.26750000000000002</v>
      </c>
      <c r="AG69">
        <v>-5.3100000000000001E-2</v>
      </c>
      <c r="AH69">
        <v>-1.7500000000000002E-2</v>
      </c>
      <c r="AI69" s="35">
        <f t="shared" si="11"/>
        <v>1.0290000000000132E-2</v>
      </c>
      <c r="AJ69" s="35">
        <f t="shared" si="12"/>
        <v>6.1637142857142863E-2</v>
      </c>
      <c r="AK69" s="35">
        <f t="shared" si="12"/>
        <v>2.6037142857142863E-2</v>
      </c>
      <c r="AL69">
        <v>0.2278</v>
      </c>
      <c r="AM69">
        <v>-7.9000000000000008E-3</v>
      </c>
      <c r="AN69">
        <v>6.7999999999999996E-3</v>
      </c>
      <c r="AO69" s="35">
        <f t="shared" si="13"/>
        <v>9.846428571428617E-3</v>
      </c>
      <c r="AP69" s="35">
        <f t="shared" si="14"/>
        <v>6.3714285714285869E-4</v>
      </c>
      <c r="AQ69" s="35">
        <f t="shared" si="14"/>
        <v>1.5337142857142858E-2</v>
      </c>
      <c r="AR69">
        <v>0.1615</v>
      </c>
      <c r="AS69">
        <v>-4.4999999999999997E-3</v>
      </c>
      <c r="AT69">
        <v>1.1599999999999999E-2</v>
      </c>
      <c r="AU69" s="35">
        <f t="shared" si="15"/>
        <v>9.7278571428572325E-3</v>
      </c>
      <c r="AV69" s="35">
        <f t="shared" si="16"/>
        <v>4.0371428571428598E-3</v>
      </c>
      <c r="AW69" s="35">
        <f t="shared" si="16"/>
        <v>2.013714285714286E-2</v>
      </c>
      <c r="AX69">
        <v>0.2485</v>
      </c>
      <c r="AY69">
        <v>-7.5999999999999998E-2</v>
      </c>
      <c r="AZ69">
        <v>8.0000000000000004E-4</v>
      </c>
      <c r="BA69" s="35">
        <f t="shared" si="17"/>
        <v>5.3342857142856248E-3</v>
      </c>
      <c r="BB69" s="35">
        <f t="shared" si="18"/>
        <v>8.4537142857142852E-2</v>
      </c>
      <c r="BC69" s="35">
        <f t="shared" si="18"/>
        <v>9.3371428571428598E-3</v>
      </c>
    </row>
    <row r="70" spans="1:55" ht="15">
      <c r="A70" s="1">
        <v>64</v>
      </c>
      <c r="B70">
        <v>0.28570000000000001</v>
      </c>
      <c r="C70">
        <v>-4.1599999999999998E-2</v>
      </c>
      <c r="D70">
        <v>7.9000000000000008E-3</v>
      </c>
      <c r="E70" s="34">
        <f t="shared" si="0"/>
        <v>7.8849999999999199E-3</v>
      </c>
      <c r="F70" s="34">
        <f t="shared" si="1"/>
        <v>7.1215714285714271E-2</v>
      </c>
      <c r="G70" s="34">
        <f t="shared" si="2"/>
        <v>1.6437142857142858E-2</v>
      </c>
      <c r="H70">
        <v>0.25480000000000003</v>
      </c>
      <c r="I70">
        <v>-2.8000000000000001E-2</v>
      </c>
      <c r="J70">
        <v>-8.6999999999999994E-3</v>
      </c>
      <c r="K70" s="35">
        <f t="shared" si="3"/>
        <v>1.3489999999999974E-2</v>
      </c>
      <c r="L70" s="35">
        <f t="shared" si="4"/>
        <v>3.6537142857142858E-2</v>
      </c>
      <c r="M70" s="35">
        <f t="shared" si="4"/>
        <v>1.7237142857142861E-2</v>
      </c>
      <c r="N70">
        <v>0.28189999999999998</v>
      </c>
      <c r="O70">
        <v>-4.9399999999999999E-2</v>
      </c>
      <c r="P70">
        <v>-2.8400000000000002E-2</v>
      </c>
      <c r="Q70" s="35">
        <f t="shared" si="5"/>
        <v>1.50914285714287E-2</v>
      </c>
      <c r="R70" s="35">
        <f t="shared" si="6"/>
        <v>5.7937142857142861E-2</v>
      </c>
      <c r="S70" s="35">
        <f t="shared" si="6"/>
        <v>3.6937142857142863E-2</v>
      </c>
      <c r="T70">
        <v>0.28160000000000002</v>
      </c>
      <c r="U70">
        <v>-2.9700000000000001E-2</v>
      </c>
      <c r="V70">
        <v>-2.5399999999999999E-2</v>
      </c>
      <c r="W70" s="35">
        <f t="shared" si="7"/>
        <v>2.6021428571428529E-2</v>
      </c>
      <c r="X70" s="35">
        <f t="shared" si="8"/>
        <v>3.8237142857142858E-2</v>
      </c>
      <c r="Y70" s="35">
        <f t="shared" si="8"/>
        <v>3.393714285714286E-2</v>
      </c>
      <c r="Z70">
        <v>8.6999999999999994E-2</v>
      </c>
      <c r="AA70">
        <v>-4.3999999999999997E-2</v>
      </c>
      <c r="AB70">
        <v>3.5999999999999997E-2</v>
      </c>
      <c r="AC70" s="35">
        <f t="shared" si="9"/>
        <v>3.4900714285714327E-2</v>
      </c>
      <c r="AD70" s="35">
        <f t="shared" si="10"/>
        <v>5.2537142857142859E-2</v>
      </c>
      <c r="AE70" s="35">
        <f t="shared" si="10"/>
        <v>4.4537142857142858E-2</v>
      </c>
      <c r="AF70">
        <v>0.27579999999999999</v>
      </c>
      <c r="AG70">
        <v>-3.9899999999999998E-2</v>
      </c>
      <c r="AH70">
        <v>-1.0999999999999999E-2</v>
      </c>
      <c r="AI70" s="35">
        <f t="shared" si="11"/>
        <v>1.8590000000000106E-2</v>
      </c>
      <c r="AJ70" s="35">
        <f t="shared" si="12"/>
        <v>4.8437142857142859E-2</v>
      </c>
      <c r="AK70" s="35">
        <f t="shared" si="12"/>
        <v>1.9537142857142857E-2</v>
      </c>
      <c r="AL70">
        <v>0.2263</v>
      </c>
      <c r="AM70">
        <v>-3.1699999999999999E-2</v>
      </c>
      <c r="AN70">
        <v>-1.0500000000000001E-2</v>
      </c>
      <c r="AO70" s="35">
        <f t="shared" si="13"/>
        <v>1.1346428571428618E-2</v>
      </c>
      <c r="AP70" s="35">
        <f t="shared" si="14"/>
        <v>4.023714285714286E-2</v>
      </c>
      <c r="AQ70" s="35">
        <f t="shared" si="14"/>
        <v>1.903714285714286E-2</v>
      </c>
      <c r="AR70">
        <v>0.15310000000000001</v>
      </c>
      <c r="AS70">
        <v>-4.4299999999999999E-2</v>
      </c>
      <c r="AT70">
        <v>-3.7199999999999997E-2</v>
      </c>
      <c r="AU70" s="35">
        <f t="shared" si="15"/>
        <v>1.3278571428572417E-3</v>
      </c>
      <c r="AV70" s="35">
        <f t="shared" si="16"/>
        <v>5.283714285714286E-2</v>
      </c>
      <c r="AW70" s="35">
        <f t="shared" si="16"/>
        <v>4.5737142857142858E-2</v>
      </c>
      <c r="AX70">
        <v>0.2858</v>
      </c>
      <c r="AY70">
        <v>-7.4899999999999994E-2</v>
      </c>
      <c r="AZ70">
        <v>-5.8999999999999999E-3</v>
      </c>
      <c r="BA70" s="35">
        <f t="shared" si="17"/>
        <v>4.2634285714285625E-2</v>
      </c>
      <c r="BB70" s="35">
        <f t="shared" si="18"/>
        <v>8.3437142857142849E-2</v>
      </c>
      <c r="BC70" s="35">
        <f t="shared" si="18"/>
        <v>2.6371428571428596E-3</v>
      </c>
    </row>
    <row r="71" spans="1:55" ht="15">
      <c r="A71" s="1">
        <v>65</v>
      </c>
      <c r="B71">
        <v>0.28160000000000002</v>
      </c>
      <c r="C71">
        <v>-3.9199999999999999E-2</v>
      </c>
      <c r="D71">
        <v>-5.7000000000000002E-3</v>
      </c>
      <c r="E71" s="34">
        <f t="shared" si="0"/>
        <v>3.7849999999999273E-3</v>
      </c>
      <c r="F71" s="34">
        <f t="shared" si="1"/>
        <v>6.8815714285714272E-2</v>
      </c>
      <c r="G71" s="34">
        <f t="shared" si="2"/>
        <v>2.8371428571428593E-3</v>
      </c>
      <c r="H71">
        <v>0.24160000000000001</v>
      </c>
      <c r="I71">
        <v>-3.7100000000000001E-2</v>
      </c>
      <c r="J71">
        <v>-4.1000000000000003E-3</v>
      </c>
      <c r="K71" s="35">
        <f t="shared" si="3"/>
        <v>2.8999999999995696E-4</v>
      </c>
      <c r="L71" s="35">
        <f t="shared" si="4"/>
        <v>4.5637142857142862E-2</v>
      </c>
      <c r="M71" s="35">
        <f t="shared" si="4"/>
        <v>4.4371428571428591E-3</v>
      </c>
      <c r="N71">
        <v>0.28399999999999997</v>
      </c>
      <c r="O71">
        <v>-5.4899999999999997E-2</v>
      </c>
      <c r="P71">
        <v>-3.2500000000000001E-2</v>
      </c>
      <c r="Q71" s="35">
        <f t="shared" si="5"/>
        <v>1.7191428571428691E-2</v>
      </c>
      <c r="R71" s="35">
        <f t="shared" si="6"/>
        <v>6.3437142857142859E-2</v>
      </c>
      <c r="S71" s="35">
        <f t="shared" si="6"/>
        <v>4.1037142857142862E-2</v>
      </c>
      <c r="T71">
        <v>0.30249999999999999</v>
      </c>
      <c r="U71">
        <v>-2.3099999999999999E-2</v>
      </c>
      <c r="V71">
        <v>-2.7E-2</v>
      </c>
      <c r="W71" s="35">
        <f t="shared" si="7"/>
        <v>4.6921428571428503E-2</v>
      </c>
      <c r="X71" s="35">
        <f t="shared" si="8"/>
        <v>3.1637142857142857E-2</v>
      </c>
      <c r="Y71" s="35">
        <f t="shared" si="8"/>
        <v>3.5537142857142857E-2</v>
      </c>
      <c r="Z71">
        <v>0.12720000000000001</v>
      </c>
      <c r="AA71">
        <v>1.4E-3</v>
      </c>
      <c r="AB71">
        <v>-2.24E-2</v>
      </c>
      <c r="AC71" s="35">
        <f t="shared" si="9"/>
        <v>5.299285714285687E-3</v>
      </c>
      <c r="AD71" s="35">
        <f t="shared" si="10"/>
        <v>9.9371428571428597E-3</v>
      </c>
      <c r="AE71" s="35">
        <f t="shared" si="10"/>
        <v>3.0937142857142857E-2</v>
      </c>
      <c r="AF71">
        <v>0.28739999999999999</v>
      </c>
      <c r="AG71">
        <v>-3.7900000000000003E-2</v>
      </c>
      <c r="AH71">
        <v>-1.2500000000000001E-2</v>
      </c>
      <c r="AI71" s="35">
        <f t="shared" si="11"/>
        <v>3.0190000000000106E-2</v>
      </c>
      <c r="AJ71" s="35">
        <f t="shared" si="12"/>
        <v>4.6437142857142864E-2</v>
      </c>
      <c r="AK71" s="35">
        <f t="shared" si="12"/>
        <v>2.1037142857142858E-2</v>
      </c>
      <c r="AL71">
        <v>0.21060000000000001</v>
      </c>
      <c r="AM71">
        <v>-3.1699999999999999E-2</v>
      </c>
      <c r="AN71">
        <v>2.7000000000000001E-3</v>
      </c>
      <c r="AO71" s="35">
        <f t="shared" si="13"/>
        <v>2.704642857142861E-2</v>
      </c>
      <c r="AP71" s="35">
        <f t="shared" si="14"/>
        <v>4.023714285714286E-2</v>
      </c>
      <c r="AQ71" s="35">
        <f t="shared" si="14"/>
        <v>1.1237142857142859E-2</v>
      </c>
      <c r="AR71">
        <v>0.1464</v>
      </c>
      <c r="AS71">
        <v>-3.85E-2</v>
      </c>
      <c r="AT71">
        <v>-1.89E-2</v>
      </c>
      <c r="AU71" s="35">
        <f t="shared" si="15"/>
        <v>5.3721428571427698E-3</v>
      </c>
      <c r="AV71" s="35">
        <f t="shared" si="16"/>
        <v>4.7037142857142861E-2</v>
      </c>
      <c r="AW71" s="35">
        <f t="shared" si="16"/>
        <v>2.7437142857142861E-2</v>
      </c>
      <c r="AX71">
        <v>0.25940000000000002</v>
      </c>
      <c r="AY71">
        <v>-4.6100000000000002E-2</v>
      </c>
      <c r="AZ71">
        <v>2.8E-3</v>
      </c>
      <c r="BA71" s="35">
        <f t="shared" si="17"/>
        <v>1.6234285714285646E-2</v>
      </c>
      <c r="BB71" s="35">
        <f t="shared" si="18"/>
        <v>5.4637142857142863E-2</v>
      </c>
      <c r="BC71" s="35">
        <f t="shared" si="18"/>
        <v>1.133714285714286E-2</v>
      </c>
    </row>
    <row r="72" spans="1:55" ht="15">
      <c r="A72" s="1">
        <v>66</v>
      </c>
      <c r="B72">
        <v>0.28460000000000002</v>
      </c>
      <c r="C72">
        <v>-3.6799999999999999E-2</v>
      </c>
      <c r="D72">
        <v>-1.3299999999999999E-2</v>
      </c>
      <c r="E72" s="34">
        <f t="shared" ref="E72:E135" si="19">IF(B72&gt;$B$149,B72-$B$149,$B$149-B72)</f>
        <v>6.78499999999993E-3</v>
      </c>
      <c r="F72" s="34">
        <f t="shared" ref="F72:F135" si="20">IF(C72&gt;$C$149,C72-$C$149,IF(C72&gt;0,$C$149-C72,IF(C72&gt;(-$C$149),$C$149-(C72*(-1)),(C72+$C$149)*(-1))))</f>
        <v>6.6415714285714272E-2</v>
      </c>
      <c r="G72" s="34">
        <f t="shared" ref="G72:G135" si="21">IF(D72&gt;$D$149,D72-$D$149,IF(D72&gt;0,$D$149-D72,IF(D72&gt;(-$D$149),$D$149-(D72*(-1)),(D72+$D$149)*(-1))))</f>
        <v>2.1837142857142861E-2</v>
      </c>
      <c r="H72">
        <v>0.22220000000000001</v>
      </c>
      <c r="I72">
        <v>-2.6200000000000001E-2</v>
      </c>
      <c r="J72">
        <v>-1.17E-2</v>
      </c>
      <c r="K72" s="35">
        <f t="shared" ref="K72:K135" si="22">IF(H72&gt;$H$149,H72-$H$149,$H$149-H72)</f>
        <v>1.9110000000000044E-2</v>
      </c>
      <c r="L72" s="35">
        <f t="shared" ref="L72:M135" si="23">IF(I72&gt;$D$149,I72-$D$149,IF(I72&gt;0,$D$149-I72,IF(I72&gt;(-$D$149),$D$149-(I72*(-1)),(I72+$D$149)*(-1))))</f>
        <v>3.4737142857142862E-2</v>
      </c>
      <c r="M72" s="35">
        <f t="shared" si="23"/>
        <v>2.023714285714286E-2</v>
      </c>
      <c r="N72">
        <v>0.2732</v>
      </c>
      <c r="O72">
        <v>-4.9000000000000002E-2</v>
      </c>
      <c r="P72">
        <v>-3.15E-2</v>
      </c>
      <c r="Q72" s="35">
        <f t="shared" ref="Q72:Q135" si="24">IF(N72&gt;$N$149,N72-$N$149,$N$149-N72)</f>
        <v>6.3914285714287145E-3</v>
      </c>
      <c r="R72" s="35">
        <f t="shared" ref="R72:S135" si="25">IF(O72&gt;$D$149,O72-$D$149,IF(O72&gt;0,$D$149-O72,IF(O72&gt;(-$D$149),$D$149-(O72*(-1)),(O72+$D$149)*(-1))))</f>
        <v>5.7537142857142863E-2</v>
      </c>
      <c r="S72" s="35">
        <f t="shared" si="25"/>
        <v>4.0037142857142861E-2</v>
      </c>
      <c r="T72">
        <v>0.2722</v>
      </c>
      <c r="U72">
        <v>-2.87E-2</v>
      </c>
      <c r="V72">
        <v>-2.1399999999999999E-2</v>
      </c>
      <c r="W72" s="35">
        <f t="shared" ref="W72:W135" si="26">IF(T72&gt;$T$149,T72-$T$149,$T$149-T72)</f>
        <v>1.6621428571428509E-2</v>
      </c>
      <c r="X72" s="35">
        <f t="shared" ref="X72:Y135" si="27">IF(U72&gt;$D$149,U72-$D$149,IF(U72&gt;0,$D$149-U72,IF(U72&gt;(-$D$149),$D$149-(U72*(-1)),(U72+$D$149)*(-1))))</f>
        <v>3.7237142857142858E-2</v>
      </c>
      <c r="Y72" s="35">
        <f t="shared" si="27"/>
        <v>2.9937142857142857E-2</v>
      </c>
      <c r="Z72">
        <v>0.1191</v>
      </c>
      <c r="AA72">
        <v>-3.5400000000000001E-2</v>
      </c>
      <c r="AB72">
        <v>-8.2000000000000007E-3</v>
      </c>
      <c r="AC72" s="35">
        <f t="shared" ref="AC72:AC135" si="28">IF(Z72&gt;$Z$149,Z72-$Z$149,$Z$149-Z72)</f>
        <v>2.800714285714323E-3</v>
      </c>
      <c r="AD72" s="35">
        <f t="shared" ref="AD72:AE135" si="29">IF(AA72&gt;$D$149,AA72-$D$149,IF(AA72&gt;0,$D$149-AA72,IF(AA72&gt;(-$D$149),$D$149-(AA72*(-1)),(AA72+$D$149)*(-1))))</f>
        <v>4.3937142857142862E-2</v>
      </c>
      <c r="AE72" s="35">
        <f t="shared" si="29"/>
        <v>3.3714285714285877E-4</v>
      </c>
      <c r="AF72">
        <v>0.27789999999999998</v>
      </c>
      <c r="AG72">
        <v>-2.9499999999999998E-2</v>
      </c>
      <c r="AH72">
        <v>-1.6799999999999999E-2</v>
      </c>
      <c r="AI72" s="35">
        <f t="shared" ref="AI72:AI135" si="30">IF(AF72&gt;$AF$149,AF72-$AF$149,$AF$149-AF72)</f>
        <v>2.0690000000000097E-2</v>
      </c>
      <c r="AJ72" s="35">
        <f t="shared" ref="AJ72:AK135" si="31">IF(AG72&gt;$D$149,AG72-$D$149,IF(AG72&gt;0,$D$149-AG72,IF(AG72&gt;(-$D$149),$D$149-(AG72*(-1)),(AG72+$D$149)*(-1))))</f>
        <v>3.803714285714286E-2</v>
      </c>
      <c r="AK72" s="35">
        <f t="shared" si="31"/>
        <v>2.5337142857142857E-2</v>
      </c>
      <c r="AL72">
        <v>0.2044</v>
      </c>
      <c r="AM72">
        <v>-1.8499999999999999E-2</v>
      </c>
      <c r="AN72">
        <v>8.8999999999999999E-3</v>
      </c>
      <c r="AO72" s="35">
        <f t="shared" ref="AO72:AO135" si="32">IF(AL72&gt;$AL$149,AL72-$AL$149,$AL$149-AL72)</f>
        <v>3.3246428571428621E-2</v>
      </c>
      <c r="AP72" s="35">
        <f t="shared" ref="AP72:AQ135" si="33">IF(AM72&gt;$D$149,AM72-$D$149,IF(AM72&gt;0,$D$149-AM72,IF(AM72&gt;(-$D$149),$D$149-(AM72*(-1)),(AM72+$D$149)*(-1))))</f>
        <v>2.7037142857142857E-2</v>
      </c>
      <c r="AQ72" s="35">
        <f t="shared" si="33"/>
        <v>1.7437142857142859E-2</v>
      </c>
      <c r="AR72">
        <v>0.1338</v>
      </c>
      <c r="AS72">
        <v>-2.9899999999999999E-2</v>
      </c>
      <c r="AT72">
        <v>-4.3900000000000002E-2</v>
      </c>
      <c r="AU72" s="35">
        <f t="shared" ref="AU72:AU135" si="34">IF(AR72&gt;$AR$149,AR72-$AR$149,$AR$149-AR72)</f>
        <v>1.797214285714277E-2</v>
      </c>
      <c r="AV72" s="35">
        <f t="shared" ref="AV72:AW135" si="35">IF(AS72&gt;$D$149,AS72-$D$149,IF(AS72&gt;0,$D$149-AS72,IF(AS72&gt;(-$D$149),$D$149-(AS72*(-1)),(AS72+$D$149)*(-1))))</f>
        <v>3.8437142857142857E-2</v>
      </c>
      <c r="AW72" s="35">
        <f t="shared" si="35"/>
        <v>5.2437142857142863E-2</v>
      </c>
      <c r="AX72">
        <v>0.2321</v>
      </c>
      <c r="AY72">
        <v>-2.64E-2</v>
      </c>
      <c r="AZ72">
        <v>-2.8999999999999998E-3</v>
      </c>
      <c r="BA72" s="35">
        <f t="shared" ref="BA72:BA135" si="36">IF(AX72&gt;$AX$149,AX72-$AX$149,$AX$149-AX72)</f>
        <v>1.1065714285714373E-2</v>
      </c>
      <c r="BB72" s="35">
        <f t="shared" ref="BB72:BC135" si="37">IF(AY72&gt;$D$149,AY72-$D$149,IF(AY72&gt;0,$D$149-AY72,IF(AY72&gt;(-$D$149),$D$149-(AY72*(-1)),(AY72+$D$149)*(-1))))</f>
        <v>3.4937142857142861E-2</v>
      </c>
      <c r="BC72" s="35">
        <f t="shared" si="37"/>
        <v>5.6371428571428597E-3</v>
      </c>
    </row>
    <row r="73" spans="1:55" ht="15">
      <c r="A73" s="1">
        <v>67</v>
      </c>
      <c r="B73">
        <v>0.27539999999999998</v>
      </c>
      <c r="C73">
        <v>-4.5199999999999997E-2</v>
      </c>
      <c r="D73">
        <v>-8.0000000000000002E-3</v>
      </c>
      <c r="E73" s="34">
        <f t="shared" si="19"/>
        <v>2.4150000000001115E-3</v>
      </c>
      <c r="F73" s="34">
        <f t="shared" si="20"/>
        <v>7.4815714285714263E-2</v>
      </c>
      <c r="G73" s="34">
        <f t="shared" si="21"/>
        <v>5.371428571428593E-4</v>
      </c>
      <c r="H73">
        <v>0.2722</v>
      </c>
      <c r="I73">
        <v>-4.5400000000000003E-2</v>
      </c>
      <c r="J73">
        <v>-1.3100000000000001E-2</v>
      </c>
      <c r="K73" s="35">
        <f t="shared" si="22"/>
        <v>3.0889999999999945E-2</v>
      </c>
      <c r="L73" s="35">
        <f t="shared" si="23"/>
        <v>5.3937142857142864E-2</v>
      </c>
      <c r="M73" s="35">
        <f t="shared" si="23"/>
        <v>2.1637142857142862E-2</v>
      </c>
      <c r="N73">
        <v>0.2772</v>
      </c>
      <c r="O73">
        <v>-5.0299999999999997E-2</v>
      </c>
      <c r="P73">
        <v>-2.2599999999999999E-2</v>
      </c>
      <c r="Q73" s="35">
        <f t="shared" si="24"/>
        <v>1.0391428571428718E-2</v>
      </c>
      <c r="R73" s="35">
        <f t="shared" si="25"/>
        <v>5.8837142857142859E-2</v>
      </c>
      <c r="S73" s="35">
        <f t="shared" si="25"/>
        <v>3.1137142857142856E-2</v>
      </c>
      <c r="T73">
        <v>0.26750000000000002</v>
      </c>
      <c r="U73">
        <v>-0.02</v>
      </c>
      <c r="V73">
        <v>-2.6599999999999999E-2</v>
      </c>
      <c r="W73" s="35">
        <f t="shared" si="26"/>
        <v>1.1921428571428527E-2</v>
      </c>
      <c r="X73" s="35">
        <f t="shared" si="27"/>
        <v>2.8537142857142858E-2</v>
      </c>
      <c r="Y73" s="35">
        <f t="shared" si="27"/>
        <v>3.513714285714286E-2</v>
      </c>
      <c r="Z73">
        <v>0.1249</v>
      </c>
      <c r="AA73">
        <v>-1.15E-2</v>
      </c>
      <c r="AB73">
        <v>-7.3000000000000001E-3</v>
      </c>
      <c r="AC73" s="35">
        <f t="shared" si="28"/>
        <v>2.9992857142856766E-3</v>
      </c>
      <c r="AD73" s="35">
        <f t="shared" si="29"/>
        <v>2.0037142857142858E-2</v>
      </c>
      <c r="AE73" s="35">
        <f t="shared" si="29"/>
        <v>1.2371428571428594E-3</v>
      </c>
      <c r="AF73">
        <v>0.26190000000000002</v>
      </c>
      <c r="AG73">
        <v>-2.5499999999999998E-2</v>
      </c>
      <c r="AH73">
        <v>4.8999999999999998E-3</v>
      </c>
      <c r="AI73" s="35">
        <f t="shared" si="30"/>
        <v>4.6900000000001385E-3</v>
      </c>
      <c r="AJ73" s="35">
        <f t="shared" si="31"/>
        <v>3.4037142857142856E-2</v>
      </c>
      <c r="AK73" s="35">
        <f t="shared" si="31"/>
        <v>1.3437142857142859E-2</v>
      </c>
      <c r="AL73">
        <v>0.2132</v>
      </c>
      <c r="AM73">
        <v>-6.6E-3</v>
      </c>
      <c r="AN73">
        <v>9.9000000000000008E-3</v>
      </c>
      <c r="AO73" s="35">
        <f t="shared" si="32"/>
        <v>2.4446428571428619E-2</v>
      </c>
      <c r="AP73" s="35">
        <f t="shared" si="33"/>
        <v>1.9371428571428595E-3</v>
      </c>
      <c r="AQ73" s="35">
        <f t="shared" si="33"/>
        <v>1.843714285714286E-2</v>
      </c>
      <c r="AR73">
        <v>0.13009999999999999</v>
      </c>
      <c r="AS73">
        <v>-4.0500000000000001E-2</v>
      </c>
      <c r="AT73">
        <v>-5.7999999999999996E-3</v>
      </c>
      <c r="AU73" s="35">
        <f t="shared" si="34"/>
        <v>2.1672142857142779E-2</v>
      </c>
      <c r="AV73" s="35">
        <f t="shared" si="35"/>
        <v>4.9037142857142862E-2</v>
      </c>
      <c r="AW73" s="35">
        <f t="shared" si="35"/>
        <v>2.7371428571428599E-3</v>
      </c>
      <c r="AX73">
        <v>0.24479999999999999</v>
      </c>
      <c r="AY73">
        <v>-5.5300000000000002E-2</v>
      </c>
      <c r="AZ73">
        <v>-8.3000000000000001E-3</v>
      </c>
      <c r="BA73" s="35">
        <f t="shared" si="36"/>
        <v>1.634285714285616E-3</v>
      </c>
      <c r="BB73" s="35">
        <f t="shared" si="37"/>
        <v>6.3837142857142856E-2</v>
      </c>
      <c r="BC73" s="35">
        <f t="shared" si="37"/>
        <v>2.3714285714285938E-4</v>
      </c>
    </row>
    <row r="74" spans="1:55" ht="15">
      <c r="A74" s="1">
        <v>68</v>
      </c>
      <c r="B74">
        <v>0.2792</v>
      </c>
      <c r="C74">
        <v>-2.76E-2</v>
      </c>
      <c r="D74">
        <v>7.9000000000000008E-3</v>
      </c>
      <c r="E74" s="34">
        <f t="shared" si="19"/>
        <v>1.3849999999999141E-3</v>
      </c>
      <c r="F74" s="34">
        <f t="shared" si="20"/>
        <v>2.01571428571427E-3</v>
      </c>
      <c r="G74" s="34">
        <f t="shared" si="21"/>
        <v>1.6437142857142858E-2</v>
      </c>
      <c r="H74">
        <v>0.28799999999999998</v>
      </c>
      <c r="I74">
        <v>-3.8399999999999997E-2</v>
      </c>
      <c r="J74">
        <v>-8.0000000000000002E-3</v>
      </c>
      <c r="K74" s="35">
        <f t="shared" si="22"/>
        <v>4.6689999999999926E-2</v>
      </c>
      <c r="L74" s="35">
        <f t="shared" si="23"/>
        <v>4.6937142857142858E-2</v>
      </c>
      <c r="M74" s="35">
        <f t="shared" si="23"/>
        <v>5.371428571428593E-4</v>
      </c>
      <c r="N74">
        <v>0.27910000000000001</v>
      </c>
      <c r="O74">
        <v>-6.2100000000000002E-2</v>
      </c>
      <c r="P74">
        <v>-2.1299999999999999E-2</v>
      </c>
      <c r="Q74" s="35">
        <f t="shared" si="24"/>
        <v>1.2291428571428731E-2</v>
      </c>
      <c r="R74" s="35">
        <f t="shared" si="25"/>
        <v>7.0637142857142857E-2</v>
      </c>
      <c r="S74" s="35">
        <f t="shared" si="25"/>
        <v>2.9837142857142861E-2</v>
      </c>
      <c r="T74">
        <v>0.25890000000000002</v>
      </c>
      <c r="U74">
        <v>-1.9800000000000002E-2</v>
      </c>
      <c r="V74">
        <v>-3.15E-2</v>
      </c>
      <c r="W74" s="35">
        <f t="shared" si="26"/>
        <v>3.3214285714285308E-3</v>
      </c>
      <c r="X74" s="35">
        <f t="shared" si="27"/>
        <v>2.8337142857142859E-2</v>
      </c>
      <c r="Y74" s="35">
        <f t="shared" si="27"/>
        <v>4.0037142857142861E-2</v>
      </c>
      <c r="Z74">
        <v>0.1215</v>
      </c>
      <c r="AA74">
        <v>-3.4599999999999999E-2</v>
      </c>
      <c r="AB74">
        <v>2.6200000000000001E-2</v>
      </c>
      <c r="AC74" s="35">
        <f t="shared" si="28"/>
        <v>4.0071428571432366E-4</v>
      </c>
      <c r="AD74" s="35">
        <f t="shared" si="29"/>
        <v>4.313714285714286E-2</v>
      </c>
      <c r="AE74" s="35">
        <f t="shared" si="29"/>
        <v>3.4737142857142862E-2</v>
      </c>
      <c r="AF74">
        <v>0.24340000000000001</v>
      </c>
      <c r="AG74">
        <v>-4.7699999999999999E-2</v>
      </c>
      <c r="AH74">
        <v>-2.3E-3</v>
      </c>
      <c r="AI74" s="35">
        <f t="shared" si="30"/>
        <v>1.3809999999999878E-2</v>
      </c>
      <c r="AJ74" s="35">
        <f t="shared" si="31"/>
        <v>5.6237142857142861E-2</v>
      </c>
      <c r="AK74" s="35">
        <f t="shared" si="31"/>
        <v>6.2371428571428595E-3</v>
      </c>
      <c r="AL74">
        <v>0.20480000000000001</v>
      </c>
      <c r="AM74">
        <v>-1.8200000000000001E-2</v>
      </c>
      <c r="AN74">
        <v>2.1000000000000001E-2</v>
      </c>
      <c r="AO74" s="35">
        <f t="shared" si="32"/>
        <v>3.284642857142861E-2</v>
      </c>
      <c r="AP74" s="35">
        <f t="shared" si="33"/>
        <v>2.6737142857142862E-2</v>
      </c>
      <c r="AQ74" s="35">
        <f t="shared" si="33"/>
        <v>2.9537142857142859E-2</v>
      </c>
      <c r="AR74">
        <v>0.1123</v>
      </c>
      <c r="AS74">
        <v>-2E-3</v>
      </c>
      <c r="AT74">
        <v>1.0999999999999999E-2</v>
      </c>
      <c r="AU74" s="35">
        <f t="shared" si="34"/>
        <v>3.9472142857142775E-2</v>
      </c>
      <c r="AV74" s="35">
        <f t="shared" si="35"/>
        <v>6.5371428571428594E-3</v>
      </c>
      <c r="AW74" s="35">
        <f t="shared" si="35"/>
        <v>1.9537142857142857E-2</v>
      </c>
      <c r="AX74">
        <v>0.23369999999999999</v>
      </c>
      <c r="AY74">
        <v>-0.04</v>
      </c>
      <c r="AZ74">
        <v>-1.9E-3</v>
      </c>
      <c r="BA74" s="35">
        <f t="shared" si="36"/>
        <v>9.4657142857143828E-3</v>
      </c>
      <c r="BB74" s="35">
        <f t="shared" si="37"/>
        <v>4.8537142857142862E-2</v>
      </c>
      <c r="BC74" s="35">
        <f t="shared" si="37"/>
        <v>6.6371428571428597E-3</v>
      </c>
    </row>
    <row r="75" spans="1:55" ht="15">
      <c r="A75" s="1">
        <v>69</v>
      </c>
      <c r="B75">
        <v>0.27629999999999999</v>
      </c>
      <c r="C75">
        <v>-3.1800000000000002E-2</v>
      </c>
      <c r="D75">
        <v>-1.46E-2</v>
      </c>
      <c r="E75" s="34">
        <f t="shared" si="19"/>
        <v>1.5150000000000996E-3</v>
      </c>
      <c r="F75" s="34">
        <f t="shared" si="20"/>
        <v>6.1415714285714268E-2</v>
      </c>
      <c r="G75" s="34">
        <f t="shared" si="21"/>
        <v>2.313714285714286E-2</v>
      </c>
      <c r="H75">
        <v>0.23880000000000001</v>
      </c>
      <c r="I75">
        <v>-4.4400000000000002E-2</v>
      </c>
      <c r="J75">
        <v>1.7299999999999999E-2</v>
      </c>
      <c r="K75" s="35">
        <f t="shared" si="22"/>
        <v>2.51000000000004E-3</v>
      </c>
      <c r="L75" s="35">
        <f t="shared" si="23"/>
        <v>5.2937142857142863E-2</v>
      </c>
      <c r="M75" s="35">
        <f t="shared" si="23"/>
        <v>2.5837142857142857E-2</v>
      </c>
      <c r="N75">
        <v>0.27060000000000001</v>
      </c>
      <c r="O75">
        <v>-6.2799999999999995E-2</v>
      </c>
      <c r="P75">
        <v>-1.83E-2</v>
      </c>
      <c r="Q75" s="35">
        <f t="shared" si="24"/>
        <v>3.7914285714287232E-3</v>
      </c>
      <c r="R75" s="35">
        <f t="shared" si="25"/>
        <v>7.1337142857142849E-2</v>
      </c>
      <c r="S75" s="35">
        <f t="shared" si="25"/>
        <v>2.6837142857142858E-2</v>
      </c>
      <c r="T75">
        <v>0.24110000000000001</v>
      </c>
      <c r="U75">
        <v>-1.2500000000000001E-2</v>
      </c>
      <c r="V75">
        <v>-6.6E-3</v>
      </c>
      <c r="W75" s="35">
        <f t="shared" si="26"/>
        <v>1.4478571428571479E-2</v>
      </c>
      <c r="X75" s="35">
        <f t="shared" si="27"/>
        <v>2.1037142857142858E-2</v>
      </c>
      <c r="Y75" s="35">
        <f t="shared" si="27"/>
        <v>1.9371428571428595E-3</v>
      </c>
      <c r="Z75">
        <v>0.1043</v>
      </c>
      <c r="AA75">
        <v>-4.2299999999999997E-2</v>
      </c>
      <c r="AB75">
        <v>2.76E-2</v>
      </c>
      <c r="AC75" s="35">
        <f t="shared" si="28"/>
        <v>1.7600714285714317E-2</v>
      </c>
      <c r="AD75" s="35">
        <f t="shared" si="29"/>
        <v>5.0837142857142859E-2</v>
      </c>
      <c r="AE75" s="35">
        <f t="shared" si="29"/>
        <v>3.6137142857142861E-2</v>
      </c>
      <c r="AF75">
        <v>0.255</v>
      </c>
      <c r="AG75">
        <v>-4.8099999999999997E-2</v>
      </c>
      <c r="AH75">
        <v>8.0000000000000004E-4</v>
      </c>
      <c r="AI75" s="35">
        <f t="shared" si="30"/>
        <v>2.2099999999998787E-3</v>
      </c>
      <c r="AJ75" s="35">
        <f t="shared" si="31"/>
        <v>5.6637142857142858E-2</v>
      </c>
      <c r="AK75" s="35">
        <f t="shared" si="31"/>
        <v>9.3371428571428598E-3</v>
      </c>
      <c r="AL75">
        <v>0.20449999999999999</v>
      </c>
      <c r="AM75">
        <v>-1.66E-2</v>
      </c>
      <c r="AN75">
        <v>-2.3999999999999998E-3</v>
      </c>
      <c r="AO75" s="35">
        <f t="shared" si="32"/>
        <v>3.3146428571428632E-2</v>
      </c>
      <c r="AP75" s="35">
        <f t="shared" si="33"/>
        <v>2.5137142857142858E-2</v>
      </c>
      <c r="AQ75" s="35">
        <f t="shared" si="33"/>
        <v>6.1371428571428601E-3</v>
      </c>
      <c r="AR75">
        <v>7.9200000000000007E-2</v>
      </c>
      <c r="AS75">
        <v>4.1999999999999997E-3</v>
      </c>
      <c r="AT75">
        <v>-7.6E-3</v>
      </c>
      <c r="AU75" s="35">
        <f t="shared" si="34"/>
        <v>7.2572142857142766E-2</v>
      </c>
      <c r="AV75" s="35">
        <f t="shared" si="35"/>
        <v>1.273714285714286E-2</v>
      </c>
      <c r="AW75" s="35">
        <f t="shared" si="35"/>
        <v>9.3714285714285948E-4</v>
      </c>
      <c r="AX75">
        <v>0.2291</v>
      </c>
      <c r="AY75">
        <v>-4.3700000000000003E-2</v>
      </c>
      <c r="AZ75">
        <v>-8.3999999999999995E-3</v>
      </c>
      <c r="BA75" s="35">
        <f t="shared" si="36"/>
        <v>1.4065714285714376E-2</v>
      </c>
      <c r="BB75" s="35">
        <f t="shared" si="37"/>
        <v>5.2237142857142864E-2</v>
      </c>
      <c r="BC75" s="35">
        <f t="shared" si="37"/>
        <v>1.3714285714285998E-4</v>
      </c>
    </row>
    <row r="76" spans="1:55" ht="15">
      <c r="A76" s="1">
        <v>70</v>
      </c>
      <c r="B76">
        <v>0.27129999999999999</v>
      </c>
      <c r="C76">
        <v>-3.8300000000000001E-2</v>
      </c>
      <c r="D76">
        <v>-1.23E-2</v>
      </c>
      <c r="E76" s="34">
        <f t="shared" si="19"/>
        <v>6.515000000000104E-3</v>
      </c>
      <c r="F76" s="34">
        <f t="shared" si="20"/>
        <v>6.7915714285714274E-2</v>
      </c>
      <c r="G76" s="34">
        <f t="shared" si="21"/>
        <v>2.083714285714286E-2</v>
      </c>
      <c r="H76">
        <v>0.25850000000000001</v>
      </c>
      <c r="I76">
        <v>-4.19E-2</v>
      </c>
      <c r="J76">
        <v>-1.7100000000000001E-2</v>
      </c>
      <c r="K76" s="35">
        <f t="shared" si="22"/>
        <v>1.7189999999999955E-2</v>
      </c>
      <c r="L76" s="35">
        <f t="shared" si="23"/>
        <v>5.0437142857142861E-2</v>
      </c>
      <c r="M76" s="35">
        <f t="shared" si="23"/>
        <v>2.5637142857142858E-2</v>
      </c>
      <c r="N76">
        <v>0.27910000000000001</v>
      </c>
      <c r="O76">
        <v>-6.9000000000000006E-2</v>
      </c>
      <c r="P76">
        <v>-1.7500000000000002E-2</v>
      </c>
      <c r="Q76" s="35">
        <f t="shared" si="24"/>
        <v>1.2291428571428731E-2</v>
      </c>
      <c r="R76" s="35">
        <f t="shared" si="25"/>
        <v>7.753714285714286E-2</v>
      </c>
      <c r="S76" s="35">
        <f t="shared" si="25"/>
        <v>2.6037142857142863E-2</v>
      </c>
      <c r="T76">
        <v>0.23719999999999999</v>
      </c>
      <c r="U76">
        <v>1.4200000000000001E-2</v>
      </c>
      <c r="V76">
        <v>-1.3100000000000001E-2</v>
      </c>
      <c r="W76" s="35">
        <f t="shared" si="26"/>
        <v>1.8378571428571494E-2</v>
      </c>
      <c r="X76" s="35">
        <f t="shared" si="27"/>
        <v>2.2737142857142859E-2</v>
      </c>
      <c r="Y76" s="35">
        <f t="shared" si="27"/>
        <v>2.1637142857142862E-2</v>
      </c>
      <c r="Z76">
        <v>0.1052</v>
      </c>
      <c r="AA76">
        <v>-2.2800000000000001E-2</v>
      </c>
      <c r="AB76">
        <v>-2.2000000000000001E-3</v>
      </c>
      <c r="AC76" s="35">
        <f t="shared" si="28"/>
        <v>1.6700714285714319E-2</v>
      </c>
      <c r="AD76" s="35">
        <f t="shared" si="29"/>
        <v>3.1337142857142862E-2</v>
      </c>
      <c r="AE76" s="35">
        <f t="shared" si="29"/>
        <v>6.3371428571428589E-3</v>
      </c>
      <c r="AF76">
        <v>0.26390000000000002</v>
      </c>
      <c r="AG76">
        <v>-3.8199999999999998E-2</v>
      </c>
      <c r="AH76">
        <v>1.4200000000000001E-2</v>
      </c>
      <c r="AI76" s="35">
        <f t="shared" si="30"/>
        <v>6.6900000000001403E-3</v>
      </c>
      <c r="AJ76" s="35">
        <f t="shared" si="31"/>
        <v>4.6737142857142859E-2</v>
      </c>
      <c r="AK76" s="35">
        <f t="shared" si="31"/>
        <v>2.2737142857142859E-2</v>
      </c>
      <c r="AL76">
        <v>0.24160000000000001</v>
      </c>
      <c r="AM76">
        <v>-3.7499999999999999E-2</v>
      </c>
      <c r="AN76">
        <v>1.2999999999999999E-3</v>
      </c>
      <c r="AO76" s="35">
        <f t="shared" si="32"/>
        <v>3.9535714285713897E-3</v>
      </c>
      <c r="AP76" s="35">
        <f t="shared" si="33"/>
        <v>4.603714285714286E-2</v>
      </c>
      <c r="AQ76" s="35">
        <f t="shared" si="33"/>
        <v>9.8371428571428603E-3</v>
      </c>
      <c r="AR76">
        <v>0.15659999999999999</v>
      </c>
      <c r="AS76">
        <v>-6.0299999999999999E-2</v>
      </c>
      <c r="AT76">
        <v>-1.2999999999999999E-2</v>
      </c>
      <c r="AU76" s="35">
        <f t="shared" si="34"/>
        <v>4.827857142857217E-3</v>
      </c>
      <c r="AV76" s="35">
        <f t="shared" si="35"/>
        <v>6.8837142857142861E-2</v>
      </c>
      <c r="AW76" s="35">
        <f t="shared" si="35"/>
        <v>2.1537142857142859E-2</v>
      </c>
      <c r="AX76">
        <v>0.23250000000000001</v>
      </c>
      <c r="AY76">
        <v>-4.7600000000000003E-2</v>
      </c>
      <c r="AZ76">
        <v>6.9999999999999999E-4</v>
      </c>
      <c r="BA76" s="35">
        <f t="shared" si="36"/>
        <v>1.0665714285714362E-2</v>
      </c>
      <c r="BB76" s="35">
        <f t="shared" si="37"/>
        <v>5.6137142857142865E-2</v>
      </c>
      <c r="BC76" s="35">
        <f t="shared" si="37"/>
        <v>9.2371428571428587E-3</v>
      </c>
    </row>
    <row r="77" spans="1:55" ht="15">
      <c r="A77" s="1">
        <v>71</v>
      </c>
      <c r="B77">
        <v>0.27960000000000002</v>
      </c>
      <c r="C77">
        <v>-4.3700000000000003E-2</v>
      </c>
      <c r="D77">
        <v>-3.8999999999999998E-3</v>
      </c>
      <c r="E77" s="34">
        <f t="shared" si="19"/>
        <v>1.7849999999999255E-3</v>
      </c>
      <c r="F77" s="34">
        <f t="shared" si="20"/>
        <v>7.3315714285714276E-2</v>
      </c>
      <c r="G77" s="34">
        <f t="shared" si="21"/>
        <v>4.6371428571428596E-3</v>
      </c>
      <c r="H77">
        <v>0.26579999999999998</v>
      </c>
      <c r="I77">
        <v>-4.7600000000000003E-2</v>
      </c>
      <c r="J77">
        <v>-6.7000000000000002E-3</v>
      </c>
      <c r="K77" s="35">
        <f t="shared" si="22"/>
        <v>2.4489999999999928E-2</v>
      </c>
      <c r="L77" s="35">
        <f t="shared" si="23"/>
        <v>5.6137142857142865E-2</v>
      </c>
      <c r="M77" s="35">
        <f t="shared" si="23"/>
        <v>1.8371428571428592E-3</v>
      </c>
      <c r="N77">
        <v>0.2762</v>
      </c>
      <c r="O77">
        <v>-6.2E-2</v>
      </c>
      <c r="P77">
        <v>-6.1000000000000004E-3</v>
      </c>
      <c r="Q77" s="35">
        <f t="shared" si="24"/>
        <v>9.3914285714287171E-3</v>
      </c>
      <c r="R77" s="35">
        <f t="shared" si="25"/>
        <v>7.0537142857142854E-2</v>
      </c>
      <c r="S77" s="35">
        <f t="shared" si="25"/>
        <v>2.4371428571428591E-3</v>
      </c>
      <c r="T77">
        <v>0.24030000000000001</v>
      </c>
      <c r="U77">
        <v>-1.21E-2</v>
      </c>
      <c r="V77">
        <v>-1.6299999999999999E-2</v>
      </c>
      <c r="W77" s="35">
        <f t="shared" si="26"/>
        <v>1.5278571428571475E-2</v>
      </c>
      <c r="X77" s="35">
        <f t="shared" si="27"/>
        <v>2.0637142857142861E-2</v>
      </c>
      <c r="Y77" s="35">
        <f t="shared" si="27"/>
        <v>2.4837142857142856E-2</v>
      </c>
      <c r="Z77">
        <v>0.13159999999999999</v>
      </c>
      <c r="AA77">
        <v>-2.01E-2</v>
      </c>
      <c r="AB77">
        <v>1.06E-2</v>
      </c>
      <c r="AC77" s="35">
        <f t="shared" si="28"/>
        <v>9.6992857142856742E-3</v>
      </c>
      <c r="AD77" s="35">
        <f t="shared" si="29"/>
        <v>2.8637142857142861E-2</v>
      </c>
      <c r="AE77" s="35">
        <f t="shared" si="29"/>
        <v>1.913714285714286E-2</v>
      </c>
      <c r="AF77">
        <v>0.26960000000000001</v>
      </c>
      <c r="AG77">
        <v>-3.2599999999999997E-2</v>
      </c>
      <c r="AH77">
        <v>3.8999999999999998E-3</v>
      </c>
      <c r="AI77" s="35">
        <f t="shared" si="30"/>
        <v>1.2390000000000123E-2</v>
      </c>
      <c r="AJ77" s="35">
        <f t="shared" si="31"/>
        <v>4.1137142857142858E-2</v>
      </c>
      <c r="AK77" s="35">
        <f t="shared" si="31"/>
        <v>1.2437142857142858E-2</v>
      </c>
      <c r="AL77">
        <v>0.23730000000000001</v>
      </c>
      <c r="AM77">
        <v>-3.32E-2</v>
      </c>
      <c r="AN77">
        <v>1.8100000000000002E-2</v>
      </c>
      <c r="AO77" s="35">
        <f t="shared" si="32"/>
        <v>3.4642857142860861E-4</v>
      </c>
      <c r="AP77" s="35">
        <f t="shared" si="33"/>
        <v>4.1737142857142862E-2</v>
      </c>
      <c r="AQ77" s="35">
        <f t="shared" si="33"/>
        <v>2.6637142857142859E-2</v>
      </c>
      <c r="AR77">
        <v>0.11749999999999999</v>
      </c>
      <c r="AS77">
        <v>-5.8900000000000001E-2</v>
      </c>
      <c r="AT77">
        <v>1.95E-2</v>
      </c>
      <c r="AU77" s="35">
        <f t="shared" si="34"/>
        <v>3.4272142857142779E-2</v>
      </c>
      <c r="AV77" s="35">
        <f t="shared" si="35"/>
        <v>6.7437142857142862E-2</v>
      </c>
      <c r="AW77" s="35">
        <f t="shared" si="35"/>
        <v>2.8037142857142858E-2</v>
      </c>
      <c r="AX77">
        <v>0.2394</v>
      </c>
      <c r="AY77">
        <v>-4.87E-2</v>
      </c>
      <c r="AZ77">
        <v>-4.4999999999999997E-3</v>
      </c>
      <c r="BA77" s="35">
        <f t="shared" si="36"/>
        <v>3.7657142857143722E-3</v>
      </c>
      <c r="BB77" s="35">
        <f t="shared" si="37"/>
        <v>5.7237142857142861E-2</v>
      </c>
      <c r="BC77" s="35">
        <f t="shared" si="37"/>
        <v>4.0371428571428598E-3</v>
      </c>
    </row>
    <row r="78" spans="1:55" ht="15">
      <c r="A78" s="1">
        <v>72</v>
      </c>
      <c r="B78">
        <v>0.27550000000000002</v>
      </c>
      <c r="C78">
        <v>-3.9899999999999998E-2</v>
      </c>
      <c r="D78">
        <v>3.8E-3</v>
      </c>
      <c r="E78" s="34">
        <f t="shared" si="19"/>
        <v>2.315000000000067E-3</v>
      </c>
      <c r="F78" s="34">
        <f t="shared" si="20"/>
        <v>6.9515714285714264E-2</v>
      </c>
      <c r="G78" s="34">
        <f t="shared" si="21"/>
        <v>1.2337142857142859E-2</v>
      </c>
      <c r="H78">
        <v>0.255</v>
      </c>
      <c r="I78">
        <v>-3.7699999999999997E-2</v>
      </c>
      <c r="J78">
        <v>-8.0000000000000002E-3</v>
      </c>
      <c r="K78" s="35">
        <f t="shared" si="22"/>
        <v>1.3689999999999952E-2</v>
      </c>
      <c r="L78" s="35">
        <f t="shared" si="23"/>
        <v>4.6237142857142859E-2</v>
      </c>
      <c r="M78" s="35">
        <f t="shared" si="23"/>
        <v>5.371428571428593E-4</v>
      </c>
      <c r="N78">
        <v>0.28089999999999998</v>
      </c>
      <c r="O78">
        <v>-5.7099999999999998E-2</v>
      </c>
      <c r="P78">
        <v>1.4E-3</v>
      </c>
      <c r="Q78" s="35">
        <f t="shared" si="24"/>
        <v>1.4091428571428699E-2</v>
      </c>
      <c r="R78" s="35">
        <f t="shared" si="25"/>
        <v>6.5637142857142852E-2</v>
      </c>
      <c r="S78" s="35">
        <f t="shared" si="25"/>
        <v>9.9371428571428597E-3</v>
      </c>
      <c r="T78">
        <v>0.247</v>
      </c>
      <c r="U78">
        <v>-1.18E-2</v>
      </c>
      <c r="V78">
        <v>-2.7400000000000001E-2</v>
      </c>
      <c r="W78" s="35">
        <f t="shared" si="26"/>
        <v>8.5785714285714909E-3</v>
      </c>
      <c r="X78" s="35">
        <f t="shared" si="27"/>
        <v>2.0337142857142859E-2</v>
      </c>
      <c r="Y78" s="35">
        <f t="shared" si="27"/>
        <v>3.5937142857142862E-2</v>
      </c>
      <c r="Z78">
        <v>0.1154</v>
      </c>
      <c r="AA78">
        <v>-2.5999999999999999E-3</v>
      </c>
      <c r="AB78">
        <v>1.01E-2</v>
      </c>
      <c r="AC78" s="35">
        <f t="shared" si="28"/>
        <v>6.500714285714318E-3</v>
      </c>
      <c r="AD78" s="35">
        <f t="shared" si="29"/>
        <v>5.9371428571428596E-3</v>
      </c>
      <c r="AE78" s="35">
        <f t="shared" si="29"/>
        <v>1.8637142857142859E-2</v>
      </c>
      <c r="AF78">
        <v>0.26919999999999999</v>
      </c>
      <c r="AG78">
        <v>-4.6399999999999997E-2</v>
      </c>
      <c r="AH78">
        <v>1.03E-2</v>
      </c>
      <c r="AI78" s="35">
        <f t="shared" si="30"/>
        <v>1.1990000000000112E-2</v>
      </c>
      <c r="AJ78" s="35">
        <f t="shared" si="31"/>
        <v>5.4937142857142858E-2</v>
      </c>
      <c r="AK78" s="35">
        <f t="shared" si="31"/>
        <v>1.8837142857142858E-2</v>
      </c>
      <c r="AL78">
        <v>0.23019999999999999</v>
      </c>
      <c r="AM78">
        <v>-3.49E-2</v>
      </c>
      <c r="AN78">
        <v>-5.0000000000000001E-4</v>
      </c>
      <c r="AO78" s="35">
        <f t="shared" si="32"/>
        <v>7.4464285714286316E-3</v>
      </c>
      <c r="AP78" s="35">
        <f t="shared" si="33"/>
        <v>4.3437142857142862E-2</v>
      </c>
      <c r="AQ78" s="35">
        <f t="shared" si="33"/>
        <v>8.037142857142859E-3</v>
      </c>
      <c r="AR78">
        <v>0.1265</v>
      </c>
      <c r="AS78">
        <v>1.21E-2</v>
      </c>
      <c r="AT78">
        <v>-1.6899999999999998E-2</v>
      </c>
      <c r="AU78" s="35">
        <f t="shared" si="34"/>
        <v>2.5272142857142771E-2</v>
      </c>
      <c r="AV78" s="35">
        <f t="shared" si="35"/>
        <v>2.0637142857142861E-2</v>
      </c>
      <c r="AW78" s="35">
        <f t="shared" si="35"/>
        <v>2.543714285714286E-2</v>
      </c>
      <c r="AX78">
        <v>0.23760000000000001</v>
      </c>
      <c r="AY78">
        <v>-3.73E-2</v>
      </c>
      <c r="AZ78">
        <v>2.5999999999999999E-3</v>
      </c>
      <c r="BA78" s="35">
        <f t="shared" si="36"/>
        <v>5.5657142857143682E-3</v>
      </c>
      <c r="BB78" s="35">
        <f t="shared" si="37"/>
        <v>4.5837142857142861E-2</v>
      </c>
      <c r="BC78" s="35">
        <f t="shared" si="37"/>
        <v>1.1137142857142859E-2</v>
      </c>
    </row>
    <row r="79" spans="1:55" ht="15">
      <c r="A79" s="1">
        <v>73</v>
      </c>
      <c r="B79">
        <v>0.2722</v>
      </c>
      <c r="C79">
        <v>-4.36E-2</v>
      </c>
      <c r="D79">
        <v>-2.0000000000000001E-4</v>
      </c>
      <c r="E79" s="34">
        <f t="shared" si="19"/>
        <v>5.6150000000000921E-3</v>
      </c>
      <c r="F79" s="34">
        <f t="shared" si="20"/>
        <v>7.3215714285714273E-2</v>
      </c>
      <c r="G79" s="34">
        <f t="shared" si="21"/>
        <v>8.3371428571428589E-3</v>
      </c>
      <c r="H79">
        <v>0.27389999999999998</v>
      </c>
      <c r="I79">
        <v>-2.5899999999999999E-2</v>
      </c>
      <c r="J79">
        <v>-4.8999999999999998E-3</v>
      </c>
      <c r="K79" s="35">
        <f t="shared" si="22"/>
        <v>3.2589999999999925E-2</v>
      </c>
      <c r="L79" s="35">
        <f t="shared" si="23"/>
        <v>3.4437142857142861E-2</v>
      </c>
      <c r="M79" s="35">
        <f t="shared" si="23"/>
        <v>3.6371428571428596E-3</v>
      </c>
      <c r="N79">
        <v>0.27560000000000001</v>
      </c>
      <c r="O79">
        <v>-7.5899999999999995E-2</v>
      </c>
      <c r="P79">
        <v>-2.58E-2</v>
      </c>
      <c r="Q79" s="35">
        <f t="shared" si="24"/>
        <v>8.7914285714287277E-3</v>
      </c>
      <c r="R79" s="35">
        <f t="shared" si="25"/>
        <v>8.443714285714285E-2</v>
      </c>
      <c r="S79" s="35">
        <f t="shared" si="25"/>
        <v>3.4337142857142858E-2</v>
      </c>
      <c r="T79">
        <v>0.26939999999999997</v>
      </c>
      <c r="U79">
        <v>-5.8999999999999999E-3</v>
      </c>
      <c r="V79">
        <v>-3.9699999999999999E-2</v>
      </c>
      <c r="W79" s="35">
        <f t="shared" si="26"/>
        <v>1.3821428571428485E-2</v>
      </c>
      <c r="X79" s="35">
        <f t="shared" si="27"/>
        <v>2.6371428571428596E-3</v>
      </c>
      <c r="Y79" s="35">
        <f t="shared" si="27"/>
        <v>4.823714285714286E-2</v>
      </c>
      <c r="Z79">
        <v>0.1239</v>
      </c>
      <c r="AA79">
        <v>1.0200000000000001E-2</v>
      </c>
      <c r="AB79">
        <v>8.0000000000000004E-4</v>
      </c>
      <c r="AC79" s="35">
        <f t="shared" si="28"/>
        <v>1.9992857142856757E-3</v>
      </c>
      <c r="AD79" s="35">
        <f t="shared" si="29"/>
        <v>1.8737142857142862E-2</v>
      </c>
      <c r="AE79" s="35">
        <f t="shared" si="29"/>
        <v>9.3371428571428598E-3</v>
      </c>
      <c r="AF79">
        <v>0.27079999999999999</v>
      </c>
      <c r="AG79">
        <v>-4.1700000000000001E-2</v>
      </c>
      <c r="AH79">
        <v>6.1999999999999998E-3</v>
      </c>
      <c r="AI79" s="35">
        <f t="shared" si="30"/>
        <v>1.3590000000000102E-2</v>
      </c>
      <c r="AJ79" s="35">
        <f t="shared" si="31"/>
        <v>5.0237142857142862E-2</v>
      </c>
      <c r="AK79" s="35">
        <f t="shared" si="31"/>
        <v>1.4737142857142858E-2</v>
      </c>
      <c r="AL79">
        <v>0.2175</v>
      </c>
      <c r="AM79">
        <v>-9.1000000000000004E-3</v>
      </c>
      <c r="AN79">
        <v>-6.7999999999999996E-3</v>
      </c>
      <c r="AO79" s="35">
        <f t="shared" si="32"/>
        <v>2.0146428571428621E-2</v>
      </c>
      <c r="AP79" s="35">
        <f t="shared" si="33"/>
        <v>1.7637142857142858E-2</v>
      </c>
      <c r="AQ79" s="35">
        <f t="shared" si="33"/>
        <v>1.7371428571428598E-3</v>
      </c>
      <c r="AR79">
        <v>0.1951</v>
      </c>
      <c r="AS79">
        <v>-4.0899999999999999E-2</v>
      </c>
      <c r="AT79">
        <v>7.9000000000000008E-3</v>
      </c>
      <c r="AU79" s="35">
        <f t="shared" si="34"/>
        <v>4.3327857142857223E-2</v>
      </c>
      <c r="AV79" s="35">
        <f t="shared" si="35"/>
        <v>4.943714285714286E-2</v>
      </c>
      <c r="AW79" s="35">
        <f t="shared" si="35"/>
        <v>1.6437142857142858E-2</v>
      </c>
      <c r="AX79">
        <v>0.2424</v>
      </c>
      <c r="AY79">
        <v>-4.2799999999999998E-2</v>
      </c>
      <c r="AZ79">
        <v>8.6E-3</v>
      </c>
      <c r="BA79" s="35">
        <f t="shared" si="36"/>
        <v>7.657142857143695E-4</v>
      </c>
      <c r="BB79" s="35">
        <f t="shared" si="37"/>
        <v>5.1337142857142859E-2</v>
      </c>
      <c r="BC79" s="35">
        <f t="shared" si="37"/>
        <v>1.7137142857142858E-2</v>
      </c>
    </row>
    <row r="80" spans="1:55" ht="15">
      <c r="A80" s="1">
        <v>74</v>
      </c>
      <c r="B80">
        <v>0.2843</v>
      </c>
      <c r="C80">
        <v>-3.9E-2</v>
      </c>
      <c r="D80">
        <v>2E-3</v>
      </c>
      <c r="E80" s="34">
        <f t="shared" si="19"/>
        <v>6.4849999999999075E-3</v>
      </c>
      <c r="F80" s="34">
        <f t="shared" si="20"/>
        <v>6.8615714285714266E-2</v>
      </c>
      <c r="G80" s="34">
        <f t="shared" si="21"/>
        <v>1.053714285714286E-2</v>
      </c>
      <c r="H80">
        <v>0.24929999999999999</v>
      </c>
      <c r="I80">
        <v>-1.77E-2</v>
      </c>
      <c r="J80">
        <v>-1.06E-2</v>
      </c>
      <c r="K80" s="35">
        <f t="shared" si="22"/>
        <v>7.9899999999999416E-3</v>
      </c>
      <c r="L80" s="35">
        <f t="shared" si="23"/>
        <v>2.6237142857142862E-2</v>
      </c>
      <c r="M80" s="35">
        <f t="shared" si="23"/>
        <v>1.913714285714286E-2</v>
      </c>
      <c r="N80">
        <v>0.26029999999999998</v>
      </c>
      <c r="O80">
        <v>-7.3400000000000007E-2</v>
      </c>
      <c r="P80">
        <v>-8.2000000000000007E-3</v>
      </c>
      <c r="Q80" s="35">
        <f t="shared" si="24"/>
        <v>6.5085714285713081E-3</v>
      </c>
      <c r="R80" s="35">
        <f t="shared" si="25"/>
        <v>8.1937142857142861E-2</v>
      </c>
      <c r="S80" s="35">
        <f t="shared" si="25"/>
        <v>3.3714285714285877E-4</v>
      </c>
      <c r="T80">
        <v>0.24079999999999999</v>
      </c>
      <c r="U80">
        <v>-6.9999999999999999E-4</v>
      </c>
      <c r="V80">
        <v>-7.1000000000000004E-3</v>
      </c>
      <c r="W80" s="35">
        <f t="shared" si="26"/>
        <v>1.4778571428571502E-2</v>
      </c>
      <c r="X80" s="35">
        <f t="shared" si="27"/>
        <v>7.8371428571428602E-3</v>
      </c>
      <c r="Y80" s="35">
        <f t="shared" si="27"/>
        <v>1.4371428571428591E-3</v>
      </c>
      <c r="Z80">
        <v>0.14899999999999999</v>
      </c>
      <c r="AA80">
        <v>-3.0099999999999998E-2</v>
      </c>
      <c r="AB80">
        <v>1.1900000000000001E-2</v>
      </c>
      <c r="AC80" s="35">
        <f t="shared" si="28"/>
        <v>2.7099285714285673E-2</v>
      </c>
      <c r="AD80" s="35">
        <f t="shared" si="29"/>
        <v>3.8637142857142856E-2</v>
      </c>
      <c r="AE80" s="35">
        <f t="shared" si="29"/>
        <v>2.0437142857142862E-2</v>
      </c>
      <c r="AF80">
        <v>0.26350000000000001</v>
      </c>
      <c r="AG80">
        <v>-3.6499999999999998E-2</v>
      </c>
      <c r="AH80">
        <v>-1.83E-2</v>
      </c>
      <c r="AI80" s="35">
        <f t="shared" si="30"/>
        <v>6.2900000000001288E-3</v>
      </c>
      <c r="AJ80" s="35">
        <f t="shared" si="31"/>
        <v>4.5037142857142859E-2</v>
      </c>
      <c r="AK80" s="35">
        <f t="shared" si="31"/>
        <v>2.6837142857142858E-2</v>
      </c>
      <c r="AL80">
        <v>0.21729999999999999</v>
      </c>
      <c r="AM80">
        <v>-2.23E-2</v>
      </c>
      <c r="AN80">
        <v>-8.0000000000000004E-4</v>
      </c>
      <c r="AO80" s="35">
        <f t="shared" si="32"/>
        <v>2.0346428571428626E-2</v>
      </c>
      <c r="AP80" s="35">
        <f t="shared" si="33"/>
        <v>3.0837142857142862E-2</v>
      </c>
      <c r="AQ80" s="35">
        <f t="shared" si="33"/>
        <v>7.7371428571428591E-3</v>
      </c>
      <c r="AR80">
        <v>0.20569999999999999</v>
      </c>
      <c r="AS80">
        <v>-7.6E-3</v>
      </c>
      <c r="AT80">
        <v>-8.0000000000000002E-3</v>
      </c>
      <c r="AU80" s="35">
        <f t="shared" si="34"/>
        <v>5.3927857142857222E-2</v>
      </c>
      <c r="AV80" s="35">
        <f t="shared" si="35"/>
        <v>9.3714285714285948E-4</v>
      </c>
      <c r="AW80" s="35">
        <f t="shared" si="35"/>
        <v>5.371428571428593E-4</v>
      </c>
      <c r="AX80">
        <v>0.26029999999999998</v>
      </c>
      <c r="AY80">
        <v>-4.1599999999999998E-2</v>
      </c>
      <c r="AZ80">
        <v>-1.54E-2</v>
      </c>
      <c r="BA80" s="35">
        <f t="shared" si="36"/>
        <v>1.7134285714285602E-2</v>
      </c>
      <c r="BB80" s="35">
        <f t="shared" si="37"/>
        <v>5.0137142857142859E-2</v>
      </c>
      <c r="BC80" s="35">
        <f t="shared" si="37"/>
        <v>2.3937142857142858E-2</v>
      </c>
    </row>
    <row r="81" spans="1:55" ht="15">
      <c r="A81" s="1">
        <v>75</v>
      </c>
      <c r="B81">
        <v>0.28170000000000001</v>
      </c>
      <c r="C81">
        <v>-4.8099999999999997E-2</v>
      </c>
      <c r="D81">
        <v>0</v>
      </c>
      <c r="E81" s="34">
        <f t="shared" si="19"/>
        <v>3.8849999999999163E-3</v>
      </c>
      <c r="F81" s="34">
        <f t="shared" si="20"/>
        <v>7.7715714285714263E-2</v>
      </c>
      <c r="G81" s="34">
        <f t="shared" si="21"/>
        <v>8.5371428571428595E-3</v>
      </c>
      <c r="H81">
        <v>0.25640000000000002</v>
      </c>
      <c r="I81">
        <v>-5.9700000000000003E-2</v>
      </c>
      <c r="J81">
        <v>1.34E-2</v>
      </c>
      <c r="K81" s="35">
        <f t="shared" si="22"/>
        <v>1.5089999999999965E-2</v>
      </c>
      <c r="L81" s="35">
        <f t="shared" si="23"/>
        <v>6.8237142857142857E-2</v>
      </c>
      <c r="M81" s="35">
        <f t="shared" si="23"/>
        <v>2.193714285714286E-2</v>
      </c>
      <c r="N81">
        <v>0.26900000000000002</v>
      </c>
      <c r="O81">
        <v>-6.3700000000000007E-2</v>
      </c>
      <c r="P81">
        <v>1.2999999999999999E-3</v>
      </c>
      <c r="Q81" s="35">
        <f t="shared" si="24"/>
        <v>2.1914285714287329E-3</v>
      </c>
      <c r="R81" s="35">
        <f t="shared" si="25"/>
        <v>7.2237142857142861E-2</v>
      </c>
      <c r="S81" s="35">
        <f t="shared" si="25"/>
        <v>9.8371428571428603E-3</v>
      </c>
      <c r="T81">
        <v>0.26860000000000001</v>
      </c>
      <c r="U81">
        <v>-1.9199999999999998E-2</v>
      </c>
      <c r="V81">
        <v>8.0000000000000004E-4</v>
      </c>
      <c r="W81" s="35">
        <f t="shared" si="26"/>
        <v>1.3021428571428517E-2</v>
      </c>
      <c r="X81" s="35">
        <f t="shared" si="27"/>
        <v>2.7737142857142856E-2</v>
      </c>
      <c r="Y81" s="35">
        <f t="shared" si="27"/>
        <v>9.3371428571428598E-3</v>
      </c>
      <c r="Z81">
        <v>0.14990000000000001</v>
      </c>
      <c r="AA81">
        <v>-5.3999999999999999E-2</v>
      </c>
      <c r="AB81">
        <v>-2.0400000000000001E-2</v>
      </c>
      <c r="AC81" s="35">
        <f t="shared" si="28"/>
        <v>2.7999285714285685E-2</v>
      </c>
      <c r="AD81" s="35">
        <f t="shared" si="29"/>
        <v>6.2537142857142861E-2</v>
      </c>
      <c r="AE81" s="35">
        <f t="shared" si="29"/>
        <v>2.8937142857142863E-2</v>
      </c>
      <c r="AF81">
        <v>0.26729999999999998</v>
      </c>
      <c r="AG81">
        <v>-5.9299999999999999E-2</v>
      </c>
      <c r="AH81">
        <v>-2.0299999999999999E-2</v>
      </c>
      <c r="AI81" s="35">
        <f t="shared" si="30"/>
        <v>1.0090000000000099E-2</v>
      </c>
      <c r="AJ81" s="35">
        <f t="shared" si="31"/>
        <v>6.783714285714286E-2</v>
      </c>
      <c r="AK81" s="35">
        <f t="shared" si="31"/>
        <v>2.883714285714286E-2</v>
      </c>
      <c r="AL81">
        <v>0.2082</v>
      </c>
      <c r="AM81">
        <v>-2.9700000000000001E-2</v>
      </c>
      <c r="AN81">
        <v>5.7000000000000002E-3</v>
      </c>
      <c r="AO81" s="35">
        <f t="shared" si="32"/>
        <v>2.9446428571428623E-2</v>
      </c>
      <c r="AP81" s="35">
        <f t="shared" si="33"/>
        <v>3.8237142857142858E-2</v>
      </c>
      <c r="AQ81" s="35">
        <f t="shared" si="33"/>
        <v>1.423714285714286E-2</v>
      </c>
      <c r="AR81">
        <v>0.186</v>
      </c>
      <c r="AS81">
        <v>-4.9799999999999997E-2</v>
      </c>
      <c r="AT81">
        <v>-3.1899999999999998E-2</v>
      </c>
      <c r="AU81" s="35">
        <f t="shared" si="34"/>
        <v>3.4227857142857226E-2</v>
      </c>
      <c r="AV81" s="35">
        <f t="shared" si="35"/>
        <v>5.8337142857142858E-2</v>
      </c>
      <c r="AW81" s="35">
        <f t="shared" si="35"/>
        <v>4.0437142857142859E-2</v>
      </c>
      <c r="AX81">
        <v>0.23980000000000001</v>
      </c>
      <c r="AY81">
        <v>-5.0799999999999998E-2</v>
      </c>
      <c r="AZ81">
        <v>-1.72E-2</v>
      </c>
      <c r="BA81" s="35">
        <f t="shared" si="36"/>
        <v>3.3657142857143607E-3</v>
      </c>
      <c r="BB81" s="35">
        <f t="shared" si="37"/>
        <v>5.9337142857142859E-2</v>
      </c>
      <c r="BC81" s="35">
        <f t="shared" si="37"/>
        <v>2.5737142857142861E-2</v>
      </c>
    </row>
    <row r="82" spans="1:55" ht="15">
      <c r="A82" s="1">
        <v>76</v>
      </c>
      <c r="B82">
        <v>0.27129999999999999</v>
      </c>
      <c r="C82">
        <v>-4.4400000000000002E-2</v>
      </c>
      <c r="D82">
        <v>8.3999999999999995E-3</v>
      </c>
      <c r="E82" s="34">
        <f t="shared" si="19"/>
        <v>6.515000000000104E-3</v>
      </c>
      <c r="F82" s="34">
        <f t="shared" si="20"/>
        <v>7.4015714285714268E-2</v>
      </c>
      <c r="G82" s="34">
        <f t="shared" si="21"/>
        <v>1.6937142857142859E-2</v>
      </c>
      <c r="H82">
        <v>0.22839999999999999</v>
      </c>
      <c r="I82">
        <v>1.6799999999999999E-2</v>
      </c>
      <c r="J82">
        <v>1.24E-2</v>
      </c>
      <c r="K82" s="35">
        <f t="shared" si="22"/>
        <v>1.291000000000006E-2</v>
      </c>
      <c r="L82" s="35">
        <f t="shared" si="23"/>
        <v>2.5337142857142857E-2</v>
      </c>
      <c r="M82" s="35">
        <f t="shared" si="23"/>
        <v>2.0937142857142859E-2</v>
      </c>
      <c r="N82">
        <v>0.26100000000000001</v>
      </c>
      <c r="O82">
        <v>-5.3100000000000001E-2</v>
      </c>
      <c r="P82">
        <v>-4.7000000000000002E-3</v>
      </c>
      <c r="Q82" s="35">
        <f t="shared" si="24"/>
        <v>5.8085714285712742E-3</v>
      </c>
      <c r="R82" s="35">
        <f t="shared" si="25"/>
        <v>6.1637142857142863E-2</v>
      </c>
      <c r="S82" s="35">
        <f t="shared" si="25"/>
        <v>3.8371428571428593E-3</v>
      </c>
      <c r="T82">
        <v>0.27700000000000002</v>
      </c>
      <c r="U82">
        <v>-4.4299999999999999E-2</v>
      </c>
      <c r="V82">
        <v>-1.4200000000000001E-2</v>
      </c>
      <c r="W82" s="35">
        <f t="shared" si="26"/>
        <v>2.1421428571428536E-2</v>
      </c>
      <c r="X82" s="35">
        <f t="shared" si="27"/>
        <v>5.283714285714286E-2</v>
      </c>
      <c r="Y82" s="35">
        <f t="shared" si="27"/>
        <v>2.2737142857142859E-2</v>
      </c>
      <c r="Z82">
        <v>0.1522</v>
      </c>
      <c r="AA82">
        <v>-6.1999999999999998E-3</v>
      </c>
      <c r="AB82">
        <v>-8.0999999999999996E-3</v>
      </c>
      <c r="AC82" s="35">
        <f t="shared" si="28"/>
        <v>3.0299285714285681E-2</v>
      </c>
      <c r="AD82" s="35">
        <f t="shared" si="29"/>
        <v>2.3371428571428597E-3</v>
      </c>
      <c r="AE82" s="35">
        <f t="shared" si="29"/>
        <v>4.371428571428599E-4</v>
      </c>
      <c r="AF82">
        <v>0.2676</v>
      </c>
      <c r="AG82">
        <v>-5.7500000000000002E-2</v>
      </c>
      <c r="AH82">
        <v>-2.3900000000000001E-2</v>
      </c>
      <c r="AI82" s="35">
        <f t="shared" si="30"/>
        <v>1.0390000000000121E-2</v>
      </c>
      <c r="AJ82" s="35">
        <f t="shared" si="31"/>
        <v>6.6037142857142864E-2</v>
      </c>
      <c r="AK82" s="35">
        <f t="shared" si="31"/>
        <v>3.2437142857142859E-2</v>
      </c>
      <c r="AL82">
        <v>0.2293</v>
      </c>
      <c r="AM82">
        <v>-2.35E-2</v>
      </c>
      <c r="AN82">
        <v>7.4999999999999997E-3</v>
      </c>
      <c r="AO82" s="35">
        <f t="shared" si="32"/>
        <v>8.3464285714286157E-3</v>
      </c>
      <c r="AP82" s="35">
        <f t="shared" si="33"/>
        <v>3.2037142857142861E-2</v>
      </c>
      <c r="AQ82" s="35">
        <f t="shared" si="33"/>
        <v>1.6037142857142861E-2</v>
      </c>
      <c r="AR82">
        <v>0.2477</v>
      </c>
      <c r="AS82">
        <v>-4.9599999999999998E-2</v>
      </c>
      <c r="AT82">
        <v>2.9100000000000001E-2</v>
      </c>
      <c r="AU82" s="35">
        <f t="shared" si="34"/>
        <v>9.5927857142857231E-2</v>
      </c>
      <c r="AV82" s="35">
        <f t="shared" si="35"/>
        <v>5.8137142857142859E-2</v>
      </c>
      <c r="AW82" s="35">
        <f t="shared" si="35"/>
        <v>3.7637142857142862E-2</v>
      </c>
      <c r="AX82">
        <v>0.2429</v>
      </c>
      <c r="AY82">
        <v>-6.5000000000000002E-2</v>
      </c>
      <c r="AZ82">
        <v>-1.37E-2</v>
      </c>
      <c r="BA82" s="35">
        <f t="shared" si="36"/>
        <v>2.6571428571436906E-4</v>
      </c>
      <c r="BB82" s="35">
        <f t="shared" si="37"/>
        <v>7.3537142857142856E-2</v>
      </c>
      <c r="BC82" s="35">
        <f t="shared" si="37"/>
        <v>2.2237142857142858E-2</v>
      </c>
    </row>
    <row r="83" spans="1:55" ht="15">
      <c r="A83" s="1">
        <v>77</v>
      </c>
      <c r="B83">
        <v>0.2626</v>
      </c>
      <c r="C83">
        <v>-3.3500000000000002E-2</v>
      </c>
      <c r="D83">
        <v>-7.4999999999999997E-3</v>
      </c>
      <c r="E83" s="34">
        <f t="shared" si="19"/>
        <v>1.521500000000009E-2</v>
      </c>
      <c r="F83" s="34">
        <f t="shared" si="20"/>
        <v>6.3115714285714275E-2</v>
      </c>
      <c r="G83" s="34">
        <f t="shared" si="21"/>
        <v>1.0371428571428597E-3</v>
      </c>
      <c r="H83">
        <v>0.2465</v>
      </c>
      <c r="I83">
        <v>-3.0599999999999999E-2</v>
      </c>
      <c r="J83">
        <v>-6.3E-3</v>
      </c>
      <c r="K83" s="35">
        <f t="shared" si="22"/>
        <v>5.1899999999999447E-3</v>
      </c>
      <c r="L83" s="35">
        <f t="shared" si="23"/>
        <v>3.9137142857142856E-2</v>
      </c>
      <c r="M83" s="35">
        <f t="shared" si="23"/>
        <v>2.2371428571428594E-3</v>
      </c>
      <c r="N83">
        <v>0.2571</v>
      </c>
      <c r="O83">
        <v>-0.06</v>
      </c>
      <c r="P83">
        <v>1.6999999999999999E-3</v>
      </c>
      <c r="Q83" s="35">
        <f t="shared" si="24"/>
        <v>9.7085714285712887E-3</v>
      </c>
      <c r="R83" s="35">
        <f t="shared" si="25"/>
        <v>6.8537142857142852E-2</v>
      </c>
      <c r="S83" s="35">
        <f t="shared" si="25"/>
        <v>1.023714285714286E-2</v>
      </c>
      <c r="T83">
        <v>0.27650000000000002</v>
      </c>
      <c r="U83">
        <v>-2.81E-2</v>
      </c>
      <c r="V83">
        <v>5.4000000000000003E-3</v>
      </c>
      <c r="W83" s="35">
        <f t="shared" si="26"/>
        <v>2.0921428571428535E-2</v>
      </c>
      <c r="X83" s="35">
        <f t="shared" si="27"/>
        <v>3.6637142857142861E-2</v>
      </c>
      <c r="Y83" s="35">
        <f t="shared" si="27"/>
        <v>1.393714285714286E-2</v>
      </c>
      <c r="Z83">
        <v>9.1399999999999995E-2</v>
      </c>
      <c r="AA83">
        <v>-1.7299999999999999E-2</v>
      </c>
      <c r="AB83">
        <v>1.6299999999999999E-2</v>
      </c>
      <c r="AC83" s="35">
        <f t="shared" si="28"/>
        <v>3.0500714285714325E-2</v>
      </c>
      <c r="AD83" s="35">
        <f t="shared" si="29"/>
        <v>2.5837142857142857E-2</v>
      </c>
      <c r="AE83" s="35">
        <f t="shared" si="29"/>
        <v>2.4837142857142856E-2</v>
      </c>
      <c r="AF83">
        <v>0.25790000000000002</v>
      </c>
      <c r="AG83">
        <v>-5.1499999999999997E-2</v>
      </c>
      <c r="AH83">
        <v>-1.7999999999999999E-2</v>
      </c>
      <c r="AI83" s="35">
        <f t="shared" si="30"/>
        <v>6.9000000000013495E-4</v>
      </c>
      <c r="AJ83" s="35">
        <f t="shared" si="31"/>
        <v>6.0037142857142858E-2</v>
      </c>
      <c r="AK83" s="35">
        <f t="shared" si="31"/>
        <v>2.6537142857142856E-2</v>
      </c>
      <c r="AL83">
        <v>0.23430000000000001</v>
      </c>
      <c r="AM83">
        <v>-1.5699999999999999E-2</v>
      </c>
      <c r="AN83">
        <v>4.3E-3</v>
      </c>
      <c r="AO83" s="35">
        <f t="shared" si="32"/>
        <v>3.3464285714286113E-3</v>
      </c>
      <c r="AP83" s="35">
        <f t="shared" si="33"/>
        <v>2.423714285714286E-2</v>
      </c>
      <c r="AQ83" s="35">
        <f t="shared" si="33"/>
        <v>1.2837142857142859E-2</v>
      </c>
      <c r="AR83">
        <v>0.1893</v>
      </c>
      <c r="AS83">
        <v>-7.9699999999999993E-2</v>
      </c>
      <c r="AT83">
        <v>-7.7999999999999996E-3</v>
      </c>
      <c r="AU83" s="35">
        <f t="shared" si="34"/>
        <v>3.7527857142857224E-2</v>
      </c>
      <c r="AV83" s="35">
        <f t="shared" si="35"/>
        <v>8.8237142857142847E-2</v>
      </c>
      <c r="AW83" s="35">
        <f t="shared" si="35"/>
        <v>7.3714285714285982E-4</v>
      </c>
      <c r="AX83">
        <v>0.22550000000000001</v>
      </c>
      <c r="AY83">
        <v>-5.1799999999999999E-2</v>
      </c>
      <c r="AZ83">
        <v>-1.84E-2</v>
      </c>
      <c r="BA83" s="35">
        <f t="shared" si="36"/>
        <v>1.7665714285714368E-2</v>
      </c>
      <c r="BB83" s="35">
        <f t="shared" si="37"/>
        <v>6.033714285714286E-2</v>
      </c>
      <c r="BC83" s="35">
        <f t="shared" si="37"/>
        <v>2.6937142857142861E-2</v>
      </c>
    </row>
    <row r="84" spans="1:55" ht="15">
      <c r="A84" s="1">
        <v>78</v>
      </c>
      <c r="B84">
        <v>0.27489999999999998</v>
      </c>
      <c r="C84">
        <v>-5.0500000000000003E-2</v>
      </c>
      <c r="D84">
        <v>-8.9999999999999998E-4</v>
      </c>
      <c r="E84" s="34">
        <f t="shared" si="19"/>
        <v>2.9150000000001119E-3</v>
      </c>
      <c r="F84" s="34">
        <f t="shared" si="20"/>
        <v>8.0115714285714276E-2</v>
      </c>
      <c r="G84" s="34">
        <f t="shared" si="21"/>
        <v>7.6371428571428597E-3</v>
      </c>
      <c r="H84">
        <v>0.2286</v>
      </c>
      <c r="I84">
        <v>-4.0500000000000001E-2</v>
      </c>
      <c r="J84">
        <v>-2.3E-3</v>
      </c>
      <c r="K84" s="35">
        <f t="shared" si="22"/>
        <v>1.2710000000000055E-2</v>
      </c>
      <c r="L84" s="35">
        <f t="shared" si="23"/>
        <v>4.9037142857142862E-2</v>
      </c>
      <c r="M84" s="35">
        <f t="shared" si="23"/>
        <v>6.2371428571428595E-3</v>
      </c>
      <c r="N84">
        <v>0.26769999999999999</v>
      </c>
      <c r="O84">
        <v>-6.0999999999999999E-2</v>
      </c>
      <c r="P84">
        <v>-1.38E-2</v>
      </c>
      <c r="Q84" s="35">
        <f t="shared" si="24"/>
        <v>8.9142857142870957E-4</v>
      </c>
      <c r="R84" s="35">
        <f t="shared" si="25"/>
        <v>6.9537142857142853E-2</v>
      </c>
      <c r="S84" s="35">
        <f t="shared" si="25"/>
        <v>2.2337142857142861E-2</v>
      </c>
      <c r="T84">
        <v>0.26390000000000002</v>
      </c>
      <c r="U84">
        <v>-3.4000000000000002E-2</v>
      </c>
      <c r="V84">
        <v>-3.8E-3</v>
      </c>
      <c r="W84" s="35">
        <f t="shared" si="26"/>
        <v>8.3214285714285352E-3</v>
      </c>
      <c r="X84" s="35">
        <f t="shared" si="27"/>
        <v>4.2537142857142864E-2</v>
      </c>
      <c r="Y84" s="35">
        <f t="shared" si="27"/>
        <v>4.7371428571428599E-3</v>
      </c>
      <c r="Z84">
        <v>0.11119999999999999</v>
      </c>
      <c r="AA84">
        <v>3.0999999999999999E-3</v>
      </c>
      <c r="AB84">
        <v>4.3499999999999997E-2</v>
      </c>
      <c r="AC84" s="35">
        <f t="shared" si="28"/>
        <v>1.0700714285714327E-2</v>
      </c>
      <c r="AD84" s="35">
        <f t="shared" si="29"/>
        <v>1.163714285714286E-2</v>
      </c>
      <c r="AE84" s="35">
        <f t="shared" si="29"/>
        <v>5.2037142857142858E-2</v>
      </c>
      <c r="AF84">
        <v>0.24829999999999999</v>
      </c>
      <c r="AG84">
        <v>-3.78E-2</v>
      </c>
      <c r="AH84">
        <v>-1.47E-2</v>
      </c>
      <c r="AI84" s="35">
        <f t="shared" si="30"/>
        <v>8.9099999999998902E-3</v>
      </c>
      <c r="AJ84" s="35">
        <f t="shared" si="31"/>
        <v>4.6337142857142861E-2</v>
      </c>
      <c r="AK84" s="35">
        <f t="shared" si="31"/>
        <v>2.3237142857142859E-2</v>
      </c>
      <c r="AL84">
        <v>0.2278</v>
      </c>
      <c r="AM84">
        <v>-1.7100000000000001E-2</v>
      </c>
      <c r="AN84">
        <v>-3.5000000000000001E-3</v>
      </c>
      <c r="AO84" s="35">
        <f t="shared" si="32"/>
        <v>9.846428571428617E-3</v>
      </c>
      <c r="AP84" s="35">
        <f t="shared" si="33"/>
        <v>2.5637142857142858E-2</v>
      </c>
      <c r="AQ84" s="35">
        <f t="shared" si="33"/>
        <v>5.0371428571428598E-3</v>
      </c>
      <c r="AR84">
        <v>0.1157</v>
      </c>
      <c r="AS84">
        <v>5.7500000000000002E-2</v>
      </c>
      <c r="AT84">
        <v>8.5000000000000006E-3</v>
      </c>
      <c r="AU84" s="35">
        <f t="shared" si="34"/>
        <v>3.6072142857142775E-2</v>
      </c>
      <c r="AV84" s="35">
        <f t="shared" si="35"/>
        <v>6.6037142857142864E-2</v>
      </c>
      <c r="AW84" s="35">
        <f t="shared" si="35"/>
        <v>1.7037142857142862E-2</v>
      </c>
      <c r="AX84">
        <v>0.2349</v>
      </c>
      <c r="AY84">
        <v>-4.1399999999999999E-2</v>
      </c>
      <c r="AZ84">
        <v>-1.8200000000000001E-2</v>
      </c>
      <c r="BA84" s="35">
        <f t="shared" si="36"/>
        <v>8.2657142857143762E-3</v>
      </c>
      <c r="BB84" s="35">
        <f t="shared" si="37"/>
        <v>4.993714285714286E-2</v>
      </c>
      <c r="BC84" s="35">
        <f t="shared" si="37"/>
        <v>2.6737142857142862E-2</v>
      </c>
    </row>
    <row r="85" spans="1:55" ht="15">
      <c r="A85" s="1">
        <v>79</v>
      </c>
      <c r="B85">
        <v>0.27450000000000002</v>
      </c>
      <c r="C85">
        <v>-4.0599999999999997E-2</v>
      </c>
      <c r="D85">
        <v>0.01</v>
      </c>
      <c r="E85" s="34">
        <f t="shared" si="19"/>
        <v>3.3150000000000679E-3</v>
      </c>
      <c r="F85" s="34">
        <f t="shared" si="20"/>
        <v>7.021571428571427E-2</v>
      </c>
      <c r="G85" s="34">
        <f t="shared" si="21"/>
        <v>1.853714285714286E-2</v>
      </c>
      <c r="H85">
        <v>0.26919999999999999</v>
      </c>
      <c r="I85">
        <v>-4.6399999999999997E-2</v>
      </c>
      <c r="J85">
        <v>5.1999999999999998E-3</v>
      </c>
      <c r="K85" s="35">
        <f t="shared" si="22"/>
        <v>2.7889999999999943E-2</v>
      </c>
      <c r="L85" s="35">
        <f t="shared" si="23"/>
        <v>5.4937142857142858E-2</v>
      </c>
      <c r="M85" s="35">
        <f t="shared" si="23"/>
        <v>1.3737142857142859E-2</v>
      </c>
      <c r="N85">
        <v>0.26840000000000003</v>
      </c>
      <c r="O85">
        <v>-5.6099999999999997E-2</v>
      </c>
      <c r="P85">
        <v>-5.8999999999999999E-3</v>
      </c>
      <c r="Q85" s="35">
        <f t="shared" si="24"/>
        <v>1.5914285714287435E-3</v>
      </c>
      <c r="R85" s="35">
        <f t="shared" si="25"/>
        <v>6.4637142857142851E-2</v>
      </c>
      <c r="S85" s="35">
        <f t="shared" si="25"/>
        <v>2.6371428571428596E-3</v>
      </c>
      <c r="T85">
        <v>0.2515</v>
      </c>
      <c r="U85">
        <v>-4.2099999999999999E-2</v>
      </c>
      <c r="V85">
        <v>-9.1000000000000004E-3</v>
      </c>
      <c r="W85" s="35">
        <f t="shared" si="26"/>
        <v>4.0785714285714869E-3</v>
      </c>
      <c r="X85" s="35">
        <f t="shared" si="27"/>
        <v>5.063714285714286E-2</v>
      </c>
      <c r="Y85" s="35">
        <f t="shared" si="27"/>
        <v>1.7637142857142858E-2</v>
      </c>
      <c r="Z85">
        <v>0.14099999999999999</v>
      </c>
      <c r="AA85">
        <v>2.4199999999999999E-2</v>
      </c>
      <c r="AB85">
        <v>1.7399999999999999E-2</v>
      </c>
      <c r="AC85" s="35">
        <f t="shared" si="28"/>
        <v>1.9099285714285666E-2</v>
      </c>
      <c r="AD85" s="35">
        <f t="shared" si="29"/>
        <v>3.273714285714286E-2</v>
      </c>
      <c r="AE85" s="35">
        <f t="shared" si="29"/>
        <v>2.593714285714286E-2</v>
      </c>
      <c r="AF85">
        <v>0.2329</v>
      </c>
      <c r="AG85">
        <v>-4.5400000000000003E-2</v>
      </c>
      <c r="AH85">
        <v>-5.1000000000000004E-3</v>
      </c>
      <c r="AI85" s="35">
        <f t="shared" si="30"/>
        <v>2.4309999999999887E-2</v>
      </c>
      <c r="AJ85" s="35">
        <f t="shared" si="31"/>
        <v>5.3937142857142864E-2</v>
      </c>
      <c r="AK85" s="35">
        <f t="shared" si="31"/>
        <v>3.4371428571428591E-3</v>
      </c>
      <c r="AL85">
        <v>0.21779999999999999</v>
      </c>
      <c r="AM85">
        <v>-3.0599999999999999E-2</v>
      </c>
      <c r="AN85">
        <v>-5.8999999999999999E-3</v>
      </c>
      <c r="AO85" s="35">
        <f t="shared" si="32"/>
        <v>1.9846428571428626E-2</v>
      </c>
      <c r="AP85" s="35">
        <f t="shared" si="33"/>
        <v>3.9137142857142856E-2</v>
      </c>
      <c r="AQ85" s="35">
        <f t="shared" si="33"/>
        <v>2.6371428571428596E-3</v>
      </c>
      <c r="AR85">
        <v>0.1265</v>
      </c>
      <c r="AS85">
        <v>-2.8E-3</v>
      </c>
      <c r="AT85">
        <v>-5.3E-3</v>
      </c>
      <c r="AU85" s="35">
        <f t="shared" si="34"/>
        <v>2.5272142857142771E-2</v>
      </c>
      <c r="AV85" s="35">
        <f t="shared" si="35"/>
        <v>5.7371428571428591E-3</v>
      </c>
      <c r="AW85" s="35">
        <f t="shared" si="35"/>
        <v>3.2371428571428594E-3</v>
      </c>
      <c r="AX85">
        <v>0.23350000000000001</v>
      </c>
      <c r="AY85">
        <v>-5.7700000000000001E-2</v>
      </c>
      <c r="AZ85">
        <v>-1.52E-2</v>
      </c>
      <c r="BA85" s="35">
        <f t="shared" si="36"/>
        <v>9.6657142857143608E-3</v>
      </c>
      <c r="BB85" s="35">
        <f t="shared" si="37"/>
        <v>6.6237142857142856E-2</v>
      </c>
      <c r="BC85" s="35">
        <f t="shared" si="37"/>
        <v>2.3737142857142859E-2</v>
      </c>
    </row>
    <row r="86" spans="1:55" ht="15">
      <c r="A86" s="1">
        <v>80</v>
      </c>
      <c r="B86">
        <v>0.28860000000000002</v>
      </c>
      <c r="C86">
        <v>-3.49E-2</v>
      </c>
      <c r="D86">
        <v>7.3000000000000001E-3</v>
      </c>
      <c r="E86" s="34">
        <f t="shared" si="19"/>
        <v>1.0784999999999934E-2</v>
      </c>
      <c r="F86" s="34">
        <f t="shared" si="20"/>
        <v>6.4515714285714273E-2</v>
      </c>
      <c r="G86" s="34">
        <f t="shared" si="21"/>
        <v>1.5837142857142859E-2</v>
      </c>
      <c r="H86">
        <v>0.25080000000000002</v>
      </c>
      <c r="I86">
        <v>-3.61E-2</v>
      </c>
      <c r="J86">
        <v>-2E-3</v>
      </c>
      <c r="K86" s="35">
        <f t="shared" si="22"/>
        <v>9.4899999999999707E-3</v>
      </c>
      <c r="L86" s="35">
        <f t="shared" si="23"/>
        <v>4.4637142857142861E-2</v>
      </c>
      <c r="M86" s="35">
        <f t="shared" si="23"/>
        <v>6.5371428571428594E-3</v>
      </c>
      <c r="N86">
        <v>0.26889999999999997</v>
      </c>
      <c r="O86">
        <v>-4.8000000000000001E-2</v>
      </c>
      <c r="P86">
        <v>-1.46E-2</v>
      </c>
      <c r="Q86" s="35">
        <f t="shared" si="24"/>
        <v>2.0914285714286884E-3</v>
      </c>
      <c r="R86" s="35">
        <f t="shared" si="25"/>
        <v>5.6537142857142862E-2</v>
      </c>
      <c r="S86" s="35">
        <f t="shared" si="25"/>
        <v>2.313714285714286E-2</v>
      </c>
      <c r="T86">
        <v>0.25509999999999999</v>
      </c>
      <c r="U86">
        <v>-4.1599999999999998E-2</v>
      </c>
      <c r="V86">
        <v>-2.0999999999999999E-3</v>
      </c>
      <c r="W86" s="35">
        <f t="shared" si="26"/>
        <v>4.7857142857149482E-4</v>
      </c>
      <c r="X86" s="35">
        <f t="shared" si="27"/>
        <v>5.0137142857142859E-2</v>
      </c>
      <c r="Y86" s="35">
        <f t="shared" si="27"/>
        <v>6.43714285714286E-3</v>
      </c>
      <c r="Z86">
        <v>0.104</v>
      </c>
      <c r="AA86">
        <v>2.1299999999999999E-2</v>
      </c>
      <c r="AB86">
        <v>1.9300000000000001E-2</v>
      </c>
      <c r="AC86" s="35">
        <f t="shared" si="28"/>
        <v>1.7900714285714325E-2</v>
      </c>
      <c r="AD86" s="35">
        <f t="shared" si="29"/>
        <v>2.9837142857142861E-2</v>
      </c>
      <c r="AE86" s="35">
        <f t="shared" si="29"/>
        <v>2.7837142857142859E-2</v>
      </c>
      <c r="AF86">
        <v>0.2366</v>
      </c>
      <c r="AG86">
        <v>-7.0199999999999999E-2</v>
      </c>
      <c r="AH86">
        <v>-1.8700000000000001E-2</v>
      </c>
      <c r="AI86" s="35">
        <f t="shared" si="30"/>
        <v>2.0609999999999878E-2</v>
      </c>
      <c r="AJ86" s="35">
        <f t="shared" si="31"/>
        <v>7.8737142857142853E-2</v>
      </c>
      <c r="AK86" s="35">
        <f t="shared" si="31"/>
        <v>2.7237142857142863E-2</v>
      </c>
      <c r="AL86">
        <v>0.19600000000000001</v>
      </c>
      <c r="AM86">
        <v>-3.39E-2</v>
      </c>
      <c r="AN86">
        <v>1.9599999999999999E-2</v>
      </c>
      <c r="AO86" s="35">
        <f t="shared" si="32"/>
        <v>4.1646428571428612E-2</v>
      </c>
      <c r="AP86" s="35">
        <f t="shared" si="33"/>
        <v>4.2437142857142861E-2</v>
      </c>
      <c r="AQ86" s="35">
        <f t="shared" si="33"/>
        <v>2.8137142857142861E-2</v>
      </c>
      <c r="AR86">
        <v>0.17330000000000001</v>
      </c>
      <c r="AS86">
        <v>-5.6500000000000002E-2</v>
      </c>
      <c r="AT86">
        <v>-3.2000000000000002E-3</v>
      </c>
      <c r="AU86" s="35">
        <f t="shared" si="34"/>
        <v>2.1527857142857237E-2</v>
      </c>
      <c r="AV86" s="35">
        <f t="shared" si="35"/>
        <v>6.5037142857142863E-2</v>
      </c>
      <c r="AW86" s="35">
        <f t="shared" si="35"/>
        <v>5.3371428571428597E-3</v>
      </c>
      <c r="AX86">
        <v>0.21279999999999999</v>
      </c>
      <c r="AY86">
        <v>-4.1300000000000003E-2</v>
      </c>
      <c r="AZ86">
        <v>-1.26E-2</v>
      </c>
      <c r="BA86" s="35">
        <f t="shared" si="36"/>
        <v>3.0365714285714385E-2</v>
      </c>
      <c r="BB86" s="35">
        <f t="shared" si="37"/>
        <v>4.9837142857142865E-2</v>
      </c>
      <c r="BC86" s="35">
        <f t="shared" si="37"/>
        <v>2.1137142857142861E-2</v>
      </c>
    </row>
    <row r="87" spans="1:55" ht="15">
      <c r="A87" s="1">
        <v>81</v>
      </c>
      <c r="B87">
        <v>0.29799999999999999</v>
      </c>
      <c r="C87">
        <v>-1.9900000000000001E-2</v>
      </c>
      <c r="D87">
        <v>1.01E-2</v>
      </c>
      <c r="E87" s="34">
        <f t="shared" si="19"/>
        <v>2.0184999999999897E-2</v>
      </c>
      <c r="F87" s="34">
        <f t="shared" si="20"/>
        <v>9.7157142857142685E-3</v>
      </c>
      <c r="G87" s="34">
        <f t="shared" si="21"/>
        <v>1.8637142857142859E-2</v>
      </c>
      <c r="H87">
        <v>0.21440000000000001</v>
      </c>
      <c r="I87">
        <v>-1.09E-2</v>
      </c>
      <c r="J87">
        <v>-1.43E-2</v>
      </c>
      <c r="K87" s="35">
        <f t="shared" si="22"/>
        <v>2.6910000000000045E-2</v>
      </c>
      <c r="L87" s="35">
        <f t="shared" si="23"/>
        <v>1.9437142857142861E-2</v>
      </c>
      <c r="M87" s="35">
        <f t="shared" si="23"/>
        <v>2.2837142857142861E-2</v>
      </c>
      <c r="N87">
        <v>0.2727</v>
      </c>
      <c r="O87">
        <v>-4.87E-2</v>
      </c>
      <c r="P87">
        <v>-1.54E-2</v>
      </c>
      <c r="Q87" s="35">
        <f t="shared" si="24"/>
        <v>5.891428571428714E-3</v>
      </c>
      <c r="R87" s="35">
        <f t="shared" si="25"/>
        <v>5.7237142857142861E-2</v>
      </c>
      <c r="S87" s="35">
        <f t="shared" si="25"/>
        <v>2.3937142857142858E-2</v>
      </c>
      <c r="T87">
        <v>0.24640000000000001</v>
      </c>
      <c r="U87">
        <v>-1.89E-2</v>
      </c>
      <c r="V87">
        <v>9.7000000000000003E-3</v>
      </c>
      <c r="W87" s="35">
        <f t="shared" si="26"/>
        <v>9.1785714285714803E-3</v>
      </c>
      <c r="X87" s="35">
        <f t="shared" si="27"/>
        <v>2.7437142857142861E-2</v>
      </c>
      <c r="Y87" s="35">
        <f t="shared" si="27"/>
        <v>1.8237142857142861E-2</v>
      </c>
      <c r="Z87">
        <v>0.1014</v>
      </c>
      <c r="AA87">
        <v>-8.3999999999999995E-3</v>
      </c>
      <c r="AB87">
        <v>-2.1999999999999999E-2</v>
      </c>
      <c r="AC87" s="35">
        <f t="shared" si="28"/>
        <v>2.0500714285714317E-2</v>
      </c>
      <c r="AD87" s="35">
        <f t="shared" si="29"/>
        <v>1.3714285714285998E-4</v>
      </c>
      <c r="AE87" s="35">
        <f t="shared" si="29"/>
        <v>3.053714285714286E-2</v>
      </c>
      <c r="AF87">
        <v>0.24970000000000001</v>
      </c>
      <c r="AG87">
        <v>-7.5399999999999995E-2</v>
      </c>
      <c r="AH87">
        <v>-1.8700000000000001E-2</v>
      </c>
      <c r="AI87" s="35">
        <f t="shared" si="30"/>
        <v>7.5099999999998779E-3</v>
      </c>
      <c r="AJ87" s="35">
        <f t="shared" si="31"/>
        <v>8.3937142857142849E-2</v>
      </c>
      <c r="AK87" s="35">
        <f t="shared" si="31"/>
        <v>2.7237142857142863E-2</v>
      </c>
      <c r="AL87">
        <v>0.21529999999999999</v>
      </c>
      <c r="AM87">
        <v>-1.6199999999999999E-2</v>
      </c>
      <c r="AN87">
        <v>9.1999999999999998E-3</v>
      </c>
      <c r="AO87" s="35">
        <f t="shared" si="32"/>
        <v>2.2346428571428628E-2</v>
      </c>
      <c r="AP87" s="35">
        <f t="shared" si="33"/>
        <v>2.473714285714286E-2</v>
      </c>
      <c r="AQ87" s="35">
        <f t="shared" si="33"/>
        <v>1.7737142857142861E-2</v>
      </c>
      <c r="AR87">
        <v>0.19420000000000001</v>
      </c>
      <c r="AS87">
        <v>-4.3400000000000001E-2</v>
      </c>
      <c r="AT87">
        <v>-2.8E-3</v>
      </c>
      <c r="AU87" s="35">
        <f t="shared" si="34"/>
        <v>4.2427857142857239E-2</v>
      </c>
      <c r="AV87" s="35">
        <f t="shared" si="35"/>
        <v>5.1937142857142862E-2</v>
      </c>
      <c r="AW87" s="35">
        <f t="shared" si="35"/>
        <v>5.7371428571428591E-3</v>
      </c>
      <c r="AX87">
        <v>0.21640000000000001</v>
      </c>
      <c r="AY87">
        <v>-5.5500000000000001E-2</v>
      </c>
      <c r="AZ87">
        <v>-9.1999999999999998E-3</v>
      </c>
      <c r="BA87" s="35">
        <f t="shared" si="36"/>
        <v>2.6765714285714365E-2</v>
      </c>
      <c r="BB87" s="35">
        <f t="shared" si="37"/>
        <v>6.4037142857142862E-2</v>
      </c>
      <c r="BC87" s="35">
        <f t="shared" si="37"/>
        <v>1.7737142857142861E-2</v>
      </c>
    </row>
    <row r="88" spans="1:55" ht="15">
      <c r="A88" s="1">
        <v>82</v>
      </c>
      <c r="B88">
        <v>0.30320000000000003</v>
      </c>
      <c r="C88">
        <v>-2.2499999999999999E-2</v>
      </c>
      <c r="D88">
        <v>1.18E-2</v>
      </c>
      <c r="E88" s="34">
        <f t="shared" si="19"/>
        <v>2.5384999999999935E-2</v>
      </c>
      <c r="F88" s="34">
        <f t="shared" si="20"/>
        <v>7.1157142857142704E-3</v>
      </c>
      <c r="G88" s="34">
        <f t="shared" si="21"/>
        <v>2.0337142857142859E-2</v>
      </c>
      <c r="H88">
        <v>0.26690000000000003</v>
      </c>
      <c r="I88">
        <v>-5.6800000000000003E-2</v>
      </c>
      <c r="J88">
        <v>-8.0999999999999996E-3</v>
      </c>
      <c r="K88" s="35">
        <f t="shared" si="22"/>
        <v>2.5589999999999974E-2</v>
      </c>
      <c r="L88" s="35">
        <f t="shared" si="23"/>
        <v>6.5337142857142858E-2</v>
      </c>
      <c r="M88" s="35">
        <f t="shared" si="23"/>
        <v>4.371428571428599E-4</v>
      </c>
      <c r="N88">
        <v>0.27129999999999999</v>
      </c>
      <c r="O88">
        <v>-5.6500000000000002E-2</v>
      </c>
      <c r="P88">
        <v>-1.21E-2</v>
      </c>
      <c r="Q88" s="35">
        <f t="shared" si="24"/>
        <v>4.4914285714287017E-3</v>
      </c>
      <c r="R88" s="35">
        <f t="shared" si="25"/>
        <v>6.5037142857142863E-2</v>
      </c>
      <c r="S88" s="35">
        <f t="shared" si="25"/>
        <v>2.0637142857142861E-2</v>
      </c>
      <c r="T88">
        <v>0.2319</v>
      </c>
      <c r="U88">
        <v>-1.1599999999999999E-2</v>
      </c>
      <c r="V88">
        <v>0</v>
      </c>
      <c r="W88" s="35">
        <f t="shared" si="26"/>
        <v>2.3678571428571493E-2</v>
      </c>
      <c r="X88" s="35">
        <f t="shared" si="27"/>
        <v>2.013714285714286E-2</v>
      </c>
      <c r="Y88" s="35">
        <f t="shared" si="27"/>
        <v>8.5371428571428595E-3</v>
      </c>
      <c r="Z88">
        <v>0.11459999999999999</v>
      </c>
      <c r="AA88">
        <v>-3.0099999999999998E-2</v>
      </c>
      <c r="AB88">
        <v>6.7999999999999996E-3</v>
      </c>
      <c r="AC88" s="35">
        <f t="shared" si="28"/>
        <v>7.300714285714327E-3</v>
      </c>
      <c r="AD88" s="35">
        <f t="shared" si="29"/>
        <v>3.8637142857142856E-2</v>
      </c>
      <c r="AE88" s="35">
        <f t="shared" si="29"/>
        <v>1.5337142857142858E-2</v>
      </c>
      <c r="AF88">
        <v>0.23269999999999999</v>
      </c>
      <c r="AG88">
        <v>-5.21E-2</v>
      </c>
      <c r="AH88">
        <v>-7.4999999999999997E-3</v>
      </c>
      <c r="AI88" s="35">
        <f t="shared" si="30"/>
        <v>2.4509999999999893E-2</v>
      </c>
      <c r="AJ88" s="35">
        <f t="shared" si="31"/>
        <v>6.0637142857142862E-2</v>
      </c>
      <c r="AK88" s="35">
        <f t="shared" si="31"/>
        <v>1.0371428571428597E-3</v>
      </c>
      <c r="AL88">
        <v>0.2432</v>
      </c>
      <c r="AM88">
        <v>-3.2500000000000001E-2</v>
      </c>
      <c r="AN88">
        <v>-6.4000000000000003E-3</v>
      </c>
      <c r="AO88" s="35">
        <f t="shared" si="32"/>
        <v>5.55357142857138E-3</v>
      </c>
      <c r="AP88" s="35">
        <f t="shared" si="33"/>
        <v>4.1037142857142862E-2</v>
      </c>
      <c r="AQ88" s="35">
        <f t="shared" si="33"/>
        <v>2.1371428571428592E-3</v>
      </c>
      <c r="AR88">
        <v>0.12180000000000001</v>
      </c>
      <c r="AS88">
        <v>2.47E-2</v>
      </c>
      <c r="AT88">
        <v>-1.1599999999999999E-2</v>
      </c>
      <c r="AU88" s="35">
        <f t="shared" si="34"/>
        <v>2.9972142857142767E-2</v>
      </c>
      <c r="AV88" s="35">
        <f t="shared" si="35"/>
        <v>3.3237142857142861E-2</v>
      </c>
      <c r="AW88" s="35">
        <f t="shared" si="35"/>
        <v>2.013714285714286E-2</v>
      </c>
      <c r="AX88">
        <v>0.23780000000000001</v>
      </c>
      <c r="AY88">
        <v>-5.3999999999999999E-2</v>
      </c>
      <c r="AZ88">
        <v>-5.0000000000000001E-3</v>
      </c>
      <c r="BA88" s="35">
        <f t="shared" si="36"/>
        <v>5.3657142857143625E-3</v>
      </c>
      <c r="BB88" s="35">
        <f t="shared" si="37"/>
        <v>6.2537142857142861E-2</v>
      </c>
      <c r="BC88" s="35">
        <f t="shared" si="37"/>
        <v>3.5371428571428594E-3</v>
      </c>
    </row>
    <row r="89" spans="1:55" ht="15">
      <c r="A89" s="1">
        <v>83</v>
      </c>
      <c r="B89">
        <v>0.30790000000000001</v>
      </c>
      <c r="C89">
        <v>-5.1400000000000001E-2</v>
      </c>
      <c r="D89">
        <v>-6.0000000000000001E-3</v>
      </c>
      <c r="E89" s="34">
        <f t="shared" si="19"/>
        <v>3.0084999999999917E-2</v>
      </c>
      <c r="F89" s="34">
        <f t="shared" si="20"/>
        <v>8.1015714285714274E-2</v>
      </c>
      <c r="G89" s="34">
        <f t="shared" si="21"/>
        <v>2.5371428571428593E-3</v>
      </c>
      <c r="H89">
        <v>0.26800000000000002</v>
      </c>
      <c r="I89">
        <v>-4.2299999999999997E-2</v>
      </c>
      <c r="J89">
        <v>-1.1299999999999999E-2</v>
      </c>
      <c r="K89" s="35">
        <f t="shared" si="22"/>
        <v>2.6689999999999964E-2</v>
      </c>
      <c r="L89" s="35">
        <f t="shared" si="23"/>
        <v>5.0837142857142859E-2</v>
      </c>
      <c r="M89" s="35">
        <f t="shared" si="23"/>
        <v>1.9837142857142859E-2</v>
      </c>
      <c r="N89">
        <v>0.28860000000000002</v>
      </c>
      <c r="O89">
        <v>-6.7400000000000002E-2</v>
      </c>
      <c r="P89">
        <v>-8.3999999999999995E-3</v>
      </c>
      <c r="Q89" s="35">
        <f t="shared" si="24"/>
        <v>2.1791428571428739E-2</v>
      </c>
      <c r="R89" s="35">
        <f t="shared" si="25"/>
        <v>7.5937142857142856E-2</v>
      </c>
      <c r="S89" s="35">
        <f t="shared" si="25"/>
        <v>1.3714285714285998E-4</v>
      </c>
      <c r="T89">
        <v>0.2288</v>
      </c>
      <c r="U89">
        <v>-3.39E-2</v>
      </c>
      <c r="V89">
        <v>1.0200000000000001E-2</v>
      </c>
      <c r="W89" s="35">
        <f t="shared" si="26"/>
        <v>2.6778571428571485E-2</v>
      </c>
      <c r="X89" s="35">
        <f t="shared" si="27"/>
        <v>4.2437142857142861E-2</v>
      </c>
      <c r="Y89" s="35">
        <f t="shared" si="27"/>
        <v>1.8737142857142862E-2</v>
      </c>
      <c r="Z89">
        <v>0.12839999999999999</v>
      </c>
      <c r="AA89">
        <v>-2.1700000000000001E-2</v>
      </c>
      <c r="AB89">
        <v>1.24E-2</v>
      </c>
      <c r="AC89" s="35">
        <f t="shared" si="28"/>
        <v>6.4992857142856658E-3</v>
      </c>
      <c r="AD89" s="35">
        <f t="shared" si="29"/>
        <v>3.0237142857142858E-2</v>
      </c>
      <c r="AE89" s="35">
        <f t="shared" si="29"/>
        <v>2.0937142857142859E-2</v>
      </c>
      <c r="AF89">
        <v>0.2452</v>
      </c>
      <c r="AG89">
        <v>-7.0800000000000002E-2</v>
      </c>
      <c r="AH89">
        <v>-9.5999999999999992E-3</v>
      </c>
      <c r="AI89" s="35">
        <f t="shared" si="30"/>
        <v>1.2009999999999882E-2</v>
      </c>
      <c r="AJ89" s="35">
        <f t="shared" si="31"/>
        <v>7.9337142857142856E-2</v>
      </c>
      <c r="AK89" s="35">
        <f t="shared" si="31"/>
        <v>1.8137142857142859E-2</v>
      </c>
      <c r="AL89">
        <v>0.23200000000000001</v>
      </c>
      <c r="AM89">
        <v>-5.3600000000000002E-2</v>
      </c>
      <c r="AN89">
        <v>-1.7600000000000001E-2</v>
      </c>
      <c r="AO89" s="35">
        <f t="shared" si="32"/>
        <v>5.6464285714286078E-3</v>
      </c>
      <c r="AP89" s="35">
        <f t="shared" si="33"/>
        <v>6.2137142857142863E-2</v>
      </c>
      <c r="AQ89" s="35">
        <f t="shared" si="33"/>
        <v>2.6137142857142859E-2</v>
      </c>
      <c r="AR89">
        <v>0.1188</v>
      </c>
      <c r="AS89">
        <v>-9.2999999999999992E-3</v>
      </c>
      <c r="AT89">
        <v>4.1000000000000003E-3</v>
      </c>
      <c r="AU89" s="35">
        <f t="shared" si="34"/>
        <v>3.2972142857142769E-2</v>
      </c>
      <c r="AV89" s="35">
        <f t="shared" si="35"/>
        <v>1.7837142857142857E-2</v>
      </c>
      <c r="AW89" s="35">
        <f t="shared" si="35"/>
        <v>1.2637142857142861E-2</v>
      </c>
      <c r="AX89">
        <v>0.24360000000000001</v>
      </c>
      <c r="AY89">
        <v>-5.2299999999999999E-2</v>
      </c>
      <c r="AZ89">
        <v>-4.8999999999999998E-3</v>
      </c>
      <c r="BA89" s="35">
        <f t="shared" si="36"/>
        <v>4.3428571428563711E-4</v>
      </c>
      <c r="BB89" s="35">
        <f t="shared" si="37"/>
        <v>6.083714285714286E-2</v>
      </c>
      <c r="BC89" s="35">
        <f t="shared" si="37"/>
        <v>3.6371428571428596E-3</v>
      </c>
    </row>
    <row r="90" spans="1:55" ht="15">
      <c r="A90" s="1">
        <v>84</v>
      </c>
      <c r="B90">
        <v>0.28899999999999998</v>
      </c>
      <c r="C90">
        <v>-6.1699999999999998E-2</v>
      </c>
      <c r="D90">
        <v>-3.2000000000000002E-3</v>
      </c>
      <c r="E90" s="34">
        <f t="shared" si="19"/>
        <v>1.1184999999999889E-2</v>
      </c>
      <c r="F90" s="34">
        <f t="shared" si="20"/>
        <v>9.1315714285714264E-2</v>
      </c>
      <c r="G90" s="34">
        <f t="shared" si="21"/>
        <v>5.3371428571428597E-3</v>
      </c>
      <c r="H90">
        <v>0.29220000000000002</v>
      </c>
      <c r="I90">
        <v>-4.1599999999999998E-2</v>
      </c>
      <c r="J90">
        <v>-1.2999999999999999E-3</v>
      </c>
      <c r="K90" s="35">
        <f t="shared" si="22"/>
        <v>5.0889999999999963E-2</v>
      </c>
      <c r="L90" s="35">
        <f t="shared" si="23"/>
        <v>5.0137142857142859E-2</v>
      </c>
      <c r="M90" s="35">
        <f t="shared" si="23"/>
        <v>7.2371428571428595E-3</v>
      </c>
      <c r="N90">
        <v>0.27760000000000001</v>
      </c>
      <c r="O90">
        <v>-4.7699999999999999E-2</v>
      </c>
      <c r="P90">
        <v>6.1000000000000004E-3</v>
      </c>
      <c r="Q90" s="35">
        <f t="shared" si="24"/>
        <v>1.0791428571428729E-2</v>
      </c>
      <c r="R90" s="35">
        <f t="shared" si="25"/>
        <v>5.6237142857142861E-2</v>
      </c>
      <c r="S90" s="35">
        <f t="shared" si="25"/>
        <v>1.4637142857142859E-2</v>
      </c>
      <c r="T90">
        <v>0.2366</v>
      </c>
      <c r="U90">
        <v>-4.4000000000000003E-3</v>
      </c>
      <c r="V90">
        <v>-4.0000000000000002E-4</v>
      </c>
      <c r="W90" s="35">
        <f t="shared" si="26"/>
        <v>1.8978571428571483E-2</v>
      </c>
      <c r="X90" s="35">
        <f t="shared" si="27"/>
        <v>4.1371428571428592E-3</v>
      </c>
      <c r="Y90" s="35">
        <f t="shared" si="27"/>
        <v>8.1371428571428601E-3</v>
      </c>
      <c r="Z90">
        <v>0.1051</v>
      </c>
      <c r="AA90">
        <v>-2.2200000000000001E-2</v>
      </c>
      <c r="AB90">
        <v>3.4000000000000002E-2</v>
      </c>
      <c r="AC90" s="35">
        <f t="shared" si="28"/>
        <v>1.6800714285714322E-2</v>
      </c>
      <c r="AD90" s="35">
        <f t="shared" si="29"/>
        <v>3.0737142857142859E-2</v>
      </c>
      <c r="AE90" s="35">
        <f t="shared" si="29"/>
        <v>4.2537142857142864E-2</v>
      </c>
      <c r="AF90">
        <v>0.24579999999999999</v>
      </c>
      <c r="AG90">
        <v>-5.0900000000000001E-2</v>
      </c>
      <c r="AH90">
        <v>2.5999999999999999E-3</v>
      </c>
      <c r="AI90" s="35">
        <f t="shared" si="30"/>
        <v>1.1409999999999892E-2</v>
      </c>
      <c r="AJ90" s="35">
        <f t="shared" si="31"/>
        <v>5.9437142857142862E-2</v>
      </c>
      <c r="AK90" s="35">
        <f t="shared" si="31"/>
        <v>1.1137142857142859E-2</v>
      </c>
      <c r="AL90">
        <v>0.22220000000000001</v>
      </c>
      <c r="AM90">
        <v>-1.6899999999999998E-2</v>
      </c>
      <c r="AN90">
        <v>1.1999999999999999E-3</v>
      </c>
      <c r="AO90" s="35">
        <f t="shared" si="32"/>
        <v>1.5446428571428611E-2</v>
      </c>
      <c r="AP90" s="35">
        <f t="shared" si="33"/>
        <v>2.543714285714286E-2</v>
      </c>
      <c r="AQ90" s="35">
        <f t="shared" si="33"/>
        <v>9.7371428571428591E-3</v>
      </c>
      <c r="AR90">
        <v>0.10680000000000001</v>
      </c>
      <c r="AS90">
        <v>8.5000000000000006E-3</v>
      </c>
      <c r="AT90">
        <v>-1.4E-3</v>
      </c>
      <c r="AU90" s="35">
        <f t="shared" si="34"/>
        <v>4.4972142857142766E-2</v>
      </c>
      <c r="AV90" s="35">
        <f t="shared" si="35"/>
        <v>1.7037142857142862E-2</v>
      </c>
      <c r="AW90" s="35">
        <f t="shared" si="35"/>
        <v>7.1371428571428593E-3</v>
      </c>
      <c r="AX90">
        <v>0.25840000000000002</v>
      </c>
      <c r="AY90">
        <v>-6.3799999999999996E-2</v>
      </c>
      <c r="AZ90">
        <v>-6.8999999999999999E-3</v>
      </c>
      <c r="BA90" s="35">
        <f t="shared" si="36"/>
        <v>1.5234285714285645E-2</v>
      </c>
      <c r="BB90" s="35">
        <f t="shared" si="37"/>
        <v>7.233714285714285E-2</v>
      </c>
      <c r="BC90" s="35">
        <f t="shared" si="37"/>
        <v>1.6371428571428596E-3</v>
      </c>
    </row>
    <row r="91" spans="1:55" ht="15">
      <c r="A91" s="1">
        <v>85</v>
      </c>
      <c r="B91">
        <v>0.28079999999999999</v>
      </c>
      <c r="C91">
        <v>-5.8700000000000002E-2</v>
      </c>
      <c r="D91">
        <v>-8.6E-3</v>
      </c>
      <c r="E91" s="34">
        <f t="shared" si="19"/>
        <v>2.9849999999999044E-3</v>
      </c>
      <c r="F91" s="34">
        <f t="shared" si="20"/>
        <v>8.8315714285714275E-2</v>
      </c>
      <c r="G91" s="34">
        <f t="shared" si="21"/>
        <v>1.7137142857142858E-2</v>
      </c>
      <c r="H91">
        <v>0.27010000000000001</v>
      </c>
      <c r="I91">
        <v>-2.18E-2</v>
      </c>
      <c r="J91">
        <v>1.6500000000000001E-2</v>
      </c>
      <c r="K91" s="35">
        <f t="shared" si="22"/>
        <v>2.8789999999999955E-2</v>
      </c>
      <c r="L91" s="35">
        <f t="shared" si="23"/>
        <v>3.0337142857142861E-2</v>
      </c>
      <c r="M91" s="35">
        <f t="shared" si="23"/>
        <v>2.5037142857142862E-2</v>
      </c>
      <c r="N91">
        <v>0.2903</v>
      </c>
      <c r="O91">
        <v>-4.2000000000000003E-2</v>
      </c>
      <c r="P91">
        <v>6.6E-3</v>
      </c>
      <c r="Q91" s="35">
        <f t="shared" si="24"/>
        <v>2.3491428571428719E-2</v>
      </c>
      <c r="R91" s="35">
        <f t="shared" si="25"/>
        <v>5.0537142857142864E-2</v>
      </c>
      <c r="S91" s="35">
        <f t="shared" si="25"/>
        <v>1.5137142857142859E-2</v>
      </c>
      <c r="T91">
        <v>0.23799999999999999</v>
      </c>
      <c r="U91">
        <v>-1.32E-2</v>
      </c>
      <c r="V91">
        <v>-9.2999999999999992E-3</v>
      </c>
      <c r="W91" s="35">
        <f t="shared" si="26"/>
        <v>1.7578571428571499E-2</v>
      </c>
      <c r="X91" s="35">
        <f t="shared" si="27"/>
        <v>2.1737142857142858E-2</v>
      </c>
      <c r="Y91" s="35">
        <f t="shared" si="27"/>
        <v>1.7837142857142857E-2</v>
      </c>
      <c r="Z91">
        <v>0.1358</v>
      </c>
      <c r="AA91">
        <v>1E-4</v>
      </c>
      <c r="AB91">
        <v>3.1800000000000002E-2</v>
      </c>
      <c r="AC91" s="35">
        <f t="shared" si="28"/>
        <v>1.3899285714285683E-2</v>
      </c>
      <c r="AD91" s="35">
        <f t="shared" si="29"/>
        <v>8.6371428571428589E-3</v>
      </c>
      <c r="AE91" s="35">
        <f t="shared" si="29"/>
        <v>4.0337142857142863E-2</v>
      </c>
      <c r="AF91">
        <v>0.2414</v>
      </c>
      <c r="AG91">
        <v>-5.8700000000000002E-2</v>
      </c>
      <c r="AH91">
        <v>-4.0000000000000002E-4</v>
      </c>
      <c r="AI91" s="35">
        <f t="shared" si="30"/>
        <v>1.580999999999988E-2</v>
      </c>
      <c r="AJ91" s="35">
        <f t="shared" si="31"/>
        <v>6.7237142857142856E-2</v>
      </c>
      <c r="AK91" s="35">
        <f t="shared" si="31"/>
        <v>8.1371428571428601E-3</v>
      </c>
      <c r="AL91">
        <v>0.23039999999999999</v>
      </c>
      <c r="AM91">
        <v>-1.6000000000000001E-3</v>
      </c>
      <c r="AN91">
        <v>1.9E-3</v>
      </c>
      <c r="AO91" s="35">
        <f t="shared" si="32"/>
        <v>7.2464285714286258E-3</v>
      </c>
      <c r="AP91" s="35">
        <f t="shared" si="33"/>
        <v>6.9371428571428596E-3</v>
      </c>
      <c r="AQ91" s="35">
        <f t="shared" si="33"/>
        <v>1.043714285714286E-2</v>
      </c>
      <c r="AR91">
        <v>0.1542</v>
      </c>
      <c r="AS91">
        <v>-3.7499999999999999E-2</v>
      </c>
      <c r="AT91">
        <v>-3.7000000000000002E-3</v>
      </c>
      <c r="AU91" s="35">
        <f t="shared" si="34"/>
        <v>2.4278571428572315E-3</v>
      </c>
      <c r="AV91" s="35">
        <f t="shared" si="35"/>
        <v>4.603714285714286E-2</v>
      </c>
      <c r="AW91" s="35">
        <f t="shared" si="35"/>
        <v>4.8371428571428593E-3</v>
      </c>
      <c r="AX91">
        <v>0.26329999999999998</v>
      </c>
      <c r="AY91">
        <v>-6.3799999999999996E-2</v>
      </c>
      <c r="AZ91">
        <v>-1.6899999999999998E-2</v>
      </c>
      <c r="BA91" s="35">
        <f t="shared" si="36"/>
        <v>2.0134285714285605E-2</v>
      </c>
      <c r="BB91" s="35">
        <f t="shared" si="37"/>
        <v>7.233714285714285E-2</v>
      </c>
      <c r="BC91" s="35">
        <f t="shared" si="37"/>
        <v>2.543714285714286E-2</v>
      </c>
    </row>
    <row r="92" spans="1:55" ht="15">
      <c r="A92" s="1">
        <v>86</v>
      </c>
      <c r="B92">
        <v>0.28989999999999999</v>
      </c>
      <c r="C92">
        <v>-5.1999999999999998E-2</v>
      </c>
      <c r="D92">
        <v>-1.01E-2</v>
      </c>
      <c r="E92" s="34">
        <f t="shared" si="19"/>
        <v>1.2084999999999901E-2</v>
      </c>
      <c r="F92" s="34">
        <f t="shared" si="20"/>
        <v>8.1615714285714264E-2</v>
      </c>
      <c r="G92" s="34">
        <f t="shared" si="21"/>
        <v>1.8637142857142859E-2</v>
      </c>
      <c r="H92">
        <v>0.26100000000000001</v>
      </c>
      <c r="I92">
        <v>-3.3099999999999997E-2</v>
      </c>
      <c r="J92">
        <v>-5.7000000000000002E-3</v>
      </c>
      <c r="K92" s="35">
        <f t="shared" si="22"/>
        <v>1.9689999999999958E-2</v>
      </c>
      <c r="L92" s="35">
        <f t="shared" si="23"/>
        <v>4.1637142857142859E-2</v>
      </c>
      <c r="M92" s="35">
        <f t="shared" si="23"/>
        <v>2.8371428571428593E-3</v>
      </c>
      <c r="N92">
        <v>0.28789999999999999</v>
      </c>
      <c r="O92">
        <v>-4.2099999999999999E-2</v>
      </c>
      <c r="P92">
        <v>6.0000000000000001E-3</v>
      </c>
      <c r="Q92" s="35">
        <f t="shared" si="24"/>
        <v>2.1091428571428705E-2</v>
      </c>
      <c r="R92" s="35">
        <f t="shared" si="25"/>
        <v>5.063714285714286E-2</v>
      </c>
      <c r="S92" s="35">
        <f t="shared" si="25"/>
        <v>1.453714285714286E-2</v>
      </c>
      <c r="T92">
        <v>0.2316</v>
      </c>
      <c r="U92">
        <v>-2.5000000000000001E-3</v>
      </c>
      <c r="V92">
        <v>6.9999999999999999E-4</v>
      </c>
      <c r="W92" s="35">
        <f t="shared" si="26"/>
        <v>2.3978571428571488E-2</v>
      </c>
      <c r="X92" s="35">
        <f t="shared" si="27"/>
        <v>6.037142857142859E-3</v>
      </c>
      <c r="Y92" s="35">
        <f t="shared" si="27"/>
        <v>9.2371428571428587E-3</v>
      </c>
      <c r="Z92">
        <v>0.1231</v>
      </c>
      <c r="AA92">
        <v>-2.1999999999999999E-2</v>
      </c>
      <c r="AB92">
        <v>6.4000000000000003E-3</v>
      </c>
      <c r="AC92" s="35">
        <f t="shared" si="28"/>
        <v>1.1992857142856805E-3</v>
      </c>
      <c r="AD92" s="35">
        <f t="shared" si="29"/>
        <v>3.053714285714286E-2</v>
      </c>
      <c r="AE92" s="35">
        <f t="shared" si="29"/>
        <v>1.4937142857142861E-2</v>
      </c>
      <c r="AF92">
        <v>0.23799999999999999</v>
      </c>
      <c r="AG92">
        <v>-5.4699999999999999E-2</v>
      </c>
      <c r="AH92">
        <v>-9.4000000000000004E-3</v>
      </c>
      <c r="AI92" s="35">
        <f t="shared" si="30"/>
        <v>1.9209999999999894E-2</v>
      </c>
      <c r="AJ92" s="35">
        <f t="shared" si="31"/>
        <v>6.3237142857142853E-2</v>
      </c>
      <c r="AK92" s="35">
        <f t="shared" si="31"/>
        <v>1.793714285714286E-2</v>
      </c>
      <c r="AL92">
        <v>0.25779999999999997</v>
      </c>
      <c r="AM92">
        <v>-5.0599999999999999E-2</v>
      </c>
      <c r="AN92">
        <v>-7.4000000000000003E-3</v>
      </c>
      <c r="AO92" s="35">
        <f t="shared" si="32"/>
        <v>2.0153571428571354E-2</v>
      </c>
      <c r="AP92" s="35">
        <f t="shared" si="33"/>
        <v>5.913714285714286E-2</v>
      </c>
      <c r="AQ92" s="35">
        <f t="shared" si="33"/>
        <v>1.1371428571428591E-3</v>
      </c>
      <c r="AR92">
        <v>0.17849999999999999</v>
      </c>
      <c r="AS92">
        <v>-4.53E-2</v>
      </c>
      <c r="AT92">
        <v>2.7000000000000001E-3</v>
      </c>
      <c r="AU92" s="35">
        <f t="shared" si="34"/>
        <v>2.672785714285722E-2</v>
      </c>
      <c r="AV92" s="35">
        <f t="shared" si="35"/>
        <v>5.3837142857142861E-2</v>
      </c>
      <c r="AW92" s="35">
        <f t="shared" si="35"/>
        <v>1.1237142857142859E-2</v>
      </c>
      <c r="AX92">
        <v>0.24640000000000001</v>
      </c>
      <c r="AY92">
        <v>-6.4100000000000004E-2</v>
      </c>
      <c r="AZ92">
        <v>-7.7999999999999996E-3</v>
      </c>
      <c r="BA92" s="35">
        <f t="shared" si="36"/>
        <v>3.2342857142856341E-3</v>
      </c>
      <c r="BB92" s="35">
        <f t="shared" si="37"/>
        <v>7.2637142857142858E-2</v>
      </c>
      <c r="BC92" s="35">
        <f t="shared" si="37"/>
        <v>7.3714285714285982E-4</v>
      </c>
    </row>
    <row r="93" spans="1:55" ht="15">
      <c r="A93" s="1">
        <v>87</v>
      </c>
      <c r="B93">
        <v>0.2833</v>
      </c>
      <c r="C93">
        <v>-5.8000000000000003E-2</v>
      </c>
      <c r="D93">
        <v>-1.5E-3</v>
      </c>
      <c r="E93" s="34">
        <f t="shared" si="19"/>
        <v>5.4849999999999066E-3</v>
      </c>
      <c r="F93" s="34">
        <f t="shared" si="20"/>
        <v>8.7615714285714269E-2</v>
      </c>
      <c r="G93" s="34">
        <f t="shared" si="21"/>
        <v>7.0371428571428599E-3</v>
      </c>
      <c r="H93">
        <v>0.2576</v>
      </c>
      <c r="I93">
        <v>-5.67E-2</v>
      </c>
      <c r="J93">
        <v>-3.15E-2</v>
      </c>
      <c r="K93" s="35">
        <f t="shared" si="22"/>
        <v>1.6289999999999943E-2</v>
      </c>
      <c r="L93" s="35">
        <f t="shared" si="23"/>
        <v>6.5237142857142855E-2</v>
      </c>
      <c r="M93" s="35">
        <f t="shared" si="23"/>
        <v>4.0037142857142861E-2</v>
      </c>
      <c r="N93">
        <v>0.2772</v>
      </c>
      <c r="O93">
        <v>-4.0099999999999997E-2</v>
      </c>
      <c r="P93">
        <v>3.3999999999999998E-3</v>
      </c>
      <c r="Q93" s="35">
        <f t="shared" si="24"/>
        <v>1.0391428571428718E-2</v>
      </c>
      <c r="R93" s="35">
        <f t="shared" si="25"/>
        <v>4.8637142857142858E-2</v>
      </c>
      <c r="S93" s="35">
        <f t="shared" si="25"/>
        <v>1.193714285714286E-2</v>
      </c>
      <c r="T93">
        <v>0.2243</v>
      </c>
      <c r="U93">
        <v>-0.04</v>
      </c>
      <c r="V93">
        <v>7.3000000000000001E-3</v>
      </c>
      <c r="W93" s="35">
        <f t="shared" si="26"/>
        <v>3.1278571428571489E-2</v>
      </c>
      <c r="X93" s="35">
        <f t="shared" si="27"/>
        <v>4.8537142857142862E-2</v>
      </c>
      <c r="Y93" s="35">
        <f t="shared" si="27"/>
        <v>1.5837142857142859E-2</v>
      </c>
      <c r="Z93">
        <v>0.1197</v>
      </c>
      <c r="AA93">
        <v>-1.23E-2</v>
      </c>
      <c r="AB93">
        <v>-3.5799999999999998E-2</v>
      </c>
      <c r="AC93" s="35">
        <f t="shared" si="28"/>
        <v>2.2007142857143197E-3</v>
      </c>
      <c r="AD93" s="35">
        <f t="shared" si="29"/>
        <v>2.083714285714286E-2</v>
      </c>
      <c r="AE93" s="35">
        <f t="shared" si="29"/>
        <v>4.433714285714286E-2</v>
      </c>
      <c r="AF93">
        <v>0.22989999999999999</v>
      </c>
      <c r="AG93">
        <v>-4.9200000000000001E-2</v>
      </c>
      <c r="AH93">
        <v>-5.7999999999999996E-3</v>
      </c>
      <c r="AI93" s="35">
        <f t="shared" si="30"/>
        <v>2.730999999999989E-2</v>
      </c>
      <c r="AJ93" s="35">
        <f t="shared" si="31"/>
        <v>5.7737142857142862E-2</v>
      </c>
      <c r="AK93" s="35">
        <f t="shared" si="31"/>
        <v>2.7371428571428599E-3</v>
      </c>
      <c r="AL93">
        <v>0.26329999999999998</v>
      </c>
      <c r="AM93">
        <v>-0.03</v>
      </c>
      <c r="AN93">
        <v>-4.5999999999999999E-3</v>
      </c>
      <c r="AO93" s="35">
        <f t="shared" si="32"/>
        <v>2.5653571428571359E-2</v>
      </c>
      <c r="AP93" s="35">
        <f t="shared" si="33"/>
        <v>3.853714285714286E-2</v>
      </c>
      <c r="AQ93" s="35">
        <f t="shared" si="33"/>
        <v>3.9371428571428595E-3</v>
      </c>
      <c r="AR93">
        <v>0.15540000000000001</v>
      </c>
      <c r="AS93">
        <v>1.5800000000000002E-2</v>
      </c>
      <c r="AT93">
        <v>1.9800000000000002E-2</v>
      </c>
      <c r="AU93" s="35">
        <f t="shared" si="34"/>
        <v>3.6278571428572381E-3</v>
      </c>
      <c r="AV93" s="35">
        <f t="shared" si="35"/>
        <v>2.4337142857142863E-2</v>
      </c>
      <c r="AW93" s="35">
        <f t="shared" si="35"/>
        <v>2.8337142857142859E-2</v>
      </c>
      <c r="AX93">
        <v>0.25519999999999998</v>
      </c>
      <c r="AY93">
        <v>-7.0699999999999999E-2</v>
      </c>
      <c r="AZ93">
        <v>-7.6E-3</v>
      </c>
      <c r="BA93" s="35">
        <f t="shared" si="36"/>
        <v>1.2034285714285609E-2</v>
      </c>
      <c r="BB93" s="35">
        <f t="shared" si="37"/>
        <v>7.9237142857142853E-2</v>
      </c>
      <c r="BC93" s="35">
        <f t="shared" si="37"/>
        <v>9.3714285714285948E-4</v>
      </c>
    </row>
    <row r="94" spans="1:55" ht="15">
      <c r="A94" s="1">
        <v>88</v>
      </c>
      <c r="B94">
        <v>0.27200000000000002</v>
      </c>
      <c r="C94">
        <v>-4.7100000000000003E-2</v>
      </c>
      <c r="D94">
        <v>5.4000000000000003E-3</v>
      </c>
      <c r="E94" s="34">
        <f t="shared" si="19"/>
        <v>5.8150000000000701E-3</v>
      </c>
      <c r="F94" s="34">
        <f t="shared" si="20"/>
        <v>7.6715714285714276E-2</v>
      </c>
      <c r="G94" s="34">
        <f t="shared" si="21"/>
        <v>1.393714285714286E-2</v>
      </c>
      <c r="H94">
        <v>0.246</v>
      </c>
      <c r="I94">
        <v>-3.2500000000000001E-2</v>
      </c>
      <c r="J94">
        <v>-1.4999999999999999E-2</v>
      </c>
      <c r="K94" s="35">
        <f t="shared" si="22"/>
        <v>4.6899999999999442E-3</v>
      </c>
      <c r="L94" s="35">
        <f t="shared" si="23"/>
        <v>4.1037142857142862E-2</v>
      </c>
      <c r="M94" s="35">
        <f t="shared" si="23"/>
        <v>2.3537142857142861E-2</v>
      </c>
      <c r="N94">
        <v>0.27410000000000001</v>
      </c>
      <c r="O94">
        <v>-4.3499999999999997E-2</v>
      </c>
      <c r="P94">
        <v>-5.0000000000000001E-4</v>
      </c>
      <c r="Q94" s="35">
        <f t="shared" si="24"/>
        <v>7.2914285714287264E-3</v>
      </c>
      <c r="R94" s="35">
        <f t="shared" si="25"/>
        <v>5.2037142857142858E-2</v>
      </c>
      <c r="S94" s="35">
        <f t="shared" si="25"/>
        <v>8.037142857142859E-3</v>
      </c>
      <c r="T94">
        <v>0.2412</v>
      </c>
      <c r="U94">
        <v>-4.5600000000000002E-2</v>
      </c>
      <c r="V94">
        <v>-1.29E-2</v>
      </c>
      <c r="W94" s="35">
        <f t="shared" si="26"/>
        <v>1.4378571428571491E-2</v>
      </c>
      <c r="X94" s="35">
        <f t="shared" si="27"/>
        <v>5.4137142857142863E-2</v>
      </c>
      <c r="Y94" s="35">
        <f t="shared" si="27"/>
        <v>2.1437142857142859E-2</v>
      </c>
      <c r="Z94">
        <v>7.6999999999999999E-2</v>
      </c>
      <c r="AA94">
        <v>-2.8899999999999999E-2</v>
      </c>
      <c r="AB94">
        <v>-0.02</v>
      </c>
      <c r="AC94" s="35">
        <f t="shared" si="28"/>
        <v>4.4900714285714322E-2</v>
      </c>
      <c r="AD94" s="35">
        <f t="shared" si="29"/>
        <v>3.7437142857142856E-2</v>
      </c>
      <c r="AE94" s="35">
        <f t="shared" si="29"/>
        <v>2.8537142857142858E-2</v>
      </c>
      <c r="AF94">
        <v>0.24179999999999999</v>
      </c>
      <c r="AG94">
        <v>-4.7800000000000002E-2</v>
      </c>
      <c r="AH94">
        <v>-1.2500000000000001E-2</v>
      </c>
      <c r="AI94" s="35">
        <f t="shared" si="30"/>
        <v>1.5409999999999896E-2</v>
      </c>
      <c r="AJ94" s="35">
        <f t="shared" si="31"/>
        <v>5.6337142857142863E-2</v>
      </c>
      <c r="AK94" s="35">
        <f t="shared" si="31"/>
        <v>2.1037142857142858E-2</v>
      </c>
      <c r="AL94">
        <v>0.2296</v>
      </c>
      <c r="AM94">
        <v>-7.6E-3</v>
      </c>
      <c r="AN94">
        <v>1.2200000000000001E-2</v>
      </c>
      <c r="AO94" s="35">
        <f t="shared" si="32"/>
        <v>8.046428571428621E-3</v>
      </c>
      <c r="AP94" s="35">
        <f t="shared" si="33"/>
        <v>9.3714285714285948E-4</v>
      </c>
      <c r="AQ94" s="35">
        <f t="shared" si="33"/>
        <v>2.073714285714286E-2</v>
      </c>
      <c r="AR94">
        <v>0.14399999999999999</v>
      </c>
      <c r="AS94">
        <v>-7.5200000000000003E-2</v>
      </c>
      <c r="AT94">
        <v>-4.5999999999999999E-3</v>
      </c>
      <c r="AU94" s="35">
        <f t="shared" si="34"/>
        <v>7.7721428571427831E-3</v>
      </c>
      <c r="AV94" s="35">
        <f t="shared" si="35"/>
        <v>8.3737142857142857E-2</v>
      </c>
      <c r="AW94" s="35">
        <f t="shared" si="35"/>
        <v>3.9371428571428595E-3</v>
      </c>
      <c r="AX94">
        <v>0.2361</v>
      </c>
      <c r="AY94">
        <v>-4.3999999999999997E-2</v>
      </c>
      <c r="AZ94">
        <v>-1.6000000000000001E-3</v>
      </c>
      <c r="BA94" s="35">
        <f t="shared" si="36"/>
        <v>7.0657142857143695E-3</v>
      </c>
      <c r="BB94" s="35">
        <f t="shared" si="37"/>
        <v>5.2537142857142859E-2</v>
      </c>
      <c r="BC94" s="35">
        <f t="shared" si="37"/>
        <v>6.9371428571428596E-3</v>
      </c>
    </row>
    <row r="95" spans="1:55" ht="15">
      <c r="A95" s="1">
        <v>89</v>
      </c>
      <c r="B95">
        <v>0.28210000000000002</v>
      </c>
      <c r="C95">
        <v>-5.1499999999999997E-2</v>
      </c>
      <c r="D95">
        <v>-1.2999999999999999E-3</v>
      </c>
      <c r="E95" s="34">
        <f t="shared" si="19"/>
        <v>4.2849999999999278E-3</v>
      </c>
      <c r="F95" s="34">
        <f t="shared" si="20"/>
        <v>8.1115714285714263E-2</v>
      </c>
      <c r="G95" s="34">
        <f t="shared" si="21"/>
        <v>7.2371428571428595E-3</v>
      </c>
      <c r="H95">
        <v>0.2492</v>
      </c>
      <c r="I95">
        <v>-4.4600000000000001E-2</v>
      </c>
      <c r="J95">
        <v>-1.8E-3</v>
      </c>
      <c r="K95" s="35">
        <f t="shared" si="22"/>
        <v>7.8899999999999526E-3</v>
      </c>
      <c r="L95" s="35">
        <f t="shared" si="23"/>
        <v>5.3137142857142862E-2</v>
      </c>
      <c r="M95" s="35">
        <f t="shared" si="23"/>
        <v>6.7371428571428599E-3</v>
      </c>
      <c r="N95">
        <v>0.27910000000000001</v>
      </c>
      <c r="O95">
        <v>-4.1500000000000002E-2</v>
      </c>
      <c r="P95">
        <v>-6.1000000000000004E-3</v>
      </c>
      <c r="Q95" s="35">
        <f t="shared" si="24"/>
        <v>1.2291428571428731E-2</v>
      </c>
      <c r="R95" s="35">
        <f t="shared" si="25"/>
        <v>5.0037142857142863E-2</v>
      </c>
      <c r="S95" s="35">
        <f t="shared" si="25"/>
        <v>2.4371428571428591E-3</v>
      </c>
      <c r="T95">
        <v>0.26790000000000003</v>
      </c>
      <c r="U95">
        <v>-5.2299999999999999E-2</v>
      </c>
      <c r="V95">
        <v>-6.4000000000000003E-3</v>
      </c>
      <c r="W95" s="35">
        <f t="shared" si="26"/>
        <v>1.2321428571428539E-2</v>
      </c>
      <c r="X95" s="35">
        <f t="shared" si="27"/>
        <v>6.083714285714286E-2</v>
      </c>
      <c r="Y95" s="35">
        <f t="shared" si="27"/>
        <v>2.1371428571428592E-3</v>
      </c>
      <c r="Z95">
        <v>0.1143</v>
      </c>
      <c r="AA95">
        <v>-4.5199999999999997E-2</v>
      </c>
      <c r="AB95">
        <v>4.07E-2</v>
      </c>
      <c r="AC95" s="35">
        <f t="shared" si="28"/>
        <v>7.6007142857143217E-3</v>
      </c>
      <c r="AD95" s="35">
        <f t="shared" si="29"/>
        <v>5.3737142857142858E-2</v>
      </c>
      <c r="AE95" s="35">
        <f t="shared" si="29"/>
        <v>4.9237142857142861E-2</v>
      </c>
      <c r="AF95">
        <v>0.25019999999999998</v>
      </c>
      <c r="AG95">
        <v>-4.6800000000000001E-2</v>
      </c>
      <c r="AH95">
        <v>-1.0200000000000001E-2</v>
      </c>
      <c r="AI95" s="35">
        <f t="shared" si="30"/>
        <v>7.0099999999999052E-3</v>
      </c>
      <c r="AJ95" s="35">
        <f t="shared" si="31"/>
        <v>5.5337142857142863E-2</v>
      </c>
      <c r="AK95" s="35">
        <f t="shared" si="31"/>
        <v>1.8737142857142862E-2</v>
      </c>
      <c r="AL95">
        <v>0.22270000000000001</v>
      </c>
      <c r="AM95">
        <v>-2.8E-3</v>
      </c>
      <c r="AN95">
        <v>1.0200000000000001E-2</v>
      </c>
      <c r="AO95" s="35">
        <f t="shared" si="32"/>
        <v>1.494642857142861E-2</v>
      </c>
      <c r="AP95" s="35">
        <f t="shared" si="33"/>
        <v>5.7371428571428591E-3</v>
      </c>
      <c r="AQ95" s="35">
        <f t="shared" si="33"/>
        <v>1.8737142857142862E-2</v>
      </c>
      <c r="AR95">
        <v>0.21709999999999999</v>
      </c>
      <c r="AS95">
        <v>-4.2099999999999999E-2</v>
      </c>
      <c r="AT95">
        <v>1.6899999999999998E-2</v>
      </c>
      <c r="AU95" s="35">
        <f t="shared" si="34"/>
        <v>6.5327857142857215E-2</v>
      </c>
      <c r="AV95" s="35">
        <f t="shared" si="35"/>
        <v>5.063714285714286E-2</v>
      </c>
      <c r="AW95" s="35">
        <f t="shared" si="35"/>
        <v>2.543714285714286E-2</v>
      </c>
      <c r="AX95">
        <v>0.25580000000000003</v>
      </c>
      <c r="AY95">
        <v>-5.0799999999999998E-2</v>
      </c>
      <c r="AZ95">
        <v>5.9999999999999995E-4</v>
      </c>
      <c r="BA95" s="35">
        <f t="shared" si="36"/>
        <v>1.2634285714285654E-2</v>
      </c>
      <c r="BB95" s="35">
        <f t="shared" si="37"/>
        <v>5.9337142857142859E-2</v>
      </c>
      <c r="BC95" s="35">
        <f t="shared" si="37"/>
        <v>9.1371428571428593E-3</v>
      </c>
    </row>
    <row r="96" spans="1:55" ht="15">
      <c r="A96" s="1">
        <v>90</v>
      </c>
      <c r="B96">
        <v>0.2848</v>
      </c>
      <c r="C96">
        <v>-5.91E-2</v>
      </c>
      <c r="D96">
        <v>-4.4999999999999997E-3</v>
      </c>
      <c r="E96" s="34">
        <f t="shared" si="19"/>
        <v>6.9849999999999079E-3</v>
      </c>
      <c r="F96" s="34">
        <f t="shared" si="20"/>
        <v>8.8715714285714273E-2</v>
      </c>
      <c r="G96" s="34">
        <f t="shared" si="21"/>
        <v>4.0371428571428598E-3</v>
      </c>
      <c r="H96">
        <v>0.24410000000000001</v>
      </c>
      <c r="I96">
        <v>-5.0299999999999997E-2</v>
      </c>
      <c r="J96">
        <v>-2.0899999999999998E-2</v>
      </c>
      <c r="K96" s="35">
        <f t="shared" si="22"/>
        <v>2.7899999999999592E-3</v>
      </c>
      <c r="L96" s="35">
        <f t="shared" si="23"/>
        <v>5.8837142857142859E-2</v>
      </c>
      <c r="M96" s="35">
        <f t="shared" si="23"/>
        <v>2.9437142857142856E-2</v>
      </c>
      <c r="N96">
        <v>0.27410000000000001</v>
      </c>
      <c r="O96">
        <v>-4.0599999999999997E-2</v>
      </c>
      <c r="P96">
        <v>-1.67E-2</v>
      </c>
      <c r="Q96" s="35">
        <f t="shared" si="24"/>
        <v>7.2914285714287264E-3</v>
      </c>
      <c r="R96" s="35">
        <f t="shared" si="25"/>
        <v>4.9137142857142858E-2</v>
      </c>
      <c r="S96" s="35">
        <f t="shared" si="25"/>
        <v>2.5237142857142861E-2</v>
      </c>
      <c r="T96">
        <v>0.24429999999999999</v>
      </c>
      <c r="U96">
        <v>-4.5999999999999999E-2</v>
      </c>
      <c r="V96">
        <v>-4.1999999999999997E-3</v>
      </c>
      <c r="W96" s="35">
        <f t="shared" si="26"/>
        <v>1.1278571428571499E-2</v>
      </c>
      <c r="X96" s="35">
        <f t="shared" si="27"/>
        <v>5.453714285714286E-2</v>
      </c>
      <c r="Y96" s="35">
        <f t="shared" si="27"/>
        <v>4.3371428571428597E-3</v>
      </c>
      <c r="Z96">
        <v>0.14960000000000001</v>
      </c>
      <c r="AA96">
        <v>-2.5999999999999999E-3</v>
      </c>
      <c r="AB96">
        <v>3.5000000000000001E-3</v>
      </c>
      <c r="AC96" s="35">
        <f t="shared" si="28"/>
        <v>2.769928571428569E-2</v>
      </c>
      <c r="AD96" s="35">
        <f t="shared" si="29"/>
        <v>5.9371428571428596E-3</v>
      </c>
      <c r="AE96" s="35">
        <f t="shared" si="29"/>
        <v>1.2037142857142859E-2</v>
      </c>
      <c r="AF96">
        <v>0.26390000000000002</v>
      </c>
      <c r="AG96">
        <v>-4.1799999999999997E-2</v>
      </c>
      <c r="AH96">
        <v>-9.2999999999999992E-3</v>
      </c>
      <c r="AI96" s="35">
        <f t="shared" si="30"/>
        <v>6.6900000000001403E-3</v>
      </c>
      <c r="AJ96" s="35">
        <f t="shared" si="31"/>
        <v>5.0337142857142858E-2</v>
      </c>
      <c r="AK96" s="35">
        <f t="shared" si="31"/>
        <v>1.7837142857142857E-2</v>
      </c>
      <c r="AL96">
        <v>0.2465</v>
      </c>
      <c r="AM96">
        <v>-4.6600000000000003E-2</v>
      </c>
      <c r="AN96">
        <v>-8.9999999999999998E-4</v>
      </c>
      <c r="AO96" s="35">
        <f t="shared" si="32"/>
        <v>8.8535714285713774E-3</v>
      </c>
      <c r="AP96" s="35">
        <f t="shared" si="33"/>
        <v>5.5137142857142864E-2</v>
      </c>
      <c r="AQ96" s="35">
        <f t="shared" si="33"/>
        <v>7.6371428571428597E-3</v>
      </c>
      <c r="AR96">
        <v>0.1767</v>
      </c>
      <c r="AS96">
        <v>-2.1000000000000001E-2</v>
      </c>
      <c r="AT96">
        <v>-2.5700000000000001E-2</v>
      </c>
      <c r="AU96" s="35">
        <f t="shared" si="34"/>
        <v>2.4927857142857224E-2</v>
      </c>
      <c r="AV96" s="35">
        <f t="shared" si="35"/>
        <v>2.9537142857142859E-2</v>
      </c>
      <c r="AW96" s="35">
        <f t="shared" si="35"/>
        <v>3.4237142857142862E-2</v>
      </c>
      <c r="AX96">
        <v>0.26319999999999999</v>
      </c>
      <c r="AY96">
        <v>-6.3100000000000003E-2</v>
      </c>
      <c r="AZ96">
        <v>-1.17E-2</v>
      </c>
      <c r="BA96" s="35">
        <f t="shared" si="36"/>
        <v>2.0034285714285616E-2</v>
      </c>
      <c r="BB96" s="35">
        <f t="shared" si="37"/>
        <v>7.1637142857142858E-2</v>
      </c>
      <c r="BC96" s="35">
        <f t="shared" si="37"/>
        <v>2.023714285714286E-2</v>
      </c>
    </row>
    <row r="97" spans="1:55" ht="15">
      <c r="A97" s="1">
        <v>91</v>
      </c>
      <c r="B97">
        <v>0.27550000000000002</v>
      </c>
      <c r="C97">
        <v>-5.3999999999999999E-2</v>
      </c>
      <c r="D97">
        <v>-2.8999999999999998E-3</v>
      </c>
      <c r="E97" s="34">
        <f t="shared" si="19"/>
        <v>2.315000000000067E-3</v>
      </c>
      <c r="F97" s="34">
        <f t="shared" si="20"/>
        <v>8.3615714285714265E-2</v>
      </c>
      <c r="G97" s="34">
        <f t="shared" si="21"/>
        <v>5.6371428571428597E-3</v>
      </c>
      <c r="H97">
        <v>0.251</v>
      </c>
      <c r="I97">
        <v>-5.9900000000000002E-2</v>
      </c>
      <c r="J97">
        <v>-1.06E-2</v>
      </c>
      <c r="K97" s="35">
        <f t="shared" si="22"/>
        <v>9.6899999999999487E-3</v>
      </c>
      <c r="L97" s="35">
        <f t="shared" si="23"/>
        <v>6.8437142857142863E-2</v>
      </c>
      <c r="M97" s="35">
        <f t="shared" si="23"/>
        <v>1.913714285714286E-2</v>
      </c>
      <c r="N97">
        <v>0.26850000000000002</v>
      </c>
      <c r="O97">
        <v>-4.6899999999999997E-2</v>
      </c>
      <c r="P97">
        <v>-1.06E-2</v>
      </c>
      <c r="Q97" s="35">
        <f t="shared" si="24"/>
        <v>1.6914285714287325E-3</v>
      </c>
      <c r="R97" s="35">
        <f t="shared" si="25"/>
        <v>5.5437142857142858E-2</v>
      </c>
      <c r="S97" s="35">
        <f t="shared" si="25"/>
        <v>1.913714285714286E-2</v>
      </c>
      <c r="T97">
        <v>0.22670000000000001</v>
      </c>
      <c r="U97">
        <v>-0.04</v>
      </c>
      <c r="V97">
        <v>7.1000000000000004E-3</v>
      </c>
      <c r="W97" s="35">
        <f t="shared" si="26"/>
        <v>2.8878571428571476E-2</v>
      </c>
      <c r="X97" s="35">
        <f t="shared" si="27"/>
        <v>4.8537142857142862E-2</v>
      </c>
      <c r="Y97" s="35">
        <f t="shared" si="27"/>
        <v>1.563714285714286E-2</v>
      </c>
      <c r="Z97">
        <v>0.13469999999999999</v>
      </c>
      <c r="AA97">
        <v>-1.0999999999999999E-2</v>
      </c>
      <c r="AB97">
        <v>-1.47E-2</v>
      </c>
      <c r="AC97" s="35">
        <f t="shared" si="28"/>
        <v>1.2799285714285666E-2</v>
      </c>
      <c r="AD97" s="35">
        <f t="shared" si="29"/>
        <v>1.9537142857142857E-2</v>
      </c>
      <c r="AE97" s="35">
        <f t="shared" si="29"/>
        <v>2.3237142857142859E-2</v>
      </c>
      <c r="AF97">
        <v>0.26319999999999999</v>
      </c>
      <c r="AG97">
        <v>-2.5899999999999999E-2</v>
      </c>
      <c r="AH97">
        <v>1.9199999999999998E-2</v>
      </c>
      <c r="AI97" s="35">
        <f t="shared" si="30"/>
        <v>5.9900000000001064E-3</v>
      </c>
      <c r="AJ97" s="35">
        <f t="shared" si="31"/>
        <v>3.4437142857142861E-2</v>
      </c>
      <c r="AK97" s="35">
        <f t="shared" si="31"/>
        <v>2.7737142857142856E-2</v>
      </c>
      <c r="AL97">
        <v>0.24529999999999999</v>
      </c>
      <c r="AM97">
        <v>-5.6500000000000002E-2</v>
      </c>
      <c r="AN97">
        <v>-3.5000000000000001E-3</v>
      </c>
      <c r="AO97" s="35">
        <f t="shared" si="32"/>
        <v>7.6535714285713707E-3</v>
      </c>
      <c r="AP97" s="35">
        <f t="shared" si="33"/>
        <v>6.5037142857142863E-2</v>
      </c>
      <c r="AQ97" s="35">
        <f t="shared" si="33"/>
        <v>5.0371428571428598E-3</v>
      </c>
      <c r="AR97">
        <v>9.7100000000000006E-2</v>
      </c>
      <c r="AS97">
        <v>-2.9899999999999999E-2</v>
      </c>
      <c r="AT97">
        <v>-1.9199999999999998E-2</v>
      </c>
      <c r="AU97" s="35">
        <f t="shared" si="34"/>
        <v>5.4672142857142766E-2</v>
      </c>
      <c r="AV97" s="35">
        <f t="shared" si="35"/>
        <v>3.8437142857142857E-2</v>
      </c>
      <c r="AW97" s="35">
        <f t="shared" si="35"/>
        <v>2.7737142857142856E-2</v>
      </c>
      <c r="AX97">
        <v>0.26150000000000001</v>
      </c>
      <c r="AY97">
        <v>-5.96E-2</v>
      </c>
      <c r="AZ97">
        <v>-1.6400000000000001E-2</v>
      </c>
      <c r="BA97" s="35">
        <f t="shared" si="36"/>
        <v>1.8334285714285636E-2</v>
      </c>
      <c r="BB97" s="35">
        <f t="shared" si="37"/>
        <v>6.8137142857142854E-2</v>
      </c>
      <c r="BC97" s="35">
        <f t="shared" si="37"/>
        <v>2.4937142857142859E-2</v>
      </c>
    </row>
    <row r="98" spans="1:55" ht="15">
      <c r="A98" s="1">
        <v>92</v>
      </c>
      <c r="B98">
        <v>0.28820000000000001</v>
      </c>
      <c r="C98">
        <v>-4.7600000000000003E-2</v>
      </c>
      <c r="D98">
        <v>-5.9999999999999995E-4</v>
      </c>
      <c r="E98" s="34">
        <f t="shared" si="19"/>
        <v>1.0384999999999922E-2</v>
      </c>
      <c r="F98" s="34">
        <f t="shared" si="20"/>
        <v>7.7215714285714276E-2</v>
      </c>
      <c r="G98" s="34">
        <f t="shared" si="21"/>
        <v>7.9371428571428596E-3</v>
      </c>
      <c r="H98">
        <v>0.248</v>
      </c>
      <c r="I98">
        <v>-3.9199999999999999E-2</v>
      </c>
      <c r="J98">
        <v>-8.8000000000000005E-3</v>
      </c>
      <c r="K98" s="35">
        <f t="shared" si="22"/>
        <v>6.689999999999946E-3</v>
      </c>
      <c r="L98" s="35">
        <f t="shared" si="23"/>
        <v>4.773714285714286E-2</v>
      </c>
      <c r="M98" s="35">
        <f t="shared" si="23"/>
        <v>1.733714285714286E-2</v>
      </c>
      <c r="N98">
        <v>0.2621</v>
      </c>
      <c r="O98">
        <v>-3.4599999999999999E-2</v>
      </c>
      <c r="P98">
        <v>6.7000000000000002E-3</v>
      </c>
      <c r="Q98" s="35">
        <f t="shared" si="24"/>
        <v>4.7085714285712843E-3</v>
      </c>
      <c r="R98" s="35">
        <f t="shared" si="25"/>
        <v>4.313714285714286E-2</v>
      </c>
      <c r="S98" s="35">
        <f t="shared" si="25"/>
        <v>1.5237142857142859E-2</v>
      </c>
      <c r="T98">
        <v>0.21310000000000001</v>
      </c>
      <c r="U98">
        <v>-5.5800000000000002E-2</v>
      </c>
      <c r="V98">
        <v>1.5E-3</v>
      </c>
      <c r="W98" s="35">
        <f t="shared" si="26"/>
        <v>4.2478571428571477E-2</v>
      </c>
      <c r="X98" s="35">
        <f t="shared" si="27"/>
        <v>6.4337142857142857E-2</v>
      </c>
      <c r="Y98" s="35">
        <f t="shared" si="27"/>
        <v>1.0037142857142859E-2</v>
      </c>
      <c r="Z98">
        <v>0.1032</v>
      </c>
      <c r="AA98">
        <v>-2.92E-2</v>
      </c>
      <c r="AB98">
        <v>2.24E-2</v>
      </c>
      <c r="AC98" s="35">
        <f t="shared" si="28"/>
        <v>1.870071428571432E-2</v>
      </c>
      <c r="AD98" s="35">
        <f t="shared" si="29"/>
        <v>3.7737142857142858E-2</v>
      </c>
      <c r="AE98" s="35">
        <f t="shared" si="29"/>
        <v>3.0937142857142857E-2</v>
      </c>
      <c r="AF98">
        <v>0.24590000000000001</v>
      </c>
      <c r="AG98">
        <v>-3.4299999999999997E-2</v>
      </c>
      <c r="AH98">
        <v>4.0000000000000001E-3</v>
      </c>
      <c r="AI98" s="35">
        <f t="shared" si="30"/>
        <v>1.1309999999999876E-2</v>
      </c>
      <c r="AJ98" s="35">
        <f t="shared" si="31"/>
        <v>4.2837142857142858E-2</v>
      </c>
      <c r="AK98" s="35">
        <f t="shared" si="31"/>
        <v>1.253714285714286E-2</v>
      </c>
      <c r="AL98">
        <v>0.21609999999999999</v>
      </c>
      <c r="AM98">
        <v>-2.5999999999999999E-2</v>
      </c>
      <c r="AN98">
        <v>-8.3999999999999995E-3</v>
      </c>
      <c r="AO98" s="35">
        <f t="shared" si="32"/>
        <v>2.1546428571428633E-2</v>
      </c>
      <c r="AP98" s="35">
        <f t="shared" si="33"/>
        <v>3.4537142857142857E-2</v>
      </c>
      <c r="AQ98" s="35">
        <f t="shared" si="33"/>
        <v>1.3714285714285998E-4</v>
      </c>
      <c r="AR98">
        <v>0.13</v>
      </c>
      <c r="AS98">
        <v>5.0200000000000002E-2</v>
      </c>
      <c r="AT98">
        <v>-2.3999999999999998E-3</v>
      </c>
      <c r="AU98" s="35">
        <f t="shared" si="34"/>
        <v>2.1772142857142768E-2</v>
      </c>
      <c r="AV98" s="35">
        <f t="shared" si="35"/>
        <v>5.8737142857142863E-2</v>
      </c>
      <c r="AW98" s="35">
        <f t="shared" si="35"/>
        <v>6.1371428571428601E-3</v>
      </c>
      <c r="AX98">
        <v>0.26150000000000001</v>
      </c>
      <c r="AY98">
        <v>-6.1499999999999999E-2</v>
      </c>
      <c r="AZ98">
        <v>-1.2500000000000001E-2</v>
      </c>
      <c r="BA98" s="35">
        <f t="shared" si="36"/>
        <v>1.8334285714285636E-2</v>
      </c>
      <c r="BB98" s="35">
        <f t="shared" si="37"/>
        <v>7.0037142857142853E-2</v>
      </c>
      <c r="BC98" s="35">
        <f t="shared" si="37"/>
        <v>2.1037142857142858E-2</v>
      </c>
    </row>
    <row r="99" spans="1:55" ht="15">
      <c r="A99" s="1">
        <v>93</v>
      </c>
      <c r="B99">
        <v>0.2863</v>
      </c>
      <c r="C99">
        <v>-5.6099999999999997E-2</v>
      </c>
      <c r="D99">
        <v>6.3E-3</v>
      </c>
      <c r="E99" s="34">
        <f t="shared" si="19"/>
        <v>8.4849999999999093E-3</v>
      </c>
      <c r="F99" s="34">
        <f t="shared" si="20"/>
        <v>8.571571428571427E-2</v>
      </c>
      <c r="G99" s="34">
        <f t="shared" si="21"/>
        <v>1.483714285714286E-2</v>
      </c>
      <c r="H99">
        <v>0.23760000000000001</v>
      </c>
      <c r="I99">
        <v>-4.1099999999999998E-2</v>
      </c>
      <c r="J99">
        <v>-6.7999999999999996E-3</v>
      </c>
      <c r="K99" s="35">
        <f t="shared" si="22"/>
        <v>3.7100000000000466E-3</v>
      </c>
      <c r="L99" s="35">
        <f t="shared" si="23"/>
        <v>4.9637142857142859E-2</v>
      </c>
      <c r="M99" s="35">
        <f t="shared" si="23"/>
        <v>1.7371428571428598E-3</v>
      </c>
      <c r="N99">
        <v>0.26500000000000001</v>
      </c>
      <c r="O99">
        <v>-4.1500000000000002E-2</v>
      </c>
      <c r="P99">
        <v>5.3E-3</v>
      </c>
      <c r="Q99" s="35">
        <f t="shared" si="24"/>
        <v>1.8085714285712706E-3</v>
      </c>
      <c r="R99" s="35">
        <f t="shared" si="25"/>
        <v>5.0037142857142863E-2</v>
      </c>
      <c r="S99" s="35">
        <f t="shared" si="25"/>
        <v>1.383714285714286E-2</v>
      </c>
      <c r="T99">
        <v>0.224</v>
      </c>
      <c r="U99">
        <v>-2.69E-2</v>
      </c>
      <c r="V99">
        <v>-8.0999999999999996E-3</v>
      </c>
      <c r="W99" s="35">
        <f t="shared" si="26"/>
        <v>3.1578571428571484E-2</v>
      </c>
      <c r="X99" s="35">
        <f t="shared" si="27"/>
        <v>3.5437142857142861E-2</v>
      </c>
      <c r="Y99" s="35">
        <f t="shared" si="27"/>
        <v>4.371428571428599E-4</v>
      </c>
      <c r="Z99">
        <v>0.11169999999999999</v>
      </c>
      <c r="AA99">
        <v>-3.7400000000000003E-2</v>
      </c>
      <c r="AB99">
        <v>3.6700000000000003E-2</v>
      </c>
      <c r="AC99" s="35">
        <f t="shared" si="28"/>
        <v>1.0200714285714327E-2</v>
      </c>
      <c r="AD99" s="35">
        <f t="shared" si="29"/>
        <v>4.5937142857142864E-2</v>
      </c>
      <c r="AE99" s="35">
        <f t="shared" si="29"/>
        <v>4.5237142857142865E-2</v>
      </c>
      <c r="AF99">
        <v>0.27439999999999998</v>
      </c>
      <c r="AG99">
        <v>-4.36E-2</v>
      </c>
      <c r="AH99">
        <v>-8.0999999999999996E-3</v>
      </c>
      <c r="AI99" s="35">
        <f t="shared" si="30"/>
        <v>1.7190000000000094E-2</v>
      </c>
      <c r="AJ99" s="35">
        <f t="shared" si="31"/>
        <v>5.2137142857142861E-2</v>
      </c>
      <c r="AK99" s="35">
        <f t="shared" si="31"/>
        <v>4.371428571428599E-4</v>
      </c>
      <c r="AL99">
        <v>0.21029999999999999</v>
      </c>
      <c r="AM99">
        <v>-2.24E-2</v>
      </c>
      <c r="AN99">
        <v>-1.84E-2</v>
      </c>
      <c r="AO99" s="35">
        <f t="shared" si="32"/>
        <v>2.7346428571428633E-2</v>
      </c>
      <c r="AP99" s="35">
        <f t="shared" si="33"/>
        <v>3.0937142857142857E-2</v>
      </c>
      <c r="AQ99" s="35">
        <f t="shared" si="33"/>
        <v>2.6937142857142861E-2</v>
      </c>
      <c r="AR99">
        <v>9.6799999999999997E-2</v>
      </c>
      <c r="AS99">
        <v>-1.9099999999999999E-2</v>
      </c>
      <c r="AT99">
        <v>-2.4799999999999999E-2</v>
      </c>
      <c r="AU99" s="35">
        <f t="shared" si="34"/>
        <v>5.4972142857142775E-2</v>
      </c>
      <c r="AV99" s="35">
        <f t="shared" si="35"/>
        <v>2.763714285714286E-2</v>
      </c>
      <c r="AW99" s="35">
        <f t="shared" si="35"/>
        <v>3.3337142857142857E-2</v>
      </c>
      <c r="AX99">
        <v>0.2306</v>
      </c>
      <c r="AY99">
        <v>-5.5199999999999999E-2</v>
      </c>
      <c r="AZ99">
        <v>-8.0000000000000004E-4</v>
      </c>
      <c r="BA99" s="35">
        <f t="shared" si="36"/>
        <v>1.2565714285714374E-2</v>
      </c>
      <c r="BB99" s="35">
        <f t="shared" si="37"/>
        <v>6.3737142857142853E-2</v>
      </c>
      <c r="BC99" s="35">
        <f t="shared" si="37"/>
        <v>7.7371428571428591E-3</v>
      </c>
    </row>
    <row r="100" spans="1:55" ht="15">
      <c r="A100" s="1">
        <v>94</v>
      </c>
      <c r="B100">
        <v>0.29659999999999997</v>
      </c>
      <c r="C100">
        <v>-2.8199999999999999E-2</v>
      </c>
      <c r="D100">
        <v>7.9000000000000008E-3</v>
      </c>
      <c r="E100" s="34">
        <f t="shared" si="19"/>
        <v>1.8784999999999885E-2</v>
      </c>
      <c r="F100" s="34">
        <f t="shared" si="20"/>
        <v>1.4157142857142702E-3</v>
      </c>
      <c r="G100" s="34">
        <f t="shared" si="21"/>
        <v>1.6437142857142858E-2</v>
      </c>
      <c r="H100">
        <v>0.2409</v>
      </c>
      <c r="I100">
        <v>-2.7400000000000001E-2</v>
      </c>
      <c r="J100">
        <v>-2.7000000000000001E-3</v>
      </c>
      <c r="K100" s="35">
        <f t="shared" si="22"/>
        <v>4.1000000000004921E-4</v>
      </c>
      <c r="L100" s="35">
        <f t="shared" si="23"/>
        <v>3.5937142857142862E-2</v>
      </c>
      <c r="M100" s="35">
        <f t="shared" si="23"/>
        <v>5.8371428571428593E-3</v>
      </c>
      <c r="N100">
        <v>0.26279999999999998</v>
      </c>
      <c r="O100">
        <v>-3.95E-2</v>
      </c>
      <c r="P100">
        <v>2.3E-3</v>
      </c>
      <c r="Q100" s="35">
        <f t="shared" si="24"/>
        <v>4.0085714285713059E-3</v>
      </c>
      <c r="R100" s="35">
        <f t="shared" si="25"/>
        <v>4.8037142857142862E-2</v>
      </c>
      <c r="S100" s="35">
        <f t="shared" si="25"/>
        <v>1.0837142857142859E-2</v>
      </c>
      <c r="T100">
        <v>0.25900000000000001</v>
      </c>
      <c r="U100">
        <v>-2.69E-2</v>
      </c>
      <c r="V100">
        <v>-2.06E-2</v>
      </c>
      <c r="W100" s="35">
        <f t="shared" si="26"/>
        <v>3.4214285714285197E-3</v>
      </c>
      <c r="X100" s="35">
        <f t="shared" si="27"/>
        <v>3.5437142857142861E-2</v>
      </c>
      <c r="Y100" s="35">
        <f t="shared" si="27"/>
        <v>2.9137142857142861E-2</v>
      </c>
      <c r="Z100">
        <v>0.14360000000000001</v>
      </c>
      <c r="AA100">
        <v>-7.6999999999999999E-2</v>
      </c>
      <c r="AB100">
        <v>5.67E-2</v>
      </c>
      <c r="AC100" s="35">
        <f t="shared" si="28"/>
        <v>2.1699285714285685E-2</v>
      </c>
      <c r="AD100" s="35">
        <f t="shared" si="29"/>
        <v>8.5537142857142853E-2</v>
      </c>
      <c r="AE100" s="35">
        <f t="shared" si="29"/>
        <v>6.5237142857142855E-2</v>
      </c>
      <c r="AF100">
        <v>0.27350000000000002</v>
      </c>
      <c r="AG100">
        <v>-1.9199999999999998E-2</v>
      </c>
      <c r="AH100">
        <v>-1.6999999999999999E-3</v>
      </c>
      <c r="AI100" s="35">
        <f t="shared" si="30"/>
        <v>1.6290000000000138E-2</v>
      </c>
      <c r="AJ100" s="35">
        <f t="shared" si="31"/>
        <v>2.7737142857142856E-2</v>
      </c>
      <c r="AK100" s="35">
        <f t="shared" si="31"/>
        <v>6.8371428571428593E-3</v>
      </c>
      <c r="AL100">
        <v>0.20599999999999999</v>
      </c>
      <c r="AM100">
        <v>3.3999999999999998E-3</v>
      </c>
      <c r="AN100">
        <v>5.7999999999999996E-3</v>
      </c>
      <c r="AO100" s="35">
        <f t="shared" si="32"/>
        <v>3.1646428571428631E-2</v>
      </c>
      <c r="AP100" s="35">
        <f t="shared" si="33"/>
        <v>1.193714285714286E-2</v>
      </c>
      <c r="AQ100" s="35">
        <f t="shared" si="33"/>
        <v>1.4337142857142859E-2</v>
      </c>
      <c r="AR100">
        <v>0.14940000000000001</v>
      </c>
      <c r="AS100">
        <v>-8.8999999999999996E-2</v>
      </c>
      <c r="AT100">
        <v>-1.7500000000000002E-2</v>
      </c>
      <c r="AU100" s="35">
        <f t="shared" si="34"/>
        <v>2.3721428571427672E-3</v>
      </c>
      <c r="AV100" s="35">
        <f t="shared" si="35"/>
        <v>9.753714285714285E-2</v>
      </c>
      <c r="AW100" s="35">
        <f t="shared" si="35"/>
        <v>2.6037142857142863E-2</v>
      </c>
      <c r="AX100">
        <v>0.25080000000000002</v>
      </c>
      <c r="AY100">
        <v>-4.8399999999999999E-2</v>
      </c>
      <c r="AZ100">
        <v>-3.0000000000000001E-3</v>
      </c>
      <c r="BA100" s="35">
        <f t="shared" si="36"/>
        <v>7.6342857142856491E-3</v>
      </c>
      <c r="BB100" s="35">
        <f t="shared" si="37"/>
        <v>5.693714285714286E-2</v>
      </c>
      <c r="BC100" s="35">
        <f t="shared" si="37"/>
        <v>5.5371428571428594E-3</v>
      </c>
    </row>
    <row r="101" spans="1:55" ht="15">
      <c r="A101" s="1">
        <v>95</v>
      </c>
      <c r="B101">
        <v>0.2944</v>
      </c>
      <c r="C101">
        <v>-5.1900000000000002E-2</v>
      </c>
      <c r="D101">
        <v>1.1299999999999999E-2</v>
      </c>
      <c r="E101" s="34">
        <f t="shared" si="19"/>
        <v>1.6584999999999905E-2</v>
      </c>
      <c r="F101" s="34">
        <f t="shared" si="20"/>
        <v>8.1515714285714275E-2</v>
      </c>
      <c r="G101" s="34">
        <f t="shared" si="21"/>
        <v>1.9837142857142859E-2</v>
      </c>
      <c r="H101">
        <v>0.25840000000000002</v>
      </c>
      <c r="I101">
        <v>-4.8800000000000003E-2</v>
      </c>
      <c r="J101">
        <v>-5.1000000000000004E-3</v>
      </c>
      <c r="K101" s="35">
        <f t="shared" si="22"/>
        <v>1.7089999999999966E-2</v>
      </c>
      <c r="L101" s="35">
        <f t="shared" si="23"/>
        <v>5.7337142857142864E-2</v>
      </c>
      <c r="M101" s="35">
        <f t="shared" si="23"/>
        <v>3.4371428571428591E-3</v>
      </c>
      <c r="N101">
        <v>0.25309999999999999</v>
      </c>
      <c r="O101">
        <v>-5.4600000000000003E-2</v>
      </c>
      <c r="P101">
        <v>6.1999999999999998E-3</v>
      </c>
      <c r="Q101" s="35">
        <f t="shared" si="24"/>
        <v>1.3708571428571292E-2</v>
      </c>
      <c r="R101" s="35">
        <f t="shared" si="25"/>
        <v>6.3137142857142864E-2</v>
      </c>
      <c r="S101" s="35">
        <f t="shared" si="25"/>
        <v>1.4737142857142858E-2</v>
      </c>
      <c r="T101">
        <v>0.2656</v>
      </c>
      <c r="U101">
        <v>-4.3900000000000002E-2</v>
      </c>
      <c r="V101">
        <v>-1.9E-2</v>
      </c>
      <c r="W101" s="35">
        <f t="shared" si="26"/>
        <v>1.0021428571428515E-2</v>
      </c>
      <c r="X101" s="35">
        <f t="shared" si="27"/>
        <v>5.2437142857142863E-2</v>
      </c>
      <c r="Y101" s="35">
        <f t="shared" si="27"/>
        <v>2.7537142857142857E-2</v>
      </c>
      <c r="Z101">
        <v>0.16209999999999999</v>
      </c>
      <c r="AA101">
        <v>3.5999999999999997E-2</v>
      </c>
      <c r="AB101">
        <v>3.5999999999999997E-2</v>
      </c>
      <c r="AC101" s="35">
        <f t="shared" si="28"/>
        <v>4.0199285714285674E-2</v>
      </c>
      <c r="AD101" s="35">
        <f t="shared" si="29"/>
        <v>4.4537142857142858E-2</v>
      </c>
      <c r="AE101" s="35">
        <f t="shared" si="29"/>
        <v>4.4537142857142858E-2</v>
      </c>
      <c r="AF101">
        <v>0.25290000000000001</v>
      </c>
      <c r="AG101">
        <v>-3.6799999999999999E-2</v>
      </c>
      <c r="AH101">
        <v>-0.01</v>
      </c>
      <c r="AI101" s="35">
        <f t="shared" si="30"/>
        <v>4.3099999999998695E-3</v>
      </c>
      <c r="AJ101" s="35">
        <f t="shared" si="31"/>
        <v>4.5337142857142861E-2</v>
      </c>
      <c r="AK101" s="35">
        <f t="shared" si="31"/>
        <v>1.853714285714286E-2</v>
      </c>
      <c r="AL101">
        <v>0.2248</v>
      </c>
      <c r="AM101">
        <v>-2.9600000000000001E-2</v>
      </c>
      <c r="AN101">
        <v>-8.2000000000000007E-3</v>
      </c>
      <c r="AO101" s="35">
        <f t="shared" si="32"/>
        <v>1.284642857142862E-2</v>
      </c>
      <c r="AP101" s="35">
        <f t="shared" si="33"/>
        <v>3.8137142857142863E-2</v>
      </c>
      <c r="AQ101" s="35">
        <f t="shared" si="33"/>
        <v>3.3714285714285877E-4</v>
      </c>
      <c r="AR101">
        <v>0.13639999999999999</v>
      </c>
      <c r="AS101">
        <v>-7.3300000000000004E-2</v>
      </c>
      <c r="AT101">
        <v>-1.9E-3</v>
      </c>
      <c r="AU101" s="35">
        <f t="shared" si="34"/>
        <v>1.5372142857142779E-2</v>
      </c>
      <c r="AV101" s="35">
        <f t="shared" si="35"/>
        <v>8.1837142857142858E-2</v>
      </c>
      <c r="AW101" s="35">
        <f t="shared" si="35"/>
        <v>6.6371428571428597E-3</v>
      </c>
      <c r="AX101">
        <v>0.2341</v>
      </c>
      <c r="AY101">
        <v>-4.7100000000000003E-2</v>
      </c>
      <c r="AZ101">
        <v>-5.3E-3</v>
      </c>
      <c r="BA101" s="35">
        <f t="shared" si="36"/>
        <v>9.0657142857143713E-3</v>
      </c>
      <c r="BB101" s="35">
        <f t="shared" si="37"/>
        <v>5.5637142857142864E-2</v>
      </c>
      <c r="BC101" s="35">
        <f t="shared" si="37"/>
        <v>3.2371428571428594E-3</v>
      </c>
    </row>
    <row r="102" spans="1:55" ht="15">
      <c r="A102" s="1">
        <v>96</v>
      </c>
      <c r="B102">
        <v>0.28339999999999999</v>
      </c>
      <c r="C102">
        <v>-5.45E-2</v>
      </c>
      <c r="D102">
        <v>2.2800000000000001E-2</v>
      </c>
      <c r="E102" s="34">
        <f t="shared" si="19"/>
        <v>5.5849999999998956E-3</v>
      </c>
      <c r="F102" s="34">
        <f t="shared" si="20"/>
        <v>8.4115714285714266E-2</v>
      </c>
      <c r="G102" s="34">
        <f t="shared" si="21"/>
        <v>3.1337142857142862E-2</v>
      </c>
      <c r="H102">
        <v>0.26319999999999999</v>
      </c>
      <c r="I102">
        <v>-7.1999999999999995E-2</v>
      </c>
      <c r="J102">
        <v>5.9999999999999995E-4</v>
      </c>
      <c r="K102" s="35">
        <f t="shared" si="22"/>
        <v>2.1889999999999937E-2</v>
      </c>
      <c r="L102" s="35">
        <f t="shared" si="23"/>
        <v>8.0537142857142849E-2</v>
      </c>
      <c r="M102" s="35">
        <f t="shared" si="23"/>
        <v>9.1371428571428593E-3</v>
      </c>
      <c r="N102">
        <v>0.26100000000000001</v>
      </c>
      <c r="O102">
        <v>-4.7100000000000003E-2</v>
      </c>
      <c r="P102">
        <v>8.0999999999999996E-3</v>
      </c>
      <c r="Q102" s="35">
        <f t="shared" si="24"/>
        <v>5.8085714285712742E-3</v>
      </c>
      <c r="R102" s="35">
        <f t="shared" si="25"/>
        <v>5.5637142857142864E-2</v>
      </c>
      <c r="S102" s="35">
        <f t="shared" si="25"/>
        <v>1.6637142857142857E-2</v>
      </c>
      <c r="T102">
        <v>0.26939999999999997</v>
      </c>
      <c r="U102">
        <v>-5.5399999999999998E-2</v>
      </c>
      <c r="V102">
        <v>-0.02</v>
      </c>
      <c r="W102" s="35">
        <f t="shared" si="26"/>
        <v>1.3821428571428485E-2</v>
      </c>
      <c r="X102" s="35">
        <f t="shared" si="27"/>
        <v>6.3937142857142859E-2</v>
      </c>
      <c r="Y102" s="35">
        <f t="shared" si="27"/>
        <v>2.8537142857142858E-2</v>
      </c>
      <c r="Z102">
        <v>0.1081</v>
      </c>
      <c r="AA102">
        <v>3.15E-2</v>
      </c>
      <c r="AB102">
        <v>-1.6799999999999999E-2</v>
      </c>
      <c r="AC102" s="35">
        <f t="shared" si="28"/>
        <v>1.3800714285714319E-2</v>
      </c>
      <c r="AD102" s="35">
        <f t="shared" si="29"/>
        <v>4.0037142857142861E-2</v>
      </c>
      <c r="AE102" s="35">
        <f t="shared" si="29"/>
        <v>2.5337142857142857E-2</v>
      </c>
      <c r="AF102">
        <v>0.25629999999999997</v>
      </c>
      <c r="AG102">
        <v>-3.4000000000000002E-2</v>
      </c>
      <c r="AH102">
        <v>-4.1000000000000003E-3</v>
      </c>
      <c r="AI102" s="35">
        <f t="shared" si="30"/>
        <v>9.0999999999991088E-4</v>
      </c>
      <c r="AJ102" s="35">
        <f t="shared" si="31"/>
        <v>4.2537142857142864E-2</v>
      </c>
      <c r="AK102" s="35">
        <f t="shared" si="31"/>
        <v>4.4371428571428591E-3</v>
      </c>
      <c r="AL102">
        <v>0.2349</v>
      </c>
      <c r="AM102">
        <v>-1.3899999999999999E-2</v>
      </c>
      <c r="AN102">
        <v>-1.6999999999999999E-3</v>
      </c>
      <c r="AO102" s="35">
        <f t="shared" si="32"/>
        <v>2.7464285714286218E-3</v>
      </c>
      <c r="AP102" s="35">
        <f t="shared" si="33"/>
        <v>2.2437142857142857E-2</v>
      </c>
      <c r="AQ102" s="35">
        <f t="shared" si="33"/>
        <v>6.8371428571428593E-3</v>
      </c>
      <c r="AR102">
        <v>0.13289999999999999</v>
      </c>
      <c r="AS102">
        <v>2.01E-2</v>
      </c>
      <c r="AT102">
        <v>1.9300000000000001E-2</v>
      </c>
      <c r="AU102" s="35">
        <f t="shared" si="34"/>
        <v>1.8872142857142782E-2</v>
      </c>
      <c r="AV102" s="35">
        <f t="shared" si="35"/>
        <v>2.8637142857142861E-2</v>
      </c>
      <c r="AW102" s="35">
        <f t="shared" si="35"/>
        <v>2.7837142857142859E-2</v>
      </c>
      <c r="AX102">
        <v>0.25269999999999998</v>
      </c>
      <c r="AY102">
        <v>-5.62E-2</v>
      </c>
      <c r="AZ102">
        <v>3.8999999999999998E-3</v>
      </c>
      <c r="BA102" s="35">
        <f t="shared" si="36"/>
        <v>9.5342857142856063E-3</v>
      </c>
      <c r="BB102" s="35">
        <f t="shared" si="37"/>
        <v>6.4737142857142854E-2</v>
      </c>
      <c r="BC102" s="35">
        <f t="shared" si="37"/>
        <v>1.2437142857142858E-2</v>
      </c>
    </row>
    <row r="103" spans="1:55" ht="15">
      <c r="A103" s="1">
        <v>97</v>
      </c>
      <c r="B103">
        <v>0.28470000000000001</v>
      </c>
      <c r="C103">
        <v>-6.4199999999999993E-2</v>
      </c>
      <c r="D103">
        <v>1.04E-2</v>
      </c>
      <c r="E103" s="34">
        <f t="shared" si="19"/>
        <v>6.884999999999919E-3</v>
      </c>
      <c r="F103" s="34">
        <f t="shared" si="20"/>
        <v>9.3815714285714266E-2</v>
      </c>
      <c r="G103" s="34">
        <f t="shared" si="21"/>
        <v>1.8937142857142861E-2</v>
      </c>
      <c r="H103">
        <v>0.26540000000000002</v>
      </c>
      <c r="I103">
        <v>-6.8500000000000005E-2</v>
      </c>
      <c r="J103">
        <v>2.81E-2</v>
      </c>
      <c r="K103" s="35">
        <f t="shared" si="22"/>
        <v>2.4089999999999973E-2</v>
      </c>
      <c r="L103" s="35">
        <f t="shared" si="23"/>
        <v>7.703714285714286E-2</v>
      </c>
      <c r="M103" s="35">
        <f t="shared" si="23"/>
        <v>3.6637142857142861E-2</v>
      </c>
      <c r="N103">
        <v>0.28039999999999998</v>
      </c>
      <c r="O103">
        <v>-5.6399999999999999E-2</v>
      </c>
      <c r="P103">
        <v>2.8E-3</v>
      </c>
      <c r="Q103" s="35">
        <f t="shared" si="24"/>
        <v>1.3591428571428699E-2</v>
      </c>
      <c r="R103" s="35">
        <f t="shared" si="25"/>
        <v>6.493714285714286E-2</v>
      </c>
      <c r="S103" s="35">
        <f t="shared" si="25"/>
        <v>1.133714285714286E-2</v>
      </c>
      <c r="T103">
        <v>0.26469999999999999</v>
      </c>
      <c r="U103">
        <v>-4.36E-2</v>
      </c>
      <c r="V103">
        <v>-1.18E-2</v>
      </c>
      <c r="W103" s="35">
        <f t="shared" si="26"/>
        <v>9.1214285714285026E-3</v>
      </c>
      <c r="X103" s="35">
        <f t="shared" si="27"/>
        <v>5.2137142857142861E-2</v>
      </c>
      <c r="Y103" s="35">
        <f t="shared" si="27"/>
        <v>2.0337142857142859E-2</v>
      </c>
      <c r="Z103">
        <v>9.4299999999999995E-2</v>
      </c>
      <c r="AA103">
        <v>4.0000000000000002E-4</v>
      </c>
      <c r="AB103">
        <v>1.03E-2</v>
      </c>
      <c r="AC103" s="35">
        <f t="shared" si="28"/>
        <v>2.7600714285714326E-2</v>
      </c>
      <c r="AD103" s="35">
        <f t="shared" si="29"/>
        <v>8.9371428571428588E-3</v>
      </c>
      <c r="AE103" s="35">
        <f t="shared" si="29"/>
        <v>1.8837142857142858E-2</v>
      </c>
      <c r="AF103">
        <v>0.25269999999999998</v>
      </c>
      <c r="AG103">
        <v>-3.4700000000000002E-2</v>
      </c>
      <c r="AH103">
        <v>-7.0000000000000001E-3</v>
      </c>
      <c r="AI103" s="35">
        <f t="shared" si="30"/>
        <v>4.509999999999903E-3</v>
      </c>
      <c r="AJ103" s="35">
        <f t="shared" si="31"/>
        <v>4.3237142857142863E-2</v>
      </c>
      <c r="AK103" s="35">
        <f t="shared" si="31"/>
        <v>1.5371428571428593E-3</v>
      </c>
      <c r="AL103">
        <v>0.25540000000000002</v>
      </c>
      <c r="AM103">
        <v>-1.8800000000000001E-2</v>
      </c>
      <c r="AN103">
        <v>2.5999999999999999E-3</v>
      </c>
      <c r="AO103" s="35">
        <f t="shared" si="32"/>
        <v>1.7753571428571396E-2</v>
      </c>
      <c r="AP103" s="35">
        <f t="shared" si="33"/>
        <v>2.7337142857142858E-2</v>
      </c>
      <c r="AQ103" s="35">
        <f t="shared" si="33"/>
        <v>1.1137142857142859E-2</v>
      </c>
      <c r="AR103">
        <v>0.16739999999999999</v>
      </c>
      <c r="AS103">
        <v>-2.0899999999999998E-2</v>
      </c>
      <c r="AT103">
        <v>-3.78E-2</v>
      </c>
      <c r="AU103" s="35">
        <f t="shared" si="34"/>
        <v>1.5627857142857221E-2</v>
      </c>
      <c r="AV103" s="35">
        <f t="shared" si="35"/>
        <v>2.9437142857142856E-2</v>
      </c>
      <c r="AW103" s="35">
        <f t="shared" si="35"/>
        <v>4.6337142857142861E-2</v>
      </c>
      <c r="AX103">
        <v>0.23949999999999999</v>
      </c>
      <c r="AY103">
        <v>-7.3599999999999999E-2</v>
      </c>
      <c r="AZ103">
        <v>-1.9099999999999999E-2</v>
      </c>
      <c r="BA103" s="35">
        <f t="shared" si="36"/>
        <v>3.6657142857143832E-3</v>
      </c>
      <c r="BB103" s="35">
        <f t="shared" si="37"/>
        <v>8.2137142857142853E-2</v>
      </c>
      <c r="BC103" s="35">
        <f t="shared" si="37"/>
        <v>2.763714285714286E-2</v>
      </c>
    </row>
    <row r="104" spans="1:55" ht="15">
      <c r="A104" s="1">
        <v>98</v>
      </c>
      <c r="B104">
        <v>0.29139999999999999</v>
      </c>
      <c r="C104">
        <v>-7.4300000000000005E-2</v>
      </c>
      <c r="D104">
        <v>1E-4</v>
      </c>
      <c r="E104" s="34">
        <f t="shared" si="19"/>
        <v>1.3584999999999903E-2</v>
      </c>
      <c r="F104" s="34">
        <f t="shared" si="20"/>
        <v>0.10391571428571428</v>
      </c>
      <c r="G104" s="34">
        <f t="shared" si="21"/>
        <v>8.6371428571428589E-3</v>
      </c>
      <c r="H104">
        <v>0.25369999999999998</v>
      </c>
      <c r="I104">
        <v>-3.9800000000000002E-2</v>
      </c>
      <c r="J104">
        <v>2.3999999999999998E-3</v>
      </c>
      <c r="K104" s="35">
        <f t="shared" si="22"/>
        <v>1.2389999999999929E-2</v>
      </c>
      <c r="L104" s="35">
        <f t="shared" si="23"/>
        <v>4.8337142857142863E-2</v>
      </c>
      <c r="M104" s="35">
        <f t="shared" si="23"/>
        <v>1.0937142857142859E-2</v>
      </c>
      <c r="N104">
        <v>0.26829999999999998</v>
      </c>
      <c r="O104">
        <v>-4.5600000000000002E-2</v>
      </c>
      <c r="P104">
        <v>6.1999999999999998E-3</v>
      </c>
      <c r="Q104" s="35">
        <f t="shared" si="24"/>
        <v>1.491428571428699E-3</v>
      </c>
      <c r="R104" s="35">
        <f t="shared" si="25"/>
        <v>5.4137142857142863E-2</v>
      </c>
      <c r="S104" s="35">
        <f t="shared" si="25"/>
        <v>1.4737142857142858E-2</v>
      </c>
      <c r="T104">
        <v>0.23369999999999999</v>
      </c>
      <c r="U104">
        <v>-2.0799999999999999E-2</v>
      </c>
      <c r="V104">
        <v>-2.8E-3</v>
      </c>
      <c r="W104" s="35">
        <f t="shared" si="26"/>
        <v>2.1878571428571497E-2</v>
      </c>
      <c r="X104" s="35">
        <f t="shared" si="27"/>
        <v>2.933714285714286E-2</v>
      </c>
      <c r="Y104" s="35">
        <f t="shared" si="27"/>
        <v>5.7371428571428591E-3</v>
      </c>
      <c r="Z104">
        <v>9.2299999999999993E-2</v>
      </c>
      <c r="AA104">
        <v>-3.7600000000000001E-2</v>
      </c>
      <c r="AB104">
        <v>1.41E-2</v>
      </c>
      <c r="AC104" s="35">
        <f t="shared" si="28"/>
        <v>2.9600714285714327E-2</v>
      </c>
      <c r="AD104" s="35">
        <f t="shared" si="29"/>
        <v>4.6137142857142863E-2</v>
      </c>
      <c r="AE104" s="35">
        <f t="shared" si="29"/>
        <v>2.2637142857142859E-2</v>
      </c>
      <c r="AF104">
        <v>0.24759999999999999</v>
      </c>
      <c r="AG104">
        <v>-2.92E-2</v>
      </c>
      <c r="AH104">
        <v>-7.0000000000000001E-3</v>
      </c>
      <c r="AI104" s="35">
        <f t="shared" si="30"/>
        <v>9.6099999999998964E-3</v>
      </c>
      <c r="AJ104" s="35">
        <f t="shared" si="31"/>
        <v>3.7737142857142858E-2</v>
      </c>
      <c r="AK104" s="35">
        <f t="shared" si="31"/>
        <v>1.5371428571428593E-3</v>
      </c>
      <c r="AL104">
        <v>0.22309999999999999</v>
      </c>
      <c r="AM104">
        <v>-2.5100000000000001E-2</v>
      </c>
      <c r="AN104">
        <v>-8.8999999999999999E-3</v>
      </c>
      <c r="AO104" s="35">
        <f t="shared" si="32"/>
        <v>1.4546428571428627E-2</v>
      </c>
      <c r="AP104" s="35">
        <f t="shared" si="33"/>
        <v>3.3637142857142859E-2</v>
      </c>
      <c r="AQ104" s="35">
        <f t="shared" si="33"/>
        <v>1.7437142857142859E-2</v>
      </c>
      <c r="AR104">
        <v>0.1106</v>
      </c>
      <c r="AS104">
        <v>-4.0399999999999998E-2</v>
      </c>
      <c r="AT104">
        <v>-1.12E-2</v>
      </c>
      <c r="AU104" s="35">
        <f t="shared" si="34"/>
        <v>4.1172142857142768E-2</v>
      </c>
      <c r="AV104" s="35">
        <f t="shared" si="35"/>
        <v>4.893714285714286E-2</v>
      </c>
      <c r="AW104" s="35">
        <f t="shared" si="35"/>
        <v>1.9737142857142859E-2</v>
      </c>
      <c r="AX104">
        <v>0.23749999999999999</v>
      </c>
      <c r="AY104">
        <v>-5.8999999999999997E-2</v>
      </c>
      <c r="AZ104">
        <v>-2.8999999999999998E-3</v>
      </c>
      <c r="BA104" s="35">
        <f t="shared" si="36"/>
        <v>5.665714285714385E-3</v>
      </c>
      <c r="BB104" s="35">
        <f t="shared" si="37"/>
        <v>6.7537142857142851E-2</v>
      </c>
      <c r="BC104" s="35">
        <f t="shared" si="37"/>
        <v>5.6371428571428597E-3</v>
      </c>
    </row>
    <row r="105" spans="1:55" ht="15">
      <c r="A105" s="1">
        <v>99</v>
      </c>
      <c r="B105">
        <v>0.29520000000000002</v>
      </c>
      <c r="C105">
        <v>-6.2600000000000003E-2</v>
      </c>
      <c r="D105">
        <v>-2.8999999999999998E-3</v>
      </c>
      <c r="E105" s="34">
        <f t="shared" si="19"/>
        <v>1.7384999999999928E-2</v>
      </c>
      <c r="F105" s="34">
        <f t="shared" si="20"/>
        <v>9.2215714285714276E-2</v>
      </c>
      <c r="G105" s="34">
        <f t="shared" si="21"/>
        <v>5.6371428571428597E-3</v>
      </c>
      <c r="H105">
        <v>0.26340000000000002</v>
      </c>
      <c r="I105">
        <v>-6.7699999999999996E-2</v>
      </c>
      <c r="J105">
        <v>-6.4999999999999997E-3</v>
      </c>
      <c r="K105" s="35">
        <f t="shared" si="22"/>
        <v>2.2089999999999971E-2</v>
      </c>
      <c r="L105" s="35">
        <f t="shared" si="23"/>
        <v>7.6237142857142851E-2</v>
      </c>
      <c r="M105" s="35">
        <f t="shared" si="23"/>
        <v>2.0371428571428598E-3</v>
      </c>
      <c r="N105">
        <v>0.28920000000000001</v>
      </c>
      <c r="O105">
        <v>-4.8099999999999997E-2</v>
      </c>
      <c r="P105">
        <v>8.3000000000000001E-3</v>
      </c>
      <c r="Q105" s="35">
        <f t="shared" si="24"/>
        <v>2.2391428571428729E-2</v>
      </c>
      <c r="R105" s="35">
        <f t="shared" si="25"/>
        <v>5.6637142857142858E-2</v>
      </c>
      <c r="S105" s="35">
        <f t="shared" si="25"/>
        <v>1.683714285714286E-2</v>
      </c>
      <c r="T105">
        <v>0.23449999999999999</v>
      </c>
      <c r="U105">
        <v>-1.7999999999999999E-2</v>
      </c>
      <c r="V105">
        <v>1.26E-2</v>
      </c>
      <c r="W105" s="35">
        <f t="shared" si="26"/>
        <v>2.1078571428571502E-2</v>
      </c>
      <c r="X105" s="35">
        <f t="shared" si="27"/>
        <v>2.6537142857142856E-2</v>
      </c>
      <c r="Y105" s="35">
        <f t="shared" si="27"/>
        <v>2.1137142857142861E-2</v>
      </c>
      <c r="Z105">
        <v>0.1346</v>
      </c>
      <c r="AA105">
        <v>1.38E-2</v>
      </c>
      <c r="AB105">
        <v>2.0999999999999999E-3</v>
      </c>
      <c r="AC105" s="35">
        <f t="shared" si="28"/>
        <v>1.2699285714285677E-2</v>
      </c>
      <c r="AD105" s="35">
        <f t="shared" si="29"/>
        <v>2.2337142857142861E-2</v>
      </c>
      <c r="AE105" s="35">
        <f t="shared" si="29"/>
        <v>1.0637142857142859E-2</v>
      </c>
      <c r="AF105">
        <v>0.25369999999999998</v>
      </c>
      <c r="AG105">
        <v>-3.27E-2</v>
      </c>
      <c r="AH105">
        <v>-8.0999999999999996E-3</v>
      </c>
      <c r="AI105" s="35">
        <f t="shared" si="30"/>
        <v>3.5099999999999021E-3</v>
      </c>
      <c r="AJ105" s="35">
        <f t="shared" si="31"/>
        <v>4.1237142857142861E-2</v>
      </c>
      <c r="AK105" s="35">
        <f t="shared" si="31"/>
        <v>4.371428571428599E-4</v>
      </c>
      <c r="AL105">
        <v>0.23089999999999999</v>
      </c>
      <c r="AM105">
        <v>-2.1999999999999999E-2</v>
      </c>
      <c r="AN105">
        <v>-5.0000000000000001E-3</v>
      </c>
      <c r="AO105" s="35">
        <f t="shared" si="32"/>
        <v>6.7464285714286254E-3</v>
      </c>
      <c r="AP105" s="35">
        <f t="shared" si="33"/>
        <v>3.053714285714286E-2</v>
      </c>
      <c r="AQ105" s="35">
        <f t="shared" si="33"/>
        <v>3.5371428571428594E-3</v>
      </c>
      <c r="AR105">
        <v>0.16139999999999999</v>
      </c>
      <c r="AS105">
        <v>-1.6999999999999999E-3</v>
      </c>
      <c r="AT105">
        <v>-1.35E-2</v>
      </c>
      <c r="AU105" s="35">
        <f t="shared" si="34"/>
        <v>9.6278571428572157E-3</v>
      </c>
      <c r="AV105" s="35">
        <f t="shared" si="35"/>
        <v>6.8371428571428593E-3</v>
      </c>
      <c r="AW105" s="35">
        <f t="shared" si="35"/>
        <v>2.2037142857142859E-2</v>
      </c>
      <c r="AX105">
        <v>0.23050000000000001</v>
      </c>
      <c r="AY105">
        <v>-4.7600000000000003E-2</v>
      </c>
      <c r="AZ105">
        <v>1.8E-3</v>
      </c>
      <c r="BA105" s="35">
        <f t="shared" si="36"/>
        <v>1.2665714285714363E-2</v>
      </c>
      <c r="BB105" s="35">
        <f t="shared" si="37"/>
        <v>5.6137142857142865E-2</v>
      </c>
      <c r="BC105" s="35">
        <f t="shared" si="37"/>
        <v>1.0337142857142859E-2</v>
      </c>
    </row>
    <row r="106" spans="1:55" ht="15">
      <c r="A106" s="1">
        <v>100</v>
      </c>
      <c r="B106">
        <v>0.2878</v>
      </c>
      <c r="C106">
        <v>-4.7399999999999998E-2</v>
      </c>
      <c r="D106">
        <v>-7.9000000000000008E-3</v>
      </c>
      <c r="E106" s="34">
        <f t="shared" si="19"/>
        <v>9.9849999999999106E-3</v>
      </c>
      <c r="F106" s="34">
        <f t="shared" si="20"/>
        <v>7.7015714285714271E-2</v>
      </c>
      <c r="G106" s="34">
        <f t="shared" si="21"/>
        <v>6.3714285714285869E-4</v>
      </c>
      <c r="H106">
        <v>0.2747</v>
      </c>
      <c r="I106">
        <v>-5.62E-2</v>
      </c>
      <c r="J106">
        <v>1.38E-2</v>
      </c>
      <c r="K106" s="35">
        <f t="shared" si="22"/>
        <v>3.3389999999999947E-2</v>
      </c>
      <c r="L106" s="35">
        <f t="shared" si="23"/>
        <v>6.4737142857142854E-2</v>
      </c>
      <c r="M106" s="35">
        <f t="shared" si="23"/>
        <v>2.2337142857142861E-2</v>
      </c>
      <c r="N106">
        <v>0.2838</v>
      </c>
      <c r="O106">
        <v>-4.4400000000000002E-2</v>
      </c>
      <c r="P106">
        <v>-2.5000000000000001E-3</v>
      </c>
      <c r="Q106" s="35">
        <f t="shared" si="24"/>
        <v>1.6991428571428713E-2</v>
      </c>
      <c r="R106" s="35">
        <f t="shared" si="25"/>
        <v>5.2937142857142863E-2</v>
      </c>
      <c r="S106" s="35">
        <f t="shared" si="25"/>
        <v>6.037142857142859E-3</v>
      </c>
      <c r="T106">
        <v>0.2281</v>
      </c>
      <c r="U106">
        <v>-2.7000000000000001E-3</v>
      </c>
      <c r="V106">
        <v>1.5599999999999999E-2</v>
      </c>
      <c r="W106" s="35">
        <f t="shared" si="26"/>
        <v>2.7478571428571491E-2</v>
      </c>
      <c r="X106" s="35">
        <f t="shared" si="27"/>
        <v>5.8371428571428593E-3</v>
      </c>
      <c r="Y106" s="35">
        <f t="shared" si="27"/>
        <v>2.4137142857142857E-2</v>
      </c>
      <c r="Z106">
        <v>0.12139999999999999</v>
      </c>
      <c r="AA106">
        <v>-1.6999999999999999E-3</v>
      </c>
      <c r="AB106">
        <v>8.2000000000000007E-3</v>
      </c>
      <c r="AC106" s="35">
        <f t="shared" si="28"/>
        <v>5.0071428571432652E-4</v>
      </c>
      <c r="AD106" s="35">
        <f t="shared" si="29"/>
        <v>6.8371428571428593E-3</v>
      </c>
      <c r="AE106" s="35">
        <f t="shared" si="29"/>
        <v>1.673714285714286E-2</v>
      </c>
      <c r="AF106">
        <v>0.26229999999999998</v>
      </c>
      <c r="AG106">
        <v>-2.8000000000000001E-2</v>
      </c>
      <c r="AH106">
        <v>4.7999999999999996E-3</v>
      </c>
      <c r="AI106" s="35">
        <f t="shared" si="30"/>
        <v>5.0900000000000944E-3</v>
      </c>
      <c r="AJ106" s="35">
        <f t="shared" si="31"/>
        <v>3.6537142857142858E-2</v>
      </c>
      <c r="AK106" s="35">
        <f t="shared" si="31"/>
        <v>1.333714285714286E-2</v>
      </c>
      <c r="AL106">
        <v>0.2198</v>
      </c>
      <c r="AM106">
        <v>-2.8500000000000001E-2</v>
      </c>
      <c r="AN106">
        <v>-9.1000000000000004E-3</v>
      </c>
      <c r="AO106" s="35">
        <f t="shared" si="32"/>
        <v>1.7846428571428624E-2</v>
      </c>
      <c r="AP106" s="35">
        <f t="shared" si="33"/>
        <v>3.7037142857142859E-2</v>
      </c>
      <c r="AQ106" s="35">
        <f t="shared" si="33"/>
        <v>1.7637142857142858E-2</v>
      </c>
      <c r="AR106">
        <v>0.13830000000000001</v>
      </c>
      <c r="AS106">
        <v>-5.0799999999999998E-2</v>
      </c>
      <c r="AT106">
        <v>-3.7600000000000001E-2</v>
      </c>
      <c r="AU106" s="35">
        <f t="shared" si="34"/>
        <v>1.3472142857142766E-2</v>
      </c>
      <c r="AV106" s="35">
        <f t="shared" si="35"/>
        <v>5.9337142857142859E-2</v>
      </c>
      <c r="AW106" s="35">
        <f t="shared" si="35"/>
        <v>4.6137142857142863E-2</v>
      </c>
      <c r="AX106">
        <v>0.2291</v>
      </c>
      <c r="AY106">
        <v>-3.9600000000000003E-2</v>
      </c>
      <c r="AZ106">
        <v>-6.3E-3</v>
      </c>
      <c r="BA106" s="35">
        <f t="shared" si="36"/>
        <v>1.4065714285714376E-2</v>
      </c>
      <c r="BB106" s="35">
        <f t="shared" si="37"/>
        <v>4.8137142857142864E-2</v>
      </c>
      <c r="BC106" s="35">
        <f t="shared" si="37"/>
        <v>2.2371428571428594E-3</v>
      </c>
    </row>
    <row r="107" spans="1:55" ht="15">
      <c r="A107" s="1">
        <v>101</v>
      </c>
      <c r="B107">
        <v>0.26939999999999997</v>
      </c>
      <c r="C107">
        <v>-3.2599999999999997E-2</v>
      </c>
      <c r="D107">
        <v>-1.4E-2</v>
      </c>
      <c r="E107" s="34">
        <f t="shared" si="19"/>
        <v>8.4150000000001168E-3</v>
      </c>
      <c r="F107" s="34">
        <f t="shared" si="20"/>
        <v>6.2215714285714263E-2</v>
      </c>
      <c r="G107" s="34">
        <f t="shared" si="21"/>
        <v>2.253714285714286E-2</v>
      </c>
      <c r="H107">
        <v>0.26540000000000002</v>
      </c>
      <c r="I107">
        <v>-4.6899999999999997E-2</v>
      </c>
      <c r="J107">
        <v>-8.9999999999999998E-4</v>
      </c>
      <c r="K107" s="35">
        <f t="shared" si="22"/>
        <v>2.4089999999999973E-2</v>
      </c>
      <c r="L107" s="35">
        <f t="shared" si="23"/>
        <v>5.5437142857142858E-2</v>
      </c>
      <c r="M107" s="35">
        <f t="shared" si="23"/>
        <v>7.6371428571428597E-3</v>
      </c>
      <c r="N107">
        <v>0.28270000000000001</v>
      </c>
      <c r="O107">
        <v>-3.8600000000000002E-2</v>
      </c>
      <c r="P107">
        <v>-7.0000000000000001E-3</v>
      </c>
      <c r="Q107" s="35">
        <f t="shared" si="24"/>
        <v>1.5891428571428723E-2</v>
      </c>
      <c r="R107" s="35">
        <f t="shared" si="25"/>
        <v>4.7137142857142864E-2</v>
      </c>
      <c r="S107" s="35">
        <f t="shared" si="25"/>
        <v>1.5371428571428593E-3</v>
      </c>
      <c r="T107">
        <v>0.22770000000000001</v>
      </c>
      <c r="U107">
        <v>-1.2800000000000001E-2</v>
      </c>
      <c r="V107">
        <v>-6.3E-3</v>
      </c>
      <c r="W107" s="35">
        <f t="shared" si="26"/>
        <v>2.7878571428571475E-2</v>
      </c>
      <c r="X107" s="35">
        <f t="shared" si="27"/>
        <v>2.133714285714286E-2</v>
      </c>
      <c r="Y107" s="35">
        <f t="shared" si="27"/>
        <v>2.2371428571428594E-3</v>
      </c>
      <c r="Z107">
        <v>0.1308</v>
      </c>
      <c r="AA107">
        <v>-1.04E-2</v>
      </c>
      <c r="AB107">
        <v>1.1999999999999999E-3</v>
      </c>
      <c r="AC107" s="35">
        <f t="shared" si="28"/>
        <v>8.899285714285679E-3</v>
      </c>
      <c r="AD107" s="35">
        <f t="shared" si="29"/>
        <v>1.8937142857142861E-2</v>
      </c>
      <c r="AE107" s="35">
        <f t="shared" si="29"/>
        <v>9.7371428571428591E-3</v>
      </c>
      <c r="AF107">
        <v>0.2666</v>
      </c>
      <c r="AG107">
        <v>-3.5299999999999998E-2</v>
      </c>
      <c r="AH107">
        <v>-2E-3</v>
      </c>
      <c r="AI107" s="35">
        <f t="shared" si="30"/>
        <v>9.3900000000001205E-3</v>
      </c>
      <c r="AJ107" s="35">
        <f t="shared" si="31"/>
        <v>4.3837142857142859E-2</v>
      </c>
      <c r="AK107" s="35">
        <f t="shared" si="31"/>
        <v>6.5371428571428594E-3</v>
      </c>
      <c r="AL107">
        <v>0.2409</v>
      </c>
      <c r="AM107">
        <v>-2.2800000000000001E-2</v>
      </c>
      <c r="AN107">
        <v>7.4999999999999997E-3</v>
      </c>
      <c r="AO107" s="35">
        <f t="shared" si="32"/>
        <v>3.2535714285713835E-3</v>
      </c>
      <c r="AP107" s="35">
        <f t="shared" si="33"/>
        <v>3.1337142857142862E-2</v>
      </c>
      <c r="AQ107" s="35">
        <f t="shared" si="33"/>
        <v>1.6037142857142861E-2</v>
      </c>
      <c r="AR107">
        <v>0.13550000000000001</v>
      </c>
      <c r="AS107">
        <v>-2.5000000000000001E-2</v>
      </c>
      <c r="AT107">
        <v>-1.3599999999999999E-2</v>
      </c>
      <c r="AU107" s="35">
        <f t="shared" si="34"/>
        <v>1.6272142857142763E-2</v>
      </c>
      <c r="AV107" s="35">
        <f t="shared" si="35"/>
        <v>3.3537142857142863E-2</v>
      </c>
      <c r="AW107" s="35">
        <f t="shared" si="35"/>
        <v>2.2137142857142859E-2</v>
      </c>
      <c r="AX107">
        <v>0.2452</v>
      </c>
      <c r="AY107">
        <v>-6.2399999999999997E-2</v>
      </c>
      <c r="AZ107">
        <v>6.4000000000000003E-3</v>
      </c>
      <c r="BA107" s="35">
        <f t="shared" si="36"/>
        <v>2.0342857142856274E-3</v>
      </c>
      <c r="BB107" s="35">
        <f t="shared" si="37"/>
        <v>7.0937142857142851E-2</v>
      </c>
      <c r="BC107" s="35">
        <f t="shared" si="37"/>
        <v>1.4937142857142861E-2</v>
      </c>
    </row>
    <row r="108" spans="1:55" ht="15">
      <c r="A108" s="1">
        <v>102</v>
      </c>
      <c r="B108">
        <v>0.28010000000000002</v>
      </c>
      <c r="C108">
        <v>-3.4299999999999997E-2</v>
      </c>
      <c r="D108">
        <v>-8.5000000000000006E-3</v>
      </c>
      <c r="E108" s="34">
        <f t="shared" si="19"/>
        <v>2.284999999999926E-3</v>
      </c>
      <c r="F108" s="34">
        <f t="shared" si="20"/>
        <v>6.391571428571427E-2</v>
      </c>
      <c r="G108" s="34">
        <f t="shared" si="21"/>
        <v>3.7142857142858851E-5</v>
      </c>
      <c r="H108">
        <v>0.27560000000000001</v>
      </c>
      <c r="I108">
        <v>-5.3999999999999999E-2</v>
      </c>
      <c r="J108">
        <v>-7.4999999999999997E-3</v>
      </c>
      <c r="K108" s="35">
        <f t="shared" si="22"/>
        <v>3.4289999999999959E-2</v>
      </c>
      <c r="L108" s="35">
        <f t="shared" si="23"/>
        <v>6.2537142857142861E-2</v>
      </c>
      <c r="M108" s="35">
        <f t="shared" si="23"/>
        <v>1.0371428571428597E-3</v>
      </c>
      <c r="N108">
        <v>0.28139999999999998</v>
      </c>
      <c r="O108">
        <v>-4.7699999999999999E-2</v>
      </c>
      <c r="P108">
        <v>-1.9E-3</v>
      </c>
      <c r="Q108" s="35">
        <f t="shared" si="24"/>
        <v>1.45914285714287E-2</v>
      </c>
      <c r="R108" s="35">
        <f t="shared" si="25"/>
        <v>5.6237142857142861E-2</v>
      </c>
      <c r="S108" s="35">
        <f t="shared" si="25"/>
        <v>6.6371428571428597E-3</v>
      </c>
      <c r="T108">
        <v>0.24260000000000001</v>
      </c>
      <c r="U108">
        <v>-1.03E-2</v>
      </c>
      <c r="V108">
        <v>-0.01</v>
      </c>
      <c r="W108" s="35">
        <f t="shared" si="26"/>
        <v>1.2978571428571478E-2</v>
      </c>
      <c r="X108" s="35">
        <f t="shared" si="27"/>
        <v>1.8837142857142858E-2</v>
      </c>
      <c r="Y108" s="35">
        <f t="shared" si="27"/>
        <v>1.853714285714286E-2</v>
      </c>
      <c r="Z108">
        <v>0.15329999999999999</v>
      </c>
      <c r="AA108">
        <v>5.3E-3</v>
      </c>
      <c r="AB108">
        <v>-4.0800000000000003E-2</v>
      </c>
      <c r="AC108" s="35">
        <f t="shared" si="28"/>
        <v>3.1399285714285671E-2</v>
      </c>
      <c r="AD108" s="35">
        <f t="shared" si="29"/>
        <v>1.383714285714286E-2</v>
      </c>
      <c r="AE108" s="35">
        <f t="shared" si="29"/>
        <v>4.9337142857142864E-2</v>
      </c>
      <c r="AF108">
        <v>0.26050000000000001</v>
      </c>
      <c r="AG108">
        <v>-3.9800000000000002E-2</v>
      </c>
      <c r="AH108">
        <v>3.3E-3</v>
      </c>
      <c r="AI108" s="35">
        <f t="shared" si="30"/>
        <v>3.2900000000001262E-3</v>
      </c>
      <c r="AJ108" s="35">
        <f t="shared" si="31"/>
        <v>4.8337142857142863E-2</v>
      </c>
      <c r="AK108" s="35">
        <f t="shared" si="31"/>
        <v>1.1837142857142859E-2</v>
      </c>
      <c r="AL108">
        <v>0.21909999999999999</v>
      </c>
      <c r="AM108">
        <v>-2.5499999999999998E-2</v>
      </c>
      <c r="AN108">
        <v>-2.8999999999999998E-3</v>
      </c>
      <c r="AO108" s="35">
        <f t="shared" si="32"/>
        <v>1.854642857142863E-2</v>
      </c>
      <c r="AP108" s="35">
        <f t="shared" si="33"/>
        <v>3.4037142857142856E-2</v>
      </c>
      <c r="AQ108" s="35">
        <f t="shared" si="33"/>
        <v>5.6371428571428597E-3</v>
      </c>
      <c r="AR108">
        <v>0.121</v>
      </c>
      <c r="AS108">
        <v>-6.0000000000000001E-3</v>
      </c>
      <c r="AT108">
        <v>-3.8399999999999997E-2</v>
      </c>
      <c r="AU108" s="35">
        <f t="shared" si="34"/>
        <v>3.0772142857142776E-2</v>
      </c>
      <c r="AV108" s="35">
        <f t="shared" si="35"/>
        <v>2.5371428571428593E-3</v>
      </c>
      <c r="AW108" s="35">
        <f t="shared" si="35"/>
        <v>4.6937142857142858E-2</v>
      </c>
      <c r="AX108">
        <v>0.26319999999999999</v>
      </c>
      <c r="AY108">
        <v>-3.9699999999999999E-2</v>
      </c>
      <c r="AZ108">
        <v>1.4E-3</v>
      </c>
      <c r="BA108" s="35">
        <f t="shared" si="36"/>
        <v>2.0034285714285616E-2</v>
      </c>
      <c r="BB108" s="35">
        <f t="shared" si="37"/>
        <v>4.823714285714286E-2</v>
      </c>
      <c r="BC108" s="35">
        <f t="shared" si="37"/>
        <v>9.9371428571428597E-3</v>
      </c>
    </row>
    <row r="109" spans="1:55" ht="15">
      <c r="A109" s="1">
        <v>103</v>
      </c>
      <c r="B109">
        <v>0.28339999999999999</v>
      </c>
      <c r="C109">
        <v>-3.6999999999999998E-2</v>
      </c>
      <c r="D109">
        <v>-2.5999999999999999E-3</v>
      </c>
      <c r="E109" s="34">
        <f t="shared" si="19"/>
        <v>5.5849999999998956E-3</v>
      </c>
      <c r="F109" s="34">
        <f t="shared" si="20"/>
        <v>6.6615714285714264E-2</v>
      </c>
      <c r="G109" s="34">
        <f t="shared" si="21"/>
        <v>5.9371428571428596E-3</v>
      </c>
      <c r="H109">
        <v>0.27729999999999999</v>
      </c>
      <c r="I109">
        <v>-5.9799999999999999E-2</v>
      </c>
      <c r="J109">
        <v>2.4199999999999999E-2</v>
      </c>
      <c r="K109" s="35">
        <f t="shared" si="22"/>
        <v>3.5989999999999939E-2</v>
      </c>
      <c r="L109" s="35">
        <f t="shared" si="23"/>
        <v>6.833714285714286E-2</v>
      </c>
      <c r="M109" s="35">
        <f t="shared" si="23"/>
        <v>3.273714285714286E-2</v>
      </c>
      <c r="N109">
        <v>0.27360000000000001</v>
      </c>
      <c r="O109">
        <v>-4.4499999999999998E-2</v>
      </c>
      <c r="P109">
        <v>-6.0000000000000001E-3</v>
      </c>
      <c r="Q109" s="35">
        <f t="shared" si="24"/>
        <v>6.7914285714287259E-3</v>
      </c>
      <c r="R109" s="35">
        <f t="shared" si="25"/>
        <v>5.3037142857142859E-2</v>
      </c>
      <c r="S109" s="35">
        <f t="shared" si="25"/>
        <v>2.5371428571428593E-3</v>
      </c>
      <c r="T109">
        <v>0.2301</v>
      </c>
      <c r="U109">
        <v>-9.9000000000000008E-3</v>
      </c>
      <c r="V109">
        <v>-2.7000000000000001E-3</v>
      </c>
      <c r="W109" s="35">
        <f t="shared" si="26"/>
        <v>2.5478571428571489E-2</v>
      </c>
      <c r="X109" s="35">
        <f t="shared" si="27"/>
        <v>1.843714285714286E-2</v>
      </c>
      <c r="Y109" s="35">
        <f t="shared" si="27"/>
        <v>5.8371428571428593E-3</v>
      </c>
      <c r="Z109">
        <v>0.113</v>
      </c>
      <c r="AA109">
        <v>-6.3799999999999996E-2</v>
      </c>
      <c r="AB109">
        <v>1.77E-2</v>
      </c>
      <c r="AC109" s="35">
        <f t="shared" si="28"/>
        <v>8.9007142857143173E-3</v>
      </c>
      <c r="AD109" s="35">
        <f t="shared" si="29"/>
        <v>7.233714285714285E-2</v>
      </c>
      <c r="AE109" s="35">
        <f t="shared" si="29"/>
        <v>2.6237142857142862E-2</v>
      </c>
      <c r="AF109">
        <v>0.25779999999999997</v>
      </c>
      <c r="AG109">
        <v>-5.0500000000000003E-2</v>
      </c>
      <c r="AH109">
        <v>1.2500000000000001E-2</v>
      </c>
      <c r="AI109" s="35">
        <f t="shared" si="30"/>
        <v>5.9000000000009045E-4</v>
      </c>
      <c r="AJ109" s="35">
        <f t="shared" si="31"/>
        <v>5.9037142857142864E-2</v>
      </c>
      <c r="AK109" s="35">
        <f t="shared" si="31"/>
        <v>2.1037142857142858E-2</v>
      </c>
      <c r="AL109">
        <v>0.2177</v>
      </c>
      <c r="AM109">
        <v>-4.3099999999999999E-2</v>
      </c>
      <c r="AN109">
        <v>-1.46E-2</v>
      </c>
      <c r="AO109" s="35">
        <f t="shared" si="32"/>
        <v>1.9946428571428615E-2</v>
      </c>
      <c r="AP109" s="35">
        <f t="shared" si="33"/>
        <v>5.1637142857142861E-2</v>
      </c>
      <c r="AQ109" s="35">
        <f t="shared" si="33"/>
        <v>2.313714285714286E-2</v>
      </c>
      <c r="AR109">
        <v>9.3899999999999997E-2</v>
      </c>
      <c r="AS109">
        <v>8.3000000000000001E-3</v>
      </c>
      <c r="AT109">
        <v>-4.58E-2</v>
      </c>
      <c r="AU109" s="35">
        <f t="shared" si="34"/>
        <v>5.7872142857142775E-2</v>
      </c>
      <c r="AV109" s="35">
        <f t="shared" si="35"/>
        <v>1.683714285714286E-2</v>
      </c>
      <c r="AW109" s="35">
        <f t="shared" si="35"/>
        <v>5.4337142857142862E-2</v>
      </c>
      <c r="AX109">
        <v>0.24690000000000001</v>
      </c>
      <c r="AY109">
        <v>-4.0599999999999997E-2</v>
      </c>
      <c r="AZ109">
        <v>-2.5000000000000001E-3</v>
      </c>
      <c r="BA109" s="35">
        <f t="shared" si="36"/>
        <v>3.7342857142856345E-3</v>
      </c>
      <c r="BB109" s="35">
        <f t="shared" si="37"/>
        <v>4.9137142857142858E-2</v>
      </c>
      <c r="BC109" s="35">
        <f t="shared" si="37"/>
        <v>6.037142857142859E-3</v>
      </c>
    </row>
    <row r="110" spans="1:55" ht="15">
      <c r="A110" s="1">
        <v>104</v>
      </c>
      <c r="B110">
        <v>0.2928</v>
      </c>
      <c r="C110">
        <v>-3.0499999999999999E-2</v>
      </c>
      <c r="D110">
        <v>-4.4999999999999997E-3</v>
      </c>
      <c r="E110" s="34">
        <f t="shared" si="19"/>
        <v>1.4984999999999915E-2</v>
      </c>
      <c r="F110" s="34">
        <f t="shared" si="20"/>
        <v>6.0115714285714272E-2</v>
      </c>
      <c r="G110" s="34">
        <f t="shared" si="21"/>
        <v>4.0371428571428598E-3</v>
      </c>
      <c r="H110">
        <v>0.23799999999999999</v>
      </c>
      <c r="I110">
        <v>-2.81E-2</v>
      </c>
      <c r="J110">
        <v>7.7999999999999996E-3</v>
      </c>
      <c r="K110" s="35">
        <f t="shared" si="22"/>
        <v>3.3100000000000629E-3</v>
      </c>
      <c r="L110" s="35">
        <f t="shared" si="23"/>
        <v>3.6637142857142861E-2</v>
      </c>
      <c r="M110" s="35">
        <f t="shared" si="23"/>
        <v>1.6337142857142859E-2</v>
      </c>
      <c r="N110">
        <v>0.2762</v>
      </c>
      <c r="O110">
        <v>-4.24E-2</v>
      </c>
      <c r="P110">
        <v>-1.4200000000000001E-2</v>
      </c>
      <c r="Q110" s="35">
        <f t="shared" si="24"/>
        <v>9.3914285714287171E-3</v>
      </c>
      <c r="R110" s="35">
        <f t="shared" si="25"/>
        <v>5.0937142857142861E-2</v>
      </c>
      <c r="S110" s="35">
        <f t="shared" si="25"/>
        <v>2.2737142857142859E-2</v>
      </c>
      <c r="T110">
        <v>0.23730000000000001</v>
      </c>
      <c r="U110">
        <v>-1.8700000000000001E-2</v>
      </c>
      <c r="V110">
        <v>8.0000000000000002E-3</v>
      </c>
      <c r="W110" s="35">
        <f t="shared" si="26"/>
        <v>1.8278571428571477E-2</v>
      </c>
      <c r="X110" s="35">
        <f t="shared" si="27"/>
        <v>2.7237142857142863E-2</v>
      </c>
      <c r="Y110" s="35">
        <f t="shared" si="27"/>
        <v>1.6537142857142861E-2</v>
      </c>
      <c r="Z110">
        <v>0.1116</v>
      </c>
      <c r="AA110">
        <v>-3.7900000000000003E-2</v>
      </c>
      <c r="AB110">
        <v>1.23E-2</v>
      </c>
      <c r="AC110" s="35">
        <f t="shared" si="28"/>
        <v>1.0300714285714316E-2</v>
      </c>
      <c r="AD110" s="35">
        <f t="shared" si="29"/>
        <v>4.6437142857142864E-2</v>
      </c>
      <c r="AE110" s="35">
        <f t="shared" si="29"/>
        <v>2.083714285714286E-2</v>
      </c>
      <c r="AF110">
        <v>0.25380000000000003</v>
      </c>
      <c r="AG110">
        <v>-4.9099999999999998E-2</v>
      </c>
      <c r="AH110">
        <v>-2.3199999999999998E-2</v>
      </c>
      <c r="AI110" s="35">
        <f t="shared" si="30"/>
        <v>3.4099999999998576E-3</v>
      </c>
      <c r="AJ110" s="35">
        <f t="shared" si="31"/>
        <v>5.7637142857142859E-2</v>
      </c>
      <c r="AK110" s="35">
        <f t="shared" si="31"/>
        <v>3.173714285714286E-2</v>
      </c>
      <c r="AL110">
        <v>0.23730000000000001</v>
      </c>
      <c r="AM110">
        <v>-4.7000000000000002E-3</v>
      </c>
      <c r="AN110">
        <v>-4.1000000000000003E-3</v>
      </c>
      <c r="AO110" s="35">
        <f t="shared" si="32"/>
        <v>3.4642857142860861E-4</v>
      </c>
      <c r="AP110" s="35">
        <f t="shared" si="33"/>
        <v>3.8371428571428593E-3</v>
      </c>
      <c r="AQ110" s="35">
        <f t="shared" si="33"/>
        <v>4.4371428571428591E-3</v>
      </c>
      <c r="AR110">
        <v>0.1467</v>
      </c>
      <c r="AS110">
        <v>-3.27E-2</v>
      </c>
      <c r="AT110">
        <v>9.5999999999999992E-3</v>
      </c>
      <c r="AU110" s="35">
        <f t="shared" si="34"/>
        <v>5.0721428571427751E-3</v>
      </c>
      <c r="AV110" s="35">
        <f t="shared" si="35"/>
        <v>4.1237142857142861E-2</v>
      </c>
      <c r="AW110" s="35">
        <f t="shared" si="35"/>
        <v>1.8137142857142859E-2</v>
      </c>
      <c r="AX110">
        <v>0.25769999999999998</v>
      </c>
      <c r="AY110">
        <v>-5.0799999999999998E-2</v>
      </c>
      <c r="AZ110">
        <v>-1.32E-2</v>
      </c>
      <c r="BA110" s="35">
        <f t="shared" si="36"/>
        <v>1.4534285714285611E-2</v>
      </c>
      <c r="BB110" s="35">
        <f t="shared" si="37"/>
        <v>5.9337142857142859E-2</v>
      </c>
      <c r="BC110" s="35">
        <f t="shared" si="37"/>
        <v>2.1737142857142858E-2</v>
      </c>
    </row>
    <row r="111" spans="1:55" ht="15">
      <c r="A111" s="1">
        <v>105</v>
      </c>
      <c r="B111">
        <v>0.27729999999999999</v>
      </c>
      <c r="C111">
        <v>-3.4599999999999999E-2</v>
      </c>
      <c r="D111">
        <v>-1.2999999999999999E-2</v>
      </c>
      <c r="E111" s="34">
        <f t="shared" si="19"/>
        <v>5.1500000000009871E-4</v>
      </c>
      <c r="F111" s="34">
        <f t="shared" si="20"/>
        <v>6.4215714285714265E-2</v>
      </c>
      <c r="G111" s="34">
        <f t="shared" si="21"/>
        <v>2.1537142857142859E-2</v>
      </c>
      <c r="H111">
        <v>0.27050000000000002</v>
      </c>
      <c r="I111">
        <v>-4.9099999999999998E-2</v>
      </c>
      <c r="J111">
        <v>1.4E-3</v>
      </c>
      <c r="K111" s="35">
        <f t="shared" si="22"/>
        <v>2.9189999999999966E-2</v>
      </c>
      <c r="L111" s="35">
        <f t="shared" si="23"/>
        <v>5.7637142857142859E-2</v>
      </c>
      <c r="M111" s="35">
        <f t="shared" si="23"/>
        <v>9.9371428571428597E-3</v>
      </c>
      <c r="N111">
        <v>0.28570000000000001</v>
      </c>
      <c r="O111">
        <v>-5.1799999999999999E-2</v>
      </c>
      <c r="P111">
        <v>-9.1999999999999998E-3</v>
      </c>
      <c r="Q111" s="35">
        <f t="shared" si="24"/>
        <v>1.8891428571428726E-2</v>
      </c>
      <c r="R111" s="35">
        <f t="shared" si="25"/>
        <v>6.033714285714286E-2</v>
      </c>
      <c r="S111" s="35">
        <f t="shared" si="25"/>
        <v>1.7737142857142861E-2</v>
      </c>
      <c r="T111">
        <v>0.24779999999999999</v>
      </c>
      <c r="U111">
        <v>-1.3299999999999999E-2</v>
      </c>
      <c r="V111">
        <v>1.72E-2</v>
      </c>
      <c r="W111" s="35">
        <f t="shared" si="26"/>
        <v>7.7785714285714957E-3</v>
      </c>
      <c r="X111" s="35">
        <f t="shared" si="27"/>
        <v>2.1837142857142861E-2</v>
      </c>
      <c r="Y111" s="35">
        <f t="shared" si="27"/>
        <v>2.5737142857142861E-2</v>
      </c>
      <c r="Z111">
        <v>0.10630000000000001</v>
      </c>
      <c r="AA111">
        <v>1.9E-3</v>
      </c>
      <c r="AB111">
        <v>1.84E-2</v>
      </c>
      <c r="AC111" s="35">
        <f t="shared" si="28"/>
        <v>1.5600714285714315E-2</v>
      </c>
      <c r="AD111" s="35">
        <f t="shared" si="29"/>
        <v>1.043714285714286E-2</v>
      </c>
      <c r="AE111" s="35">
        <f t="shared" si="29"/>
        <v>2.6937142857142861E-2</v>
      </c>
      <c r="AF111">
        <v>0.25180000000000002</v>
      </c>
      <c r="AG111">
        <v>-7.0999999999999994E-2</v>
      </c>
      <c r="AH111">
        <v>-2.6100000000000002E-2</v>
      </c>
      <c r="AI111" s="35">
        <f t="shared" si="30"/>
        <v>5.4099999999998594E-3</v>
      </c>
      <c r="AJ111" s="35">
        <f t="shared" si="31"/>
        <v>7.9537142857142848E-2</v>
      </c>
      <c r="AK111" s="35">
        <f t="shared" si="31"/>
        <v>3.4637142857142859E-2</v>
      </c>
      <c r="AL111">
        <v>0.24640000000000001</v>
      </c>
      <c r="AM111">
        <v>8.3000000000000001E-3</v>
      </c>
      <c r="AN111">
        <v>-4.4999999999999997E-3</v>
      </c>
      <c r="AO111" s="35">
        <f t="shared" si="32"/>
        <v>8.7535714285713884E-3</v>
      </c>
      <c r="AP111" s="35">
        <f t="shared" si="33"/>
        <v>1.683714285714286E-2</v>
      </c>
      <c r="AQ111" s="35">
        <f t="shared" si="33"/>
        <v>4.0371428571428598E-3</v>
      </c>
      <c r="AR111">
        <v>0.1961</v>
      </c>
      <c r="AS111">
        <v>-3.6200000000000003E-2</v>
      </c>
      <c r="AT111">
        <v>6.1000000000000004E-3</v>
      </c>
      <c r="AU111" s="35">
        <f t="shared" si="34"/>
        <v>4.4327857142857224E-2</v>
      </c>
      <c r="AV111" s="35">
        <f t="shared" si="35"/>
        <v>4.4737142857142864E-2</v>
      </c>
      <c r="AW111" s="35">
        <f t="shared" si="35"/>
        <v>1.4637142857142859E-2</v>
      </c>
      <c r="AX111">
        <v>0.24709999999999999</v>
      </c>
      <c r="AY111">
        <v>-4.0399999999999998E-2</v>
      </c>
      <c r="AZ111">
        <v>-2.1600000000000001E-2</v>
      </c>
      <c r="BA111" s="35">
        <f t="shared" si="36"/>
        <v>3.9342857142856125E-3</v>
      </c>
      <c r="BB111" s="35">
        <f t="shared" si="37"/>
        <v>4.893714285714286E-2</v>
      </c>
      <c r="BC111" s="35">
        <f t="shared" si="37"/>
        <v>3.0137142857142862E-2</v>
      </c>
    </row>
    <row r="112" spans="1:55" ht="15">
      <c r="A112" s="1">
        <v>106</v>
      </c>
      <c r="B112">
        <v>0.26040000000000002</v>
      </c>
      <c r="C112">
        <v>-3.5400000000000001E-2</v>
      </c>
      <c r="D112">
        <v>-1.0999999999999999E-2</v>
      </c>
      <c r="E112" s="34">
        <f t="shared" si="19"/>
        <v>1.7415000000000069E-2</v>
      </c>
      <c r="F112" s="34">
        <f t="shared" si="20"/>
        <v>6.5015714285714274E-2</v>
      </c>
      <c r="G112" s="34">
        <f t="shared" si="21"/>
        <v>1.9537142857142857E-2</v>
      </c>
      <c r="H112">
        <v>0.2402</v>
      </c>
      <c r="I112">
        <v>-3.9399999999999998E-2</v>
      </c>
      <c r="J112">
        <v>4.4000000000000003E-3</v>
      </c>
      <c r="K112" s="35">
        <f t="shared" si="22"/>
        <v>1.1100000000000554E-3</v>
      </c>
      <c r="L112" s="35">
        <f t="shared" si="23"/>
        <v>4.7937142857142859E-2</v>
      </c>
      <c r="M112" s="35">
        <f t="shared" si="23"/>
        <v>1.2937142857142859E-2</v>
      </c>
      <c r="N112">
        <v>0.29020000000000001</v>
      </c>
      <c r="O112">
        <v>-4.4600000000000001E-2</v>
      </c>
      <c r="P112">
        <v>-8.5000000000000006E-3</v>
      </c>
      <c r="Q112" s="35">
        <f t="shared" si="24"/>
        <v>2.339142857142873E-2</v>
      </c>
      <c r="R112" s="35">
        <f t="shared" si="25"/>
        <v>5.3137142857142862E-2</v>
      </c>
      <c r="S112" s="35">
        <f t="shared" si="25"/>
        <v>3.7142857142858851E-5</v>
      </c>
      <c r="T112">
        <v>0.2767</v>
      </c>
      <c r="U112">
        <v>-2.52E-2</v>
      </c>
      <c r="V112">
        <v>-1.5900000000000001E-2</v>
      </c>
      <c r="W112" s="35">
        <f t="shared" si="26"/>
        <v>2.1121428571428513E-2</v>
      </c>
      <c r="X112" s="35">
        <f t="shared" si="27"/>
        <v>3.3737142857142861E-2</v>
      </c>
      <c r="Y112" s="35">
        <f t="shared" si="27"/>
        <v>2.4437142857142859E-2</v>
      </c>
      <c r="Z112">
        <v>0.1411</v>
      </c>
      <c r="AA112">
        <v>-4.4900000000000002E-2</v>
      </c>
      <c r="AB112">
        <v>-4.0000000000000001E-3</v>
      </c>
      <c r="AC112" s="35">
        <f t="shared" si="28"/>
        <v>1.9199285714285683E-2</v>
      </c>
      <c r="AD112" s="35">
        <f t="shared" si="29"/>
        <v>5.3437142857142864E-2</v>
      </c>
      <c r="AE112" s="35">
        <f t="shared" si="29"/>
        <v>4.5371428571428594E-3</v>
      </c>
      <c r="AF112">
        <v>0.23949999999999999</v>
      </c>
      <c r="AG112">
        <v>-6.7599999999999993E-2</v>
      </c>
      <c r="AH112">
        <v>-8.3999999999999995E-3</v>
      </c>
      <c r="AI112" s="35">
        <f t="shared" si="30"/>
        <v>1.7709999999999892E-2</v>
      </c>
      <c r="AJ112" s="35">
        <f t="shared" si="31"/>
        <v>7.6137142857142848E-2</v>
      </c>
      <c r="AK112" s="35">
        <f t="shared" si="31"/>
        <v>1.3714285714285998E-4</v>
      </c>
      <c r="AL112">
        <v>0.2339</v>
      </c>
      <c r="AM112">
        <v>5.1000000000000004E-3</v>
      </c>
      <c r="AN112">
        <v>1.2E-2</v>
      </c>
      <c r="AO112" s="35">
        <f t="shared" si="32"/>
        <v>3.7464285714286227E-3</v>
      </c>
      <c r="AP112" s="35">
        <f t="shared" si="33"/>
        <v>1.363714285714286E-2</v>
      </c>
      <c r="AQ112" s="35">
        <f t="shared" si="33"/>
        <v>2.0537142857142858E-2</v>
      </c>
      <c r="AR112">
        <v>0.1208</v>
      </c>
      <c r="AS112">
        <v>-2.9600000000000001E-2</v>
      </c>
      <c r="AT112">
        <v>-1.6999999999999999E-3</v>
      </c>
      <c r="AU112" s="35">
        <f t="shared" si="34"/>
        <v>3.0972142857142768E-2</v>
      </c>
      <c r="AV112" s="35">
        <f t="shared" si="35"/>
        <v>3.8137142857142863E-2</v>
      </c>
      <c r="AW112" s="35">
        <f t="shared" si="35"/>
        <v>6.8371428571428593E-3</v>
      </c>
      <c r="AX112">
        <v>0.2586</v>
      </c>
      <c r="AY112">
        <v>-5.0200000000000002E-2</v>
      </c>
      <c r="AZ112">
        <v>-1.09E-2</v>
      </c>
      <c r="BA112" s="35">
        <f t="shared" si="36"/>
        <v>1.5434285714285623E-2</v>
      </c>
      <c r="BB112" s="35">
        <f t="shared" si="37"/>
        <v>5.8737142857142863E-2</v>
      </c>
      <c r="BC112" s="35">
        <f t="shared" si="37"/>
        <v>1.9437142857142861E-2</v>
      </c>
    </row>
    <row r="113" spans="1:55" ht="15">
      <c r="A113" s="1">
        <v>107</v>
      </c>
      <c r="B113">
        <v>0.26190000000000002</v>
      </c>
      <c r="C113">
        <v>-4.87E-2</v>
      </c>
      <c r="D113">
        <v>8.0000000000000004E-4</v>
      </c>
      <c r="E113" s="34">
        <f t="shared" si="19"/>
        <v>1.5915000000000068E-2</v>
      </c>
      <c r="F113" s="34">
        <f t="shared" si="20"/>
        <v>7.8315714285714266E-2</v>
      </c>
      <c r="G113" s="34">
        <f t="shared" si="21"/>
        <v>9.3371428571428598E-3</v>
      </c>
      <c r="H113">
        <v>0.25080000000000002</v>
      </c>
      <c r="I113">
        <v>-4.1000000000000002E-2</v>
      </c>
      <c r="J113">
        <v>-1.4E-3</v>
      </c>
      <c r="K113" s="35">
        <f t="shared" si="22"/>
        <v>9.4899999999999707E-3</v>
      </c>
      <c r="L113" s="35">
        <f t="shared" si="23"/>
        <v>4.9537142857142863E-2</v>
      </c>
      <c r="M113" s="35">
        <f t="shared" si="23"/>
        <v>7.1371428571428593E-3</v>
      </c>
      <c r="N113">
        <v>0.2878</v>
      </c>
      <c r="O113">
        <v>-3.8100000000000002E-2</v>
      </c>
      <c r="P113">
        <v>-1.1000000000000001E-3</v>
      </c>
      <c r="Q113" s="35">
        <f t="shared" si="24"/>
        <v>2.0991428571428716E-2</v>
      </c>
      <c r="R113" s="35">
        <f t="shared" si="25"/>
        <v>4.6637142857142863E-2</v>
      </c>
      <c r="S113" s="35">
        <f t="shared" si="25"/>
        <v>7.4371428571428592E-3</v>
      </c>
      <c r="T113">
        <v>0.26800000000000002</v>
      </c>
      <c r="U113">
        <v>-7.0400000000000004E-2</v>
      </c>
      <c r="V113">
        <v>-1.4200000000000001E-2</v>
      </c>
      <c r="W113" s="35">
        <f t="shared" si="26"/>
        <v>1.2421428571428528E-2</v>
      </c>
      <c r="X113" s="35">
        <f t="shared" si="27"/>
        <v>7.8937142857142858E-2</v>
      </c>
      <c r="Y113" s="35">
        <f t="shared" si="27"/>
        <v>2.2737142857142859E-2</v>
      </c>
      <c r="Z113">
        <v>0.11559999999999999</v>
      </c>
      <c r="AA113">
        <v>-6.5500000000000003E-2</v>
      </c>
      <c r="AB113">
        <v>-2.7199999999999998E-2</v>
      </c>
      <c r="AC113" s="35">
        <f t="shared" si="28"/>
        <v>6.3007142857143261E-3</v>
      </c>
      <c r="AD113" s="35">
        <f t="shared" si="29"/>
        <v>7.4037142857142857E-2</v>
      </c>
      <c r="AE113" s="35">
        <f t="shared" si="29"/>
        <v>3.5737142857142856E-2</v>
      </c>
      <c r="AF113">
        <v>0.25069999999999998</v>
      </c>
      <c r="AG113">
        <v>-5.4199999999999998E-2</v>
      </c>
      <c r="AH113">
        <v>-1.06E-2</v>
      </c>
      <c r="AI113" s="35">
        <f t="shared" si="30"/>
        <v>6.5099999999999048E-3</v>
      </c>
      <c r="AJ113" s="35">
        <f t="shared" si="31"/>
        <v>6.2737142857142852E-2</v>
      </c>
      <c r="AK113" s="35">
        <f t="shared" si="31"/>
        <v>1.913714285714286E-2</v>
      </c>
      <c r="AL113">
        <v>0.22939999999999999</v>
      </c>
      <c r="AM113">
        <v>-1.6199999999999999E-2</v>
      </c>
      <c r="AN113">
        <v>8.9999999999999998E-4</v>
      </c>
      <c r="AO113" s="35">
        <f t="shared" si="32"/>
        <v>8.2464285714286267E-3</v>
      </c>
      <c r="AP113" s="35">
        <f t="shared" si="33"/>
        <v>2.473714285714286E-2</v>
      </c>
      <c r="AQ113" s="35">
        <f t="shared" si="33"/>
        <v>9.4371428571428592E-3</v>
      </c>
      <c r="AR113">
        <v>0.14130000000000001</v>
      </c>
      <c r="AS113">
        <v>6.6E-3</v>
      </c>
      <c r="AT113">
        <v>2.6200000000000001E-2</v>
      </c>
      <c r="AU113" s="35">
        <f t="shared" si="34"/>
        <v>1.0472142857142763E-2</v>
      </c>
      <c r="AV113" s="35">
        <f t="shared" si="35"/>
        <v>1.5137142857142859E-2</v>
      </c>
      <c r="AW113" s="35">
        <f t="shared" si="35"/>
        <v>3.4737142857142862E-2</v>
      </c>
      <c r="AX113">
        <v>0.2596</v>
      </c>
      <c r="AY113">
        <v>-4.8800000000000003E-2</v>
      </c>
      <c r="AZ113">
        <v>-1.35E-2</v>
      </c>
      <c r="BA113" s="35">
        <f t="shared" si="36"/>
        <v>1.6434285714285624E-2</v>
      </c>
      <c r="BB113" s="35">
        <f t="shared" si="37"/>
        <v>5.7337142857142864E-2</v>
      </c>
      <c r="BC113" s="35">
        <f t="shared" si="37"/>
        <v>2.2037142857142859E-2</v>
      </c>
    </row>
    <row r="114" spans="1:55" ht="15">
      <c r="A114" s="1">
        <v>108</v>
      </c>
      <c r="B114">
        <v>0.25929999999999997</v>
      </c>
      <c r="C114">
        <v>-3.85E-2</v>
      </c>
      <c r="D114">
        <v>1.11E-2</v>
      </c>
      <c r="E114" s="34">
        <f t="shared" si="19"/>
        <v>1.8515000000000115E-2</v>
      </c>
      <c r="F114" s="34">
        <f t="shared" si="20"/>
        <v>6.8115714285714266E-2</v>
      </c>
      <c r="G114" s="34">
        <f t="shared" si="21"/>
        <v>1.963714285714286E-2</v>
      </c>
      <c r="H114">
        <v>0.25190000000000001</v>
      </c>
      <c r="I114">
        <v>-2.18E-2</v>
      </c>
      <c r="J114">
        <v>-8.8000000000000005E-3</v>
      </c>
      <c r="K114" s="35">
        <f t="shared" si="22"/>
        <v>1.0589999999999961E-2</v>
      </c>
      <c r="L114" s="35">
        <f t="shared" si="23"/>
        <v>3.0337142857142861E-2</v>
      </c>
      <c r="M114" s="35">
        <f t="shared" si="23"/>
        <v>1.733714285714286E-2</v>
      </c>
      <c r="N114">
        <v>0.28120000000000001</v>
      </c>
      <c r="O114">
        <v>-4.4900000000000002E-2</v>
      </c>
      <c r="P114">
        <v>-1.3299999999999999E-2</v>
      </c>
      <c r="Q114" s="35">
        <f t="shared" si="24"/>
        <v>1.4391428571428722E-2</v>
      </c>
      <c r="R114" s="35">
        <f t="shared" si="25"/>
        <v>5.3437142857142864E-2</v>
      </c>
      <c r="S114" s="35">
        <f t="shared" si="25"/>
        <v>2.1837142857142861E-2</v>
      </c>
      <c r="T114">
        <v>0.25609999999999999</v>
      </c>
      <c r="U114">
        <v>-4.4299999999999999E-2</v>
      </c>
      <c r="V114">
        <v>1E-3</v>
      </c>
      <c r="W114" s="35">
        <f t="shared" si="26"/>
        <v>5.2142857142850607E-4</v>
      </c>
      <c r="X114" s="35">
        <f t="shared" si="27"/>
        <v>5.283714285714286E-2</v>
      </c>
      <c r="Y114" s="35">
        <f t="shared" si="27"/>
        <v>9.5371428571428586E-3</v>
      </c>
      <c r="Z114">
        <v>0.1431</v>
      </c>
      <c r="AA114">
        <v>-9.98E-2</v>
      </c>
      <c r="AB114">
        <v>1.09E-2</v>
      </c>
      <c r="AC114" s="35">
        <f t="shared" si="28"/>
        <v>2.1199285714285684E-2</v>
      </c>
      <c r="AD114" s="35">
        <f t="shared" si="29"/>
        <v>0.10833714285714285</v>
      </c>
      <c r="AE114" s="35">
        <f t="shared" si="29"/>
        <v>1.9437142857142861E-2</v>
      </c>
      <c r="AF114">
        <v>0.26090000000000002</v>
      </c>
      <c r="AG114">
        <v>-4.7399999999999998E-2</v>
      </c>
      <c r="AH114">
        <v>-1.1299999999999999E-2</v>
      </c>
      <c r="AI114" s="35">
        <f t="shared" si="30"/>
        <v>3.6900000000001376E-3</v>
      </c>
      <c r="AJ114" s="35">
        <f t="shared" si="31"/>
        <v>5.5937142857142859E-2</v>
      </c>
      <c r="AK114" s="35">
        <f t="shared" si="31"/>
        <v>1.9837142857142859E-2</v>
      </c>
      <c r="AL114">
        <v>0.2248</v>
      </c>
      <c r="AM114">
        <v>-1.8599999999999998E-2</v>
      </c>
      <c r="AN114">
        <v>8.2000000000000007E-3</v>
      </c>
      <c r="AO114" s="35">
        <f t="shared" si="32"/>
        <v>1.284642857142862E-2</v>
      </c>
      <c r="AP114" s="35">
        <f t="shared" si="33"/>
        <v>2.713714285714286E-2</v>
      </c>
      <c r="AQ114" s="35">
        <f t="shared" si="33"/>
        <v>1.673714285714286E-2</v>
      </c>
      <c r="AR114">
        <v>9.0700000000000003E-2</v>
      </c>
      <c r="AS114">
        <v>-9.1999999999999998E-3</v>
      </c>
      <c r="AT114">
        <v>3.7699999999999997E-2</v>
      </c>
      <c r="AU114" s="35">
        <f t="shared" si="34"/>
        <v>6.1072142857142769E-2</v>
      </c>
      <c r="AV114" s="35">
        <f t="shared" si="35"/>
        <v>1.7737142857142861E-2</v>
      </c>
      <c r="AW114" s="35">
        <f t="shared" si="35"/>
        <v>4.6237142857142859E-2</v>
      </c>
      <c r="AX114">
        <v>0.25280000000000002</v>
      </c>
      <c r="AY114">
        <v>-3.7999999999999999E-2</v>
      </c>
      <c r="AZ114">
        <v>-1.6199999999999999E-2</v>
      </c>
      <c r="BA114" s="35">
        <f t="shared" si="36"/>
        <v>9.6342857142856508E-3</v>
      </c>
      <c r="BB114" s="35">
        <f t="shared" si="37"/>
        <v>4.653714285714286E-2</v>
      </c>
      <c r="BC114" s="35">
        <f t="shared" si="37"/>
        <v>2.473714285714286E-2</v>
      </c>
    </row>
    <row r="115" spans="1:55" ht="15">
      <c r="A115" s="1">
        <v>109</v>
      </c>
      <c r="B115">
        <v>0.28000000000000003</v>
      </c>
      <c r="C115">
        <v>-3.2899999999999999E-2</v>
      </c>
      <c r="D115">
        <v>1.17E-2</v>
      </c>
      <c r="E115" s="34">
        <f t="shared" si="19"/>
        <v>2.184999999999937E-3</v>
      </c>
      <c r="F115" s="34">
        <f t="shared" si="20"/>
        <v>6.2515714285714272E-2</v>
      </c>
      <c r="G115" s="34">
        <f t="shared" si="21"/>
        <v>2.023714285714286E-2</v>
      </c>
      <c r="H115">
        <v>0.22209999999999999</v>
      </c>
      <c r="I115">
        <v>-2.93E-2</v>
      </c>
      <c r="J115">
        <v>2.6200000000000001E-2</v>
      </c>
      <c r="K115" s="35">
        <f t="shared" si="22"/>
        <v>1.921000000000006E-2</v>
      </c>
      <c r="L115" s="35">
        <f t="shared" si="23"/>
        <v>3.7837142857142861E-2</v>
      </c>
      <c r="M115" s="35">
        <f t="shared" si="23"/>
        <v>3.4737142857142862E-2</v>
      </c>
      <c r="N115">
        <v>0.28570000000000001</v>
      </c>
      <c r="O115">
        <v>-4.58E-2</v>
      </c>
      <c r="P115">
        <v>-4.4999999999999997E-3</v>
      </c>
      <c r="Q115" s="35">
        <f t="shared" si="24"/>
        <v>1.8891428571428726E-2</v>
      </c>
      <c r="R115" s="35">
        <f t="shared" si="25"/>
        <v>5.4337142857142862E-2</v>
      </c>
      <c r="S115" s="35">
        <f t="shared" si="25"/>
        <v>4.0371428571428598E-3</v>
      </c>
      <c r="T115">
        <v>0.25969999999999999</v>
      </c>
      <c r="U115">
        <v>-3.8800000000000001E-2</v>
      </c>
      <c r="V115">
        <v>3.0000000000000001E-3</v>
      </c>
      <c r="W115" s="35">
        <f t="shared" si="26"/>
        <v>4.1214285714284982E-3</v>
      </c>
      <c r="X115" s="35">
        <f t="shared" si="27"/>
        <v>4.7337142857142862E-2</v>
      </c>
      <c r="Y115" s="35">
        <f t="shared" si="27"/>
        <v>1.153714285714286E-2</v>
      </c>
      <c r="Z115">
        <v>0.1658</v>
      </c>
      <c r="AA115">
        <v>-6.0000000000000001E-3</v>
      </c>
      <c r="AB115">
        <v>3.1300000000000001E-2</v>
      </c>
      <c r="AC115" s="35">
        <f t="shared" si="28"/>
        <v>4.3899285714285682E-2</v>
      </c>
      <c r="AD115" s="35">
        <f t="shared" si="29"/>
        <v>2.5371428571428593E-3</v>
      </c>
      <c r="AE115" s="35">
        <f t="shared" si="29"/>
        <v>3.9837142857142863E-2</v>
      </c>
      <c r="AF115">
        <v>0.26579999999999998</v>
      </c>
      <c r="AG115">
        <v>-4.9399999999999999E-2</v>
      </c>
      <c r="AH115">
        <v>-1.9099999999999999E-2</v>
      </c>
      <c r="AI115" s="35">
        <f t="shared" si="30"/>
        <v>8.5900000000000976E-3</v>
      </c>
      <c r="AJ115" s="35">
        <f t="shared" si="31"/>
        <v>5.7937142857142861E-2</v>
      </c>
      <c r="AK115" s="35">
        <f t="shared" si="31"/>
        <v>2.763714285714286E-2</v>
      </c>
      <c r="AL115">
        <v>0.23910000000000001</v>
      </c>
      <c r="AM115">
        <v>-1.4999999999999999E-2</v>
      </c>
      <c r="AN115">
        <v>-7.4999999999999997E-3</v>
      </c>
      <c r="AO115" s="35">
        <f t="shared" si="32"/>
        <v>1.4535714285713874E-3</v>
      </c>
      <c r="AP115" s="35">
        <f t="shared" si="33"/>
        <v>2.3537142857142861E-2</v>
      </c>
      <c r="AQ115" s="35">
        <f t="shared" si="33"/>
        <v>1.0371428571428597E-3</v>
      </c>
      <c r="AR115">
        <v>8.5000000000000006E-2</v>
      </c>
      <c r="AS115">
        <v>2.3099999999999999E-2</v>
      </c>
      <c r="AT115">
        <v>-5.5999999999999999E-3</v>
      </c>
      <c r="AU115" s="35">
        <f t="shared" si="34"/>
        <v>6.6772142857142766E-2</v>
      </c>
      <c r="AV115" s="35">
        <f t="shared" si="35"/>
        <v>3.1637142857142857E-2</v>
      </c>
      <c r="AW115" s="35">
        <f t="shared" si="35"/>
        <v>2.9371428571428595E-3</v>
      </c>
      <c r="AX115">
        <v>0.27210000000000001</v>
      </c>
      <c r="AY115">
        <v>-4.48E-2</v>
      </c>
      <c r="AZ115">
        <v>-2.46E-2</v>
      </c>
      <c r="BA115" s="35">
        <f t="shared" si="36"/>
        <v>2.8934285714285635E-2</v>
      </c>
      <c r="BB115" s="35">
        <f t="shared" si="37"/>
        <v>5.3337142857142861E-2</v>
      </c>
      <c r="BC115" s="35">
        <f t="shared" si="37"/>
        <v>3.3137142857142858E-2</v>
      </c>
    </row>
    <row r="116" spans="1:55" ht="15">
      <c r="A116" s="1">
        <v>110</v>
      </c>
      <c r="B116">
        <v>0.28789999999999999</v>
      </c>
      <c r="C116">
        <v>-3.4500000000000003E-2</v>
      </c>
      <c r="D116">
        <v>-9.4999999999999998E-3</v>
      </c>
      <c r="E116" s="34">
        <f t="shared" si="19"/>
        <v>1.00849999999999E-2</v>
      </c>
      <c r="F116" s="34">
        <f t="shared" si="20"/>
        <v>6.4115714285714276E-2</v>
      </c>
      <c r="G116" s="34">
        <f t="shared" si="21"/>
        <v>1.8037142857142859E-2</v>
      </c>
      <c r="H116">
        <v>0.18099999999999999</v>
      </c>
      <c r="I116">
        <v>-2.1600000000000001E-2</v>
      </c>
      <c r="J116">
        <v>4.1999999999999997E-3</v>
      </c>
      <c r="K116" s="35">
        <f t="shared" si="22"/>
        <v>6.0310000000000058E-2</v>
      </c>
      <c r="L116" s="35">
        <f t="shared" si="23"/>
        <v>3.0137142857142862E-2</v>
      </c>
      <c r="M116" s="35">
        <f t="shared" si="23"/>
        <v>1.273714285714286E-2</v>
      </c>
      <c r="N116">
        <v>0.2898</v>
      </c>
      <c r="O116">
        <v>-3.7900000000000003E-2</v>
      </c>
      <c r="P116">
        <v>2.5999999999999999E-3</v>
      </c>
      <c r="Q116" s="35">
        <f t="shared" si="24"/>
        <v>2.2991428571428718E-2</v>
      </c>
      <c r="R116" s="35">
        <f t="shared" si="25"/>
        <v>4.6437142857142864E-2</v>
      </c>
      <c r="S116" s="35">
        <f t="shared" si="25"/>
        <v>1.1137142857142859E-2</v>
      </c>
      <c r="T116">
        <v>0.2369</v>
      </c>
      <c r="U116">
        <v>-2.07E-2</v>
      </c>
      <c r="V116">
        <v>9.1000000000000004E-3</v>
      </c>
      <c r="W116" s="35">
        <f t="shared" si="26"/>
        <v>1.8678571428571489E-2</v>
      </c>
      <c r="X116" s="35">
        <f t="shared" si="27"/>
        <v>2.9237142857142857E-2</v>
      </c>
      <c r="Y116" s="35">
        <f t="shared" si="27"/>
        <v>1.7637142857142858E-2</v>
      </c>
      <c r="Z116">
        <v>0.1072</v>
      </c>
      <c r="AA116">
        <v>-5.2900000000000003E-2</v>
      </c>
      <c r="AB116">
        <v>1.84E-2</v>
      </c>
      <c r="AC116" s="35">
        <f t="shared" si="28"/>
        <v>1.4700714285714317E-2</v>
      </c>
      <c r="AD116" s="35">
        <f t="shared" si="29"/>
        <v>6.1437142857142864E-2</v>
      </c>
      <c r="AE116" s="35">
        <f t="shared" si="29"/>
        <v>2.6937142857142861E-2</v>
      </c>
      <c r="AF116">
        <v>0.2361</v>
      </c>
      <c r="AG116">
        <v>-5.7099999999999998E-2</v>
      </c>
      <c r="AH116">
        <v>-3.0800000000000001E-2</v>
      </c>
      <c r="AI116" s="35">
        <f t="shared" si="30"/>
        <v>2.1109999999999879E-2</v>
      </c>
      <c r="AJ116" s="35">
        <f t="shared" si="31"/>
        <v>6.5637142857142852E-2</v>
      </c>
      <c r="AK116" s="35">
        <f t="shared" si="31"/>
        <v>3.9337142857142862E-2</v>
      </c>
      <c r="AL116">
        <v>0.24349999999999999</v>
      </c>
      <c r="AM116">
        <v>-3.3999999999999998E-3</v>
      </c>
      <c r="AN116">
        <v>-1.7100000000000001E-2</v>
      </c>
      <c r="AO116" s="35">
        <f t="shared" si="32"/>
        <v>5.8535714285713747E-3</v>
      </c>
      <c r="AP116" s="35">
        <f t="shared" si="33"/>
        <v>5.1371428571428592E-3</v>
      </c>
      <c r="AQ116" s="35">
        <f t="shared" si="33"/>
        <v>2.5637142857142858E-2</v>
      </c>
      <c r="AR116">
        <v>7.1400000000000005E-2</v>
      </c>
      <c r="AS116">
        <v>-3.3E-3</v>
      </c>
      <c r="AT116">
        <v>-2.4199999999999999E-2</v>
      </c>
      <c r="AU116" s="35">
        <f t="shared" si="34"/>
        <v>8.0372142857142767E-2</v>
      </c>
      <c r="AV116" s="35">
        <f t="shared" si="35"/>
        <v>5.2371428571428595E-3</v>
      </c>
      <c r="AW116" s="35">
        <f t="shared" si="35"/>
        <v>3.273714285714286E-2</v>
      </c>
      <c r="AX116">
        <v>0.23749999999999999</v>
      </c>
      <c r="AY116">
        <v>-4.36E-2</v>
      </c>
      <c r="AZ116">
        <v>-2.3800000000000002E-2</v>
      </c>
      <c r="BA116" s="35">
        <f t="shared" si="36"/>
        <v>5.665714285714385E-3</v>
      </c>
      <c r="BB116" s="35">
        <f t="shared" si="37"/>
        <v>5.2137142857142861E-2</v>
      </c>
      <c r="BC116" s="35">
        <f t="shared" si="37"/>
        <v>3.2337142857142863E-2</v>
      </c>
    </row>
    <row r="117" spans="1:55" ht="15">
      <c r="A117" s="1">
        <v>111</v>
      </c>
      <c r="B117">
        <v>0.28799999999999998</v>
      </c>
      <c r="C117">
        <v>-4.2099999999999999E-2</v>
      </c>
      <c r="D117">
        <v>-1.7899999999999999E-2</v>
      </c>
      <c r="E117" s="34">
        <f t="shared" si="19"/>
        <v>1.0184999999999889E-2</v>
      </c>
      <c r="F117" s="34">
        <f t="shared" si="20"/>
        <v>7.1715714285714272E-2</v>
      </c>
      <c r="G117" s="34">
        <f t="shared" si="21"/>
        <v>2.643714285714286E-2</v>
      </c>
      <c r="H117">
        <v>0.2031</v>
      </c>
      <c r="I117">
        <v>3.5000000000000001E-3</v>
      </c>
      <c r="J117">
        <v>-2.3099999999999999E-2</v>
      </c>
      <c r="K117" s="35">
        <f t="shared" si="22"/>
        <v>3.8210000000000049E-2</v>
      </c>
      <c r="L117" s="35">
        <f t="shared" si="23"/>
        <v>1.2037142857142859E-2</v>
      </c>
      <c r="M117" s="35">
        <f t="shared" si="23"/>
        <v>3.1637142857142857E-2</v>
      </c>
      <c r="N117">
        <v>0.29039999999999999</v>
      </c>
      <c r="O117">
        <v>-5.4800000000000001E-2</v>
      </c>
      <c r="P117">
        <v>3.0999999999999999E-3</v>
      </c>
      <c r="Q117" s="35">
        <f t="shared" si="24"/>
        <v>2.3591428571428708E-2</v>
      </c>
      <c r="R117" s="35">
        <f t="shared" si="25"/>
        <v>6.3337142857142856E-2</v>
      </c>
      <c r="S117" s="35">
        <f t="shared" si="25"/>
        <v>1.163714285714286E-2</v>
      </c>
      <c r="T117">
        <v>0.18729999999999999</v>
      </c>
      <c r="U117">
        <v>-5.1499999999999997E-2</v>
      </c>
      <c r="V117">
        <v>-7.7999999999999996E-3</v>
      </c>
      <c r="W117" s="35">
        <f t="shared" si="26"/>
        <v>6.8278571428571494E-2</v>
      </c>
      <c r="X117" s="35">
        <f t="shared" si="27"/>
        <v>6.0037142857142858E-2</v>
      </c>
      <c r="Y117" s="35">
        <f t="shared" si="27"/>
        <v>7.3714285714285982E-4</v>
      </c>
      <c r="Z117">
        <v>0.1045</v>
      </c>
      <c r="AA117">
        <v>-1.7399999999999999E-2</v>
      </c>
      <c r="AB117">
        <v>3.27E-2</v>
      </c>
      <c r="AC117" s="35">
        <f t="shared" si="28"/>
        <v>1.7400714285714325E-2</v>
      </c>
      <c r="AD117" s="35">
        <f t="shared" si="29"/>
        <v>2.593714285714286E-2</v>
      </c>
      <c r="AE117" s="35">
        <f t="shared" si="29"/>
        <v>4.1237142857142861E-2</v>
      </c>
      <c r="AF117">
        <v>0.2429</v>
      </c>
      <c r="AG117">
        <v>-5.3800000000000001E-2</v>
      </c>
      <c r="AH117">
        <v>-2.63E-2</v>
      </c>
      <c r="AI117" s="35">
        <f t="shared" si="30"/>
        <v>1.4309999999999878E-2</v>
      </c>
      <c r="AJ117" s="35">
        <f t="shared" si="31"/>
        <v>6.2337142857142862E-2</v>
      </c>
      <c r="AK117" s="35">
        <f t="shared" si="31"/>
        <v>3.4837142857142858E-2</v>
      </c>
      <c r="AL117">
        <v>0.25490000000000002</v>
      </c>
      <c r="AM117">
        <v>6.3E-3</v>
      </c>
      <c r="AN117">
        <v>-1.1000000000000001E-3</v>
      </c>
      <c r="AO117" s="35">
        <f t="shared" si="32"/>
        <v>1.7253571428571396E-2</v>
      </c>
      <c r="AP117" s="35">
        <f t="shared" si="33"/>
        <v>1.483714285714286E-2</v>
      </c>
      <c r="AQ117" s="35">
        <f t="shared" si="33"/>
        <v>7.4371428571428592E-3</v>
      </c>
      <c r="AR117">
        <v>0.1027</v>
      </c>
      <c r="AS117">
        <v>1.1299999999999999E-2</v>
      </c>
      <c r="AT117">
        <v>4.1999999999999997E-3</v>
      </c>
      <c r="AU117" s="35">
        <f t="shared" si="34"/>
        <v>4.9072142857142773E-2</v>
      </c>
      <c r="AV117" s="35">
        <f t="shared" si="35"/>
        <v>1.9837142857142859E-2</v>
      </c>
      <c r="AW117" s="35">
        <f t="shared" si="35"/>
        <v>1.273714285714286E-2</v>
      </c>
      <c r="AX117">
        <v>0.25769999999999998</v>
      </c>
      <c r="AY117">
        <v>-5.3100000000000001E-2</v>
      </c>
      <c r="AZ117">
        <v>-1.5900000000000001E-2</v>
      </c>
      <c r="BA117" s="35">
        <f t="shared" si="36"/>
        <v>1.4534285714285611E-2</v>
      </c>
      <c r="BB117" s="35">
        <f t="shared" si="37"/>
        <v>6.1637142857142863E-2</v>
      </c>
      <c r="BC117" s="35">
        <f t="shared" si="37"/>
        <v>2.4437142857142859E-2</v>
      </c>
    </row>
    <row r="118" spans="1:55" ht="15">
      <c r="A118" s="1">
        <v>112</v>
      </c>
      <c r="B118">
        <v>0.2767</v>
      </c>
      <c r="C118">
        <v>-1.1299999999999999E-2</v>
      </c>
      <c r="D118">
        <v>1.0200000000000001E-2</v>
      </c>
      <c r="E118" s="34">
        <f t="shared" si="19"/>
        <v>1.1150000000000881E-3</v>
      </c>
      <c r="F118" s="34">
        <f t="shared" si="20"/>
        <v>1.8315714285714269E-2</v>
      </c>
      <c r="G118" s="34">
        <f t="shared" si="21"/>
        <v>1.8737142857142862E-2</v>
      </c>
      <c r="H118">
        <v>0.21779999999999999</v>
      </c>
      <c r="I118">
        <v>-1.29E-2</v>
      </c>
      <c r="J118">
        <v>-1.5800000000000002E-2</v>
      </c>
      <c r="K118" s="35">
        <f t="shared" si="22"/>
        <v>2.3510000000000059E-2</v>
      </c>
      <c r="L118" s="35">
        <f t="shared" si="23"/>
        <v>2.1437142857142859E-2</v>
      </c>
      <c r="M118" s="35">
        <f t="shared" si="23"/>
        <v>2.4337142857142863E-2</v>
      </c>
      <c r="N118">
        <v>0.27139999999999997</v>
      </c>
      <c r="O118">
        <v>-4.9099999999999998E-2</v>
      </c>
      <c r="P118">
        <v>-9.1999999999999998E-3</v>
      </c>
      <c r="Q118" s="35">
        <f t="shared" si="24"/>
        <v>4.5914285714286907E-3</v>
      </c>
      <c r="R118" s="35">
        <f t="shared" si="25"/>
        <v>5.7637142857142859E-2</v>
      </c>
      <c r="S118" s="35">
        <f t="shared" si="25"/>
        <v>1.7737142857142861E-2</v>
      </c>
      <c r="T118">
        <v>0.20660000000000001</v>
      </c>
      <c r="U118">
        <v>-7.7200000000000005E-2</v>
      </c>
      <c r="V118">
        <v>4.0000000000000002E-4</v>
      </c>
      <c r="W118" s="35">
        <f t="shared" si="26"/>
        <v>4.8978571428571482E-2</v>
      </c>
      <c r="X118" s="35">
        <f t="shared" si="27"/>
        <v>8.5737142857142859E-2</v>
      </c>
      <c r="Y118" s="35">
        <f t="shared" si="27"/>
        <v>8.9371428571428588E-3</v>
      </c>
      <c r="Z118">
        <v>7.2700000000000001E-2</v>
      </c>
      <c r="AA118">
        <v>-2.07E-2</v>
      </c>
      <c r="AB118">
        <v>2.2800000000000001E-2</v>
      </c>
      <c r="AC118" s="35">
        <f t="shared" si="28"/>
        <v>4.920071428571432E-2</v>
      </c>
      <c r="AD118" s="35">
        <f t="shared" si="29"/>
        <v>2.9237142857142857E-2</v>
      </c>
      <c r="AE118" s="35">
        <f t="shared" si="29"/>
        <v>3.1337142857142862E-2</v>
      </c>
      <c r="AF118">
        <v>0.24279999999999999</v>
      </c>
      <c r="AG118">
        <v>-5.8299999999999998E-2</v>
      </c>
      <c r="AH118">
        <v>-1.2200000000000001E-2</v>
      </c>
      <c r="AI118" s="35">
        <f t="shared" si="30"/>
        <v>1.4409999999999895E-2</v>
      </c>
      <c r="AJ118" s="35">
        <f t="shared" si="31"/>
        <v>6.6837142857142859E-2</v>
      </c>
      <c r="AK118" s="35">
        <f t="shared" si="31"/>
        <v>2.073714285714286E-2</v>
      </c>
      <c r="AL118">
        <v>0.255</v>
      </c>
      <c r="AM118">
        <v>1E-4</v>
      </c>
      <c r="AN118">
        <v>-1.21E-2</v>
      </c>
      <c r="AO118" s="35">
        <f t="shared" si="32"/>
        <v>1.7353571428571385E-2</v>
      </c>
      <c r="AP118" s="35">
        <f t="shared" si="33"/>
        <v>8.6371428571428589E-3</v>
      </c>
      <c r="AQ118" s="35">
        <f t="shared" si="33"/>
        <v>2.0637142857142861E-2</v>
      </c>
      <c r="AR118">
        <v>0.1739</v>
      </c>
      <c r="AS118">
        <v>3.27E-2</v>
      </c>
      <c r="AT118">
        <v>-2.5399999999999999E-2</v>
      </c>
      <c r="AU118" s="35">
        <f t="shared" si="34"/>
        <v>2.2127857142857227E-2</v>
      </c>
      <c r="AV118" s="35">
        <f t="shared" si="35"/>
        <v>4.1237142857142861E-2</v>
      </c>
      <c r="AW118" s="35">
        <f t="shared" si="35"/>
        <v>3.393714285714286E-2</v>
      </c>
      <c r="AX118">
        <v>0.2447</v>
      </c>
      <c r="AY118">
        <v>-6.3500000000000001E-2</v>
      </c>
      <c r="AZ118">
        <v>-2.7400000000000001E-2</v>
      </c>
      <c r="BA118" s="35">
        <f t="shared" si="36"/>
        <v>1.534285714285627E-3</v>
      </c>
      <c r="BB118" s="35">
        <f t="shared" si="37"/>
        <v>7.2037142857142855E-2</v>
      </c>
      <c r="BC118" s="35">
        <f t="shared" si="37"/>
        <v>3.5937142857142862E-2</v>
      </c>
    </row>
    <row r="119" spans="1:55" ht="15">
      <c r="A119" s="1">
        <v>113</v>
      </c>
      <c r="B119">
        <v>0.28170000000000001</v>
      </c>
      <c r="C119">
        <v>-4.58E-2</v>
      </c>
      <c r="D119">
        <v>-1.2999999999999999E-2</v>
      </c>
      <c r="E119" s="34">
        <f t="shared" si="19"/>
        <v>3.8849999999999163E-3</v>
      </c>
      <c r="F119" s="34">
        <f t="shared" si="20"/>
        <v>7.5415714285714266E-2</v>
      </c>
      <c r="G119" s="34">
        <f t="shared" si="21"/>
        <v>2.1537142857142859E-2</v>
      </c>
      <c r="H119">
        <v>0.2273</v>
      </c>
      <c r="I119">
        <v>8.8999999999999999E-3</v>
      </c>
      <c r="J119">
        <v>-5.8999999999999999E-3</v>
      </c>
      <c r="K119" s="35">
        <f t="shared" si="22"/>
        <v>1.401000000000005E-2</v>
      </c>
      <c r="L119" s="35">
        <f t="shared" si="23"/>
        <v>1.7437142857142859E-2</v>
      </c>
      <c r="M119" s="35">
        <f t="shared" si="23"/>
        <v>2.6371428571428596E-3</v>
      </c>
      <c r="N119">
        <v>0.27950000000000003</v>
      </c>
      <c r="O119">
        <v>-5.4899999999999997E-2</v>
      </c>
      <c r="P119">
        <v>-4.4999999999999997E-3</v>
      </c>
      <c r="Q119" s="35">
        <f t="shared" si="24"/>
        <v>1.2691428571428742E-2</v>
      </c>
      <c r="R119" s="35">
        <f t="shared" si="25"/>
        <v>6.3437142857142859E-2</v>
      </c>
      <c r="S119" s="35">
        <f t="shared" si="25"/>
        <v>4.0371428571428598E-3</v>
      </c>
      <c r="T119">
        <v>0.19020000000000001</v>
      </c>
      <c r="U119">
        <v>-4.9599999999999998E-2</v>
      </c>
      <c r="V119">
        <v>2.7699999999999999E-2</v>
      </c>
      <c r="W119" s="35">
        <f t="shared" si="26"/>
        <v>6.537857142857148E-2</v>
      </c>
      <c r="X119" s="35">
        <f t="shared" si="27"/>
        <v>5.8137142857142859E-2</v>
      </c>
      <c r="Y119" s="35">
        <f t="shared" si="27"/>
        <v>3.6237142857142857E-2</v>
      </c>
      <c r="Z119">
        <v>8.9399999999999993E-2</v>
      </c>
      <c r="AA119">
        <v>-1.04E-2</v>
      </c>
      <c r="AB119">
        <v>6.1000000000000004E-3</v>
      </c>
      <c r="AC119" s="35">
        <f t="shared" si="28"/>
        <v>3.2500714285714327E-2</v>
      </c>
      <c r="AD119" s="35">
        <f t="shared" si="29"/>
        <v>1.8937142857142861E-2</v>
      </c>
      <c r="AE119" s="35">
        <f t="shared" si="29"/>
        <v>1.4637142857142859E-2</v>
      </c>
      <c r="AF119">
        <v>0.2215</v>
      </c>
      <c r="AG119">
        <v>-5.62E-2</v>
      </c>
      <c r="AH119">
        <v>-2.5100000000000001E-2</v>
      </c>
      <c r="AI119" s="35">
        <f t="shared" si="30"/>
        <v>3.5709999999999881E-2</v>
      </c>
      <c r="AJ119" s="35">
        <f t="shared" si="31"/>
        <v>6.4737142857142854E-2</v>
      </c>
      <c r="AK119" s="35">
        <f t="shared" si="31"/>
        <v>3.3637142857142859E-2</v>
      </c>
      <c r="AL119">
        <v>0.24529999999999999</v>
      </c>
      <c r="AM119">
        <v>-1.4E-2</v>
      </c>
      <c r="AN119">
        <v>-6.4000000000000003E-3</v>
      </c>
      <c r="AO119" s="35">
        <f t="shared" si="32"/>
        <v>7.6535714285713707E-3</v>
      </c>
      <c r="AP119" s="35">
        <f t="shared" si="33"/>
        <v>2.253714285714286E-2</v>
      </c>
      <c r="AQ119" s="35">
        <f t="shared" si="33"/>
        <v>2.1371428571428592E-3</v>
      </c>
      <c r="AR119">
        <v>0.16950000000000001</v>
      </c>
      <c r="AS119">
        <v>-0.1021</v>
      </c>
      <c r="AT119">
        <v>-5.1000000000000004E-3</v>
      </c>
      <c r="AU119" s="35">
        <f t="shared" si="34"/>
        <v>1.772785714285724E-2</v>
      </c>
      <c r="AV119" s="35">
        <f t="shared" si="35"/>
        <v>0.11063714285714285</v>
      </c>
      <c r="AW119" s="35">
        <f t="shared" si="35"/>
        <v>3.4371428571428591E-3</v>
      </c>
      <c r="AX119">
        <v>0.24429999999999999</v>
      </c>
      <c r="AY119">
        <v>-5.7200000000000001E-2</v>
      </c>
      <c r="AZ119">
        <v>-1.37E-2</v>
      </c>
      <c r="BA119" s="35">
        <f t="shared" si="36"/>
        <v>1.1342857142856155E-3</v>
      </c>
      <c r="BB119" s="35">
        <f t="shared" si="37"/>
        <v>6.5737142857142855E-2</v>
      </c>
      <c r="BC119" s="35">
        <f t="shared" si="37"/>
        <v>2.2237142857142858E-2</v>
      </c>
    </row>
    <row r="120" spans="1:55" ht="15">
      <c r="A120" s="1">
        <v>114</v>
      </c>
      <c r="B120">
        <v>0.28310000000000002</v>
      </c>
      <c r="C120">
        <v>-5.7599999999999998E-2</v>
      </c>
      <c r="D120">
        <v>-1.24E-2</v>
      </c>
      <c r="E120" s="34">
        <f t="shared" si="19"/>
        <v>5.2849999999999286E-3</v>
      </c>
      <c r="F120" s="34">
        <f t="shared" si="20"/>
        <v>8.7215714285714271E-2</v>
      </c>
      <c r="G120" s="34">
        <f t="shared" si="21"/>
        <v>2.0937142857142859E-2</v>
      </c>
      <c r="H120">
        <v>0.2145</v>
      </c>
      <c r="I120">
        <v>-4.2900000000000001E-2</v>
      </c>
      <c r="J120">
        <v>3.5200000000000002E-2</v>
      </c>
      <c r="K120" s="35">
        <f t="shared" si="22"/>
        <v>2.6810000000000056E-2</v>
      </c>
      <c r="L120" s="35">
        <f t="shared" si="23"/>
        <v>5.1437142857142862E-2</v>
      </c>
      <c r="M120" s="35">
        <f t="shared" si="23"/>
        <v>4.3737142857142863E-2</v>
      </c>
      <c r="N120">
        <v>0.27960000000000002</v>
      </c>
      <c r="O120">
        <v>-4.1000000000000002E-2</v>
      </c>
      <c r="P120">
        <v>8.0999999999999996E-3</v>
      </c>
      <c r="Q120" s="35">
        <f t="shared" si="24"/>
        <v>1.2791428571428731E-2</v>
      </c>
      <c r="R120" s="35">
        <f t="shared" si="25"/>
        <v>4.9537142857142863E-2</v>
      </c>
      <c r="S120" s="35">
        <f t="shared" si="25"/>
        <v>1.6637142857142857E-2</v>
      </c>
      <c r="T120">
        <v>0.22090000000000001</v>
      </c>
      <c r="U120">
        <v>-3.0800000000000001E-2</v>
      </c>
      <c r="V120">
        <v>-2.6599999999999999E-2</v>
      </c>
      <c r="W120" s="35">
        <f t="shared" si="26"/>
        <v>3.4678571428571475E-2</v>
      </c>
      <c r="X120" s="35">
        <f t="shared" si="27"/>
        <v>3.9337142857142862E-2</v>
      </c>
      <c r="Y120" s="35">
        <f t="shared" si="27"/>
        <v>3.513714285714286E-2</v>
      </c>
      <c r="Z120">
        <v>0.1517</v>
      </c>
      <c r="AA120">
        <v>-1.2999999999999999E-2</v>
      </c>
      <c r="AB120">
        <v>3.6299999999999999E-2</v>
      </c>
      <c r="AC120" s="35">
        <f t="shared" si="28"/>
        <v>2.9799285714285681E-2</v>
      </c>
      <c r="AD120" s="35">
        <f t="shared" si="29"/>
        <v>2.1537142857142859E-2</v>
      </c>
      <c r="AE120" s="35">
        <f t="shared" si="29"/>
        <v>4.483714285714286E-2</v>
      </c>
      <c r="AF120">
        <v>0.24709999999999999</v>
      </c>
      <c r="AG120">
        <v>-6.0999999999999999E-2</v>
      </c>
      <c r="AH120">
        <v>-3.2099999999999997E-2</v>
      </c>
      <c r="AI120" s="35">
        <f t="shared" si="30"/>
        <v>1.0109999999999897E-2</v>
      </c>
      <c r="AJ120" s="35">
        <f t="shared" si="31"/>
        <v>6.9537142857142853E-2</v>
      </c>
      <c r="AK120" s="35">
        <f t="shared" si="31"/>
        <v>4.0637142857142858E-2</v>
      </c>
      <c r="AL120">
        <v>0.25230000000000002</v>
      </c>
      <c r="AM120">
        <v>-8.0000000000000004E-4</v>
      </c>
      <c r="AN120">
        <v>-6.9999999999999999E-4</v>
      </c>
      <c r="AO120" s="35">
        <f t="shared" si="32"/>
        <v>1.4653571428571405E-2</v>
      </c>
      <c r="AP120" s="35">
        <f t="shared" si="33"/>
        <v>7.7371428571428591E-3</v>
      </c>
      <c r="AQ120" s="35">
        <f t="shared" si="33"/>
        <v>7.8371428571428602E-3</v>
      </c>
      <c r="AR120">
        <v>0.21260000000000001</v>
      </c>
      <c r="AS120">
        <v>-2.5600000000000001E-2</v>
      </c>
      <c r="AT120">
        <v>-2.0000000000000001E-4</v>
      </c>
      <c r="AU120" s="35">
        <f t="shared" si="34"/>
        <v>6.0827857142857239E-2</v>
      </c>
      <c r="AV120" s="35">
        <f t="shared" si="35"/>
        <v>3.4137142857142859E-2</v>
      </c>
      <c r="AW120" s="35">
        <f t="shared" si="35"/>
        <v>8.3371428571428589E-3</v>
      </c>
      <c r="AX120">
        <v>0.2462</v>
      </c>
      <c r="AY120">
        <v>-5.9900000000000002E-2</v>
      </c>
      <c r="AZ120">
        <v>-9.2999999999999992E-3</v>
      </c>
      <c r="BA120" s="35">
        <f t="shared" si="36"/>
        <v>3.0342857142856283E-3</v>
      </c>
      <c r="BB120" s="35">
        <f t="shared" si="37"/>
        <v>6.8437142857142863E-2</v>
      </c>
      <c r="BC120" s="35">
        <f t="shared" si="37"/>
        <v>1.7837142857142857E-2</v>
      </c>
    </row>
    <row r="121" spans="1:55" ht="15">
      <c r="A121" s="1">
        <v>115</v>
      </c>
      <c r="B121">
        <v>0.28670000000000001</v>
      </c>
      <c r="C121">
        <v>-2.75E-2</v>
      </c>
      <c r="D121">
        <v>9.5999999999999992E-3</v>
      </c>
      <c r="E121" s="34">
        <f t="shared" si="19"/>
        <v>8.8849999999999207E-3</v>
      </c>
      <c r="F121" s="34">
        <f t="shared" si="20"/>
        <v>2.1157142857142694E-3</v>
      </c>
      <c r="G121" s="34">
        <f t="shared" si="21"/>
        <v>1.8137142857142859E-2</v>
      </c>
      <c r="H121">
        <v>0.2009</v>
      </c>
      <c r="I121">
        <v>9.4000000000000004E-3</v>
      </c>
      <c r="J121">
        <v>4.7999999999999996E-3</v>
      </c>
      <c r="K121" s="35">
        <f t="shared" si="22"/>
        <v>4.0410000000000057E-2</v>
      </c>
      <c r="L121" s="35">
        <f t="shared" si="23"/>
        <v>1.793714285714286E-2</v>
      </c>
      <c r="M121" s="35">
        <f t="shared" si="23"/>
        <v>1.333714285714286E-2</v>
      </c>
      <c r="N121">
        <v>0.28439999999999999</v>
      </c>
      <c r="O121">
        <v>-3.3399999999999999E-2</v>
      </c>
      <c r="P121">
        <v>4.1000000000000003E-3</v>
      </c>
      <c r="Q121" s="35">
        <f t="shared" si="24"/>
        <v>1.7591428571428702E-2</v>
      </c>
      <c r="R121" s="35">
        <f t="shared" si="25"/>
        <v>4.193714285714286E-2</v>
      </c>
      <c r="S121" s="35">
        <f t="shared" si="25"/>
        <v>1.2637142857142861E-2</v>
      </c>
      <c r="T121">
        <v>0.23630000000000001</v>
      </c>
      <c r="U121">
        <v>-5.5100000000000003E-2</v>
      </c>
      <c r="V121">
        <v>-5.0000000000000001E-4</v>
      </c>
      <c r="W121" s="35">
        <f t="shared" si="26"/>
        <v>1.9278571428571478E-2</v>
      </c>
      <c r="X121" s="35">
        <f t="shared" si="27"/>
        <v>6.3637142857142864E-2</v>
      </c>
      <c r="Y121" s="35">
        <f t="shared" si="27"/>
        <v>8.037142857142859E-3</v>
      </c>
      <c r="Z121">
        <v>0.12670000000000001</v>
      </c>
      <c r="AA121">
        <v>-1.9E-3</v>
      </c>
      <c r="AB121">
        <v>4.3E-3</v>
      </c>
      <c r="AC121" s="35">
        <f t="shared" si="28"/>
        <v>4.7992857142856865E-3</v>
      </c>
      <c r="AD121" s="35">
        <f t="shared" si="29"/>
        <v>6.6371428571428597E-3</v>
      </c>
      <c r="AE121" s="35">
        <f t="shared" si="29"/>
        <v>1.2837142857142859E-2</v>
      </c>
      <c r="AF121">
        <v>0.27160000000000001</v>
      </c>
      <c r="AG121">
        <v>-6.3500000000000001E-2</v>
      </c>
      <c r="AH121">
        <v>-1.7500000000000002E-2</v>
      </c>
      <c r="AI121" s="35">
        <f t="shared" si="30"/>
        <v>1.4390000000000125E-2</v>
      </c>
      <c r="AJ121" s="35">
        <f t="shared" si="31"/>
        <v>7.2037142857142855E-2</v>
      </c>
      <c r="AK121" s="35">
        <f t="shared" si="31"/>
        <v>2.6037142857142863E-2</v>
      </c>
      <c r="AL121">
        <v>0.24779999999999999</v>
      </c>
      <c r="AM121">
        <v>-8.2000000000000007E-3</v>
      </c>
      <c r="AN121">
        <v>7.7000000000000002E-3</v>
      </c>
      <c r="AO121" s="35">
        <f t="shared" si="32"/>
        <v>1.0153571428571373E-2</v>
      </c>
      <c r="AP121" s="35">
        <f t="shared" si="33"/>
        <v>3.3714285714285877E-4</v>
      </c>
      <c r="AQ121" s="35">
        <f t="shared" si="33"/>
        <v>1.623714285714286E-2</v>
      </c>
      <c r="AR121">
        <v>0.17749999999999999</v>
      </c>
      <c r="AS121">
        <v>-5.67E-2</v>
      </c>
      <c r="AT121">
        <v>-4.0000000000000001E-3</v>
      </c>
      <c r="AU121" s="35">
        <f t="shared" si="34"/>
        <v>2.5727857142857219E-2</v>
      </c>
      <c r="AV121" s="35">
        <f t="shared" si="35"/>
        <v>6.5237142857142855E-2</v>
      </c>
      <c r="AW121" s="35">
        <f t="shared" si="35"/>
        <v>4.5371428571428594E-3</v>
      </c>
      <c r="AX121">
        <v>0.2447</v>
      </c>
      <c r="AY121">
        <v>-6.0699999999999997E-2</v>
      </c>
      <c r="AZ121">
        <v>-1.6799999999999999E-2</v>
      </c>
      <c r="BA121" s="35">
        <f t="shared" si="36"/>
        <v>1.534285714285627E-3</v>
      </c>
      <c r="BB121" s="35">
        <f t="shared" si="37"/>
        <v>6.9237142857142858E-2</v>
      </c>
      <c r="BC121" s="35">
        <f t="shared" si="37"/>
        <v>2.5337142857142857E-2</v>
      </c>
    </row>
    <row r="122" spans="1:55" ht="15">
      <c r="A122" s="1">
        <v>116</v>
      </c>
      <c r="B122">
        <v>0.2712</v>
      </c>
      <c r="C122">
        <v>-1.47E-2</v>
      </c>
      <c r="D122">
        <v>4.7999999999999996E-3</v>
      </c>
      <c r="E122" s="34">
        <f t="shared" si="19"/>
        <v>6.615000000000093E-3</v>
      </c>
      <c r="F122" s="34">
        <f t="shared" si="20"/>
        <v>1.491571428571427E-2</v>
      </c>
      <c r="G122" s="34">
        <f t="shared" si="21"/>
        <v>1.333714285714286E-2</v>
      </c>
      <c r="H122">
        <v>0.18390000000000001</v>
      </c>
      <c r="I122">
        <v>-2.7000000000000001E-3</v>
      </c>
      <c r="J122">
        <v>-6.1000000000000004E-3</v>
      </c>
      <c r="K122" s="35">
        <f t="shared" si="22"/>
        <v>5.7410000000000044E-2</v>
      </c>
      <c r="L122" s="35">
        <f t="shared" si="23"/>
        <v>5.8371428571428593E-3</v>
      </c>
      <c r="M122" s="35">
        <f t="shared" si="23"/>
        <v>2.4371428571428591E-3</v>
      </c>
      <c r="N122">
        <v>0.2873</v>
      </c>
      <c r="O122">
        <v>-4.2599999999999999E-2</v>
      </c>
      <c r="P122">
        <v>-3.3E-3</v>
      </c>
      <c r="Q122" s="35">
        <f t="shared" si="24"/>
        <v>2.0491428571428716E-2</v>
      </c>
      <c r="R122" s="35">
        <f t="shared" si="25"/>
        <v>5.113714285714286E-2</v>
      </c>
      <c r="S122" s="35">
        <f t="shared" si="25"/>
        <v>5.2371428571428595E-3</v>
      </c>
      <c r="T122">
        <v>0.26769999999999999</v>
      </c>
      <c r="U122">
        <v>-3.5799999999999998E-2</v>
      </c>
      <c r="V122">
        <v>-4.1999999999999997E-3</v>
      </c>
      <c r="W122" s="35">
        <f t="shared" si="26"/>
        <v>1.2121428571428505E-2</v>
      </c>
      <c r="X122" s="35">
        <f t="shared" si="27"/>
        <v>4.433714285714286E-2</v>
      </c>
      <c r="Y122" s="35">
        <f t="shared" si="27"/>
        <v>4.3371428571428597E-3</v>
      </c>
      <c r="Z122">
        <v>0.1118</v>
      </c>
      <c r="AA122">
        <v>-5.7000000000000002E-3</v>
      </c>
      <c r="AB122">
        <v>1.54E-2</v>
      </c>
      <c r="AC122" s="35">
        <f t="shared" si="28"/>
        <v>1.0100714285714324E-2</v>
      </c>
      <c r="AD122" s="35">
        <f t="shared" si="29"/>
        <v>2.8371428571428593E-3</v>
      </c>
      <c r="AE122" s="35">
        <f t="shared" si="29"/>
        <v>2.3937142857142858E-2</v>
      </c>
      <c r="AF122">
        <v>0.2797</v>
      </c>
      <c r="AG122">
        <v>-5.8299999999999998E-2</v>
      </c>
      <c r="AH122">
        <v>-2.0199999999999999E-2</v>
      </c>
      <c r="AI122" s="35">
        <f t="shared" si="30"/>
        <v>2.2490000000000121E-2</v>
      </c>
      <c r="AJ122" s="35">
        <f t="shared" si="31"/>
        <v>6.6837142857142859E-2</v>
      </c>
      <c r="AK122" s="35">
        <f t="shared" si="31"/>
        <v>2.8737142857142857E-2</v>
      </c>
      <c r="AL122">
        <v>0.25669999999999998</v>
      </c>
      <c r="AM122">
        <v>-1.6899999999999998E-2</v>
      </c>
      <c r="AN122">
        <v>-5.3E-3</v>
      </c>
      <c r="AO122" s="35">
        <f t="shared" si="32"/>
        <v>1.9053571428571364E-2</v>
      </c>
      <c r="AP122" s="35">
        <f t="shared" si="33"/>
        <v>2.543714285714286E-2</v>
      </c>
      <c r="AQ122" s="35">
        <f t="shared" si="33"/>
        <v>3.2371428571428594E-3</v>
      </c>
      <c r="AR122">
        <v>0.1973</v>
      </c>
      <c r="AS122">
        <v>-4.6399999999999997E-2</v>
      </c>
      <c r="AT122">
        <v>4.1000000000000003E-3</v>
      </c>
      <c r="AU122" s="35">
        <f t="shared" si="34"/>
        <v>4.5527857142857231E-2</v>
      </c>
      <c r="AV122" s="35">
        <f t="shared" si="35"/>
        <v>5.4937142857142858E-2</v>
      </c>
      <c r="AW122" s="35">
        <f t="shared" si="35"/>
        <v>1.2637142857142861E-2</v>
      </c>
      <c r="AX122">
        <v>0.23930000000000001</v>
      </c>
      <c r="AY122">
        <v>-4.8899999999999999E-2</v>
      </c>
      <c r="AZ122">
        <v>-1.3299999999999999E-2</v>
      </c>
      <c r="BA122" s="35">
        <f t="shared" si="36"/>
        <v>3.8657142857143612E-3</v>
      </c>
      <c r="BB122" s="35">
        <f t="shared" si="37"/>
        <v>5.743714285714286E-2</v>
      </c>
      <c r="BC122" s="35">
        <f t="shared" si="37"/>
        <v>2.1837142857142861E-2</v>
      </c>
    </row>
    <row r="123" spans="1:55" ht="15">
      <c r="A123" s="1">
        <v>117</v>
      </c>
      <c r="B123">
        <v>0.2636</v>
      </c>
      <c r="C123">
        <v>-2.4E-2</v>
      </c>
      <c r="D123">
        <v>-5.0000000000000001E-3</v>
      </c>
      <c r="E123" s="34">
        <f t="shared" si="19"/>
        <v>1.4215000000000089E-2</v>
      </c>
      <c r="F123" s="34">
        <f t="shared" si="20"/>
        <v>5.615714285714269E-3</v>
      </c>
      <c r="G123" s="34">
        <f t="shared" si="21"/>
        <v>3.5371428571428594E-3</v>
      </c>
      <c r="H123">
        <v>0.2011</v>
      </c>
      <c r="I123">
        <v>-1.6E-2</v>
      </c>
      <c r="J123">
        <v>-2.1399999999999999E-2</v>
      </c>
      <c r="K123" s="35">
        <f t="shared" si="22"/>
        <v>4.0210000000000051E-2</v>
      </c>
      <c r="L123" s="35">
        <f t="shared" si="23"/>
        <v>2.4537142857142862E-2</v>
      </c>
      <c r="M123" s="35">
        <f t="shared" si="23"/>
        <v>2.9937142857142857E-2</v>
      </c>
      <c r="N123">
        <v>0.27300000000000002</v>
      </c>
      <c r="O123">
        <v>-3.04E-2</v>
      </c>
      <c r="P123">
        <v>-7.4000000000000003E-3</v>
      </c>
      <c r="Q123" s="35">
        <f t="shared" si="24"/>
        <v>6.1914285714287365E-3</v>
      </c>
      <c r="R123" s="35">
        <f t="shared" si="25"/>
        <v>3.8937142857142858E-2</v>
      </c>
      <c r="S123" s="35">
        <f t="shared" si="25"/>
        <v>1.1371428571428591E-3</v>
      </c>
      <c r="T123">
        <v>0.2863</v>
      </c>
      <c r="U123">
        <v>-4.0300000000000002E-2</v>
      </c>
      <c r="V123">
        <v>-1.67E-2</v>
      </c>
      <c r="W123" s="35">
        <f t="shared" si="26"/>
        <v>3.0721428571428511E-2</v>
      </c>
      <c r="X123" s="35">
        <f t="shared" si="27"/>
        <v>4.8837142857142864E-2</v>
      </c>
      <c r="Y123" s="35">
        <f t="shared" si="27"/>
        <v>2.5237142857142861E-2</v>
      </c>
      <c r="Z123">
        <v>0.12230000000000001</v>
      </c>
      <c r="AA123">
        <v>-4.3499999999999997E-2</v>
      </c>
      <c r="AB123">
        <v>-8.2000000000000007E-3</v>
      </c>
      <c r="AC123" s="35">
        <f t="shared" si="28"/>
        <v>3.9928571428568538E-4</v>
      </c>
      <c r="AD123" s="35">
        <f t="shared" si="29"/>
        <v>5.2037142857142858E-2</v>
      </c>
      <c r="AE123" s="35">
        <f t="shared" si="29"/>
        <v>3.3714285714285877E-4</v>
      </c>
      <c r="AF123">
        <v>0.26900000000000002</v>
      </c>
      <c r="AG123">
        <v>-5.1999999999999998E-2</v>
      </c>
      <c r="AH123">
        <v>-3.0800000000000001E-2</v>
      </c>
      <c r="AI123" s="35">
        <f t="shared" si="30"/>
        <v>1.1790000000000134E-2</v>
      </c>
      <c r="AJ123" s="35">
        <f t="shared" si="31"/>
        <v>6.0537142857142859E-2</v>
      </c>
      <c r="AK123" s="35">
        <f t="shared" si="31"/>
        <v>3.9337142857142862E-2</v>
      </c>
      <c r="AL123">
        <v>0.25159999999999999</v>
      </c>
      <c r="AM123">
        <v>-3.1899999999999998E-2</v>
      </c>
      <c r="AN123">
        <v>5.8999999999999999E-3</v>
      </c>
      <c r="AO123" s="35">
        <f t="shared" si="32"/>
        <v>1.3953571428571371E-2</v>
      </c>
      <c r="AP123" s="35">
        <f t="shared" si="33"/>
        <v>4.0437142857142859E-2</v>
      </c>
      <c r="AQ123" s="35">
        <f t="shared" si="33"/>
        <v>1.443714285714286E-2</v>
      </c>
      <c r="AR123">
        <v>0.1792</v>
      </c>
      <c r="AS123">
        <v>1E-3</v>
      </c>
      <c r="AT123">
        <v>2.5999999999999999E-3</v>
      </c>
      <c r="AU123" s="35">
        <f t="shared" si="34"/>
        <v>2.7427857142857226E-2</v>
      </c>
      <c r="AV123" s="35">
        <f t="shared" si="35"/>
        <v>9.5371428571428586E-3</v>
      </c>
      <c r="AW123" s="35">
        <f t="shared" si="35"/>
        <v>1.1137142857142859E-2</v>
      </c>
      <c r="AX123">
        <v>0.2369</v>
      </c>
      <c r="AY123">
        <v>-7.1499999999999994E-2</v>
      </c>
      <c r="AZ123">
        <v>-1.35E-2</v>
      </c>
      <c r="BA123" s="35">
        <f t="shared" si="36"/>
        <v>6.2657142857143744E-3</v>
      </c>
      <c r="BB123" s="35">
        <f t="shared" si="37"/>
        <v>8.0037142857142848E-2</v>
      </c>
      <c r="BC123" s="35">
        <f t="shared" si="37"/>
        <v>2.2037142857142859E-2</v>
      </c>
    </row>
    <row r="124" spans="1:55" ht="15">
      <c r="A124" s="1">
        <v>118</v>
      </c>
      <c r="B124">
        <v>0.26889999999999997</v>
      </c>
      <c r="C124">
        <v>-3.6400000000000002E-2</v>
      </c>
      <c r="D124">
        <v>-3.7000000000000002E-3</v>
      </c>
      <c r="E124" s="34">
        <f t="shared" si="19"/>
        <v>8.9150000000001173E-3</v>
      </c>
      <c r="F124" s="34">
        <f t="shared" si="20"/>
        <v>6.6015714285714275E-2</v>
      </c>
      <c r="G124" s="34">
        <f t="shared" si="21"/>
        <v>4.8371428571428593E-3</v>
      </c>
      <c r="H124">
        <v>0.22270000000000001</v>
      </c>
      <c r="I124">
        <v>-3.3300000000000003E-2</v>
      </c>
      <c r="J124">
        <v>2.63E-2</v>
      </c>
      <c r="K124" s="35">
        <f t="shared" si="22"/>
        <v>1.8610000000000043E-2</v>
      </c>
      <c r="L124" s="35">
        <f t="shared" si="23"/>
        <v>4.1837142857142864E-2</v>
      </c>
      <c r="M124" s="35">
        <f t="shared" si="23"/>
        <v>3.4837142857142858E-2</v>
      </c>
      <c r="N124">
        <v>0.27979999999999999</v>
      </c>
      <c r="O124">
        <v>-4.0300000000000002E-2</v>
      </c>
      <c r="P124">
        <v>-5.4999999999999997E-3</v>
      </c>
      <c r="Q124" s="35">
        <f t="shared" si="24"/>
        <v>1.2991428571428709E-2</v>
      </c>
      <c r="R124" s="35">
        <f t="shared" si="25"/>
        <v>4.8837142857142864E-2</v>
      </c>
      <c r="S124" s="35">
        <f t="shared" si="25"/>
        <v>3.0371428571428598E-3</v>
      </c>
      <c r="T124">
        <v>0.30270000000000002</v>
      </c>
      <c r="U124">
        <v>-4.3200000000000002E-2</v>
      </c>
      <c r="V124">
        <v>-9.9000000000000008E-3</v>
      </c>
      <c r="W124" s="35">
        <f t="shared" si="26"/>
        <v>4.7121428571428536E-2</v>
      </c>
      <c r="X124" s="35">
        <f t="shared" si="27"/>
        <v>5.1737142857142863E-2</v>
      </c>
      <c r="Y124" s="35">
        <f t="shared" si="27"/>
        <v>1.843714285714286E-2</v>
      </c>
      <c r="Z124">
        <v>0.13350000000000001</v>
      </c>
      <c r="AA124">
        <v>-0.1042</v>
      </c>
      <c r="AB124">
        <v>-2.7799999999999998E-2</v>
      </c>
      <c r="AC124" s="35">
        <f t="shared" si="28"/>
        <v>1.1599285714285687E-2</v>
      </c>
      <c r="AD124" s="35">
        <f t="shared" si="29"/>
        <v>0.11273714285714286</v>
      </c>
      <c r="AE124" s="35">
        <f t="shared" si="29"/>
        <v>3.633714285714286E-2</v>
      </c>
      <c r="AF124">
        <v>0.253</v>
      </c>
      <c r="AG124">
        <v>-6.7299999999999999E-2</v>
      </c>
      <c r="AH124">
        <v>-3.73E-2</v>
      </c>
      <c r="AI124" s="35">
        <f t="shared" si="30"/>
        <v>4.2099999999998805E-3</v>
      </c>
      <c r="AJ124" s="35">
        <f t="shared" si="31"/>
        <v>7.5837142857142853E-2</v>
      </c>
      <c r="AK124" s="35">
        <f t="shared" si="31"/>
        <v>4.5837142857142861E-2</v>
      </c>
      <c r="AL124">
        <v>0.23549999999999999</v>
      </c>
      <c r="AM124">
        <v>-3.04E-2</v>
      </c>
      <c r="AN124">
        <v>1.2999999999999999E-3</v>
      </c>
      <c r="AO124" s="35">
        <f t="shared" si="32"/>
        <v>2.1464285714286324E-3</v>
      </c>
      <c r="AP124" s="35">
        <f t="shared" si="33"/>
        <v>3.8937142857142858E-2</v>
      </c>
      <c r="AQ124" s="35">
        <f t="shared" si="33"/>
        <v>9.8371428571428603E-3</v>
      </c>
      <c r="AR124">
        <v>0.1542</v>
      </c>
      <c r="AS124">
        <v>-5.5599999999999997E-2</v>
      </c>
      <c r="AT124">
        <v>-3.2399999999999998E-2</v>
      </c>
      <c r="AU124" s="35">
        <f t="shared" si="34"/>
        <v>2.4278571428572315E-3</v>
      </c>
      <c r="AV124" s="35">
        <f t="shared" si="35"/>
        <v>6.4137142857142851E-2</v>
      </c>
      <c r="AW124" s="35">
        <f t="shared" si="35"/>
        <v>4.0937142857142859E-2</v>
      </c>
      <c r="AX124">
        <v>0.25080000000000002</v>
      </c>
      <c r="AY124">
        <v>-5.3999999999999999E-2</v>
      </c>
      <c r="AZ124">
        <v>-1.3899999999999999E-2</v>
      </c>
      <c r="BA124" s="35">
        <f t="shared" si="36"/>
        <v>7.6342857142856491E-3</v>
      </c>
      <c r="BB124" s="35">
        <f t="shared" si="37"/>
        <v>6.2537142857142861E-2</v>
      </c>
      <c r="BC124" s="35">
        <f t="shared" si="37"/>
        <v>2.2437142857142857E-2</v>
      </c>
    </row>
    <row r="125" spans="1:55" ht="15">
      <c r="A125" s="1">
        <v>119</v>
      </c>
      <c r="B125">
        <v>0.26640000000000003</v>
      </c>
      <c r="C125">
        <v>-5.2600000000000001E-2</v>
      </c>
      <c r="D125">
        <v>-1.03E-2</v>
      </c>
      <c r="E125" s="34">
        <f t="shared" si="19"/>
        <v>1.1415000000000064E-2</v>
      </c>
      <c r="F125" s="34">
        <f t="shared" si="20"/>
        <v>8.2215714285714267E-2</v>
      </c>
      <c r="G125" s="34">
        <f t="shared" si="21"/>
        <v>1.8837142857142858E-2</v>
      </c>
      <c r="H125">
        <v>0.20710000000000001</v>
      </c>
      <c r="I125">
        <v>-6.4000000000000003E-3</v>
      </c>
      <c r="J125">
        <v>1.8800000000000001E-2</v>
      </c>
      <c r="K125" s="35">
        <f t="shared" si="22"/>
        <v>3.4210000000000046E-2</v>
      </c>
      <c r="L125" s="35">
        <f t="shared" si="23"/>
        <v>2.1371428571428592E-3</v>
      </c>
      <c r="M125" s="35">
        <f t="shared" si="23"/>
        <v>2.7337142857142858E-2</v>
      </c>
      <c r="N125">
        <v>0.27460000000000001</v>
      </c>
      <c r="O125">
        <v>-3.5499999999999997E-2</v>
      </c>
      <c r="P125">
        <v>-6.8999999999999999E-3</v>
      </c>
      <c r="Q125" s="35">
        <f t="shared" si="24"/>
        <v>7.7914285714287268E-3</v>
      </c>
      <c r="R125" s="35">
        <f t="shared" si="25"/>
        <v>4.4037142857142858E-2</v>
      </c>
      <c r="S125" s="35">
        <f t="shared" si="25"/>
        <v>1.6371428571428596E-3</v>
      </c>
      <c r="T125">
        <v>0.26390000000000002</v>
      </c>
      <c r="U125">
        <v>-1.8599999999999998E-2</v>
      </c>
      <c r="V125">
        <v>-2.1399999999999999E-2</v>
      </c>
      <c r="W125" s="35">
        <f t="shared" si="26"/>
        <v>8.3214285714285352E-3</v>
      </c>
      <c r="X125" s="35">
        <f t="shared" si="27"/>
        <v>2.713714285714286E-2</v>
      </c>
      <c r="Y125" s="35">
        <f t="shared" si="27"/>
        <v>2.9937142857142857E-2</v>
      </c>
      <c r="Z125">
        <v>6.7000000000000004E-2</v>
      </c>
      <c r="AA125">
        <v>-9.2100000000000001E-2</v>
      </c>
      <c r="AB125">
        <v>-1.7600000000000001E-2</v>
      </c>
      <c r="AC125" s="35">
        <f t="shared" si="28"/>
        <v>5.4900714285714317E-2</v>
      </c>
      <c r="AD125" s="35">
        <f t="shared" si="29"/>
        <v>0.10063714285714286</v>
      </c>
      <c r="AE125" s="35">
        <f t="shared" si="29"/>
        <v>2.6137142857142859E-2</v>
      </c>
      <c r="AF125">
        <v>0.27510000000000001</v>
      </c>
      <c r="AG125">
        <v>-7.6899999999999996E-2</v>
      </c>
      <c r="AH125">
        <v>-3.8300000000000001E-2</v>
      </c>
      <c r="AI125" s="35">
        <f t="shared" si="30"/>
        <v>1.7890000000000128E-2</v>
      </c>
      <c r="AJ125" s="35">
        <f t="shared" si="31"/>
        <v>8.543714285714285E-2</v>
      </c>
      <c r="AK125" s="35">
        <f t="shared" si="31"/>
        <v>4.6837142857142862E-2</v>
      </c>
      <c r="AL125">
        <v>0.22450000000000001</v>
      </c>
      <c r="AM125">
        <v>-1.09E-2</v>
      </c>
      <c r="AN125">
        <v>1.03E-2</v>
      </c>
      <c r="AO125" s="35">
        <f t="shared" si="32"/>
        <v>1.3146428571428614E-2</v>
      </c>
      <c r="AP125" s="35">
        <f t="shared" si="33"/>
        <v>1.9437142857142861E-2</v>
      </c>
      <c r="AQ125" s="35">
        <f t="shared" si="33"/>
        <v>1.8837142857142858E-2</v>
      </c>
      <c r="AR125">
        <v>0.1741</v>
      </c>
      <c r="AS125">
        <v>-5.5300000000000002E-2</v>
      </c>
      <c r="AT125">
        <v>-8.9999999999999998E-4</v>
      </c>
      <c r="AU125" s="35">
        <f t="shared" si="34"/>
        <v>2.2327857142857233E-2</v>
      </c>
      <c r="AV125" s="35">
        <f t="shared" si="35"/>
        <v>6.3837142857142856E-2</v>
      </c>
      <c r="AW125" s="35">
        <f t="shared" si="35"/>
        <v>7.6371428571428597E-3</v>
      </c>
      <c r="AX125">
        <v>0.23760000000000001</v>
      </c>
      <c r="AY125">
        <v>-4.2000000000000003E-2</v>
      </c>
      <c r="AZ125">
        <v>-1.2E-2</v>
      </c>
      <c r="BA125" s="35">
        <f t="shared" si="36"/>
        <v>5.5657142857143682E-3</v>
      </c>
      <c r="BB125" s="35">
        <f t="shared" si="37"/>
        <v>5.0537142857142864E-2</v>
      </c>
      <c r="BC125" s="35">
        <f t="shared" si="37"/>
        <v>2.0537142857142858E-2</v>
      </c>
    </row>
    <row r="126" spans="1:55" ht="15">
      <c r="A126" s="1">
        <v>120</v>
      </c>
      <c r="B126">
        <v>0.28470000000000001</v>
      </c>
      <c r="C126">
        <v>-3.5200000000000002E-2</v>
      </c>
      <c r="D126">
        <v>-1.3899999999999999E-2</v>
      </c>
      <c r="E126" s="34">
        <f t="shared" si="19"/>
        <v>6.884999999999919E-3</v>
      </c>
      <c r="F126" s="34">
        <f t="shared" si="20"/>
        <v>6.4815714285714268E-2</v>
      </c>
      <c r="G126" s="34">
        <f t="shared" si="21"/>
        <v>2.2437142857142857E-2</v>
      </c>
      <c r="H126">
        <v>0.2142</v>
      </c>
      <c r="I126">
        <v>-2.2700000000000001E-2</v>
      </c>
      <c r="J126">
        <v>4.4000000000000003E-3</v>
      </c>
      <c r="K126" s="35">
        <f t="shared" si="22"/>
        <v>2.7110000000000051E-2</v>
      </c>
      <c r="L126" s="35">
        <f t="shared" si="23"/>
        <v>3.1237142857142859E-2</v>
      </c>
      <c r="M126" s="35">
        <f t="shared" si="23"/>
        <v>1.2937142857142859E-2</v>
      </c>
      <c r="N126">
        <v>0.2707</v>
      </c>
      <c r="O126">
        <v>-3.44E-2</v>
      </c>
      <c r="P126">
        <v>-5.7000000000000002E-3</v>
      </c>
      <c r="Q126" s="35">
        <f t="shared" si="24"/>
        <v>3.8914285714287122E-3</v>
      </c>
      <c r="R126" s="35">
        <f t="shared" si="25"/>
        <v>4.2937142857142861E-2</v>
      </c>
      <c r="S126" s="35">
        <f t="shared" si="25"/>
        <v>2.8371428571428593E-3</v>
      </c>
      <c r="T126">
        <v>0.25390000000000001</v>
      </c>
      <c r="U126">
        <v>-6.7599999999999993E-2</v>
      </c>
      <c r="V126">
        <v>-2.3099999999999999E-2</v>
      </c>
      <c r="W126" s="35">
        <f t="shared" si="26"/>
        <v>1.6785714285714737E-3</v>
      </c>
      <c r="X126" s="35">
        <f t="shared" si="27"/>
        <v>7.6137142857142848E-2</v>
      </c>
      <c r="Y126" s="35">
        <f t="shared" si="27"/>
        <v>3.1637142857142857E-2</v>
      </c>
      <c r="Z126">
        <v>7.0199999999999999E-2</v>
      </c>
      <c r="AA126">
        <v>-7.6999999999999999E-2</v>
      </c>
      <c r="AB126">
        <v>1.3599999999999999E-2</v>
      </c>
      <c r="AC126" s="35">
        <f t="shared" si="28"/>
        <v>5.1700714285714322E-2</v>
      </c>
      <c r="AD126" s="35">
        <f t="shared" si="29"/>
        <v>8.5537142857142853E-2</v>
      </c>
      <c r="AE126" s="35">
        <f t="shared" si="29"/>
        <v>2.2137142857142859E-2</v>
      </c>
      <c r="AF126">
        <v>0.2712</v>
      </c>
      <c r="AG126">
        <v>-6.0999999999999999E-2</v>
      </c>
      <c r="AH126">
        <v>-2.4400000000000002E-2</v>
      </c>
      <c r="AI126" s="35">
        <f t="shared" si="30"/>
        <v>1.3990000000000113E-2</v>
      </c>
      <c r="AJ126" s="35">
        <f t="shared" si="31"/>
        <v>6.9537142857142853E-2</v>
      </c>
      <c r="AK126" s="35">
        <f t="shared" si="31"/>
        <v>3.2937142857142859E-2</v>
      </c>
      <c r="AL126">
        <v>0.248</v>
      </c>
      <c r="AM126">
        <v>-2.0199999999999999E-2</v>
      </c>
      <c r="AN126">
        <v>6.4000000000000003E-3</v>
      </c>
      <c r="AO126" s="35">
        <f t="shared" si="32"/>
        <v>1.0353571428571379E-2</v>
      </c>
      <c r="AP126" s="35">
        <f t="shared" si="33"/>
        <v>2.8737142857142857E-2</v>
      </c>
      <c r="AQ126" s="35">
        <f t="shared" si="33"/>
        <v>1.4937142857142861E-2</v>
      </c>
      <c r="AR126">
        <v>0.23350000000000001</v>
      </c>
      <c r="AS126">
        <v>-2.0400000000000001E-2</v>
      </c>
      <c r="AT126">
        <v>-1.35E-2</v>
      </c>
      <c r="AU126" s="35">
        <f t="shared" si="34"/>
        <v>8.1727857142857241E-2</v>
      </c>
      <c r="AV126" s="35">
        <f t="shared" si="35"/>
        <v>2.8937142857142863E-2</v>
      </c>
      <c r="AW126" s="35">
        <f t="shared" si="35"/>
        <v>2.2037142857142859E-2</v>
      </c>
      <c r="AX126">
        <v>0.24060000000000001</v>
      </c>
      <c r="AY126">
        <v>-4.7600000000000003E-2</v>
      </c>
      <c r="AZ126">
        <v>-1.26E-2</v>
      </c>
      <c r="BA126" s="35">
        <f t="shared" si="36"/>
        <v>2.5657142857143656E-3</v>
      </c>
      <c r="BB126" s="35">
        <f t="shared" si="37"/>
        <v>5.6137142857142865E-2</v>
      </c>
      <c r="BC126" s="35">
        <f t="shared" si="37"/>
        <v>2.1137142857142861E-2</v>
      </c>
    </row>
    <row r="127" spans="1:55" ht="15">
      <c r="A127" s="1">
        <v>121</v>
      </c>
      <c r="B127">
        <v>0.2757</v>
      </c>
      <c r="C127">
        <v>-2.93E-2</v>
      </c>
      <c r="D127">
        <v>-2.6100000000000002E-2</v>
      </c>
      <c r="E127" s="34">
        <f t="shared" si="19"/>
        <v>2.115000000000089E-3</v>
      </c>
      <c r="F127" s="34">
        <f t="shared" si="20"/>
        <v>3.1571428571426988E-4</v>
      </c>
      <c r="G127" s="34">
        <f t="shared" si="21"/>
        <v>3.4637142857142859E-2</v>
      </c>
      <c r="H127">
        <v>0.21229999999999999</v>
      </c>
      <c r="I127">
        <v>-6.7999999999999996E-3</v>
      </c>
      <c r="J127">
        <v>2.5499999999999998E-2</v>
      </c>
      <c r="K127" s="35">
        <f t="shared" si="22"/>
        <v>2.9010000000000064E-2</v>
      </c>
      <c r="L127" s="35">
        <f t="shared" si="23"/>
        <v>1.7371428571428598E-3</v>
      </c>
      <c r="M127" s="35">
        <f t="shared" si="23"/>
        <v>3.4037142857142856E-2</v>
      </c>
      <c r="N127">
        <v>0.26950000000000002</v>
      </c>
      <c r="O127">
        <v>-3.04E-2</v>
      </c>
      <c r="P127">
        <v>-4.7999999999999996E-3</v>
      </c>
      <c r="Q127" s="35">
        <f t="shared" si="24"/>
        <v>2.6914285714287334E-3</v>
      </c>
      <c r="R127" s="35">
        <f t="shared" si="25"/>
        <v>3.8937142857142858E-2</v>
      </c>
      <c r="S127" s="35">
        <f t="shared" si="25"/>
        <v>3.7371428571428599E-3</v>
      </c>
      <c r="T127">
        <v>0.2424</v>
      </c>
      <c r="U127">
        <v>-1.2500000000000001E-2</v>
      </c>
      <c r="V127">
        <v>-1.2999999999999999E-3</v>
      </c>
      <c r="W127" s="35">
        <f t="shared" si="26"/>
        <v>1.3178571428571484E-2</v>
      </c>
      <c r="X127" s="35">
        <f t="shared" si="27"/>
        <v>2.1037142857142858E-2</v>
      </c>
      <c r="Y127" s="35">
        <f t="shared" si="27"/>
        <v>7.2371428571428595E-3</v>
      </c>
      <c r="Z127">
        <v>0.1177</v>
      </c>
      <c r="AA127">
        <v>-4.3400000000000001E-2</v>
      </c>
      <c r="AB127">
        <v>2.76E-2</v>
      </c>
      <c r="AC127" s="35">
        <f t="shared" si="28"/>
        <v>4.2007142857143215E-3</v>
      </c>
      <c r="AD127" s="35">
        <f t="shared" si="29"/>
        <v>5.1937142857142862E-2</v>
      </c>
      <c r="AE127" s="35">
        <f t="shared" si="29"/>
        <v>3.6137142857142861E-2</v>
      </c>
      <c r="AF127">
        <v>0.2666</v>
      </c>
      <c r="AG127">
        <v>-6.6900000000000001E-2</v>
      </c>
      <c r="AH127">
        <v>-1.7100000000000001E-2</v>
      </c>
      <c r="AI127" s="35">
        <f t="shared" si="30"/>
        <v>9.3900000000001205E-3</v>
      </c>
      <c r="AJ127" s="35">
        <f t="shared" si="31"/>
        <v>7.5437142857142855E-2</v>
      </c>
      <c r="AK127" s="35">
        <f t="shared" si="31"/>
        <v>2.5637142857142858E-2</v>
      </c>
      <c r="AL127">
        <v>0.2281</v>
      </c>
      <c r="AM127">
        <v>-1.66E-2</v>
      </c>
      <c r="AN127">
        <v>-5.0000000000000001E-4</v>
      </c>
      <c r="AO127" s="35">
        <f t="shared" si="32"/>
        <v>9.5464285714286223E-3</v>
      </c>
      <c r="AP127" s="35">
        <f t="shared" si="33"/>
        <v>2.5137142857142858E-2</v>
      </c>
      <c r="AQ127" s="35">
        <f t="shared" si="33"/>
        <v>8.037142857142859E-3</v>
      </c>
      <c r="AR127">
        <v>0.1825</v>
      </c>
      <c r="AS127">
        <v>-3.0099999999999998E-2</v>
      </c>
      <c r="AT127">
        <v>-8.5000000000000006E-3</v>
      </c>
      <c r="AU127" s="35">
        <f t="shared" si="34"/>
        <v>3.0727857142857223E-2</v>
      </c>
      <c r="AV127" s="35">
        <f t="shared" si="35"/>
        <v>3.8637142857142856E-2</v>
      </c>
      <c r="AW127" s="35">
        <f t="shared" si="35"/>
        <v>3.7142857142858851E-5</v>
      </c>
      <c r="AX127">
        <v>0.2311</v>
      </c>
      <c r="AY127">
        <v>-5.45E-2</v>
      </c>
      <c r="AZ127">
        <v>-4.1000000000000003E-3</v>
      </c>
      <c r="BA127" s="35">
        <f t="shared" si="36"/>
        <v>1.2065714285714374E-2</v>
      </c>
      <c r="BB127" s="35">
        <f t="shared" si="37"/>
        <v>6.3037142857142861E-2</v>
      </c>
      <c r="BC127" s="35">
        <f t="shared" si="37"/>
        <v>4.4371428571428591E-3</v>
      </c>
    </row>
    <row r="128" spans="1:55" ht="15">
      <c r="A128" s="1">
        <v>122</v>
      </c>
      <c r="B128">
        <v>0.28100000000000003</v>
      </c>
      <c r="C128">
        <v>-8.9999999999999993E-3</v>
      </c>
      <c r="D128">
        <v>-2.6200000000000001E-2</v>
      </c>
      <c r="E128" s="34">
        <f t="shared" si="19"/>
        <v>3.1849999999999379E-3</v>
      </c>
      <c r="F128" s="34">
        <f t="shared" si="20"/>
        <v>2.0615714285714272E-2</v>
      </c>
      <c r="G128" s="34">
        <f t="shared" si="21"/>
        <v>3.4737142857142862E-2</v>
      </c>
      <c r="H128">
        <v>0.21640000000000001</v>
      </c>
      <c r="I128">
        <v>-6.1000000000000004E-3</v>
      </c>
      <c r="J128">
        <v>1.8599999999999998E-2</v>
      </c>
      <c r="K128" s="35">
        <f t="shared" si="22"/>
        <v>2.4910000000000043E-2</v>
      </c>
      <c r="L128" s="35">
        <f t="shared" si="23"/>
        <v>2.4371428571428591E-3</v>
      </c>
      <c r="M128" s="35">
        <f t="shared" si="23"/>
        <v>2.713714285714286E-2</v>
      </c>
      <c r="N128">
        <v>0.26910000000000001</v>
      </c>
      <c r="O128">
        <v>-2.8400000000000002E-2</v>
      </c>
      <c r="P128">
        <v>-3.0000000000000001E-3</v>
      </c>
      <c r="Q128" s="35">
        <f t="shared" si="24"/>
        <v>2.2914285714287219E-3</v>
      </c>
      <c r="R128" s="35">
        <f t="shared" si="25"/>
        <v>3.6937142857142863E-2</v>
      </c>
      <c r="S128" s="35">
        <f t="shared" si="25"/>
        <v>5.5371428571428594E-3</v>
      </c>
      <c r="T128">
        <v>0.25040000000000001</v>
      </c>
      <c r="U128">
        <v>-2.8000000000000001E-2</v>
      </c>
      <c r="V128">
        <v>1.8E-3</v>
      </c>
      <c r="W128" s="35">
        <f t="shared" si="26"/>
        <v>5.1785714285714768E-3</v>
      </c>
      <c r="X128" s="35">
        <f t="shared" si="27"/>
        <v>3.6537142857142858E-2</v>
      </c>
      <c r="Y128" s="35">
        <f t="shared" si="27"/>
        <v>1.0337142857142859E-2</v>
      </c>
      <c r="Z128">
        <v>0.12939999999999999</v>
      </c>
      <c r="AA128">
        <v>5.8999999999999999E-3</v>
      </c>
      <c r="AB128">
        <v>-5.4000000000000003E-3</v>
      </c>
      <c r="AC128" s="35">
        <f t="shared" si="28"/>
        <v>7.4992857142856667E-3</v>
      </c>
      <c r="AD128" s="35">
        <f t="shared" si="29"/>
        <v>1.443714285714286E-2</v>
      </c>
      <c r="AE128" s="35">
        <f t="shared" si="29"/>
        <v>3.1371428571428592E-3</v>
      </c>
      <c r="AF128">
        <v>0.25950000000000001</v>
      </c>
      <c r="AG128">
        <v>-6.59E-2</v>
      </c>
      <c r="AH128">
        <v>-3.73E-2</v>
      </c>
      <c r="AI128" s="35">
        <f t="shared" si="30"/>
        <v>2.2900000000001253E-3</v>
      </c>
      <c r="AJ128" s="35">
        <f t="shared" si="31"/>
        <v>7.4437142857142855E-2</v>
      </c>
      <c r="AK128" s="35">
        <f t="shared" si="31"/>
        <v>4.5837142857142861E-2</v>
      </c>
      <c r="AL128">
        <v>0.21299999999999999</v>
      </c>
      <c r="AM128">
        <v>-9.4000000000000004E-3</v>
      </c>
      <c r="AN128">
        <v>4.4999999999999997E-3</v>
      </c>
      <c r="AO128" s="35">
        <f t="shared" si="32"/>
        <v>2.4646428571428625E-2</v>
      </c>
      <c r="AP128" s="35">
        <f t="shared" si="33"/>
        <v>1.793714285714286E-2</v>
      </c>
      <c r="AQ128" s="35">
        <f t="shared" si="33"/>
        <v>1.3037142857142858E-2</v>
      </c>
      <c r="AR128">
        <v>0.2026</v>
      </c>
      <c r="AS128">
        <v>-5.16E-2</v>
      </c>
      <c r="AT128">
        <v>-1.1999999999999999E-3</v>
      </c>
      <c r="AU128" s="35">
        <f t="shared" si="34"/>
        <v>5.082785714285723E-2</v>
      </c>
      <c r="AV128" s="35">
        <f t="shared" si="35"/>
        <v>6.0137142857142861E-2</v>
      </c>
      <c r="AW128" s="35">
        <f t="shared" si="35"/>
        <v>7.3371428571428598E-3</v>
      </c>
      <c r="AX128">
        <v>0.2268</v>
      </c>
      <c r="AY128">
        <v>-4.3900000000000002E-2</v>
      </c>
      <c r="AZ128">
        <v>-1.9E-3</v>
      </c>
      <c r="BA128" s="35">
        <f t="shared" si="36"/>
        <v>1.6365714285714372E-2</v>
      </c>
      <c r="BB128" s="35">
        <f t="shared" si="37"/>
        <v>5.2437142857142863E-2</v>
      </c>
      <c r="BC128" s="35">
        <f t="shared" si="37"/>
        <v>6.6371428571428597E-3</v>
      </c>
    </row>
    <row r="129" spans="1:55" ht="15">
      <c r="A129" s="1">
        <v>123</v>
      </c>
      <c r="B129">
        <v>0.27860000000000001</v>
      </c>
      <c r="C129">
        <v>-2.1000000000000001E-2</v>
      </c>
      <c r="D129">
        <v>-9.5999999999999992E-3</v>
      </c>
      <c r="E129" s="34">
        <f t="shared" si="19"/>
        <v>7.8499999999992465E-4</v>
      </c>
      <c r="F129" s="34">
        <f t="shared" si="20"/>
        <v>8.6157142857142682E-3</v>
      </c>
      <c r="G129" s="34">
        <f t="shared" si="21"/>
        <v>1.8137142857142859E-2</v>
      </c>
      <c r="H129">
        <v>0.21879999999999999</v>
      </c>
      <c r="I129">
        <v>-0.03</v>
      </c>
      <c r="J129">
        <v>1.6E-2</v>
      </c>
      <c r="K129" s="35">
        <f t="shared" si="22"/>
        <v>2.2510000000000058E-2</v>
      </c>
      <c r="L129" s="35">
        <f t="shared" si="23"/>
        <v>3.853714285714286E-2</v>
      </c>
      <c r="M129" s="35">
        <f t="shared" si="23"/>
        <v>2.4537142857142862E-2</v>
      </c>
      <c r="N129">
        <v>0.27189999999999998</v>
      </c>
      <c r="O129">
        <v>-2.3E-2</v>
      </c>
      <c r="P129">
        <v>5.1000000000000004E-3</v>
      </c>
      <c r="Q129" s="35">
        <f t="shared" si="24"/>
        <v>5.0914285714286911E-3</v>
      </c>
      <c r="R129" s="35">
        <f t="shared" si="25"/>
        <v>3.1537142857142861E-2</v>
      </c>
      <c r="S129" s="35">
        <f t="shared" si="25"/>
        <v>1.363714285714286E-2</v>
      </c>
      <c r="T129">
        <v>0.28039999999999998</v>
      </c>
      <c r="U129">
        <v>-3.5400000000000001E-2</v>
      </c>
      <c r="V129">
        <v>6.0000000000000001E-3</v>
      </c>
      <c r="W129" s="35">
        <f t="shared" si="26"/>
        <v>2.4821428571428494E-2</v>
      </c>
      <c r="X129" s="35">
        <f t="shared" si="27"/>
        <v>4.3937142857142862E-2</v>
      </c>
      <c r="Y129" s="35">
        <f t="shared" si="27"/>
        <v>1.453714285714286E-2</v>
      </c>
      <c r="Z129">
        <v>0.1201</v>
      </c>
      <c r="AA129">
        <v>-2.23E-2</v>
      </c>
      <c r="AB129">
        <v>-7.3000000000000001E-3</v>
      </c>
      <c r="AC129" s="35">
        <f t="shared" si="28"/>
        <v>1.8007142857143221E-3</v>
      </c>
      <c r="AD129" s="35">
        <f t="shared" si="29"/>
        <v>3.0837142857142862E-2</v>
      </c>
      <c r="AE129" s="35">
        <f t="shared" si="29"/>
        <v>1.2371428571428594E-3</v>
      </c>
      <c r="AF129">
        <v>0.26400000000000001</v>
      </c>
      <c r="AG129">
        <v>-9.9000000000000005E-2</v>
      </c>
      <c r="AH129">
        <v>-2.29E-2</v>
      </c>
      <c r="AI129" s="35">
        <f t="shared" si="30"/>
        <v>6.7900000000001293E-3</v>
      </c>
      <c r="AJ129" s="35">
        <f t="shared" si="31"/>
        <v>0.10753714285714286</v>
      </c>
      <c r="AK129" s="35">
        <f t="shared" si="31"/>
        <v>3.1437142857142858E-2</v>
      </c>
      <c r="AL129">
        <v>0.23200000000000001</v>
      </c>
      <c r="AM129">
        <v>-8.5000000000000006E-3</v>
      </c>
      <c r="AN129">
        <v>1.18E-2</v>
      </c>
      <c r="AO129" s="35">
        <f t="shared" si="32"/>
        <v>5.6464285714286078E-3</v>
      </c>
      <c r="AP129" s="35">
        <f t="shared" si="33"/>
        <v>3.7142857142858851E-5</v>
      </c>
      <c r="AQ129" s="35">
        <f t="shared" si="33"/>
        <v>2.0337142857142859E-2</v>
      </c>
      <c r="AR129">
        <v>0.19589999999999999</v>
      </c>
      <c r="AS129">
        <v>-9.9000000000000008E-3</v>
      </c>
      <c r="AT129">
        <v>1.9900000000000001E-2</v>
      </c>
      <c r="AU129" s="35">
        <f t="shared" si="34"/>
        <v>4.4127857142857219E-2</v>
      </c>
      <c r="AV129" s="35">
        <f t="shared" si="35"/>
        <v>1.843714285714286E-2</v>
      </c>
      <c r="AW129" s="35">
        <f t="shared" si="35"/>
        <v>2.8437142857142862E-2</v>
      </c>
      <c r="AX129">
        <v>0.2235</v>
      </c>
      <c r="AY129">
        <v>-5.04E-2</v>
      </c>
      <c r="AZ129">
        <v>-6.4999999999999997E-3</v>
      </c>
      <c r="BA129" s="35">
        <f t="shared" si="36"/>
        <v>1.966571428571437E-2</v>
      </c>
      <c r="BB129" s="35">
        <f t="shared" si="37"/>
        <v>5.8937142857142862E-2</v>
      </c>
      <c r="BC129" s="35">
        <f t="shared" si="37"/>
        <v>2.0371428571428598E-3</v>
      </c>
    </row>
    <row r="130" spans="1:55" ht="15">
      <c r="A130" s="1">
        <v>124</v>
      </c>
      <c r="B130">
        <v>0.26910000000000001</v>
      </c>
      <c r="C130">
        <v>-1.7100000000000001E-2</v>
      </c>
      <c r="D130">
        <v>-1.5599999999999999E-2</v>
      </c>
      <c r="E130" s="34">
        <f t="shared" si="19"/>
        <v>8.7150000000000838E-3</v>
      </c>
      <c r="F130" s="34">
        <f t="shared" si="20"/>
        <v>1.2515714285714269E-2</v>
      </c>
      <c r="G130" s="34">
        <f t="shared" si="21"/>
        <v>2.4137142857142857E-2</v>
      </c>
      <c r="H130">
        <v>0.22040000000000001</v>
      </c>
      <c r="I130">
        <v>-1.15E-2</v>
      </c>
      <c r="J130">
        <v>-8.9999999999999998E-4</v>
      </c>
      <c r="K130" s="35">
        <f t="shared" si="22"/>
        <v>2.091000000000004E-2</v>
      </c>
      <c r="L130" s="35">
        <f t="shared" si="23"/>
        <v>2.0037142857142858E-2</v>
      </c>
      <c r="M130" s="35">
        <f t="shared" si="23"/>
        <v>7.6371428571428597E-3</v>
      </c>
      <c r="N130">
        <v>0.26179999999999998</v>
      </c>
      <c r="O130">
        <v>-2.1000000000000001E-2</v>
      </c>
      <c r="P130">
        <v>1.14E-2</v>
      </c>
      <c r="Q130" s="35">
        <f t="shared" si="24"/>
        <v>5.0085714285713068E-3</v>
      </c>
      <c r="R130" s="35">
        <f t="shared" si="25"/>
        <v>2.9537142857142859E-2</v>
      </c>
      <c r="S130" s="35">
        <f t="shared" si="25"/>
        <v>1.9937142857142862E-2</v>
      </c>
      <c r="T130">
        <v>0.28189999999999998</v>
      </c>
      <c r="U130">
        <v>-3.9600000000000003E-2</v>
      </c>
      <c r="V130">
        <v>-3.8999999999999998E-3</v>
      </c>
      <c r="W130" s="35">
        <f t="shared" si="26"/>
        <v>2.6321428571428496E-2</v>
      </c>
      <c r="X130" s="35">
        <f t="shared" si="27"/>
        <v>4.8137142857142864E-2</v>
      </c>
      <c r="Y130" s="35">
        <f t="shared" si="27"/>
        <v>4.6371428571428596E-3</v>
      </c>
      <c r="Z130">
        <v>7.6399999999999996E-2</v>
      </c>
      <c r="AA130">
        <v>3.8E-3</v>
      </c>
      <c r="AB130">
        <v>2.69E-2</v>
      </c>
      <c r="AC130" s="35">
        <f t="shared" si="28"/>
        <v>4.5500714285714325E-2</v>
      </c>
      <c r="AD130" s="35">
        <f t="shared" si="29"/>
        <v>1.2337142857142859E-2</v>
      </c>
      <c r="AE130" s="35">
        <f t="shared" si="29"/>
        <v>3.5437142857142861E-2</v>
      </c>
      <c r="AF130">
        <v>0.26919999999999999</v>
      </c>
      <c r="AG130">
        <v>-6.83E-2</v>
      </c>
      <c r="AH130">
        <v>-1.8E-3</v>
      </c>
      <c r="AI130" s="35">
        <f t="shared" si="30"/>
        <v>1.1990000000000112E-2</v>
      </c>
      <c r="AJ130" s="35">
        <f t="shared" si="31"/>
        <v>7.6837142857142854E-2</v>
      </c>
      <c r="AK130" s="35">
        <f t="shared" si="31"/>
        <v>6.7371428571428599E-3</v>
      </c>
      <c r="AL130">
        <v>0.2263</v>
      </c>
      <c r="AM130">
        <v>-1.7899999999999999E-2</v>
      </c>
      <c r="AN130">
        <v>2.8E-3</v>
      </c>
      <c r="AO130" s="35">
        <f t="shared" si="32"/>
        <v>1.1346428571428618E-2</v>
      </c>
      <c r="AP130" s="35">
        <f t="shared" si="33"/>
        <v>2.643714285714286E-2</v>
      </c>
      <c r="AQ130" s="35">
        <f t="shared" si="33"/>
        <v>1.133714285714286E-2</v>
      </c>
      <c r="AR130">
        <v>0.1862</v>
      </c>
      <c r="AS130">
        <v>-2.7699999999999999E-2</v>
      </c>
      <c r="AT130">
        <v>1.8499999999999999E-2</v>
      </c>
      <c r="AU130" s="35">
        <f t="shared" si="34"/>
        <v>3.4427857142857232E-2</v>
      </c>
      <c r="AV130" s="35">
        <f t="shared" si="35"/>
        <v>3.6237142857142857E-2</v>
      </c>
      <c r="AW130" s="35">
        <f t="shared" si="35"/>
        <v>2.7037142857142857E-2</v>
      </c>
      <c r="AX130">
        <v>0.217</v>
      </c>
      <c r="AY130">
        <v>-4.8399999999999999E-2</v>
      </c>
      <c r="AZ130">
        <v>-4.7000000000000002E-3</v>
      </c>
      <c r="BA130" s="35">
        <f t="shared" si="36"/>
        <v>2.6165714285714375E-2</v>
      </c>
      <c r="BB130" s="35">
        <f t="shared" si="37"/>
        <v>5.693714285714286E-2</v>
      </c>
      <c r="BC130" s="35">
        <f t="shared" si="37"/>
        <v>3.8371428571428593E-3</v>
      </c>
    </row>
    <row r="131" spans="1:55" ht="15">
      <c r="A131" s="1">
        <v>125</v>
      </c>
      <c r="B131">
        <v>0.26690000000000003</v>
      </c>
      <c r="C131">
        <v>-1.1900000000000001E-2</v>
      </c>
      <c r="D131">
        <v>-2.2800000000000001E-2</v>
      </c>
      <c r="E131" s="34">
        <f t="shared" si="19"/>
        <v>1.0915000000000064E-2</v>
      </c>
      <c r="F131" s="34">
        <f t="shared" si="20"/>
        <v>1.7715714285714269E-2</v>
      </c>
      <c r="G131" s="34">
        <f t="shared" si="21"/>
        <v>3.1337142857142862E-2</v>
      </c>
      <c r="H131">
        <v>0.21590000000000001</v>
      </c>
      <c r="I131">
        <v>-2.1399999999999999E-2</v>
      </c>
      <c r="J131">
        <v>-1.2E-2</v>
      </c>
      <c r="K131" s="35">
        <f t="shared" si="22"/>
        <v>2.5410000000000044E-2</v>
      </c>
      <c r="L131" s="35">
        <f t="shared" si="23"/>
        <v>2.9937142857142857E-2</v>
      </c>
      <c r="M131" s="35">
        <f t="shared" si="23"/>
        <v>2.0537142857142858E-2</v>
      </c>
      <c r="N131">
        <v>0.26250000000000001</v>
      </c>
      <c r="O131">
        <v>-2.2599999999999999E-2</v>
      </c>
      <c r="P131">
        <v>4.3E-3</v>
      </c>
      <c r="Q131" s="35">
        <f t="shared" si="24"/>
        <v>4.3085714285712728E-3</v>
      </c>
      <c r="R131" s="35">
        <f t="shared" si="25"/>
        <v>3.1137142857142856E-2</v>
      </c>
      <c r="S131" s="35">
        <f t="shared" si="25"/>
        <v>1.2837142857142859E-2</v>
      </c>
      <c r="T131">
        <v>0.2752</v>
      </c>
      <c r="U131">
        <v>-2.2100000000000002E-2</v>
      </c>
      <c r="V131">
        <v>8.9999999999999998E-4</v>
      </c>
      <c r="W131" s="35">
        <f t="shared" si="26"/>
        <v>1.9621428571428512E-2</v>
      </c>
      <c r="X131" s="35">
        <f t="shared" si="27"/>
        <v>3.0637142857142863E-2</v>
      </c>
      <c r="Y131" s="35">
        <f t="shared" si="27"/>
        <v>9.4371428571428592E-3</v>
      </c>
      <c r="Z131">
        <v>0.12139999999999999</v>
      </c>
      <c r="AA131">
        <v>-6.3399999999999998E-2</v>
      </c>
      <c r="AB131">
        <v>2.6200000000000001E-2</v>
      </c>
      <c r="AC131" s="35">
        <f t="shared" si="28"/>
        <v>5.0071428571432652E-4</v>
      </c>
      <c r="AD131" s="35">
        <f t="shared" si="29"/>
        <v>7.1937142857142852E-2</v>
      </c>
      <c r="AE131" s="35">
        <f t="shared" si="29"/>
        <v>3.4737142857142862E-2</v>
      </c>
      <c r="AF131">
        <v>0.2591</v>
      </c>
      <c r="AG131">
        <v>-5.5199999999999999E-2</v>
      </c>
      <c r="AH131">
        <v>-1.1000000000000001E-3</v>
      </c>
      <c r="AI131" s="35">
        <f t="shared" si="30"/>
        <v>1.8900000000001138E-3</v>
      </c>
      <c r="AJ131" s="35">
        <f t="shared" si="31"/>
        <v>6.3737142857142853E-2</v>
      </c>
      <c r="AK131" s="35">
        <f t="shared" si="31"/>
        <v>7.4371428571428592E-3</v>
      </c>
      <c r="AL131">
        <v>0.23419999999999999</v>
      </c>
      <c r="AM131">
        <v>-6.7000000000000002E-3</v>
      </c>
      <c r="AN131">
        <v>1.8800000000000001E-2</v>
      </c>
      <c r="AO131" s="35">
        <f t="shared" si="32"/>
        <v>3.446428571428628E-3</v>
      </c>
      <c r="AP131" s="35">
        <f t="shared" si="33"/>
        <v>1.8371428571428592E-3</v>
      </c>
      <c r="AQ131" s="35">
        <f t="shared" si="33"/>
        <v>2.7337142857142858E-2</v>
      </c>
      <c r="AR131">
        <v>0.1547</v>
      </c>
      <c r="AS131">
        <v>1.06E-2</v>
      </c>
      <c r="AT131">
        <v>-4.1999999999999997E-3</v>
      </c>
      <c r="AU131" s="35">
        <f t="shared" si="34"/>
        <v>2.927857142857232E-3</v>
      </c>
      <c r="AV131" s="35">
        <f t="shared" si="35"/>
        <v>1.913714285714286E-2</v>
      </c>
      <c r="AW131" s="35">
        <f t="shared" si="35"/>
        <v>4.3371428571428597E-3</v>
      </c>
      <c r="AX131">
        <v>0.2281</v>
      </c>
      <c r="AY131">
        <v>-5.45E-2</v>
      </c>
      <c r="AZ131">
        <v>-9.9000000000000008E-3</v>
      </c>
      <c r="BA131" s="35">
        <f t="shared" si="36"/>
        <v>1.5065714285714377E-2</v>
      </c>
      <c r="BB131" s="35">
        <f t="shared" si="37"/>
        <v>6.3037142857142861E-2</v>
      </c>
      <c r="BC131" s="35">
        <f t="shared" si="37"/>
        <v>1.843714285714286E-2</v>
      </c>
    </row>
    <row r="132" spans="1:55" ht="15">
      <c r="A132" s="1">
        <v>126</v>
      </c>
      <c r="B132">
        <v>0.2626</v>
      </c>
      <c r="C132">
        <v>-1.9099999999999999E-2</v>
      </c>
      <c r="D132">
        <v>-2.6700000000000002E-2</v>
      </c>
      <c r="E132" s="34">
        <f t="shared" si="19"/>
        <v>1.521500000000009E-2</v>
      </c>
      <c r="F132" s="34">
        <f t="shared" si="20"/>
        <v>1.0515714285714271E-2</v>
      </c>
      <c r="G132" s="34">
        <f t="shared" si="21"/>
        <v>3.5237142857142863E-2</v>
      </c>
      <c r="H132">
        <v>0.21540000000000001</v>
      </c>
      <c r="I132">
        <v>-3.3E-3</v>
      </c>
      <c r="J132">
        <v>2.23E-2</v>
      </c>
      <c r="K132" s="35">
        <f t="shared" si="22"/>
        <v>2.5910000000000044E-2</v>
      </c>
      <c r="L132" s="35">
        <f t="shared" si="23"/>
        <v>5.2371428571428595E-3</v>
      </c>
      <c r="M132" s="35">
        <f t="shared" si="23"/>
        <v>3.0837142857142862E-2</v>
      </c>
      <c r="N132">
        <v>0.2641</v>
      </c>
      <c r="O132">
        <v>-3.6700000000000003E-2</v>
      </c>
      <c r="P132">
        <v>2.5000000000000001E-3</v>
      </c>
      <c r="Q132" s="35">
        <f t="shared" si="24"/>
        <v>2.7085714285712825E-3</v>
      </c>
      <c r="R132" s="35">
        <f t="shared" si="25"/>
        <v>4.5237142857142865E-2</v>
      </c>
      <c r="S132" s="35">
        <f t="shared" si="25"/>
        <v>1.103714285714286E-2</v>
      </c>
      <c r="T132">
        <v>0.28220000000000001</v>
      </c>
      <c r="U132">
        <v>-4.58E-2</v>
      </c>
      <c r="V132">
        <v>-4.8999999999999998E-3</v>
      </c>
      <c r="W132" s="35">
        <f t="shared" si="26"/>
        <v>2.6621428571428518E-2</v>
      </c>
      <c r="X132" s="35">
        <f t="shared" si="27"/>
        <v>5.4337142857142862E-2</v>
      </c>
      <c r="Y132" s="35">
        <f t="shared" si="27"/>
        <v>3.6371428571428596E-3</v>
      </c>
      <c r="Z132">
        <v>0.1484</v>
      </c>
      <c r="AA132">
        <v>-2.8500000000000001E-2</v>
      </c>
      <c r="AB132">
        <v>-6.9999999999999999E-4</v>
      </c>
      <c r="AC132" s="35">
        <f t="shared" si="28"/>
        <v>2.6499285714285684E-2</v>
      </c>
      <c r="AD132" s="35">
        <f t="shared" si="29"/>
        <v>3.7037142857142859E-2</v>
      </c>
      <c r="AE132" s="35">
        <f t="shared" si="29"/>
        <v>7.8371428571428602E-3</v>
      </c>
      <c r="AF132">
        <v>0.24229999999999999</v>
      </c>
      <c r="AG132">
        <v>-5.1299999999999998E-2</v>
      </c>
      <c r="AH132">
        <v>7.7000000000000002E-3</v>
      </c>
      <c r="AI132" s="35">
        <f t="shared" si="30"/>
        <v>1.4909999999999896E-2</v>
      </c>
      <c r="AJ132" s="35">
        <f t="shared" si="31"/>
        <v>5.983714285714286E-2</v>
      </c>
      <c r="AK132" s="35">
        <f t="shared" si="31"/>
        <v>1.623714285714286E-2</v>
      </c>
      <c r="AL132">
        <v>0.2681</v>
      </c>
      <c r="AM132">
        <v>-4.07E-2</v>
      </c>
      <c r="AN132">
        <v>-1.7500000000000002E-2</v>
      </c>
      <c r="AO132" s="35">
        <f t="shared" si="32"/>
        <v>3.0453571428571385E-2</v>
      </c>
      <c r="AP132" s="35">
        <f t="shared" si="33"/>
        <v>4.9237142857142861E-2</v>
      </c>
      <c r="AQ132" s="35">
        <f t="shared" si="33"/>
        <v>2.6037142857142863E-2</v>
      </c>
      <c r="AR132">
        <v>0.1061</v>
      </c>
      <c r="AS132">
        <v>4.19E-2</v>
      </c>
      <c r="AT132">
        <v>-1.41E-2</v>
      </c>
      <c r="AU132" s="35">
        <f t="shared" si="34"/>
        <v>4.5672142857142772E-2</v>
      </c>
      <c r="AV132" s="35">
        <f t="shared" si="35"/>
        <v>5.0437142857142861E-2</v>
      </c>
      <c r="AW132" s="35">
        <f t="shared" si="35"/>
        <v>2.2637142857142859E-2</v>
      </c>
      <c r="AX132">
        <v>0.2286</v>
      </c>
      <c r="AY132">
        <v>-5.6800000000000003E-2</v>
      </c>
      <c r="AZ132">
        <v>-1.4800000000000001E-2</v>
      </c>
      <c r="BA132" s="35">
        <f t="shared" si="36"/>
        <v>1.4565714285714376E-2</v>
      </c>
      <c r="BB132" s="35">
        <f t="shared" si="37"/>
        <v>6.5337142857142858E-2</v>
      </c>
      <c r="BC132" s="35">
        <f t="shared" si="37"/>
        <v>2.3337142857142862E-2</v>
      </c>
    </row>
    <row r="133" spans="1:55" ht="15">
      <c r="A133" s="1">
        <v>127</v>
      </c>
      <c r="B133">
        <v>0.26450000000000001</v>
      </c>
      <c r="C133">
        <v>-1.35E-2</v>
      </c>
      <c r="D133">
        <v>-3.0300000000000001E-2</v>
      </c>
      <c r="E133" s="34">
        <f t="shared" si="19"/>
        <v>1.3315000000000077E-2</v>
      </c>
      <c r="F133" s="34">
        <f t="shared" si="20"/>
        <v>1.6115714285714268E-2</v>
      </c>
      <c r="G133" s="34">
        <f t="shared" si="21"/>
        <v>3.8837142857142862E-2</v>
      </c>
      <c r="H133">
        <v>0.2165</v>
      </c>
      <c r="I133">
        <v>-3.3799999999999997E-2</v>
      </c>
      <c r="J133">
        <v>1.8700000000000001E-2</v>
      </c>
      <c r="K133" s="35">
        <f t="shared" si="22"/>
        <v>2.4810000000000054E-2</v>
      </c>
      <c r="L133" s="35">
        <f t="shared" si="23"/>
        <v>4.2337142857142858E-2</v>
      </c>
      <c r="M133" s="35">
        <f t="shared" si="23"/>
        <v>2.7237142857142863E-2</v>
      </c>
      <c r="N133">
        <v>0.26939999999999997</v>
      </c>
      <c r="O133">
        <v>-4.0599999999999997E-2</v>
      </c>
      <c r="P133">
        <v>3.0999999999999999E-3</v>
      </c>
      <c r="Q133" s="35">
        <f t="shared" si="24"/>
        <v>2.5914285714286889E-3</v>
      </c>
      <c r="R133" s="35">
        <f t="shared" si="25"/>
        <v>4.9137142857142858E-2</v>
      </c>
      <c r="S133" s="35">
        <f t="shared" si="25"/>
        <v>1.163714285714286E-2</v>
      </c>
      <c r="T133">
        <v>0.27100000000000002</v>
      </c>
      <c r="U133">
        <v>-3.8300000000000001E-2</v>
      </c>
      <c r="V133">
        <v>-5.1999999999999998E-3</v>
      </c>
      <c r="W133" s="35">
        <f t="shared" si="26"/>
        <v>1.542142857142853E-2</v>
      </c>
      <c r="X133" s="35">
        <f t="shared" si="27"/>
        <v>4.6837142857142862E-2</v>
      </c>
      <c r="Y133" s="35">
        <f t="shared" si="27"/>
        <v>3.3371428571428597E-3</v>
      </c>
      <c r="Z133">
        <v>0.15340000000000001</v>
      </c>
      <c r="AA133">
        <v>-7.4899999999999994E-2</v>
      </c>
      <c r="AB133">
        <v>-1.2999999999999999E-2</v>
      </c>
      <c r="AC133" s="35">
        <f t="shared" si="28"/>
        <v>3.1499285714285688E-2</v>
      </c>
      <c r="AD133" s="35">
        <f t="shared" si="29"/>
        <v>8.3437142857142849E-2</v>
      </c>
      <c r="AE133" s="35">
        <f t="shared" si="29"/>
        <v>2.1537142857142859E-2</v>
      </c>
      <c r="AF133">
        <v>0.23069999999999999</v>
      </c>
      <c r="AG133">
        <v>-5.7700000000000001E-2</v>
      </c>
      <c r="AH133">
        <v>5.0000000000000001E-3</v>
      </c>
      <c r="AI133" s="35">
        <f t="shared" si="30"/>
        <v>2.6509999999999895E-2</v>
      </c>
      <c r="AJ133" s="35">
        <f t="shared" si="31"/>
        <v>6.6237142857142856E-2</v>
      </c>
      <c r="AK133" s="35">
        <f t="shared" si="31"/>
        <v>1.3537142857142859E-2</v>
      </c>
      <c r="AL133">
        <v>0.25040000000000001</v>
      </c>
      <c r="AM133">
        <v>-2.1000000000000001E-2</v>
      </c>
      <c r="AN133">
        <v>-1.5100000000000001E-2</v>
      </c>
      <c r="AO133" s="35">
        <f t="shared" si="32"/>
        <v>1.2753571428571392E-2</v>
      </c>
      <c r="AP133" s="35">
        <f t="shared" si="33"/>
        <v>2.9537142857142859E-2</v>
      </c>
      <c r="AQ133" s="35">
        <f t="shared" si="33"/>
        <v>2.363714285714286E-2</v>
      </c>
      <c r="AR133">
        <v>0.1933</v>
      </c>
      <c r="AS133">
        <v>8.9999999999999993E-3</v>
      </c>
      <c r="AT133">
        <v>2.52E-2</v>
      </c>
      <c r="AU133" s="35">
        <f t="shared" si="34"/>
        <v>4.1527857142857227E-2</v>
      </c>
      <c r="AV133" s="35">
        <f t="shared" si="35"/>
        <v>1.7537142857142859E-2</v>
      </c>
      <c r="AW133" s="35">
        <f t="shared" si="35"/>
        <v>3.3737142857142861E-2</v>
      </c>
      <c r="AX133">
        <v>0.2122</v>
      </c>
      <c r="AY133">
        <v>-6.3E-2</v>
      </c>
      <c r="AZ133">
        <v>-2.3400000000000001E-2</v>
      </c>
      <c r="BA133" s="35">
        <f t="shared" si="36"/>
        <v>3.0965714285714374E-2</v>
      </c>
      <c r="BB133" s="35">
        <f t="shared" si="37"/>
        <v>7.1537142857142855E-2</v>
      </c>
      <c r="BC133" s="35">
        <f t="shared" si="37"/>
        <v>3.1937142857142858E-2</v>
      </c>
    </row>
    <row r="134" spans="1:55" ht="15">
      <c r="A134" s="1">
        <v>128</v>
      </c>
      <c r="B134">
        <v>0.2732</v>
      </c>
      <c r="C134">
        <v>-4.3E-3</v>
      </c>
      <c r="D134">
        <v>-2.52E-2</v>
      </c>
      <c r="E134" s="34">
        <f t="shared" si="19"/>
        <v>4.6150000000000913E-3</v>
      </c>
      <c r="F134" s="34">
        <f t="shared" si="20"/>
        <v>2.5315714285714268E-2</v>
      </c>
      <c r="G134" s="34">
        <f t="shared" si="21"/>
        <v>3.3737142857142861E-2</v>
      </c>
      <c r="H134">
        <v>0.2145</v>
      </c>
      <c r="I134">
        <v>-1.8599999999999998E-2</v>
      </c>
      <c r="J134">
        <v>2.5000000000000001E-3</v>
      </c>
      <c r="K134" s="35">
        <f t="shared" si="22"/>
        <v>2.6810000000000056E-2</v>
      </c>
      <c r="L134" s="35">
        <f t="shared" si="23"/>
        <v>2.713714285714286E-2</v>
      </c>
      <c r="M134" s="35">
        <f t="shared" si="23"/>
        <v>1.103714285714286E-2</v>
      </c>
      <c r="N134">
        <v>0.26690000000000003</v>
      </c>
      <c r="O134">
        <v>-3.85E-2</v>
      </c>
      <c r="P134">
        <v>8.5000000000000006E-3</v>
      </c>
      <c r="Q134" s="35">
        <f t="shared" si="24"/>
        <v>9.1428571428742167E-5</v>
      </c>
      <c r="R134" s="35">
        <f t="shared" si="25"/>
        <v>4.7037142857142861E-2</v>
      </c>
      <c r="S134" s="35">
        <f t="shared" si="25"/>
        <v>1.7037142857142862E-2</v>
      </c>
      <c r="T134">
        <v>0.26650000000000001</v>
      </c>
      <c r="U134">
        <v>-5.5100000000000003E-2</v>
      </c>
      <c r="V134">
        <v>6.4000000000000003E-3</v>
      </c>
      <c r="W134" s="35">
        <f t="shared" si="26"/>
        <v>1.0921428571428526E-2</v>
      </c>
      <c r="X134" s="35">
        <f t="shared" si="27"/>
        <v>6.3637142857142864E-2</v>
      </c>
      <c r="Y134" s="35">
        <f t="shared" si="27"/>
        <v>1.4937142857142861E-2</v>
      </c>
      <c r="Z134">
        <v>0.105</v>
      </c>
      <c r="AA134">
        <v>-6.6699999999999995E-2</v>
      </c>
      <c r="AB134">
        <v>-2.8299999999999999E-2</v>
      </c>
      <c r="AC134" s="35">
        <f t="shared" si="28"/>
        <v>1.6900714285714324E-2</v>
      </c>
      <c r="AD134" s="35">
        <f t="shared" si="29"/>
        <v>7.523714285714285E-2</v>
      </c>
      <c r="AE134" s="35">
        <f t="shared" si="29"/>
        <v>3.683714285714286E-2</v>
      </c>
      <c r="AF134">
        <v>0.25119999999999998</v>
      </c>
      <c r="AG134">
        <v>-5.8000000000000003E-2</v>
      </c>
      <c r="AH134">
        <v>8.6999999999999994E-3</v>
      </c>
      <c r="AI134" s="35">
        <f t="shared" si="30"/>
        <v>6.0099999999999043E-3</v>
      </c>
      <c r="AJ134" s="35">
        <f t="shared" si="31"/>
        <v>6.6537142857142864E-2</v>
      </c>
      <c r="AK134" s="35">
        <f t="shared" si="31"/>
        <v>1.7237142857142861E-2</v>
      </c>
      <c r="AL134">
        <v>0.27160000000000001</v>
      </c>
      <c r="AM134">
        <v>-1.23E-2</v>
      </c>
      <c r="AN134">
        <v>-5.7999999999999996E-3</v>
      </c>
      <c r="AO134" s="35">
        <f t="shared" si="32"/>
        <v>3.3953571428571389E-2</v>
      </c>
      <c r="AP134" s="35">
        <f t="shared" si="33"/>
        <v>2.083714285714286E-2</v>
      </c>
      <c r="AQ134" s="35">
        <f t="shared" si="33"/>
        <v>2.7371428571428599E-3</v>
      </c>
      <c r="AR134">
        <v>0.18329999999999999</v>
      </c>
      <c r="AS134">
        <v>-4.0399999999999998E-2</v>
      </c>
      <c r="AT134">
        <v>-2.7300000000000001E-2</v>
      </c>
      <c r="AU134" s="35">
        <f t="shared" si="34"/>
        <v>3.1527857142857219E-2</v>
      </c>
      <c r="AV134" s="35">
        <f t="shared" si="35"/>
        <v>4.893714285714286E-2</v>
      </c>
      <c r="AW134" s="35">
        <f t="shared" si="35"/>
        <v>3.5837142857142859E-2</v>
      </c>
      <c r="AX134">
        <v>0.2074</v>
      </c>
      <c r="AY134">
        <v>-7.8200000000000006E-2</v>
      </c>
      <c r="AZ134">
        <v>-1.47E-2</v>
      </c>
      <c r="BA134" s="35">
        <f t="shared" si="36"/>
        <v>3.5765714285714373E-2</v>
      </c>
      <c r="BB134" s="35">
        <f t="shared" si="37"/>
        <v>8.673714285714286E-2</v>
      </c>
      <c r="BC134" s="35">
        <f t="shared" si="37"/>
        <v>2.3237142857142859E-2</v>
      </c>
    </row>
    <row r="135" spans="1:55" ht="15">
      <c r="A135" s="1">
        <v>129</v>
      </c>
      <c r="B135">
        <v>0.28520000000000001</v>
      </c>
      <c r="C135">
        <v>-5.0000000000000001E-4</v>
      </c>
      <c r="D135">
        <v>-4.3700000000000003E-2</v>
      </c>
      <c r="E135" s="34">
        <f t="shared" si="19"/>
        <v>7.3849999999999194E-3</v>
      </c>
      <c r="F135" s="34">
        <f t="shared" si="20"/>
        <v>2.9115714285714269E-2</v>
      </c>
      <c r="G135" s="34">
        <f t="shared" si="21"/>
        <v>5.2237142857142864E-2</v>
      </c>
      <c r="H135">
        <v>0.2409</v>
      </c>
      <c r="I135">
        <v>-6.1199999999999997E-2</v>
      </c>
      <c r="J135">
        <v>-8.8000000000000005E-3</v>
      </c>
      <c r="K135" s="35">
        <f t="shared" si="22"/>
        <v>4.1000000000004921E-4</v>
      </c>
      <c r="L135" s="35">
        <f t="shared" si="23"/>
        <v>6.9737142857142859E-2</v>
      </c>
      <c r="M135" s="35">
        <f t="shared" si="23"/>
        <v>1.733714285714286E-2</v>
      </c>
      <c r="N135">
        <v>0.27100000000000002</v>
      </c>
      <c r="O135">
        <v>-2.52E-2</v>
      </c>
      <c r="P135">
        <v>2.9999999999999997E-4</v>
      </c>
      <c r="Q135" s="35">
        <f t="shared" si="24"/>
        <v>4.1914285714287347E-3</v>
      </c>
      <c r="R135" s="35">
        <f t="shared" si="25"/>
        <v>3.3737142857142861E-2</v>
      </c>
      <c r="S135" s="35">
        <f t="shared" si="25"/>
        <v>8.8371428571428594E-3</v>
      </c>
      <c r="T135">
        <v>0.2737</v>
      </c>
      <c r="U135">
        <v>-4.8500000000000001E-2</v>
      </c>
      <c r="V135">
        <v>-9.9000000000000008E-3</v>
      </c>
      <c r="W135" s="35">
        <f t="shared" si="26"/>
        <v>1.8121428571428511E-2</v>
      </c>
      <c r="X135" s="35">
        <f t="shared" si="27"/>
        <v>5.7037142857142863E-2</v>
      </c>
      <c r="Y135" s="35">
        <f t="shared" si="27"/>
        <v>1.843714285714286E-2</v>
      </c>
      <c r="Z135">
        <v>0.15559999999999999</v>
      </c>
      <c r="AA135">
        <v>-4.4299999999999999E-2</v>
      </c>
      <c r="AB135">
        <v>2.87E-2</v>
      </c>
      <c r="AC135" s="35">
        <f t="shared" si="28"/>
        <v>3.3699285714285668E-2</v>
      </c>
      <c r="AD135" s="35">
        <f t="shared" si="29"/>
        <v>5.283714285714286E-2</v>
      </c>
      <c r="AE135" s="35">
        <f t="shared" si="29"/>
        <v>3.7237142857142858E-2</v>
      </c>
      <c r="AF135">
        <v>0.26419999999999999</v>
      </c>
      <c r="AG135">
        <v>-6.3899999999999998E-2</v>
      </c>
      <c r="AH135">
        <v>-4.8999999999999998E-3</v>
      </c>
      <c r="AI135" s="35">
        <f t="shared" si="30"/>
        <v>6.9900000000001072E-3</v>
      </c>
      <c r="AJ135" s="35">
        <f t="shared" si="31"/>
        <v>7.2437142857142853E-2</v>
      </c>
      <c r="AK135" s="35">
        <f t="shared" si="31"/>
        <v>3.6371428571428596E-3</v>
      </c>
      <c r="AL135">
        <v>0.27250000000000002</v>
      </c>
      <c r="AM135">
        <v>-2.86E-2</v>
      </c>
      <c r="AN135">
        <v>-1.35E-2</v>
      </c>
      <c r="AO135" s="35">
        <f t="shared" si="32"/>
        <v>3.48535714285714E-2</v>
      </c>
      <c r="AP135" s="35">
        <f t="shared" si="33"/>
        <v>3.7137142857142862E-2</v>
      </c>
      <c r="AQ135" s="35">
        <f t="shared" si="33"/>
        <v>2.2037142857142859E-2</v>
      </c>
      <c r="AR135">
        <v>0.1116</v>
      </c>
      <c r="AS135">
        <v>-6.2600000000000003E-2</v>
      </c>
      <c r="AT135">
        <v>-3.8600000000000002E-2</v>
      </c>
      <c r="AU135" s="35">
        <f t="shared" si="34"/>
        <v>4.0172142857142767E-2</v>
      </c>
      <c r="AV135" s="35">
        <f t="shared" si="35"/>
        <v>7.1137142857142857E-2</v>
      </c>
      <c r="AW135" s="35">
        <f t="shared" si="35"/>
        <v>4.7137142857142864E-2</v>
      </c>
      <c r="AX135">
        <v>0.2273</v>
      </c>
      <c r="AY135">
        <v>-7.0400000000000004E-2</v>
      </c>
      <c r="AZ135">
        <v>-8.9999999999999998E-4</v>
      </c>
      <c r="BA135" s="35">
        <f t="shared" si="36"/>
        <v>1.5865714285714372E-2</v>
      </c>
      <c r="BB135" s="35">
        <f t="shared" si="37"/>
        <v>7.8937142857142858E-2</v>
      </c>
      <c r="BC135" s="35">
        <f t="shared" si="37"/>
        <v>7.6371428571428597E-3</v>
      </c>
    </row>
    <row r="136" spans="1:55" ht="15">
      <c r="A136" s="1">
        <v>130</v>
      </c>
      <c r="B136">
        <v>0.28139999999999998</v>
      </c>
      <c r="C136">
        <v>1.18E-2</v>
      </c>
      <c r="D136">
        <v>-3.4500000000000003E-2</v>
      </c>
      <c r="E136" s="34">
        <f t="shared" ref="E136:E146" si="38">IF(B136&gt;$B$149,B136-$B$149,$B$149-B136)</f>
        <v>3.5849999999998938E-3</v>
      </c>
      <c r="F136" s="34">
        <f t="shared" ref="F136:F146" si="39">IF(C136&gt;$C$149,C136-$C$149,IF(C136&gt;0,$C$149-C136,IF(C136&gt;(-$C$149),$C$149-(C136*(-1)),(C136+$C$149)*(-1))))</f>
        <v>4.1415714285714271E-2</v>
      </c>
      <c r="G136" s="34">
        <f t="shared" ref="G136:G146" si="40">IF(D136&gt;$D$149,D136-$D$149,IF(D136&gt;0,$D$149-D136,IF(D136&gt;(-$D$149),$D$149-(D136*(-1)),(D136+$D$149)*(-1))))</f>
        <v>4.3037142857142864E-2</v>
      </c>
      <c r="H136">
        <v>0.21840000000000001</v>
      </c>
      <c r="I136">
        <v>-3.6400000000000002E-2</v>
      </c>
      <c r="J136">
        <v>3.95E-2</v>
      </c>
      <c r="K136" s="35">
        <f t="shared" ref="K136:K146" si="41">IF(H136&gt;$H$149,H136-$H$149,$H$149-H136)</f>
        <v>2.2910000000000041E-2</v>
      </c>
      <c r="L136" s="35">
        <f t="shared" ref="L136:M146" si="42">IF(I136&gt;$D$149,I136-$D$149,IF(I136&gt;0,$D$149-I136,IF(I136&gt;(-$D$149),$D$149-(I136*(-1)),(I136+$D$149)*(-1))))</f>
        <v>4.4937142857142863E-2</v>
      </c>
      <c r="M136" s="35">
        <f t="shared" si="42"/>
        <v>4.8037142857142862E-2</v>
      </c>
      <c r="N136">
        <v>0.27589999999999998</v>
      </c>
      <c r="O136">
        <v>-4.0599999999999997E-2</v>
      </c>
      <c r="P136">
        <v>8.0000000000000004E-4</v>
      </c>
      <c r="Q136" s="35">
        <f t="shared" ref="Q136:Q146" si="43">IF(N136&gt;$N$149,N136-$N$149,$N$149-N136)</f>
        <v>9.0914285714286946E-3</v>
      </c>
      <c r="R136" s="35">
        <f t="shared" ref="R136:S146" si="44">IF(O136&gt;$D$149,O136-$D$149,IF(O136&gt;0,$D$149-O136,IF(O136&gt;(-$D$149),$D$149-(O136*(-1)),(O136+$D$149)*(-1))))</f>
        <v>4.9137142857142858E-2</v>
      </c>
      <c r="S136" s="35">
        <f t="shared" si="44"/>
        <v>9.3371428571428598E-3</v>
      </c>
      <c r="T136">
        <v>0.27839999999999998</v>
      </c>
      <c r="U136">
        <v>-3.4099999999999998E-2</v>
      </c>
      <c r="V136">
        <v>-1.6799999999999999E-2</v>
      </c>
      <c r="W136" s="35">
        <f t="shared" ref="W136:W146" si="45">IF(T136&gt;$T$149,T136-$T$149,$T$149-T136)</f>
        <v>2.2821428571428493E-2</v>
      </c>
      <c r="X136" s="35">
        <f t="shared" ref="X136:Y146" si="46">IF(U136&gt;$D$149,U136-$D$149,IF(U136&gt;0,$D$149-U136,IF(U136&gt;(-$D$149),$D$149-(U136*(-1)),(U136+$D$149)*(-1))))</f>
        <v>4.263714285714286E-2</v>
      </c>
      <c r="Y136" s="35">
        <f t="shared" si="46"/>
        <v>2.5337142857142857E-2</v>
      </c>
      <c r="Z136">
        <v>0.14249999999999999</v>
      </c>
      <c r="AA136">
        <v>-6.3799999999999996E-2</v>
      </c>
      <c r="AB136">
        <v>2.5399999999999999E-2</v>
      </c>
      <c r="AC136" s="35">
        <f t="shared" ref="AC136:AC146" si="47">IF(Z136&gt;$Z$149,Z136-$Z$149,$Z$149-Z136)</f>
        <v>2.0599285714285667E-2</v>
      </c>
      <c r="AD136" s="35">
        <f t="shared" ref="AD136:AE146" si="48">IF(AA136&gt;$D$149,AA136-$D$149,IF(AA136&gt;0,$D$149-AA136,IF(AA136&gt;(-$D$149),$D$149-(AA136*(-1)),(AA136+$D$149)*(-1))))</f>
        <v>7.233714285714285E-2</v>
      </c>
      <c r="AE136" s="35">
        <f t="shared" si="48"/>
        <v>3.393714285714286E-2</v>
      </c>
      <c r="AF136">
        <v>0.26740000000000003</v>
      </c>
      <c r="AG136">
        <v>-6.1400000000000003E-2</v>
      </c>
      <c r="AH136">
        <v>-2E-3</v>
      </c>
      <c r="AI136" s="35">
        <f t="shared" ref="AI136:AI146" si="49">IF(AF136&gt;$AF$149,AF136-$AF$149,$AF$149-AF136)</f>
        <v>1.0190000000000143E-2</v>
      </c>
      <c r="AJ136" s="35">
        <f t="shared" ref="AJ136:AK146" si="50">IF(AG136&gt;$D$149,AG136-$D$149,IF(AG136&gt;0,$D$149-AG136,IF(AG136&gt;(-$D$149),$D$149-(AG136*(-1)),(AG136+$D$149)*(-1))))</f>
        <v>6.9937142857142864E-2</v>
      </c>
      <c r="AK136" s="35">
        <f t="shared" si="50"/>
        <v>6.5371428571428594E-3</v>
      </c>
      <c r="AL136">
        <v>0.24959999999999999</v>
      </c>
      <c r="AM136">
        <v>-1.6299999999999999E-2</v>
      </c>
      <c r="AN136">
        <v>-2.41E-2</v>
      </c>
      <c r="AO136" s="35">
        <f t="shared" ref="AO136:AO146" si="51">IF(AL136&gt;$AL$149,AL136-$AL$149,$AL$149-AL136)</f>
        <v>1.1953571428571369E-2</v>
      </c>
      <c r="AP136" s="35">
        <f t="shared" ref="AP136:AQ146" si="52">IF(AM136&gt;$D$149,AM136-$D$149,IF(AM136&gt;0,$D$149-AM136,IF(AM136&gt;(-$D$149),$D$149-(AM136*(-1)),(AM136+$D$149)*(-1))))</f>
        <v>2.4837142857142856E-2</v>
      </c>
      <c r="AQ136" s="35">
        <f t="shared" si="52"/>
        <v>3.2637142857142858E-2</v>
      </c>
      <c r="AR136">
        <v>0.18790000000000001</v>
      </c>
      <c r="AS136">
        <v>1E-4</v>
      </c>
      <c r="AT136">
        <v>-5.0000000000000001E-4</v>
      </c>
      <c r="AU136" s="35">
        <f t="shared" ref="AU136:AU146" si="53">IF(AR136&gt;$AR$149,AR136-$AR$149,$AR$149-AR136)</f>
        <v>3.6127857142857239E-2</v>
      </c>
      <c r="AV136" s="35">
        <f t="shared" ref="AV136:AW146" si="54">IF(AS136&gt;$D$149,AS136-$D$149,IF(AS136&gt;0,$D$149-AS136,IF(AS136&gt;(-$D$149),$D$149-(AS136*(-1)),(AS136+$D$149)*(-1))))</f>
        <v>8.6371428571428589E-3</v>
      </c>
      <c r="AW136" s="35">
        <f t="shared" si="54"/>
        <v>8.037142857142859E-3</v>
      </c>
      <c r="AX136">
        <v>0.22750000000000001</v>
      </c>
      <c r="AY136">
        <v>-6.93E-2</v>
      </c>
      <c r="AZ136">
        <v>-6.6E-3</v>
      </c>
      <c r="BA136" s="35">
        <f t="shared" ref="BA136:BA146" si="55">IF(AX136&gt;$AX$149,AX136-$AX$149,$AX$149-AX136)</f>
        <v>1.5665714285714366E-2</v>
      </c>
      <c r="BB136" s="35">
        <f t="shared" ref="BB136:BC146" si="56">IF(AY136&gt;$D$149,AY136-$D$149,IF(AY136&gt;0,$D$149-AY136,IF(AY136&gt;(-$D$149),$D$149-(AY136*(-1)),(AY136+$D$149)*(-1))))</f>
        <v>7.7837142857142855E-2</v>
      </c>
      <c r="BC136" s="35">
        <f t="shared" si="56"/>
        <v>1.9371428571428595E-3</v>
      </c>
    </row>
    <row r="137" spans="1:55" ht="15">
      <c r="A137" s="1">
        <v>131</v>
      </c>
      <c r="B137">
        <v>0.27379999999999999</v>
      </c>
      <c r="C137">
        <v>1.0800000000000001E-2</v>
      </c>
      <c r="D137">
        <v>-2.6100000000000002E-2</v>
      </c>
      <c r="E137" s="34">
        <f t="shared" si="38"/>
        <v>4.0150000000001018E-3</v>
      </c>
      <c r="F137" s="34">
        <f t="shared" si="39"/>
        <v>4.041571428571427E-2</v>
      </c>
      <c r="G137" s="34">
        <f t="shared" si="40"/>
        <v>3.4637142857142859E-2</v>
      </c>
      <c r="H137">
        <v>0.22689999999999999</v>
      </c>
      <c r="I137">
        <v>-1.7500000000000002E-2</v>
      </c>
      <c r="J137">
        <v>2.2200000000000001E-2</v>
      </c>
      <c r="K137" s="35">
        <f t="shared" si="41"/>
        <v>1.4410000000000062E-2</v>
      </c>
      <c r="L137" s="35">
        <f t="shared" si="42"/>
        <v>2.6037142857142863E-2</v>
      </c>
      <c r="M137" s="35">
        <f t="shared" si="42"/>
        <v>3.0737142857142859E-2</v>
      </c>
      <c r="N137">
        <v>0.2666</v>
      </c>
      <c r="O137">
        <v>-2.5499999999999998E-2</v>
      </c>
      <c r="P137">
        <v>-4.5999999999999999E-3</v>
      </c>
      <c r="Q137" s="35">
        <f t="shared" si="43"/>
        <v>2.085714285712803E-4</v>
      </c>
      <c r="R137" s="35">
        <f t="shared" si="44"/>
        <v>3.4037142857142856E-2</v>
      </c>
      <c r="S137" s="35">
        <f t="shared" si="44"/>
        <v>3.9371428571428595E-3</v>
      </c>
      <c r="T137">
        <v>0.2717</v>
      </c>
      <c r="U137">
        <v>-3.5799999999999998E-2</v>
      </c>
      <c r="V137">
        <v>-1.17E-2</v>
      </c>
      <c r="W137" s="35">
        <f t="shared" si="45"/>
        <v>1.6121428571428509E-2</v>
      </c>
      <c r="X137" s="35">
        <f t="shared" si="46"/>
        <v>4.433714285714286E-2</v>
      </c>
      <c r="Y137" s="35">
        <f t="shared" si="46"/>
        <v>2.023714285714286E-2</v>
      </c>
      <c r="Z137">
        <v>0.113</v>
      </c>
      <c r="AA137">
        <v>-4.1099999999999998E-2</v>
      </c>
      <c r="AB137">
        <v>3.7400000000000003E-2</v>
      </c>
      <c r="AC137" s="35">
        <f t="shared" si="47"/>
        <v>8.9007142857143173E-3</v>
      </c>
      <c r="AD137" s="35">
        <f t="shared" si="48"/>
        <v>4.9637142857142859E-2</v>
      </c>
      <c r="AE137" s="35">
        <f t="shared" si="48"/>
        <v>4.5937142857142864E-2</v>
      </c>
      <c r="AF137">
        <v>0.251</v>
      </c>
      <c r="AG137">
        <v>-2.9100000000000001E-2</v>
      </c>
      <c r="AH137">
        <v>1.32E-2</v>
      </c>
      <c r="AI137" s="35">
        <f t="shared" si="49"/>
        <v>6.2099999999998823E-3</v>
      </c>
      <c r="AJ137" s="35">
        <f t="shared" si="50"/>
        <v>3.7637142857142862E-2</v>
      </c>
      <c r="AK137" s="35">
        <f t="shared" si="50"/>
        <v>2.1737142857142858E-2</v>
      </c>
      <c r="AL137">
        <v>0.24030000000000001</v>
      </c>
      <c r="AM137">
        <v>-1.4800000000000001E-2</v>
      </c>
      <c r="AN137">
        <v>-9.4999999999999998E-3</v>
      </c>
      <c r="AO137" s="35">
        <f t="shared" si="51"/>
        <v>2.6535714285713941E-3</v>
      </c>
      <c r="AP137" s="35">
        <f t="shared" si="52"/>
        <v>2.3337142857142862E-2</v>
      </c>
      <c r="AQ137" s="35">
        <f t="shared" si="52"/>
        <v>1.8037142857142859E-2</v>
      </c>
      <c r="AR137">
        <v>0.18659999999999999</v>
      </c>
      <c r="AS137">
        <v>-5.4100000000000002E-2</v>
      </c>
      <c r="AT137">
        <v>2.9999999999999997E-4</v>
      </c>
      <c r="AU137" s="35">
        <f t="shared" si="53"/>
        <v>3.4827857142857216E-2</v>
      </c>
      <c r="AV137" s="35">
        <f t="shared" si="54"/>
        <v>6.2637142857142863E-2</v>
      </c>
      <c r="AW137" s="35">
        <f t="shared" si="54"/>
        <v>8.8371428571428594E-3</v>
      </c>
      <c r="AX137">
        <v>0.23250000000000001</v>
      </c>
      <c r="AY137">
        <v>-6.7100000000000007E-2</v>
      </c>
      <c r="AZ137">
        <v>-8.5000000000000006E-3</v>
      </c>
      <c r="BA137" s="35">
        <f t="shared" si="55"/>
        <v>1.0665714285714362E-2</v>
      </c>
      <c r="BB137" s="35">
        <f t="shared" si="56"/>
        <v>7.5637142857142861E-2</v>
      </c>
      <c r="BC137" s="35">
        <f t="shared" si="56"/>
        <v>3.7142857142858851E-5</v>
      </c>
    </row>
    <row r="138" spans="1:55" ht="15">
      <c r="A138" s="1">
        <v>132</v>
      </c>
      <c r="B138">
        <v>0.27710000000000001</v>
      </c>
      <c r="C138">
        <v>-1E-4</v>
      </c>
      <c r="D138">
        <v>-3.2899999999999999E-2</v>
      </c>
      <c r="E138" s="34">
        <f t="shared" si="38"/>
        <v>7.1500000000007669E-4</v>
      </c>
      <c r="F138" s="34">
        <f t="shared" si="39"/>
        <v>2.951571428571427E-2</v>
      </c>
      <c r="G138" s="34">
        <f t="shared" si="40"/>
        <v>4.143714285714286E-2</v>
      </c>
      <c r="H138">
        <v>0.2276</v>
      </c>
      <c r="I138">
        <v>-4.2900000000000001E-2</v>
      </c>
      <c r="J138">
        <v>1.4200000000000001E-2</v>
      </c>
      <c r="K138" s="35">
        <f t="shared" si="41"/>
        <v>1.3710000000000055E-2</v>
      </c>
      <c r="L138" s="35">
        <f t="shared" si="42"/>
        <v>5.1437142857142862E-2</v>
      </c>
      <c r="M138" s="35">
        <f t="shared" si="42"/>
        <v>2.2737142857142859E-2</v>
      </c>
      <c r="N138">
        <v>0.27310000000000001</v>
      </c>
      <c r="O138">
        <v>-2.93E-2</v>
      </c>
      <c r="P138">
        <v>-7.1000000000000004E-3</v>
      </c>
      <c r="Q138" s="35">
        <f t="shared" si="43"/>
        <v>6.2914285714287255E-3</v>
      </c>
      <c r="R138" s="35">
        <f t="shared" si="44"/>
        <v>3.7837142857142861E-2</v>
      </c>
      <c r="S138" s="35">
        <f t="shared" si="44"/>
        <v>1.4371428571428591E-3</v>
      </c>
      <c r="T138">
        <v>0.29370000000000002</v>
      </c>
      <c r="U138">
        <v>-3.4500000000000003E-2</v>
      </c>
      <c r="V138">
        <v>-4.3E-3</v>
      </c>
      <c r="W138" s="35">
        <f t="shared" si="45"/>
        <v>3.8121428571428528E-2</v>
      </c>
      <c r="X138" s="35">
        <f t="shared" si="46"/>
        <v>4.3037142857142864E-2</v>
      </c>
      <c r="Y138" s="35">
        <f t="shared" si="46"/>
        <v>4.2371428571428595E-3</v>
      </c>
      <c r="Z138">
        <v>0.1111</v>
      </c>
      <c r="AA138">
        <v>-2.0000000000000001E-4</v>
      </c>
      <c r="AB138">
        <v>3.0999999999999999E-3</v>
      </c>
      <c r="AC138" s="35">
        <f t="shared" si="47"/>
        <v>1.0800714285714316E-2</v>
      </c>
      <c r="AD138" s="35">
        <f t="shared" si="48"/>
        <v>8.3371428571428589E-3</v>
      </c>
      <c r="AE138" s="35">
        <f t="shared" si="48"/>
        <v>1.163714285714286E-2</v>
      </c>
      <c r="AF138">
        <v>0.22800000000000001</v>
      </c>
      <c r="AG138">
        <v>-3.2099999999999997E-2</v>
      </c>
      <c r="AH138">
        <v>1.37E-2</v>
      </c>
      <c r="AI138" s="35">
        <f t="shared" si="49"/>
        <v>2.9209999999999875E-2</v>
      </c>
      <c r="AJ138" s="35">
        <f t="shared" si="50"/>
        <v>4.0637142857142858E-2</v>
      </c>
      <c r="AK138" s="35">
        <f t="shared" si="50"/>
        <v>2.2237142857142858E-2</v>
      </c>
      <c r="AL138">
        <v>0.26129999999999998</v>
      </c>
      <c r="AM138">
        <v>-9.7999999999999997E-3</v>
      </c>
      <c r="AN138">
        <v>-1.1599999999999999E-2</v>
      </c>
      <c r="AO138" s="35">
        <f t="shared" si="51"/>
        <v>2.3653571428571357E-2</v>
      </c>
      <c r="AP138" s="35">
        <f t="shared" si="52"/>
        <v>1.8337142857142857E-2</v>
      </c>
      <c r="AQ138" s="35">
        <f t="shared" si="52"/>
        <v>2.013714285714286E-2</v>
      </c>
      <c r="AR138">
        <v>5.21E-2</v>
      </c>
      <c r="AS138">
        <v>-0.04</v>
      </c>
      <c r="AT138">
        <v>1.49E-2</v>
      </c>
      <c r="AU138" s="35">
        <f t="shared" si="53"/>
        <v>9.9672142857142765E-2</v>
      </c>
      <c r="AV138" s="35">
        <f t="shared" si="54"/>
        <v>4.8537142857142862E-2</v>
      </c>
      <c r="AW138" s="35">
        <f t="shared" si="54"/>
        <v>2.3437142857142858E-2</v>
      </c>
      <c r="AX138">
        <v>0.25950000000000001</v>
      </c>
      <c r="AY138">
        <v>-7.1999999999999995E-2</v>
      </c>
      <c r="AZ138">
        <v>2.8E-3</v>
      </c>
      <c r="BA138" s="35">
        <f t="shared" si="55"/>
        <v>1.6334285714285635E-2</v>
      </c>
      <c r="BB138" s="35">
        <f t="shared" si="56"/>
        <v>8.0537142857142849E-2</v>
      </c>
      <c r="BC138" s="35">
        <f t="shared" si="56"/>
        <v>1.133714285714286E-2</v>
      </c>
    </row>
    <row r="139" spans="1:55" ht="15">
      <c r="A139" s="1">
        <v>133</v>
      </c>
      <c r="B139">
        <v>0.28160000000000002</v>
      </c>
      <c r="C139">
        <v>3.3999999999999998E-3</v>
      </c>
      <c r="D139">
        <v>-2.47E-2</v>
      </c>
      <c r="E139" s="34">
        <f t="shared" si="38"/>
        <v>3.7849999999999273E-3</v>
      </c>
      <c r="F139" s="34">
        <f t="shared" si="39"/>
        <v>3.3015714285714266E-2</v>
      </c>
      <c r="G139" s="34">
        <f t="shared" si="40"/>
        <v>3.3237142857142861E-2</v>
      </c>
      <c r="H139">
        <v>0.2253</v>
      </c>
      <c r="I139">
        <v>4.1000000000000003E-3</v>
      </c>
      <c r="J139">
        <v>4.8999999999999998E-3</v>
      </c>
      <c r="K139" s="35">
        <f t="shared" si="41"/>
        <v>1.6010000000000052E-2</v>
      </c>
      <c r="L139" s="35">
        <f t="shared" si="42"/>
        <v>1.2637142857142861E-2</v>
      </c>
      <c r="M139" s="35">
        <f t="shared" si="42"/>
        <v>1.3437142857142859E-2</v>
      </c>
      <c r="N139">
        <v>0.28610000000000002</v>
      </c>
      <c r="O139">
        <v>-3.61E-2</v>
      </c>
      <c r="P139">
        <v>-9.1999999999999998E-3</v>
      </c>
      <c r="Q139" s="35">
        <f t="shared" si="43"/>
        <v>1.9291428571428737E-2</v>
      </c>
      <c r="R139" s="35">
        <f t="shared" si="44"/>
        <v>4.4637142857142861E-2</v>
      </c>
      <c r="S139" s="35">
        <f t="shared" si="44"/>
        <v>1.7737142857142861E-2</v>
      </c>
      <c r="T139">
        <v>0.28960000000000002</v>
      </c>
      <c r="U139">
        <v>-4.1200000000000001E-2</v>
      </c>
      <c r="V139">
        <v>-6.0000000000000001E-3</v>
      </c>
      <c r="W139" s="35">
        <f t="shared" si="45"/>
        <v>3.4021428571428536E-2</v>
      </c>
      <c r="X139" s="35">
        <f t="shared" si="46"/>
        <v>4.9737142857142862E-2</v>
      </c>
      <c r="Y139" s="35">
        <f t="shared" si="46"/>
        <v>2.5371428571428593E-3</v>
      </c>
      <c r="Z139">
        <v>0.1411</v>
      </c>
      <c r="AA139">
        <v>1.21E-2</v>
      </c>
      <c r="AB139">
        <v>2.1000000000000001E-2</v>
      </c>
      <c r="AC139" s="35">
        <f t="shared" si="47"/>
        <v>1.9199285714285683E-2</v>
      </c>
      <c r="AD139" s="35">
        <f t="shared" si="48"/>
        <v>2.0637142857142861E-2</v>
      </c>
      <c r="AE139" s="35">
        <f t="shared" si="48"/>
        <v>2.9537142857142859E-2</v>
      </c>
      <c r="AF139">
        <v>0.2319</v>
      </c>
      <c r="AG139">
        <v>-3.2599999999999997E-2</v>
      </c>
      <c r="AH139">
        <v>7.6E-3</v>
      </c>
      <c r="AI139" s="35">
        <f t="shared" si="49"/>
        <v>2.5309999999999888E-2</v>
      </c>
      <c r="AJ139" s="35">
        <f t="shared" si="50"/>
        <v>4.1137142857142858E-2</v>
      </c>
      <c r="AK139" s="35">
        <f t="shared" si="50"/>
        <v>1.613714285714286E-2</v>
      </c>
      <c r="AL139">
        <v>0.2611</v>
      </c>
      <c r="AM139">
        <v>-2.0199999999999999E-2</v>
      </c>
      <c r="AN139">
        <v>-7.7999999999999996E-3</v>
      </c>
      <c r="AO139" s="35">
        <f t="shared" si="51"/>
        <v>2.3453571428571379E-2</v>
      </c>
      <c r="AP139" s="35">
        <f t="shared" si="52"/>
        <v>2.8737142857142857E-2</v>
      </c>
      <c r="AQ139" s="35">
        <f t="shared" si="52"/>
        <v>7.3714285714285982E-4</v>
      </c>
      <c r="AR139">
        <v>0.15790000000000001</v>
      </c>
      <c r="AS139">
        <v>-3.0499999999999999E-2</v>
      </c>
      <c r="AT139">
        <v>6.7999999999999996E-3</v>
      </c>
      <c r="AU139" s="35">
        <f t="shared" si="53"/>
        <v>6.1278571428572404E-3</v>
      </c>
      <c r="AV139" s="35">
        <f t="shared" si="54"/>
        <v>3.9037142857142861E-2</v>
      </c>
      <c r="AW139" s="35">
        <f t="shared" si="54"/>
        <v>1.5337142857142858E-2</v>
      </c>
      <c r="AX139">
        <v>0.2621</v>
      </c>
      <c r="AY139">
        <v>-7.8E-2</v>
      </c>
      <c r="AZ139">
        <v>-7.4000000000000003E-3</v>
      </c>
      <c r="BA139" s="35">
        <f t="shared" si="55"/>
        <v>1.8934285714285626E-2</v>
      </c>
      <c r="BB139" s="35">
        <f t="shared" si="56"/>
        <v>8.6537142857142854E-2</v>
      </c>
      <c r="BC139" s="35">
        <f t="shared" si="56"/>
        <v>1.1371428571428591E-3</v>
      </c>
    </row>
    <row r="140" spans="1:55" ht="15">
      <c r="A140" s="1">
        <v>134</v>
      </c>
      <c r="B140">
        <v>0.28370000000000001</v>
      </c>
      <c r="C140">
        <v>4.0000000000000001E-3</v>
      </c>
      <c r="D140">
        <v>-2.7400000000000001E-2</v>
      </c>
      <c r="E140" s="34">
        <f t="shared" si="38"/>
        <v>5.8849999999999181E-3</v>
      </c>
      <c r="F140" s="34">
        <f t="shared" si="39"/>
        <v>3.361571428571427E-2</v>
      </c>
      <c r="G140" s="34">
        <f t="shared" si="40"/>
        <v>3.5937142857142862E-2</v>
      </c>
      <c r="H140">
        <v>0.21190000000000001</v>
      </c>
      <c r="I140">
        <v>-3.32E-2</v>
      </c>
      <c r="J140">
        <v>-9.1999999999999998E-3</v>
      </c>
      <c r="K140" s="35">
        <f t="shared" si="41"/>
        <v>2.9410000000000047E-2</v>
      </c>
      <c r="L140" s="35">
        <f t="shared" si="42"/>
        <v>4.1737142857142862E-2</v>
      </c>
      <c r="M140" s="35">
        <f t="shared" si="42"/>
        <v>1.7737142857142861E-2</v>
      </c>
      <c r="N140">
        <v>0.28199999999999997</v>
      </c>
      <c r="O140">
        <v>-4.1700000000000001E-2</v>
      </c>
      <c r="P140">
        <v>-2.3999999999999998E-3</v>
      </c>
      <c r="Q140" s="35">
        <f t="shared" si="43"/>
        <v>1.5191428571428689E-2</v>
      </c>
      <c r="R140" s="35">
        <f t="shared" si="44"/>
        <v>5.0237142857142862E-2</v>
      </c>
      <c r="S140" s="35">
        <f t="shared" si="44"/>
        <v>6.1371428571428601E-3</v>
      </c>
      <c r="T140">
        <v>0.28139999999999998</v>
      </c>
      <c r="U140">
        <v>-6.0100000000000001E-2</v>
      </c>
      <c r="V140">
        <v>-1.8499999999999999E-2</v>
      </c>
      <c r="W140" s="35">
        <f t="shared" si="45"/>
        <v>2.5821428571428495E-2</v>
      </c>
      <c r="X140" s="35">
        <f t="shared" si="46"/>
        <v>6.8637142857142855E-2</v>
      </c>
      <c r="Y140" s="35">
        <f t="shared" si="46"/>
        <v>2.7037142857142857E-2</v>
      </c>
      <c r="Z140">
        <v>0.14580000000000001</v>
      </c>
      <c r="AA140">
        <v>-3.0499999999999999E-2</v>
      </c>
      <c r="AB140">
        <v>1.4800000000000001E-2</v>
      </c>
      <c r="AC140" s="35">
        <f t="shared" si="47"/>
        <v>2.3899285714285692E-2</v>
      </c>
      <c r="AD140" s="35">
        <f t="shared" si="48"/>
        <v>3.9037142857142861E-2</v>
      </c>
      <c r="AE140" s="35">
        <f t="shared" si="48"/>
        <v>2.3337142857142862E-2</v>
      </c>
      <c r="AF140">
        <v>0.25359999999999999</v>
      </c>
      <c r="AG140">
        <v>-3.3599999999999998E-2</v>
      </c>
      <c r="AH140">
        <v>7.0000000000000001E-3</v>
      </c>
      <c r="AI140" s="35">
        <f t="shared" si="49"/>
        <v>3.6099999999998911E-3</v>
      </c>
      <c r="AJ140" s="35">
        <f t="shared" si="50"/>
        <v>4.2137142857142859E-2</v>
      </c>
      <c r="AK140" s="35">
        <f t="shared" si="50"/>
        <v>1.553714285714286E-2</v>
      </c>
      <c r="AL140">
        <v>0.25340000000000001</v>
      </c>
      <c r="AM140">
        <v>-1.0800000000000001E-2</v>
      </c>
      <c r="AN140">
        <v>4.1999999999999997E-3</v>
      </c>
      <c r="AO140" s="35">
        <f t="shared" si="51"/>
        <v>1.5753571428571395E-2</v>
      </c>
      <c r="AP140" s="35">
        <f t="shared" si="52"/>
        <v>1.9337142857142858E-2</v>
      </c>
      <c r="AQ140" s="35">
        <f t="shared" si="52"/>
        <v>1.273714285714286E-2</v>
      </c>
      <c r="AR140">
        <v>0.22520000000000001</v>
      </c>
      <c r="AS140">
        <v>-5.4100000000000002E-2</v>
      </c>
      <c r="AT140">
        <v>-1.95E-2</v>
      </c>
      <c r="AU140" s="35">
        <f t="shared" si="53"/>
        <v>7.3427857142857239E-2</v>
      </c>
      <c r="AV140" s="35">
        <f t="shared" si="54"/>
        <v>6.2637142857142863E-2</v>
      </c>
      <c r="AW140" s="35">
        <f t="shared" si="54"/>
        <v>2.8037142857142858E-2</v>
      </c>
      <c r="AX140">
        <v>0.28610000000000002</v>
      </c>
      <c r="AY140">
        <v>-5.2900000000000003E-2</v>
      </c>
      <c r="AZ140">
        <v>-9.9000000000000008E-3</v>
      </c>
      <c r="BA140" s="35">
        <f t="shared" si="55"/>
        <v>4.2934285714285647E-2</v>
      </c>
      <c r="BB140" s="35">
        <f t="shared" si="56"/>
        <v>6.1437142857142864E-2</v>
      </c>
      <c r="BC140" s="35">
        <f t="shared" si="56"/>
        <v>1.843714285714286E-2</v>
      </c>
    </row>
    <row r="141" spans="1:55" ht="15">
      <c r="A141" s="1">
        <v>135</v>
      </c>
      <c r="B141">
        <v>0.28970000000000001</v>
      </c>
      <c r="C141">
        <v>3.0000000000000001E-3</v>
      </c>
      <c r="D141">
        <v>-2.5899999999999999E-2</v>
      </c>
      <c r="E141" s="34">
        <f t="shared" si="38"/>
        <v>1.1884999999999923E-2</v>
      </c>
      <c r="F141" s="34">
        <f t="shared" si="39"/>
        <v>3.2615714285714269E-2</v>
      </c>
      <c r="G141" s="34">
        <f t="shared" si="40"/>
        <v>3.4437142857142861E-2</v>
      </c>
      <c r="H141">
        <v>0.21679999999999999</v>
      </c>
      <c r="I141">
        <v>-3.3599999999999998E-2</v>
      </c>
      <c r="J141">
        <v>-7.0000000000000001E-3</v>
      </c>
      <c r="K141" s="35">
        <f t="shared" si="41"/>
        <v>2.451000000000006E-2</v>
      </c>
      <c r="L141" s="35">
        <f t="shared" si="42"/>
        <v>4.2137142857142859E-2</v>
      </c>
      <c r="M141" s="35">
        <f t="shared" si="42"/>
        <v>1.5371428571428593E-3</v>
      </c>
      <c r="N141">
        <v>0.2762</v>
      </c>
      <c r="O141">
        <v>-3.5999999999999997E-2</v>
      </c>
      <c r="P141">
        <v>-9.1000000000000004E-3</v>
      </c>
      <c r="Q141" s="35">
        <f t="shared" si="43"/>
        <v>9.3914285714287171E-3</v>
      </c>
      <c r="R141" s="35">
        <f t="shared" si="44"/>
        <v>4.4537142857142858E-2</v>
      </c>
      <c r="S141" s="35">
        <f t="shared" si="44"/>
        <v>1.7637142857142858E-2</v>
      </c>
      <c r="T141">
        <v>0.24390000000000001</v>
      </c>
      <c r="U141">
        <v>-7.6600000000000001E-2</v>
      </c>
      <c r="V141">
        <v>-1.18E-2</v>
      </c>
      <c r="W141" s="35">
        <f t="shared" si="45"/>
        <v>1.1678571428571483E-2</v>
      </c>
      <c r="X141" s="35">
        <f t="shared" si="46"/>
        <v>8.5137142857142856E-2</v>
      </c>
      <c r="Y141" s="35">
        <f t="shared" si="46"/>
        <v>2.0337142857142859E-2</v>
      </c>
      <c r="Z141">
        <v>0.17630000000000001</v>
      </c>
      <c r="AA141">
        <v>4.1200000000000001E-2</v>
      </c>
      <c r="AB141">
        <v>-3.4299999999999997E-2</v>
      </c>
      <c r="AC141" s="35">
        <f t="shared" si="47"/>
        <v>5.4399285714285692E-2</v>
      </c>
      <c r="AD141" s="35">
        <f t="shared" si="48"/>
        <v>4.9737142857142862E-2</v>
      </c>
      <c r="AE141" s="35">
        <f t="shared" si="48"/>
        <v>4.2837142857142858E-2</v>
      </c>
      <c r="AF141">
        <v>0.23330000000000001</v>
      </c>
      <c r="AG141">
        <v>-2.52E-2</v>
      </c>
      <c r="AH141">
        <v>1.21E-2</v>
      </c>
      <c r="AI141" s="35">
        <f t="shared" si="49"/>
        <v>2.3909999999999876E-2</v>
      </c>
      <c r="AJ141" s="35">
        <f t="shared" si="50"/>
        <v>3.3737142857142861E-2</v>
      </c>
      <c r="AK141" s="35">
        <f t="shared" si="50"/>
        <v>2.0637142857142861E-2</v>
      </c>
      <c r="AL141">
        <v>0.26</v>
      </c>
      <c r="AM141">
        <v>-1.9300000000000001E-2</v>
      </c>
      <c r="AN141">
        <v>-5.3E-3</v>
      </c>
      <c r="AO141" s="35">
        <f t="shared" si="51"/>
        <v>2.2353571428571389E-2</v>
      </c>
      <c r="AP141" s="35">
        <f t="shared" si="52"/>
        <v>2.7837142857142859E-2</v>
      </c>
      <c r="AQ141" s="35">
        <f t="shared" si="52"/>
        <v>3.2371428571428594E-3</v>
      </c>
      <c r="AR141">
        <v>0.17699999999999999</v>
      </c>
      <c r="AS141">
        <v>-4.8999999999999998E-3</v>
      </c>
      <c r="AT141">
        <v>-1.1299999999999999E-2</v>
      </c>
      <c r="AU141" s="35">
        <f t="shared" si="53"/>
        <v>2.5227857142857218E-2</v>
      </c>
      <c r="AV141" s="35">
        <f t="shared" si="54"/>
        <v>3.6371428571428596E-3</v>
      </c>
      <c r="AW141" s="35">
        <f t="shared" si="54"/>
        <v>1.9837142857142859E-2</v>
      </c>
      <c r="AX141">
        <v>0.26939999999999997</v>
      </c>
      <c r="AY141">
        <v>-6.2100000000000002E-2</v>
      </c>
      <c r="AZ141">
        <v>-1.6999999999999999E-3</v>
      </c>
      <c r="BA141" s="35">
        <f t="shared" si="55"/>
        <v>2.6234285714285599E-2</v>
      </c>
      <c r="BB141" s="35">
        <f t="shared" si="56"/>
        <v>7.0637142857142857E-2</v>
      </c>
      <c r="BC141" s="35">
        <f t="shared" si="56"/>
        <v>6.8371428571428593E-3</v>
      </c>
    </row>
    <row r="142" spans="1:55" ht="15">
      <c r="A142" s="1">
        <v>136</v>
      </c>
      <c r="B142">
        <v>0.2888</v>
      </c>
      <c r="C142">
        <v>4.5999999999999999E-3</v>
      </c>
      <c r="D142">
        <v>-3.5900000000000001E-2</v>
      </c>
      <c r="E142" s="34">
        <f t="shared" si="38"/>
        <v>1.0984999999999912E-2</v>
      </c>
      <c r="F142" s="34">
        <f t="shared" si="39"/>
        <v>3.4215714285714266E-2</v>
      </c>
      <c r="G142" s="34">
        <f t="shared" si="40"/>
        <v>4.4437142857142863E-2</v>
      </c>
      <c r="H142">
        <v>0.22850000000000001</v>
      </c>
      <c r="I142">
        <v>-5.0599999999999999E-2</v>
      </c>
      <c r="J142">
        <v>-2.8E-3</v>
      </c>
      <c r="K142" s="35">
        <f t="shared" si="41"/>
        <v>1.2810000000000044E-2</v>
      </c>
      <c r="L142" s="35">
        <f t="shared" si="42"/>
        <v>5.913714285714286E-2</v>
      </c>
      <c r="M142" s="35">
        <f t="shared" si="42"/>
        <v>5.7371428571428591E-3</v>
      </c>
      <c r="N142">
        <v>0.27829999999999999</v>
      </c>
      <c r="O142">
        <v>-3.5000000000000003E-2</v>
      </c>
      <c r="P142">
        <v>-8.9999999999999998E-4</v>
      </c>
      <c r="Q142" s="35">
        <f t="shared" si="43"/>
        <v>1.1491428571428708E-2</v>
      </c>
      <c r="R142" s="35">
        <f t="shared" si="44"/>
        <v>4.3537142857142865E-2</v>
      </c>
      <c r="S142" s="35">
        <f t="shared" si="44"/>
        <v>7.6371428571428597E-3</v>
      </c>
      <c r="T142">
        <v>0.28999999999999998</v>
      </c>
      <c r="U142">
        <v>-4.7E-2</v>
      </c>
      <c r="V142">
        <v>-2.1399999999999999E-2</v>
      </c>
      <c r="W142" s="35">
        <f t="shared" si="45"/>
        <v>3.4421428571428492E-2</v>
      </c>
      <c r="X142" s="35">
        <f t="shared" si="46"/>
        <v>5.5537142857142861E-2</v>
      </c>
      <c r="Y142" s="35">
        <f t="shared" si="46"/>
        <v>2.9937142857142857E-2</v>
      </c>
      <c r="Z142">
        <v>0.14580000000000001</v>
      </c>
      <c r="AA142">
        <v>-2.47E-2</v>
      </c>
      <c r="AB142">
        <v>-3.5000000000000003E-2</v>
      </c>
      <c r="AC142" s="35">
        <f t="shared" si="47"/>
        <v>2.3899285714285692E-2</v>
      </c>
      <c r="AD142" s="35">
        <f t="shared" si="48"/>
        <v>3.3237142857142861E-2</v>
      </c>
      <c r="AE142" s="35">
        <f t="shared" si="48"/>
        <v>4.3537142857142865E-2</v>
      </c>
      <c r="AF142">
        <v>0.23469999999999999</v>
      </c>
      <c r="AG142">
        <v>-5.1400000000000001E-2</v>
      </c>
      <c r="AH142">
        <v>3.5000000000000001E-3</v>
      </c>
      <c r="AI142" s="35">
        <f t="shared" si="49"/>
        <v>2.2509999999999891E-2</v>
      </c>
      <c r="AJ142" s="35">
        <f t="shared" si="50"/>
        <v>5.9937142857142862E-2</v>
      </c>
      <c r="AK142" s="35">
        <f t="shared" si="50"/>
        <v>1.2037142857142859E-2</v>
      </c>
      <c r="AL142">
        <v>0.24879999999999999</v>
      </c>
      <c r="AM142">
        <v>-2.7099999999999999E-2</v>
      </c>
      <c r="AN142">
        <v>5.9999999999999995E-4</v>
      </c>
      <c r="AO142" s="35">
        <f t="shared" si="51"/>
        <v>1.1153571428571374E-2</v>
      </c>
      <c r="AP142" s="35">
        <f t="shared" si="52"/>
        <v>3.563714285714286E-2</v>
      </c>
      <c r="AQ142" s="35">
        <f t="shared" si="52"/>
        <v>9.1371428571428593E-3</v>
      </c>
      <c r="AR142">
        <v>0.1681</v>
      </c>
      <c r="AS142">
        <v>3.1E-2</v>
      </c>
      <c r="AT142">
        <v>-2.1899999999999999E-2</v>
      </c>
      <c r="AU142" s="35">
        <f t="shared" si="53"/>
        <v>1.6327857142857227E-2</v>
      </c>
      <c r="AV142" s="35">
        <f t="shared" si="54"/>
        <v>3.9537142857142861E-2</v>
      </c>
      <c r="AW142" s="35">
        <f t="shared" si="54"/>
        <v>3.0437142857142857E-2</v>
      </c>
      <c r="AX142">
        <v>0.27529999999999999</v>
      </c>
      <c r="AY142">
        <v>-5.2499999999999998E-2</v>
      </c>
      <c r="AZ142">
        <v>-1.1299999999999999E-2</v>
      </c>
      <c r="BA142" s="35">
        <f t="shared" si="55"/>
        <v>3.2134285714285615E-2</v>
      </c>
      <c r="BB142" s="35">
        <f t="shared" si="56"/>
        <v>6.1037142857142859E-2</v>
      </c>
      <c r="BC142" s="35">
        <f t="shared" si="56"/>
        <v>1.9837142857142859E-2</v>
      </c>
    </row>
    <row r="143" spans="1:55" ht="15">
      <c r="A143" s="1">
        <v>137</v>
      </c>
      <c r="B143">
        <v>0.29039999999999999</v>
      </c>
      <c r="C143">
        <v>-1.3599999999999999E-2</v>
      </c>
      <c r="D143">
        <v>-2.53E-2</v>
      </c>
      <c r="E143" s="34">
        <f t="shared" si="38"/>
        <v>1.2584999999999902E-2</v>
      </c>
      <c r="F143" s="34">
        <f t="shared" si="39"/>
        <v>1.6015714285714272E-2</v>
      </c>
      <c r="G143" s="34">
        <f t="shared" si="40"/>
        <v>3.3837142857142857E-2</v>
      </c>
      <c r="H143">
        <v>0.24479999999999999</v>
      </c>
      <c r="I143">
        <v>-3.9E-2</v>
      </c>
      <c r="J143">
        <v>3.0300000000000001E-2</v>
      </c>
      <c r="K143" s="35">
        <f t="shared" si="41"/>
        <v>3.4899999999999376E-3</v>
      </c>
      <c r="L143" s="35">
        <f t="shared" si="42"/>
        <v>4.7537142857142861E-2</v>
      </c>
      <c r="M143" s="35">
        <f t="shared" si="42"/>
        <v>3.8837142857142862E-2</v>
      </c>
      <c r="N143">
        <v>0.28660000000000002</v>
      </c>
      <c r="O143">
        <v>-2.4500000000000001E-2</v>
      </c>
      <c r="P143">
        <v>1.03E-2</v>
      </c>
      <c r="Q143" s="35">
        <f t="shared" si="43"/>
        <v>1.9791428571428737E-2</v>
      </c>
      <c r="R143" s="35">
        <f t="shared" si="44"/>
        <v>3.3037142857142862E-2</v>
      </c>
      <c r="S143" s="35">
        <f t="shared" si="44"/>
        <v>1.8837142857142858E-2</v>
      </c>
      <c r="T143">
        <v>0.21840000000000001</v>
      </c>
      <c r="U143">
        <v>-4.7600000000000003E-2</v>
      </c>
      <c r="V143">
        <v>7.7000000000000002E-3</v>
      </c>
      <c r="W143" s="35">
        <f t="shared" si="45"/>
        <v>3.7178571428571477E-2</v>
      </c>
      <c r="X143" s="35">
        <f t="shared" si="46"/>
        <v>5.6137142857142865E-2</v>
      </c>
      <c r="Y143" s="35">
        <f t="shared" si="46"/>
        <v>1.623714285714286E-2</v>
      </c>
      <c r="Z143">
        <v>0.14480000000000001</v>
      </c>
      <c r="AA143">
        <v>-3.2899999999999999E-2</v>
      </c>
      <c r="AB143">
        <v>3.0700000000000002E-2</v>
      </c>
      <c r="AC143" s="35">
        <f t="shared" si="47"/>
        <v>2.2899285714285691E-2</v>
      </c>
      <c r="AD143" s="35">
        <f t="shared" si="48"/>
        <v>4.143714285714286E-2</v>
      </c>
      <c r="AE143" s="35">
        <f t="shared" si="48"/>
        <v>3.9237142857142859E-2</v>
      </c>
      <c r="AF143">
        <v>0.23200000000000001</v>
      </c>
      <c r="AG143">
        <v>-3.9699999999999999E-2</v>
      </c>
      <c r="AH143">
        <v>7.1999999999999998E-3</v>
      </c>
      <c r="AI143" s="35">
        <f t="shared" si="49"/>
        <v>2.5209999999999871E-2</v>
      </c>
      <c r="AJ143" s="35">
        <f t="shared" si="50"/>
        <v>4.823714285714286E-2</v>
      </c>
      <c r="AK143" s="35">
        <f t="shared" si="50"/>
        <v>1.5737142857142859E-2</v>
      </c>
      <c r="AL143">
        <v>0.22209999999999999</v>
      </c>
      <c r="AM143">
        <v>-2.3099999999999999E-2</v>
      </c>
      <c r="AN143">
        <v>0</v>
      </c>
      <c r="AO143" s="35">
        <f t="shared" si="51"/>
        <v>1.5546428571428628E-2</v>
      </c>
      <c r="AP143" s="35">
        <f t="shared" si="52"/>
        <v>3.1637142857142857E-2</v>
      </c>
      <c r="AQ143" s="35">
        <f t="shared" si="52"/>
        <v>8.5371428571428595E-3</v>
      </c>
      <c r="AR143">
        <v>0.21079999999999999</v>
      </c>
      <c r="AS143">
        <v>-5.5E-2</v>
      </c>
      <c r="AT143">
        <v>1.49E-2</v>
      </c>
      <c r="AU143" s="35">
        <f t="shared" si="53"/>
        <v>5.9027857142857215E-2</v>
      </c>
      <c r="AV143" s="35">
        <f t="shared" si="54"/>
        <v>6.3537142857142861E-2</v>
      </c>
      <c r="AW143" s="35">
        <f t="shared" si="54"/>
        <v>2.3437142857142858E-2</v>
      </c>
      <c r="AX143">
        <v>0.26190000000000002</v>
      </c>
      <c r="AY143">
        <v>-3.3599999999999998E-2</v>
      </c>
      <c r="AZ143">
        <v>-3.4000000000000002E-2</v>
      </c>
      <c r="BA143" s="35">
        <f t="shared" si="55"/>
        <v>1.8734285714285648E-2</v>
      </c>
      <c r="BB143" s="35">
        <f t="shared" si="56"/>
        <v>4.2137142857142859E-2</v>
      </c>
      <c r="BC143" s="35">
        <f t="shared" si="56"/>
        <v>4.2537142857142864E-2</v>
      </c>
    </row>
    <row r="144" spans="1:55" ht="15">
      <c r="A144" s="1">
        <v>138</v>
      </c>
      <c r="B144">
        <v>0.2772</v>
      </c>
      <c r="C144">
        <v>2.0000000000000001E-4</v>
      </c>
      <c r="D144">
        <v>-2.0400000000000001E-2</v>
      </c>
      <c r="E144" s="34">
        <f t="shared" si="38"/>
        <v>6.150000000000877E-4</v>
      </c>
      <c r="F144" s="34">
        <f t="shared" si="39"/>
        <v>2.9815714285714268E-2</v>
      </c>
      <c r="G144" s="34">
        <f t="shared" si="40"/>
        <v>2.8937142857142863E-2</v>
      </c>
      <c r="H144">
        <v>0.23350000000000001</v>
      </c>
      <c r="I144">
        <v>-6.3E-3</v>
      </c>
      <c r="J144">
        <v>-1.2999999999999999E-2</v>
      </c>
      <c r="K144" s="35">
        <f t="shared" si="41"/>
        <v>7.8100000000000391E-3</v>
      </c>
      <c r="L144" s="35">
        <f t="shared" si="42"/>
        <v>2.2371428571428594E-3</v>
      </c>
      <c r="M144" s="35">
        <f t="shared" si="42"/>
        <v>2.1537142857142859E-2</v>
      </c>
      <c r="N144">
        <v>0.28179999999999999</v>
      </c>
      <c r="O144">
        <v>-4.4600000000000001E-2</v>
      </c>
      <c r="P144">
        <v>4.5999999999999999E-3</v>
      </c>
      <c r="Q144" s="35">
        <f t="shared" si="43"/>
        <v>1.4991428571428711E-2</v>
      </c>
      <c r="R144" s="35">
        <f t="shared" si="44"/>
        <v>5.3137142857142862E-2</v>
      </c>
      <c r="S144" s="35">
        <f t="shared" si="44"/>
        <v>1.3137142857142859E-2</v>
      </c>
      <c r="T144">
        <v>0.2571</v>
      </c>
      <c r="U144">
        <v>-4.19E-2</v>
      </c>
      <c r="V144">
        <v>-1.72E-2</v>
      </c>
      <c r="W144" s="35">
        <f t="shared" si="45"/>
        <v>1.521428571428507E-3</v>
      </c>
      <c r="X144" s="35">
        <f t="shared" si="46"/>
        <v>5.0437142857142861E-2</v>
      </c>
      <c r="Y144" s="35">
        <f t="shared" si="46"/>
        <v>2.5737142857142861E-2</v>
      </c>
      <c r="Z144">
        <v>0.11890000000000001</v>
      </c>
      <c r="AA144">
        <v>-2.4400000000000002E-2</v>
      </c>
      <c r="AB144">
        <v>2.93E-2</v>
      </c>
      <c r="AC144" s="35">
        <f t="shared" si="47"/>
        <v>3.0007142857143149E-3</v>
      </c>
      <c r="AD144" s="35">
        <f t="shared" si="48"/>
        <v>3.2937142857142859E-2</v>
      </c>
      <c r="AE144" s="35">
        <f t="shared" si="48"/>
        <v>3.7837142857142861E-2</v>
      </c>
      <c r="AF144">
        <v>0.23530000000000001</v>
      </c>
      <c r="AG144">
        <v>-4.6899999999999997E-2</v>
      </c>
      <c r="AH144">
        <v>-6.6E-3</v>
      </c>
      <c r="AI144" s="35">
        <f t="shared" si="49"/>
        <v>2.1909999999999874E-2</v>
      </c>
      <c r="AJ144" s="35">
        <f t="shared" si="50"/>
        <v>5.5437142857142858E-2</v>
      </c>
      <c r="AK144" s="35">
        <f t="shared" si="50"/>
        <v>1.9371428571428595E-3</v>
      </c>
      <c r="AL144">
        <v>0.2387</v>
      </c>
      <c r="AM144">
        <v>5.0000000000000001E-4</v>
      </c>
      <c r="AN144">
        <v>9.7000000000000003E-3</v>
      </c>
      <c r="AO144" s="35">
        <f t="shared" si="51"/>
        <v>1.053571428571376E-3</v>
      </c>
      <c r="AP144" s="35">
        <f t="shared" si="52"/>
        <v>9.0371428571428599E-3</v>
      </c>
      <c r="AQ144" s="35">
        <f t="shared" si="52"/>
        <v>1.8237142857142861E-2</v>
      </c>
      <c r="AR144">
        <v>0.1847</v>
      </c>
      <c r="AS144">
        <v>-7.2300000000000003E-2</v>
      </c>
      <c r="AT144">
        <v>5.4000000000000003E-3</v>
      </c>
      <c r="AU144" s="35">
        <f t="shared" si="53"/>
        <v>3.2927857142857231E-2</v>
      </c>
      <c r="AV144" s="35">
        <f t="shared" si="54"/>
        <v>8.0837142857142857E-2</v>
      </c>
      <c r="AW144" s="35">
        <f t="shared" si="54"/>
        <v>1.393714285714286E-2</v>
      </c>
      <c r="AX144">
        <v>0.23810000000000001</v>
      </c>
      <c r="AY144">
        <v>-5.9900000000000002E-2</v>
      </c>
      <c r="AZ144">
        <v>-1.38E-2</v>
      </c>
      <c r="BA144" s="35">
        <f t="shared" si="55"/>
        <v>5.0657142857143678E-3</v>
      </c>
      <c r="BB144" s="35">
        <f t="shared" si="56"/>
        <v>6.8437142857142863E-2</v>
      </c>
      <c r="BC144" s="35">
        <f t="shared" si="56"/>
        <v>2.2337142857142861E-2</v>
      </c>
    </row>
    <row r="145" spans="1:55" ht="15">
      <c r="A145" s="1">
        <v>139</v>
      </c>
      <c r="B145">
        <v>0.27210000000000001</v>
      </c>
      <c r="C145">
        <v>4.7999999999999996E-3</v>
      </c>
      <c r="D145">
        <v>-2.6700000000000002E-2</v>
      </c>
      <c r="E145" s="34">
        <f t="shared" si="38"/>
        <v>5.7150000000000811E-3</v>
      </c>
      <c r="F145" s="34">
        <f t="shared" si="39"/>
        <v>3.4415714285714272E-2</v>
      </c>
      <c r="G145" s="34">
        <f t="shared" si="40"/>
        <v>3.5237142857142863E-2</v>
      </c>
      <c r="H145">
        <v>0.20519999999999999</v>
      </c>
      <c r="I145">
        <v>-2.86E-2</v>
      </c>
      <c r="J145">
        <v>-1.41E-2</v>
      </c>
      <c r="K145" s="35">
        <f t="shared" si="41"/>
        <v>3.6110000000000059E-2</v>
      </c>
      <c r="L145" s="35">
        <f t="shared" si="42"/>
        <v>3.7137142857142862E-2</v>
      </c>
      <c r="M145" s="35">
        <f t="shared" si="42"/>
        <v>2.2637142857142859E-2</v>
      </c>
      <c r="N145">
        <v>0.28349999999999997</v>
      </c>
      <c r="O145">
        <v>-5.6899999999999999E-2</v>
      </c>
      <c r="P145">
        <v>-2.5000000000000001E-3</v>
      </c>
      <c r="Q145" s="35">
        <f t="shared" si="43"/>
        <v>1.669142857142869E-2</v>
      </c>
      <c r="R145" s="35">
        <f t="shared" si="44"/>
        <v>6.543714285714286E-2</v>
      </c>
      <c r="S145" s="35">
        <f t="shared" si="44"/>
        <v>6.037142857142859E-3</v>
      </c>
      <c r="T145">
        <v>0.2636</v>
      </c>
      <c r="U145">
        <v>-1.3299999999999999E-2</v>
      </c>
      <c r="V145">
        <v>-2.4299999999999999E-2</v>
      </c>
      <c r="W145" s="35">
        <f t="shared" si="45"/>
        <v>8.0214285714285127E-3</v>
      </c>
      <c r="X145" s="35">
        <f t="shared" si="46"/>
        <v>2.1837142857142861E-2</v>
      </c>
      <c r="Y145" s="35">
        <f t="shared" si="46"/>
        <v>3.2837142857142856E-2</v>
      </c>
      <c r="Z145">
        <v>0.10929999999999999</v>
      </c>
      <c r="AA145">
        <v>1.7100000000000001E-2</v>
      </c>
      <c r="AB145">
        <v>1.2E-2</v>
      </c>
      <c r="AC145" s="35">
        <f t="shared" si="47"/>
        <v>1.2600714285714326E-2</v>
      </c>
      <c r="AD145" s="35">
        <f t="shared" si="48"/>
        <v>2.5637142857142858E-2</v>
      </c>
      <c r="AE145" s="35">
        <f t="shared" si="48"/>
        <v>2.0537142857142858E-2</v>
      </c>
      <c r="AF145">
        <v>0.24510000000000001</v>
      </c>
      <c r="AG145">
        <v>-2.81E-2</v>
      </c>
      <c r="AH145">
        <v>-5.4999999999999997E-3</v>
      </c>
      <c r="AI145" s="35">
        <f t="shared" si="49"/>
        <v>1.2109999999999871E-2</v>
      </c>
      <c r="AJ145" s="35">
        <f t="shared" si="50"/>
        <v>3.6637142857142861E-2</v>
      </c>
      <c r="AK145" s="35">
        <f t="shared" si="50"/>
        <v>3.0371428571428598E-3</v>
      </c>
      <c r="AL145">
        <v>0.24940000000000001</v>
      </c>
      <c r="AM145">
        <v>-1.6E-2</v>
      </c>
      <c r="AN145">
        <v>2.5999999999999999E-3</v>
      </c>
      <c r="AO145" s="35">
        <f t="shared" si="51"/>
        <v>1.1753571428571391E-2</v>
      </c>
      <c r="AP145" s="35">
        <f t="shared" si="52"/>
        <v>2.4537142857142862E-2</v>
      </c>
      <c r="AQ145" s="35">
        <f t="shared" si="52"/>
        <v>1.1137142857142859E-2</v>
      </c>
      <c r="AR145">
        <v>0.1789</v>
      </c>
      <c r="AS145">
        <v>1.5900000000000001E-2</v>
      </c>
      <c r="AT145">
        <v>4.6300000000000001E-2</v>
      </c>
      <c r="AU145" s="35">
        <f t="shared" si="53"/>
        <v>2.7127857142857231E-2</v>
      </c>
      <c r="AV145" s="35">
        <f t="shared" si="54"/>
        <v>2.4437142857142859E-2</v>
      </c>
      <c r="AW145" s="35">
        <f t="shared" si="54"/>
        <v>5.4837142857142862E-2</v>
      </c>
      <c r="AX145">
        <v>0.24329999999999999</v>
      </c>
      <c r="AY145">
        <v>-6.0600000000000001E-2</v>
      </c>
      <c r="AZ145">
        <v>4.0000000000000002E-4</v>
      </c>
      <c r="BA145" s="35">
        <f t="shared" si="55"/>
        <v>1.3428571428561464E-4</v>
      </c>
      <c r="BB145" s="35">
        <f t="shared" si="56"/>
        <v>6.9137142857142855E-2</v>
      </c>
      <c r="BC145" s="35">
        <f t="shared" si="56"/>
        <v>8.9371428571428588E-3</v>
      </c>
    </row>
    <row r="146" spans="1:55" ht="15">
      <c r="A146" s="1">
        <v>140</v>
      </c>
      <c r="B146">
        <v>0.28699999999999998</v>
      </c>
      <c r="C146">
        <v>-8.9999999999999998E-4</v>
      </c>
      <c r="D146">
        <v>-2.7099999999999999E-2</v>
      </c>
      <c r="E146" s="34">
        <f t="shared" si="38"/>
        <v>9.1849999999998877E-3</v>
      </c>
      <c r="F146" s="34">
        <f t="shared" si="39"/>
        <v>2.8715714285714268E-2</v>
      </c>
      <c r="G146" s="34">
        <f t="shared" si="40"/>
        <v>3.563714285714286E-2</v>
      </c>
      <c r="H146">
        <v>0.24260000000000001</v>
      </c>
      <c r="I146">
        <v>-4.3999999999999997E-2</v>
      </c>
      <c r="J146">
        <v>2.8E-3</v>
      </c>
      <c r="K146" s="35">
        <f t="shared" si="41"/>
        <v>1.2899999999999578E-3</v>
      </c>
      <c r="L146" s="35">
        <f t="shared" si="42"/>
        <v>5.2537142857142859E-2</v>
      </c>
      <c r="M146" s="35">
        <f t="shared" si="42"/>
        <v>1.133714285714286E-2</v>
      </c>
      <c r="N146">
        <v>0.28870000000000001</v>
      </c>
      <c r="O146">
        <v>-5.7799999999999997E-2</v>
      </c>
      <c r="P146">
        <v>-5.4000000000000003E-3</v>
      </c>
      <c r="Q146" s="35">
        <f t="shared" si="43"/>
        <v>2.1891428571428728E-2</v>
      </c>
      <c r="R146" s="35">
        <f t="shared" si="44"/>
        <v>6.6337142857142858E-2</v>
      </c>
      <c r="S146" s="35">
        <f t="shared" si="44"/>
        <v>3.1371428571428592E-3</v>
      </c>
      <c r="T146">
        <v>0.2646</v>
      </c>
      <c r="U146">
        <v>-6.13E-2</v>
      </c>
      <c r="V146">
        <v>-2.86E-2</v>
      </c>
      <c r="W146" s="35">
        <f t="shared" si="45"/>
        <v>9.0214285714285136E-3</v>
      </c>
      <c r="X146" s="35">
        <f t="shared" si="46"/>
        <v>6.9837142857142862E-2</v>
      </c>
      <c r="Y146" s="35">
        <f t="shared" si="46"/>
        <v>3.7137142857142862E-2</v>
      </c>
      <c r="Z146">
        <v>0.1128</v>
      </c>
      <c r="AA146">
        <v>-3.32E-2</v>
      </c>
      <c r="AB146">
        <v>1.9E-3</v>
      </c>
      <c r="AC146" s="35">
        <f t="shared" si="47"/>
        <v>9.1007142857143231E-3</v>
      </c>
      <c r="AD146" s="35">
        <f t="shared" si="48"/>
        <v>4.1737142857142862E-2</v>
      </c>
      <c r="AE146" s="35">
        <f t="shared" si="48"/>
        <v>1.043714285714286E-2</v>
      </c>
      <c r="AF146">
        <v>0.24229999999999999</v>
      </c>
      <c r="AG146">
        <v>-3.5999999999999997E-2</v>
      </c>
      <c r="AH146">
        <v>-9.2999999999999992E-3</v>
      </c>
      <c r="AI146" s="35">
        <f t="shared" si="49"/>
        <v>1.4909999999999896E-2</v>
      </c>
      <c r="AJ146" s="35">
        <f t="shared" si="50"/>
        <v>4.4537142857142858E-2</v>
      </c>
      <c r="AK146" s="35">
        <f t="shared" si="50"/>
        <v>1.7837142857142857E-2</v>
      </c>
      <c r="AL146">
        <v>0.2402</v>
      </c>
      <c r="AM146">
        <v>-9.9000000000000008E-3</v>
      </c>
      <c r="AN146">
        <v>-5.8999999999999999E-3</v>
      </c>
      <c r="AO146" s="35">
        <f t="shared" si="51"/>
        <v>2.5535714285713773E-3</v>
      </c>
      <c r="AP146" s="35">
        <f t="shared" si="52"/>
        <v>1.843714285714286E-2</v>
      </c>
      <c r="AQ146" s="35">
        <f t="shared" si="52"/>
        <v>2.6371428571428596E-3</v>
      </c>
      <c r="AR146">
        <v>0.1071</v>
      </c>
      <c r="AS146">
        <v>-1.77E-2</v>
      </c>
      <c r="AT146">
        <v>3.5000000000000001E-3</v>
      </c>
      <c r="AU146" s="35">
        <f t="shared" si="53"/>
        <v>4.4672142857142771E-2</v>
      </c>
      <c r="AV146" s="35">
        <f t="shared" si="54"/>
        <v>2.6237142857142862E-2</v>
      </c>
      <c r="AW146" s="35">
        <f t="shared" si="54"/>
        <v>1.2037142857142859E-2</v>
      </c>
      <c r="AX146">
        <v>0.2276</v>
      </c>
      <c r="AY146">
        <v>-6.9199999999999998E-2</v>
      </c>
      <c r="AZ146">
        <v>3.4500000000000003E-2</v>
      </c>
      <c r="BA146" s="35">
        <f t="shared" si="55"/>
        <v>1.5565714285714377E-2</v>
      </c>
      <c r="BB146" s="35">
        <f t="shared" si="56"/>
        <v>7.7737142857142852E-2</v>
      </c>
      <c r="BC146" s="35">
        <f t="shared" si="56"/>
        <v>4.3037142857142864E-2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0.27781500000000009</v>
      </c>
      <c r="C149" s="5">
        <f t="shared" si="57"/>
        <v>-2.961571428571427E-2</v>
      </c>
      <c r="D149" s="5">
        <f t="shared" si="57"/>
        <v>-8.5371428571428595E-3</v>
      </c>
      <c r="E149" s="18">
        <f t="shared" si="57"/>
        <v>8.5535714285714277E-3</v>
      </c>
      <c r="F149" s="18">
        <f t="shared" si="57"/>
        <v>4.3554285714285691E-2</v>
      </c>
      <c r="G149" s="18">
        <f t="shared" si="57"/>
        <v>1.8384285714285718E-2</v>
      </c>
      <c r="H149" s="5">
        <f t="shared" si="57"/>
        <v>0.24131000000000005</v>
      </c>
      <c r="I149" s="5">
        <f t="shared" si="57"/>
        <v>-3.2633571428571449E-2</v>
      </c>
      <c r="J149" s="5">
        <f t="shared" si="57"/>
        <v>2.4428571428571387E-4</v>
      </c>
      <c r="K149" s="18">
        <f t="shared" si="57"/>
        <v>2.0416571428571423E-2</v>
      </c>
      <c r="L149" s="18">
        <f t="shared" si="57"/>
        <v>4.0814999999999997E-2</v>
      </c>
      <c r="M149" s="18">
        <f t="shared" si="57"/>
        <v>1.7882857142857148E-2</v>
      </c>
      <c r="N149" s="5">
        <f t="shared" si="57"/>
        <v>0.26680857142857128</v>
      </c>
      <c r="O149" s="5">
        <f t="shared" si="57"/>
        <v>-4.9877857142857147E-2</v>
      </c>
      <c r="P149" s="5">
        <f t="shared" si="57"/>
        <v>-7.9335714285714305E-3</v>
      </c>
      <c r="Q149" s="18">
        <f t="shared" si="57"/>
        <v>1.240318367346941E-2</v>
      </c>
      <c r="R149" s="18">
        <f t="shared" si="57"/>
        <v>5.8414999999999981E-2</v>
      </c>
      <c r="S149" s="18">
        <f t="shared" si="57"/>
        <v>1.7350714285714275E-2</v>
      </c>
      <c r="T149" s="5">
        <f t="shared" si="57"/>
        <v>0.25557857142857149</v>
      </c>
      <c r="U149" s="5">
        <f t="shared" si="57"/>
        <v>-2.5070714285714293E-2</v>
      </c>
      <c r="V149" s="5">
        <f t="shared" si="57"/>
        <v>-8.4507142857142871E-3</v>
      </c>
      <c r="W149" s="18">
        <f t="shared" si="57"/>
        <v>1.5957959183673476E-2</v>
      </c>
      <c r="X149" s="18">
        <f t="shared" si="57"/>
        <v>3.447785714285715E-2</v>
      </c>
      <c r="Y149" s="18">
        <f t="shared" si="57"/>
        <v>1.8350714285714293E-2</v>
      </c>
      <c r="Z149" s="5">
        <f t="shared" si="57"/>
        <v>0.12190071428571432</v>
      </c>
      <c r="AA149" s="5">
        <f t="shared" si="57"/>
        <v>-2.4727857142857145E-2</v>
      </c>
      <c r="AB149" s="5">
        <f t="shared" si="57"/>
        <v>7.5685714285714262E-3</v>
      </c>
      <c r="AC149" s="18">
        <f t="shared" si="57"/>
        <v>1.9555040816326544E-2</v>
      </c>
      <c r="AD149" s="18">
        <f t="shared" si="57"/>
        <v>3.6542142857142849E-2</v>
      </c>
      <c r="AE149" s="18">
        <f t="shared" si="57"/>
        <v>2.5764285714285722E-2</v>
      </c>
      <c r="AF149" s="5">
        <f t="shared" si="57"/>
        <v>0.25720999999999988</v>
      </c>
      <c r="AG149" s="5">
        <f t="shared" si="57"/>
        <v>-4.2610714285714273E-2</v>
      </c>
      <c r="AH149" s="5">
        <f t="shared" ref="AH149:BC149" si="58">(SUM(AH7:AH146))/140</f>
        <v>-7.3928571428571437E-3</v>
      </c>
      <c r="AI149" s="18">
        <f t="shared" si="58"/>
        <v>1.1804428571428573E-2</v>
      </c>
      <c r="AJ149" s="18">
        <f t="shared" si="58"/>
        <v>5.1153571428571416E-2</v>
      </c>
      <c r="AK149" s="18">
        <f t="shared" si="58"/>
        <v>1.6757142857142852E-2</v>
      </c>
      <c r="AL149" s="5">
        <f t="shared" si="58"/>
        <v>0.23764642857142862</v>
      </c>
      <c r="AM149" s="5">
        <f t="shared" si="58"/>
        <v>-2.1295714285714289E-2</v>
      </c>
      <c r="AN149" s="5">
        <f t="shared" si="58"/>
        <v>-2.1999999999999998E-4</v>
      </c>
      <c r="AO149" s="18">
        <f t="shared" si="58"/>
        <v>1.6784234693877551E-2</v>
      </c>
      <c r="AP149" s="18">
        <f t="shared" si="58"/>
        <v>2.8784285714285707E-2</v>
      </c>
      <c r="AQ149" s="18">
        <f t="shared" si="58"/>
        <v>1.3275714285714288E-2</v>
      </c>
      <c r="AR149" s="5">
        <f t="shared" si="58"/>
        <v>0.15177214285714277</v>
      </c>
      <c r="AS149" s="5">
        <f t="shared" si="58"/>
        <v>-2.4300000000000002E-2</v>
      </c>
      <c r="AT149" s="5">
        <f t="shared" si="58"/>
        <v>-4.9164285714285681E-3</v>
      </c>
      <c r="AU149" s="18">
        <f t="shared" si="58"/>
        <v>3.1795326530612254E-2</v>
      </c>
      <c r="AV149" s="18">
        <f t="shared" si="58"/>
        <v>4.2735714285714273E-2</v>
      </c>
      <c r="AW149" s="18">
        <f t="shared" si="58"/>
        <v>2.1217857142857156E-2</v>
      </c>
      <c r="AX149" s="5">
        <f t="shared" si="58"/>
        <v>0.24316571428571437</v>
      </c>
      <c r="AY149" s="5">
        <f t="shared" si="58"/>
        <v>-5.9336428571428589E-2</v>
      </c>
      <c r="AZ149" s="5">
        <f t="shared" si="58"/>
        <v>-7.618571428571432E-3</v>
      </c>
      <c r="BA149" s="18">
        <f t="shared" si="58"/>
        <v>1.3519999999999997E-2</v>
      </c>
      <c r="BB149" s="18">
        <f t="shared" si="58"/>
        <v>6.7873571428571436E-2</v>
      </c>
      <c r="BC149" s="18">
        <f t="shared" si="58"/>
        <v>1.6994285714285729E-2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1.542635263010204</v>
      </c>
      <c r="D151" s="5" t="s">
        <v>17</v>
      </c>
      <c r="E151" s="18">
        <f>$A150*E149*F149</f>
        <v>3.6546634469387729</v>
      </c>
      <c r="F151" s="18" t="s">
        <v>18</v>
      </c>
      <c r="G151" s="18">
        <f>$A150*F149*G149</f>
        <v>7.8550085843265283</v>
      </c>
      <c r="H151" s="5" t="s">
        <v>16</v>
      </c>
      <c r="I151" s="5">
        <f>$A150*K149*M149</f>
        <v>3.581696042302041</v>
      </c>
      <c r="J151" s="5" t="s">
        <v>17</v>
      </c>
      <c r="K151" s="18">
        <f>$A150*K149*L149</f>
        <v>8.1746961796285689</v>
      </c>
      <c r="L151" s="18" t="s">
        <v>18</v>
      </c>
      <c r="M151" s="18">
        <f>$A150*L149*M149</f>
        <v>7.1602092681428582</v>
      </c>
      <c r="N151" s="5" t="s">
        <v>16</v>
      </c>
      <c r="O151" s="5">
        <f t="shared" ref="O151" si="59">$A150*Q149*S149</f>
        <v>2.1111521832472326</v>
      </c>
      <c r="P151" s="5" t="s">
        <v>17</v>
      </c>
      <c r="Q151" s="18">
        <f t="shared" ref="Q151" si="60">$A150*Q149*R149</f>
        <v>7.107658667742867</v>
      </c>
      <c r="R151" s="18" t="s">
        <v>18</v>
      </c>
      <c r="S151" s="18">
        <f t="shared" ref="S151" si="61">$A150*R149*S149</f>
        <v>9.9428467747499898</v>
      </c>
      <c r="T151" s="5" t="s">
        <v>16</v>
      </c>
      <c r="U151" s="5">
        <f t="shared" ref="U151" si="62">$A150*W149*Y149</f>
        <v>2.8727599052099149</v>
      </c>
      <c r="V151" s="5" t="s">
        <v>17</v>
      </c>
      <c r="W151" s="18">
        <f t="shared" ref="W151" si="63">$A150*W149*X149</f>
        <v>5.3974250852274093</v>
      </c>
      <c r="X151" s="18" t="s">
        <v>18</v>
      </c>
      <c r="Y151" s="18">
        <f t="shared" ref="Y151" si="64">$A150*X149*Y149</f>
        <v>6.2067213280561262</v>
      </c>
      <c r="Z151" s="5" t="s">
        <v>16</v>
      </c>
      <c r="AA151" s="5">
        <f t="shared" ref="AA151" si="65">$A150*AC149*AE149</f>
        <v>4.9424904723017544</v>
      </c>
      <c r="AB151" s="5" t="s">
        <v>17</v>
      </c>
      <c r="AC151" s="18">
        <f t="shared" ref="AC151" si="66">$A150*AC149*AD149</f>
        <v>7.0100601628080206</v>
      </c>
      <c r="AD151" s="18" t="s">
        <v>18</v>
      </c>
      <c r="AE151" s="18">
        <f t="shared" ref="AE151" si="67">$A150*AD149*AE149</f>
        <v>9.2359404720918388</v>
      </c>
      <c r="AF151" s="5" t="s">
        <v>16</v>
      </c>
      <c r="AG151" s="5">
        <f t="shared" ref="AG151" si="68">$A150*AI149*AK149</f>
        <v>1.9405013449591835</v>
      </c>
      <c r="AH151" s="5" t="s">
        <v>17</v>
      </c>
      <c r="AI151" s="18">
        <f t="shared" ref="AI151" si="69">$A150*AI149*AJ149</f>
        <v>5.9236574518010201</v>
      </c>
      <c r="AJ151" s="18" t="s">
        <v>18</v>
      </c>
      <c r="AK151" s="18">
        <f t="shared" ref="AK151" si="70">$A150*AJ149*AK149</f>
        <v>8.4090113770408124</v>
      </c>
      <c r="AL151" s="5" t="s">
        <v>16</v>
      </c>
      <c r="AM151" s="5">
        <f t="shared" ref="AM151" si="71">$A150*AO149*AQ149</f>
        <v>2.1858907291858607</v>
      </c>
      <c r="AN151" s="5" t="s">
        <v>17</v>
      </c>
      <c r="AO151" s="18">
        <f t="shared" ref="AO151" si="72">$A150*AO149*AP149</f>
        <v>4.7394288499263837</v>
      </c>
      <c r="AP151" s="18" t="s">
        <v>18</v>
      </c>
      <c r="AQ151" s="18">
        <f t="shared" ref="AQ151" si="73">$A150*AP149*AQ149</f>
        <v>3.7487144595306119</v>
      </c>
      <c r="AR151" s="5" t="s">
        <v>16</v>
      </c>
      <c r="AS151" s="5">
        <f t="shared" ref="AS151" si="74">$A150*AU149*AW149</f>
        <v>6.6181075091042327</v>
      </c>
      <c r="AT151" s="5" t="s">
        <v>17</v>
      </c>
      <c r="AU151" s="18">
        <f t="shared" ref="AU151" si="75">$A150*AU149*AV149</f>
        <v>13.329788664188046</v>
      </c>
      <c r="AV151" s="18" t="s">
        <v>18</v>
      </c>
      <c r="AW151" s="18">
        <f t="shared" ref="AW151" si="76">$A150*AV149*AW149</f>
        <v>8.8953183528061253</v>
      </c>
      <c r="AX151" s="5" t="s">
        <v>16</v>
      </c>
      <c r="AY151" s="5">
        <f t="shared" ref="AY151" si="77">$A150*BA149*BC149</f>
        <v>2.253972507428573</v>
      </c>
      <c r="AZ151" s="5" t="s">
        <v>17</v>
      </c>
      <c r="BA151" s="18">
        <f t="shared" ref="BA151" si="78">$A150*BA149*BB149</f>
        <v>9.0021532268571427</v>
      </c>
      <c r="BB151" s="18" t="s">
        <v>18</v>
      </c>
      <c r="BC151" s="18">
        <f t="shared" ref="BC151" si="79">$A150*BB149*BC149</f>
        <v>11.315470708653072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1.2539988078957976E-2</v>
      </c>
      <c r="D153" s="5" t="s">
        <v>17</v>
      </c>
      <c r="E153" s="19">
        <f>SQRT(E151/$A150)</f>
        <v>1.9301416887823306E-2</v>
      </c>
      <c r="F153" s="18" t="s">
        <v>18</v>
      </c>
      <c r="G153" s="20">
        <f>SQRT(G151/$A150)</f>
        <v>2.8296897933396532E-2</v>
      </c>
      <c r="H153" s="5" t="s">
        <v>16</v>
      </c>
      <c r="I153" s="45">
        <f>SQRT(I151/$A150)</f>
        <v>1.9107763610744236E-2</v>
      </c>
      <c r="J153" s="5" t="s">
        <v>17</v>
      </c>
      <c r="K153" s="19">
        <f>SQRT(K151/$A150)</f>
        <v>2.8866977030114233E-2</v>
      </c>
      <c r="L153" s="18" t="s">
        <v>18</v>
      </c>
      <c r="M153" s="20">
        <f>SQRT(M151/$A150)</f>
        <v>2.7016454509904041E-2</v>
      </c>
      <c r="N153" s="5" t="s">
        <v>16</v>
      </c>
      <c r="O153" s="45">
        <f t="shared" ref="O153" si="80">SQRT(O151/$A150)</f>
        <v>1.466983626873878E-2</v>
      </c>
      <c r="P153" s="5" t="s">
        <v>17</v>
      </c>
      <c r="Q153" s="19">
        <f t="shared" ref="Q153" si="81">SQRT(Q151/$A150)</f>
        <v>2.6917131613262868E-2</v>
      </c>
      <c r="R153" s="18" t="s">
        <v>18</v>
      </c>
      <c r="S153" s="20">
        <f t="shared" ref="S153" si="82">SQRT(S151/$A150)</f>
        <v>3.1836174000655276E-2</v>
      </c>
      <c r="T153" s="5" t="s">
        <v>16</v>
      </c>
      <c r="U153" s="45">
        <f t="shared" ref="U153" si="83">SQRT(U151/$A150)</f>
        <v>1.7112567006813514E-2</v>
      </c>
      <c r="V153" s="5" t="s">
        <v>17</v>
      </c>
      <c r="W153" s="19">
        <f t="shared" ref="W153" si="84">SQRT(W151/$A150)</f>
        <v>2.3456262213452497E-2</v>
      </c>
      <c r="X153" s="18" t="s">
        <v>18</v>
      </c>
      <c r="Y153" s="20">
        <f t="shared" ref="Y153" si="85">SQRT(Y151/$A150)</f>
        <v>2.515339550860371E-2</v>
      </c>
      <c r="Z153" s="5" t="s">
        <v>16</v>
      </c>
      <c r="AA153" s="45">
        <f t="shared" ref="AA153" si="86">SQRT(AA151/$A150)</f>
        <v>2.2445971993797824E-2</v>
      </c>
      <c r="AB153" s="5" t="s">
        <v>17</v>
      </c>
      <c r="AC153" s="19">
        <f t="shared" ref="AC153" si="87">SQRT(AC151/$A150)</f>
        <v>2.6731687097664898E-2</v>
      </c>
      <c r="AD153" s="18" t="s">
        <v>18</v>
      </c>
      <c r="AE153" s="20">
        <f t="shared" ref="AE153" si="88">SQRT(AE151/$A150)</f>
        <v>3.0683582078754653E-2</v>
      </c>
      <c r="AF153" s="5" t="s">
        <v>16</v>
      </c>
      <c r="AG153" s="45">
        <f t="shared" ref="AG153" si="89">SQRT(AG151/$A150)</f>
        <v>1.4064440832054693E-2</v>
      </c>
      <c r="AH153" s="5" t="s">
        <v>17</v>
      </c>
      <c r="AI153" s="19">
        <f t="shared" ref="AI153" si="90">SQRT(AI151/$A150)</f>
        <v>2.4573129228937056E-2</v>
      </c>
      <c r="AJ153" s="18" t="s">
        <v>18</v>
      </c>
      <c r="AK153" s="20">
        <f t="shared" ref="AK153" si="91">SQRT(AK151/$A150)</f>
        <v>2.9277768085727303E-2</v>
      </c>
      <c r="AL153" s="5" t="s">
        <v>16</v>
      </c>
      <c r="AM153" s="45">
        <f t="shared" ref="AM153" si="92">SQRT(AM151/$A150)</f>
        <v>1.4927247043587494E-2</v>
      </c>
      <c r="AN153" s="5" t="s">
        <v>17</v>
      </c>
      <c r="AO153" s="19">
        <f t="shared" ref="AO153" si="93">SQRT(AO151/$A150)</f>
        <v>2.1980041103787731E-2</v>
      </c>
      <c r="AP153" s="18" t="s">
        <v>18</v>
      </c>
      <c r="AQ153" s="20">
        <f t="shared" ref="AQ153" si="94">SQRT(AQ151/$A150)</f>
        <v>1.9548195647200395E-2</v>
      </c>
      <c r="AR153" s="5" t="s">
        <v>16</v>
      </c>
      <c r="AS153" s="45">
        <f t="shared" ref="AS153" si="95">SQRT(AS151/$A150)</f>
        <v>2.5973615384405513E-2</v>
      </c>
      <c r="AT153" s="5" t="s">
        <v>17</v>
      </c>
      <c r="AU153" s="19">
        <f t="shared" ref="AU153" si="96">SQRT(AU151/$A150)</f>
        <v>3.6861850065253589E-2</v>
      </c>
      <c r="AV153" s="18" t="s">
        <v>18</v>
      </c>
      <c r="AW153" s="20">
        <f t="shared" ref="AW153" si="97">SQRT(AW151/$A150)</f>
        <v>3.0112460553934232E-2</v>
      </c>
      <c r="AX153" s="5" t="s">
        <v>16</v>
      </c>
      <c r="AY153" s="45">
        <f t="shared" ref="AY153" si="98">SQRT(AY151/$A150)</f>
        <v>1.5157926733466652E-2</v>
      </c>
      <c r="AZ153" s="5" t="s">
        <v>17</v>
      </c>
      <c r="BA153" s="19">
        <f t="shared" ref="BA153" si="99">SQRT(BA151/$A150)</f>
        <v>3.0292749721910119E-2</v>
      </c>
      <c r="BB153" s="18" t="s">
        <v>18</v>
      </c>
      <c r="BC153" s="20">
        <f t="shared" ref="BC153" si="100">SQRT(BC151/$A150)</f>
        <v>3.3962668701180178E-2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0.27781500000000009</v>
      </c>
      <c r="D156" s="23">
        <f>C149</f>
        <v>-2.961571428571427E-2</v>
      </c>
      <c r="E156" s="5">
        <f>D149</f>
        <v>-8.5371428571428595E-3</v>
      </c>
      <c r="F156" s="5">
        <f t="shared" ref="F156:H156" si="101">E149</f>
        <v>8.5535714285714277E-3</v>
      </c>
      <c r="G156" s="23">
        <f t="shared" si="101"/>
        <v>4.3554285714285691E-2</v>
      </c>
      <c r="H156" s="5">
        <f t="shared" si="101"/>
        <v>1.8384285714285718E-2</v>
      </c>
      <c r="I156" s="5">
        <f>C151</f>
        <v>1.542635263010204</v>
      </c>
      <c r="J156" s="23">
        <f>E151</f>
        <v>3.6546634469387729</v>
      </c>
      <c r="K156" s="23">
        <f>G151</f>
        <v>7.8550085843265283</v>
      </c>
      <c r="L156" s="5">
        <f>C153</f>
        <v>1.2539988078957976E-2</v>
      </c>
      <c r="M156" s="23">
        <f>E153</f>
        <v>1.9301416887823306E-2</v>
      </c>
      <c r="N156" s="23">
        <f>G153</f>
        <v>2.8296897933396532E-2</v>
      </c>
    </row>
    <row r="157" spans="1:55" ht="15">
      <c r="B157" s="3">
        <v>2</v>
      </c>
      <c r="C157" s="5">
        <f>H149</f>
        <v>0.24131000000000005</v>
      </c>
      <c r="D157" s="23">
        <f t="shared" ref="D157:H157" si="102">I149</f>
        <v>-3.2633571428571449E-2</v>
      </c>
      <c r="E157" s="5">
        <f t="shared" si="102"/>
        <v>2.4428571428571387E-4</v>
      </c>
      <c r="F157" s="5">
        <f t="shared" si="102"/>
        <v>2.0416571428571423E-2</v>
      </c>
      <c r="G157" s="23">
        <f t="shared" si="102"/>
        <v>4.0814999999999997E-2</v>
      </c>
      <c r="H157" s="5">
        <f t="shared" si="102"/>
        <v>1.7882857142857148E-2</v>
      </c>
      <c r="I157" s="5">
        <f>I151</f>
        <v>3.581696042302041</v>
      </c>
      <c r="J157" s="23">
        <f>K151</f>
        <v>8.1746961796285689</v>
      </c>
      <c r="K157" s="23">
        <f>M51</f>
        <v>1.7737142857142861E-2</v>
      </c>
      <c r="L157" s="5">
        <f>I153</f>
        <v>1.9107763610744236E-2</v>
      </c>
      <c r="M157" s="23">
        <f>K153</f>
        <v>2.8866977030114233E-2</v>
      </c>
      <c r="N157" s="23">
        <f>M153</f>
        <v>2.7016454509904041E-2</v>
      </c>
    </row>
    <row r="158" spans="1:55" ht="15">
      <c r="B158" s="3">
        <v>3</v>
      </c>
      <c r="C158" s="5">
        <f>N149</f>
        <v>0.26680857142857128</v>
      </c>
      <c r="D158" s="23">
        <f t="shared" ref="D158:H158" si="103">O149</f>
        <v>-4.9877857142857147E-2</v>
      </c>
      <c r="E158" s="5">
        <f t="shared" si="103"/>
        <v>-7.9335714285714305E-3</v>
      </c>
      <c r="F158" s="5">
        <f t="shared" si="103"/>
        <v>1.240318367346941E-2</v>
      </c>
      <c r="G158" s="23">
        <f t="shared" si="103"/>
        <v>5.8414999999999981E-2</v>
      </c>
      <c r="H158" s="5">
        <f t="shared" si="103"/>
        <v>1.7350714285714275E-2</v>
      </c>
      <c r="I158" s="5">
        <f>O151</f>
        <v>2.1111521832472326</v>
      </c>
      <c r="J158" s="23">
        <f>Q151</f>
        <v>7.107658667742867</v>
      </c>
      <c r="K158" s="23">
        <f>S151</f>
        <v>9.9428467747499898</v>
      </c>
      <c r="L158" s="5">
        <f>O153</f>
        <v>1.466983626873878E-2</v>
      </c>
      <c r="M158" s="23">
        <f>Q153</f>
        <v>2.6917131613262868E-2</v>
      </c>
      <c r="N158" s="23">
        <f>S153</f>
        <v>3.1836174000655276E-2</v>
      </c>
    </row>
    <row r="159" spans="1:55" ht="15">
      <c r="B159" s="3">
        <v>4</v>
      </c>
      <c r="C159" s="5">
        <f>T149</f>
        <v>0.25557857142857149</v>
      </c>
      <c r="D159" s="23">
        <f t="shared" ref="D159:H159" si="104">U149</f>
        <v>-2.5070714285714293E-2</v>
      </c>
      <c r="E159" s="5">
        <f t="shared" si="104"/>
        <v>-8.4507142857142871E-3</v>
      </c>
      <c r="F159" s="5">
        <f t="shared" si="104"/>
        <v>1.5957959183673476E-2</v>
      </c>
      <c r="G159" s="23">
        <f t="shared" si="104"/>
        <v>3.447785714285715E-2</v>
      </c>
      <c r="H159" s="5">
        <f t="shared" si="104"/>
        <v>1.8350714285714293E-2</v>
      </c>
      <c r="I159" s="5">
        <f>U151</f>
        <v>2.8727599052099149</v>
      </c>
      <c r="J159" s="23">
        <f>W151</f>
        <v>5.3974250852274093</v>
      </c>
      <c r="K159" s="23">
        <f>Y151</f>
        <v>6.2067213280561262</v>
      </c>
      <c r="L159" s="5">
        <f>U153</f>
        <v>1.7112567006813514E-2</v>
      </c>
      <c r="M159" s="23">
        <f>W153</f>
        <v>2.3456262213452497E-2</v>
      </c>
      <c r="N159" s="23">
        <f>Y153</f>
        <v>2.515339550860371E-2</v>
      </c>
    </row>
    <row r="160" spans="1:55" ht="15">
      <c r="B160" s="3">
        <v>5</v>
      </c>
      <c r="C160" s="5">
        <f>Z149</f>
        <v>0.12190071428571432</v>
      </c>
      <c r="D160" s="23">
        <f t="shared" ref="D160:H160" si="105">AA149</f>
        <v>-2.4727857142857145E-2</v>
      </c>
      <c r="E160" s="5">
        <f t="shared" si="105"/>
        <v>7.5685714285714262E-3</v>
      </c>
      <c r="F160" s="5">
        <f t="shared" si="105"/>
        <v>1.9555040816326544E-2</v>
      </c>
      <c r="G160" s="23">
        <f t="shared" si="105"/>
        <v>3.6542142857142849E-2</v>
      </c>
      <c r="H160" s="5">
        <f t="shared" si="105"/>
        <v>2.5764285714285722E-2</v>
      </c>
      <c r="I160" s="5">
        <f>AA151</f>
        <v>4.9424904723017544</v>
      </c>
      <c r="J160" s="23">
        <f>AC151</f>
        <v>7.0100601628080206</v>
      </c>
      <c r="K160" s="23">
        <f>AE151</f>
        <v>9.2359404720918388</v>
      </c>
      <c r="L160" s="5">
        <f>AA153</f>
        <v>2.2445971993797824E-2</v>
      </c>
      <c r="M160" s="23">
        <f>AC153</f>
        <v>2.6731687097664898E-2</v>
      </c>
      <c r="N160" s="23">
        <f>AE153</f>
        <v>3.0683582078754653E-2</v>
      </c>
    </row>
    <row r="161" spans="2:55" ht="15">
      <c r="B161" s="3">
        <v>6</v>
      </c>
      <c r="C161" s="5">
        <f>AF149</f>
        <v>0.25720999999999988</v>
      </c>
      <c r="D161" s="23">
        <f t="shared" ref="D161:H161" si="106">AG149</f>
        <v>-4.2610714285714273E-2</v>
      </c>
      <c r="E161" s="5">
        <f t="shared" si="106"/>
        <v>-7.3928571428571437E-3</v>
      </c>
      <c r="F161" s="5">
        <f t="shared" si="106"/>
        <v>1.1804428571428573E-2</v>
      </c>
      <c r="G161" s="23">
        <f t="shared" si="106"/>
        <v>5.1153571428571416E-2</v>
      </c>
      <c r="H161" s="5">
        <f t="shared" si="106"/>
        <v>1.6757142857142852E-2</v>
      </c>
      <c r="I161" s="5">
        <f>AG151</f>
        <v>1.9405013449591835</v>
      </c>
      <c r="J161" s="23">
        <f>AI151</f>
        <v>5.9236574518010201</v>
      </c>
      <c r="K161" s="23">
        <f>AK151</f>
        <v>8.4090113770408124</v>
      </c>
      <c r="L161" s="5">
        <f>AG153</f>
        <v>1.4064440832054693E-2</v>
      </c>
      <c r="M161" s="23">
        <f>AI153</f>
        <v>2.4573129228937056E-2</v>
      </c>
      <c r="N161" s="23">
        <f>AK153</f>
        <v>2.9277768085727303E-2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0.23764642857142862</v>
      </c>
      <c r="D162" s="23">
        <f t="shared" ref="D162:H162" si="107">AM149</f>
        <v>-2.1295714285714289E-2</v>
      </c>
      <c r="E162" s="5">
        <f t="shared" si="107"/>
        <v>-2.1999999999999998E-4</v>
      </c>
      <c r="F162" s="5">
        <f t="shared" si="107"/>
        <v>1.6784234693877551E-2</v>
      </c>
      <c r="G162" s="23">
        <f t="shared" si="107"/>
        <v>2.8784285714285707E-2</v>
      </c>
      <c r="H162" s="5">
        <f t="shared" si="107"/>
        <v>1.3275714285714288E-2</v>
      </c>
      <c r="I162" s="5">
        <f>AM151</f>
        <v>2.1858907291858607</v>
      </c>
      <c r="J162" s="23">
        <f>AO151</f>
        <v>4.7394288499263837</v>
      </c>
      <c r="K162" s="23">
        <f>AQ151</f>
        <v>3.7487144595306119</v>
      </c>
      <c r="L162" s="5">
        <f>AM153</f>
        <v>1.4927247043587494E-2</v>
      </c>
      <c r="M162" s="23">
        <f>AO153</f>
        <v>2.1980041103787731E-2</v>
      </c>
      <c r="N162" s="23">
        <f>AQ153</f>
        <v>1.9548195647200395E-2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0.15177214285714277</v>
      </c>
      <c r="D163" s="23">
        <f t="shared" ref="D163:H163" si="108">AS149</f>
        <v>-2.4300000000000002E-2</v>
      </c>
      <c r="E163" s="5">
        <f t="shared" si="108"/>
        <v>-4.9164285714285681E-3</v>
      </c>
      <c r="F163" s="5">
        <f t="shared" si="108"/>
        <v>3.1795326530612254E-2</v>
      </c>
      <c r="G163" s="23">
        <f t="shared" si="108"/>
        <v>4.2735714285714273E-2</v>
      </c>
      <c r="H163" s="5">
        <f t="shared" si="108"/>
        <v>2.1217857142857156E-2</v>
      </c>
      <c r="I163" s="5">
        <f>AS151</f>
        <v>6.6181075091042327</v>
      </c>
      <c r="J163" s="23">
        <f>AU151</f>
        <v>13.329788664188046</v>
      </c>
      <c r="K163" s="23">
        <f>AW151</f>
        <v>8.8953183528061253</v>
      </c>
      <c r="L163" s="5">
        <f>AS153</f>
        <v>2.5973615384405513E-2</v>
      </c>
      <c r="M163" s="23">
        <f>AU153</f>
        <v>3.6861850065253589E-2</v>
      </c>
      <c r="N163" s="23">
        <f>AW153</f>
        <v>3.0112460553934232E-2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0.24316571428571437</v>
      </c>
      <c r="D164" s="23">
        <f t="shared" ref="D164:H164" si="109">AY149</f>
        <v>-5.9336428571428589E-2</v>
      </c>
      <c r="E164" s="5">
        <f t="shared" si="109"/>
        <v>-7.618571428571432E-3</v>
      </c>
      <c r="F164" s="5">
        <f t="shared" si="109"/>
        <v>1.3519999999999997E-2</v>
      </c>
      <c r="G164" s="23">
        <f t="shared" si="109"/>
        <v>6.7873571428571436E-2</v>
      </c>
      <c r="H164" s="5">
        <f t="shared" si="109"/>
        <v>1.6994285714285729E-2</v>
      </c>
      <c r="I164" s="5">
        <f>AY151</f>
        <v>2.253972507428573</v>
      </c>
      <c r="J164" s="23">
        <f>BA151</f>
        <v>9.0021532268571427</v>
      </c>
      <c r="K164" s="23">
        <f>9.869</f>
        <v>9.8689999999999998</v>
      </c>
      <c r="L164" s="5">
        <f>AY153</f>
        <v>1.5157926733466652E-2</v>
      </c>
      <c r="M164" s="23">
        <f>BA153</f>
        <v>3.0292749721910119E-2</v>
      </c>
      <c r="N164" s="23">
        <f>BC153</f>
        <v>3.3962668701180178E-2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1.669712666225873E-2</v>
      </c>
      <c r="D182" s="1">
        <f t="shared" ref="D182:BC182" si="110">_xlfn.STDEV.P(D7:D146)</f>
        <v>1.2993973014204605E-2</v>
      </c>
      <c r="E182" s="21">
        <f t="shared" si="110"/>
        <v>6.4263946314542242E-3</v>
      </c>
      <c r="F182" s="21">
        <f t="shared" si="110"/>
        <v>3.1009688775593718E-2</v>
      </c>
      <c r="G182" s="21">
        <f t="shared" si="110"/>
        <v>1.203162168654597E-2</v>
      </c>
      <c r="H182" s="1">
        <f t="shared" si="110"/>
        <v>2.4211591969845472E-2</v>
      </c>
      <c r="I182" s="1">
        <f t="shared" si="110"/>
        <v>1.812230122061247E-2</v>
      </c>
      <c r="J182" s="1">
        <f t="shared" si="110"/>
        <v>1.5125358420445411E-2</v>
      </c>
      <c r="K182" s="21">
        <f t="shared" si="110"/>
        <v>1.3014023083440679E-2</v>
      </c>
      <c r="L182" s="21">
        <f t="shared" si="110"/>
        <v>1.8748539249221336E-2</v>
      </c>
      <c r="M182" s="21">
        <f t="shared" si="110"/>
        <v>1.1895115272536814E-2</v>
      </c>
      <c r="N182" s="1">
        <f t="shared" si="110"/>
        <v>1.6125456740881505E-2</v>
      </c>
      <c r="O182" s="1">
        <f t="shared" si="110"/>
        <v>1.1873007007837697E-2</v>
      </c>
      <c r="P182" s="1">
        <f t="shared" si="110"/>
        <v>1.2272784121870668E-2</v>
      </c>
      <c r="Q182" s="21">
        <f t="shared" si="110"/>
        <v>1.0304920662684529E-2</v>
      </c>
      <c r="R182" s="21">
        <f t="shared" si="110"/>
        <v>1.1873007007837742E-2</v>
      </c>
      <c r="S182" s="21">
        <f t="shared" si="110"/>
        <v>1.1656918305785434E-2</v>
      </c>
      <c r="T182" s="1">
        <f t="shared" si="110"/>
        <v>2.0632951404815292E-2</v>
      </c>
      <c r="U182" s="1">
        <f t="shared" si="110"/>
        <v>1.9407894183363965E-2</v>
      </c>
      <c r="V182" s="1">
        <f t="shared" si="110"/>
        <v>1.2157563762228556E-2</v>
      </c>
      <c r="W182" s="21">
        <f t="shared" si="110"/>
        <v>1.3079075745849961E-2</v>
      </c>
      <c r="X182" s="21">
        <f t="shared" si="110"/>
        <v>1.8228724962967357E-2</v>
      </c>
      <c r="Y182" s="21">
        <f t="shared" si="110"/>
        <v>1.1086692220304251E-2</v>
      </c>
      <c r="Z182" s="1">
        <f t="shared" si="110"/>
        <v>2.3977115567105866E-2</v>
      </c>
      <c r="AA182" s="1">
        <f t="shared" si="110"/>
        <v>2.7366663943713766E-2</v>
      </c>
      <c r="AB182" s="1">
        <f t="shared" si="110"/>
        <v>2.0627672418083321E-2</v>
      </c>
      <c r="AC182" s="21">
        <f t="shared" si="110"/>
        <v>1.387452520233288E-2</v>
      </c>
      <c r="AD182" s="21">
        <f t="shared" si="110"/>
        <v>2.4002524643997658E-2</v>
      </c>
      <c r="AE182" s="21">
        <f t="shared" si="110"/>
        <v>1.3638537012331434E-2</v>
      </c>
      <c r="AF182" s="1">
        <f t="shared" si="110"/>
        <v>1.4326535320366691E-2</v>
      </c>
      <c r="AG182" s="1">
        <f t="shared" si="110"/>
        <v>1.4960651706720439E-2</v>
      </c>
      <c r="AH182" s="1">
        <f t="shared" si="110"/>
        <v>1.2139196507048344E-2</v>
      </c>
      <c r="AI182" s="21">
        <f t="shared" si="110"/>
        <v>8.1181944044076172E-3</v>
      </c>
      <c r="AJ182" s="21">
        <f t="shared" si="110"/>
        <v>1.4944366404933299E-2</v>
      </c>
      <c r="AK182" s="21">
        <f t="shared" si="110"/>
        <v>1.159508639775611E-2</v>
      </c>
      <c r="AL182" s="1">
        <f t="shared" si="110"/>
        <v>2.0297429150068259E-2</v>
      </c>
      <c r="AM182" s="1">
        <f t="shared" si="110"/>
        <v>1.3836813585651912E-2</v>
      </c>
      <c r="AN182" s="1">
        <f>_xlfn.STDEV.P(AN7:AN146)</f>
        <v>9.6120029130249418E-3</v>
      </c>
      <c r="AO182" s="21">
        <f t="shared" si="110"/>
        <v>1.1413811626397111E-2</v>
      </c>
      <c r="AP182" s="21">
        <f t="shared" si="110"/>
        <v>1.5330298864187443E-2</v>
      </c>
      <c r="AQ182" s="21">
        <f t="shared" si="110"/>
        <v>8.3657002585752881E-3</v>
      </c>
      <c r="AR182" s="1">
        <f t="shared" si="110"/>
        <v>3.8897794773808662E-2</v>
      </c>
      <c r="AS182" s="1">
        <f t="shared" si="110"/>
        <v>3.3437515287045902E-2</v>
      </c>
      <c r="AT182" s="1">
        <f t="shared" si="110"/>
        <v>1.7923466703555688E-2</v>
      </c>
      <c r="AU182" s="21">
        <f t="shared" si="110"/>
        <v>2.240749091435832E-2</v>
      </c>
      <c r="AV182" s="21">
        <f t="shared" si="110"/>
        <v>2.3216699610761383E-2</v>
      </c>
      <c r="AW182" s="21">
        <f t="shared" si="110"/>
        <v>1.3587546275008964E-2</v>
      </c>
      <c r="AX182" s="1">
        <f t="shared" si="110"/>
        <v>1.6618792166136039E-2</v>
      </c>
      <c r="AY182" s="1">
        <f t="shared" si="110"/>
        <v>1.6982655903321205E-2</v>
      </c>
      <c r="AZ182" s="1">
        <f t="shared" si="110"/>
        <v>1.1088736793407501E-2</v>
      </c>
      <c r="BA182" s="21">
        <f t="shared" si="110"/>
        <v>9.6640495166997516E-3</v>
      </c>
      <c r="BB182" s="21">
        <f t="shared" si="110"/>
        <v>1.6982655903321184E-2</v>
      </c>
      <c r="BC182" s="21">
        <f t="shared" si="110"/>
        <v>1.0463242756411197E-2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9" width="9" style="1"/>
    <col min="10" max="10" width="9.85546875" style="1" customWidth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9.1499999999999998E-2</v>
      </c>
      <c r="C7">
        <v>-2.3199999999999998E-2</v>
      </c>
      <c r="D7">
        <v>1.5E-3</v>
      </c>
      <c r="E7" s="34">
        <f>IF(B7&gt;$B$149,B7-$B$149,$B$149-B7)</f>
        <v>1.1359999999999953E-2</v>
      </c>
      <c r="F7" s="34">
        <f>IF(C7&gt;$C$149,C7-$C$149,IF(C7&gt;0,$C$149-C7,IF(C7&gt;(-$C$149),$C$149-(C7*(-1)),(C7+$C$149)*(-1))))</f>
        <v>4.6157857142857146E-2</v>
      </c>
      <c r="G7" s="34">
        <f>IF(D7&gt;$D$149,D7-$D$149,IF(D7&gt;0,$D$149-D7,IF(D7&gt;(-$D$149),$D$149-(D7*(-1)),(D7+$D$149)*(-1))))</f>
        <v>5.5592857142857145E-3</v>
      </c>
      <c r="H7">
        <v>8.4599999999999995E-2</v>
      </c>
      <c r="I7">
        <v>-4.9000000000000002E-2</v>
      </c>
      <c r="J7">
        <v>-8.6E-3</v>
      </c>
      <c r="K7" s="35">
        <f>IF(H7&gt;$H$149,H7-$H$149,$H$149-H7)</f>
        <v>1.9199999999999495E-3</v>
      </c>
      <c r="L7" s="35">
        <f>IF(I7&gt;$D$149,I7-$D$149,IF(I7&gt;0,$D$149-I7,IF(I7&gt;(-$D$149),$D$149-(I7*(-1)),(I7+$D$149)*(-1))))</f>
        <v>5.3059285714285719E-2</v>
      </c>
      <c r="M7" s="35">
        <f>IF(J7&gt;$D$149,J7-$D$149,IF(J7&gt;0,$D$149-J7,IF(J7&gt;(-$D$149),$D$149-(J7*(-1)),(J7+$D$149)*(-1))))</f>
        <v>1.2659285714285713E-2</v>
      </c>
      <c r="N7">
        <v>8.7900000000000006E-2</v>
      </c>
      <c r="O7">
        <v>-5.6399999999999999E-2</v>
      </c>
      <c r="P7">
        <v>-9.4999999999999998E-3</v>
      </c>
      <c r="Q7" s="35">
        <f>IF(N7&gt;$N$149,N7-$N$149,$N$149-N7)</f>
        <v>5.5757142857143088E-3</v>
      </c>
      <c r="R7" s="35">
        <f>IF(O7&gt;$D$149,O7-$D$149,IF(O7&gt;0,$D$149-O7,IF(O7&gt;(-$D$149),$D$149-(O7*(-1)),(O7+$D$149)*(-1))))</f>
        <v>6.0459285714285715E-2</v>
      </c>
      <c r="S7" s="35">
        <f>IF(P7&gt;$D$149,P7-$D$149,IF(P7&gt;0,$D$149-P7,IF(P7&gt;(-$D$149),$D$149-(P7*(-1)),(P7+$D$149)*(-1))))</f>
        <v>1.3559285714285715E-2</v>
      </c>
      <c r="T7">
        <v>0.10589999999999999</v>
      </c>
      <c r="U7">
        <v>-1.52E-2</v>
      </c>
      <c r="V7">
        <v>-9.1000000000000004E-3</v>
      </c>
      <c r="W7" s="35">
        <f>IF(T7&gt;$T$149,T7-$T$149,$T$149-T7)</f>
        <v>2.642857142857169E-4</v>
      </c>
      <c r="X7" s="35">
        <f>IF(U7&gt;$D$149,U7-$D$149,IF(U7&gt;0,$D$149-U7,IF(U7&gt;(-$D$149),$D$149-(U7*(-1)),(U7+$D$149)*(-1))))</f>
        <v>1.9259285714285715E-2</v>
      </c>
      <c r="Y7" s="35">
        <f>IF(V7&gt;$D$149,V7-$D$149,IF(V7&gt;0,$D$149-V7,IF(V7&gt;(-$D$149),$D$149-(V7*(-1)),(V7+$D$149)*(-1))))</f>
        <v>1.3159285714285714E-2</v>
      </c>
      <c r="Z7">
        <v>9.0399999999999994E-2</v>
      </c>
      <c r="AA7">
        <v>-2.1299999999999999E-2</v>
      </c>
      <c r="AB7">
        <v>8.9999999999999993E-3</v>
      </c>
      <c r="AC7" s="35">
        <f>IF(Z7&gt;$Z$149,Z7-$Z$149,$Z$149-Z7)</f>
        <v>5.0121428571428539E-3</v>
      </c>
      <c r="AD7" s="35">
        <f>IF(AA7&gt;$D$149,AA7-$D$149,IF(AA7&gt;0,$D$149-AA7,IF(AA7&gt;(-$D$149),$D$149-(AA7*(-1)),(AA7+$D$149)*(-1))))</f>
        <v>2.5359285714285713E-2</v>
      </c>
      <c r="AE7" s="35">
        <f>IF(AB7&gt;$D$149,AB7-$D$149,IF(AB7&gt;0,$D$149-AB7,IF(AB7&gt;(-$D$149),$D$149-(AB7*(-1)),(AB7+$D$149)*(-1))))</f>
        <v>1.3059285714285714E-2</v>
      </c>
      <c r="AF7">
        <v>0.09</v>
      </c>
      <c r="AG7">
        <v>-5.57E-2</v>
      </c>
      <c r="AH7">
        <v>1E-4</v>
      </c>
      <c r="AI7" s="35">
        <f>IF(AF7&gt;$AF$149,AF7-$AF$149,$AF$149-AF7)</f>
        <v>1.7285714285712739E-4</v>
      </c>
      <c r="AJ7" s="35">
        <f>IF(AG7&gt;$D$149,AG7-$D$149,IF(AG7&gt;0,$D$149-AG7,IF(AG7&gt;(-$D$149),$D$149-(AG7*(-1)),(AG7+$D$149)*(-1))))</f>
        <v>5.9759285714285716E-2</v>
      </c>
      <c r="AK7" s="35">
        <f>IF(AH7&gt;$D$149,AH7-$D$149,IF(AH7&gt;0,$D$149-AH7,IF(AH7&gt;(-$D$149),$D$149-(AH7*(-1)),(AH7+$D$149)*(-1))))</f>
        <v>4.1592857142857143E-3</v>
      </c>
      <c r="AL7">
        <v>0.1065</v>
      </c>
      <c r="AM7">
        <v>-2.46E-2</v>
      </c>
      <c r="AN7">
        <v>-3.8999999999999998E-3</v>
      </c>
      <c r="AO7" s="35">
        <f>IF(AL7&gt;$AL$149,AL7-$AL$149,$AL$149-AL7)</f>
        <v>1.050071428571428E-2</v>
      </c>
      <c r="AP7" s="35">
        <f>IF(AM7&gt;$D$149,AM7-$D$149,IF(AM7&gt;0,$D$149-AM7,IF(AM7&gt;(-$D$149),$D$149-(AM7*(-1)),(AM7+$D$149)*(-1))))</f>
        <v>2.8659285714285714E-2</v>
      </c>
      <c r="AQ7" s="35">
        <f>IF(AN7&gt;$D$149,AN7-$D$149,IF(AN7&gt;0,$D$149-AN7,IF(AN7&gt;(-$D$149),$D$149-(AN7*(-1)),(AN7+$D$149)*(-1))))</f>
        <v>1.5928571428571424E-4</v>
      </c>
      <c r="AR7">
        <v>1.17E-2</v>
      </c>
      <c r="AS7">
        <v>-5.7000000000000002E-3</v>
      </c>
      <c r="AT7">
        <v>1.2500000000000001E-2</v>
      </c>
      <c r="AU7" s="35">
        <f>IF(AR7&gt;$AR$149,AR7-$AR$149,$AR$149-AR7)</f>
        <v>1.2857142857142581E-4</v>
      </c>
      <c r="AV7" s="35">
        <f>IF(AS7&gt;$D$149,AS7-$D$149,IF(AS7&gt;0,$D$149-AS7,IF(AS7&gt;(-$D$149),$D$149-(AS7*(-1)),(AS7+$D$149)*(-1))))</f>
        <v>9.7592857142857134E-3</v>
      </c>
      <c r="AW7" s="35">
        <f>IF(AT7&gt;$D$149,AT7-$D$149,IF(AT7&gt;0,$D$149-AT7,IF(AT7&gt;(-$D$149),$D$149-(AT7*(-1)),(AT7+$D$149)*(-1))))</f>
        <v>1.6559285714285714E-2</v>
      </c>
      <c r="AX7">
        <v>7.6200000000000004E-2</v>
      </c>
      <c r="AY7">
        <v>-5.7099999999999998E-2</v>
      </c>
      <c r="AZ7">
        <v>-7.1000000000000004E-3</v>
      </c>
      <c r="BA7" s="35">
        <f>IF(AX7&gt;$AX$149,AX7-$AX$149,$AX$149-AX7)</f>
        <v>2.500714285714245E-3</v>
      </c>
      <c r="BB7" s="35">
        <f>IF(AY7&gt;$D$149,AY7-$D$149,IF(AY7&gt;0,$D$149-AY7,IF(AY7&gt;(-$D$149),$D$149-(AY7*(-1)),(AY7+$D$149)*(-1))))</f>
        <v>6.1159285714285715E-2</v>
      </c>
      <c r="BC7" s="35">
        <f>IF(AZ7&gt;$D$149,AZ7-$D$149,IF(AZ7&gt;0,$D$149-AZ7,IF(AZ7&gt;(-$D$149),$D$149-(AZ7*(-1)),(AZ7+$D$149)*(-1))))</f>
        <v>1.1159285714285715E-2</v>
      </c>
    </row>
    <row r="8" spans="1:55" ht="15">
      <c r="A8" s="1">
        <v>2</v>
      </c>
      <c r="B8">
        <v>9.6799999999999997E-2</v>
      </c>
      <c r="C8">
        <v>-2.1899999999999999E-2</v>
      </c>
      <c r="D8">
        <v>-8.9999999999999998E-4</v>
      </c>
      <c r="E8" s="34">
        <f t="shared" ref="E8:E71" si="0">IF(B8&gt;$B$149,B8-$B$149,$B$149-B8)</f>
        <v>6.0599999999999543E-3</v>
      </c>
      <c r="F8" s="34">
        <f t="shared" ref="F8:F71" si="1">IF(C8&gt;$C$149,C8-$C$149,IF(C8&gt;0,$C$149-C8,IF(C8&gt;(-$C$149),$C$149-(C8*(-1)),(C8+$C$149)*(-1))))</f>
        <v>1.0578571428571486E-3</v>
      </c>
      <c r="G8" s="34">
        <f t="shared" ref="G8:G71" si="2">IF(D8&gt;$D$149,D8-$D$149,IF(D8&gt;0,$D$149-D8,IF(D8&gt;(-$D$149),$D$149-(D8*(-1)),(D8+$D$149)*(-1))))</f>
        <v>3.1592857142857143E-3</v>
      </c>
      <c r="H8">
        <v>8.2299999999999998E-2</v>
      </c>
      <c r="I8">
        <v>-4.58E-2</v>
      </c>
      <c r="J8">
        <v>-5.0000000000000001E-3</v>
      </c>
      <c r="K8" s="35">
        <f t="shared" ref="K8:K71" si="3">IF(H8&gt;$H$149,H8-$H$149,$H$149-H8)</f>
        <v>3.8000000000004697E-4</v>
      </c>
      <c r="L8" s="35">
        <f t="shared" ref="L8:M71" si="4">IF(I8&gt;$D$149,I8-$D$149,IF(I8&gt;0,$D$149-I8,IF(I8&gt;(-$D$149),$D$149-(I8*(-1)),(I8+$D$149)*(-1))))</f>
        <v>4.9859285714285717E-2</v>
      </c>
      <c r="M8" s="35">
        <f t="shared" si="4"/>
        <v>9.0592857142857142E-3</v>
      </c>
      <c r="N8">
        <v>9.2700000000000005E-2</v>
      </c>
      <c r="O8">
        <v>-6.1600000000000002E-2</v>
      </c>
      <c r="P8">
        <v>-1.03E-2</v>
      </c>
      <c r="Q8" s="35">
        <f t="shared" ref="Q8:Q71" si="5">IF(N8&gt;$N$149,N8-$N$149,$N$149-N8)</f>
        <v>7.7571428571431011E-4</v>
      </c>
      <c r="R8" s="35">
        <f t="shared" ref="R8:S71" si="6">IF(O8&gt;$D$149,O8-$D$149,IF(O8&gt;0,$D$149-O8,IF(O8&gt;(-$D$149),$D$149-(O8*(-1)),(O8+$D$149)*(-1))))</f>
        <v>6.5659285714285712E-2</v>
      </c>
      <c r="S8" s="35">
        <f t="shared" si="6"/>
        <v>1.4359285714285713E-2</v>
      </c>
      <c r="T8">
        <v>0.10539999999999999</v>
      </c>
      <c r="U8">
        <v>-2.0899999999999998E-2</v>
      </c>
      <c r="V8">
        <v>-6.6E-3</v>
      </c>
      <c r="W8" s="35">
        <f t="shared" ref="W8:W71" si="7">IF(T8&gt;$T$149,T8-$T$149,$T$149-T8)</f>
        <v>2.3571428571428354E-4</v>
      </c>
      <c r="X8" s="35">
        <f t="shared" ref="X8:Y71" si="8">IF(U8&gt;$D$149,U8-$D$149,IF(U8&gt;0,$D$149-U8,IF(U8&gt;(-$D$149),$D$149-(U8*(-1)),(U8+$D$149)*(-1))))</f>
        <v>2.4959285714285712E-2</v>
      </c>
      <c r="Y8" s="35">
        <f t="shared" si="8"/>
        <v>1.0659285714285715E-2</v>
      </c>
      <c r="Z8">
        <v>9.5500000000000002E-2</v>
      </c>
      <c r="AA8">
        <v>-2.6100000000000002E-2</v>
      </c>
      <c r="AB8">
        <v>9.9000000000000008E-3</v>
      </c>
      <c r="AC8" s="35">
        <f t="shared" ref="AC8:AC71" si="9">IF(Z8&gt;$Z$149,Z8-$Z$149,$Z$149-Z8)</f>
        <v>1.0112142857142861E-2</v>
      </c>
      <c r="AD8" s="35">
        <f t="shared" ref="AD8:AE71" si="10">IF(AA8&gt;$D$149,AA8-$D$149,IF(AA8&gt;0,$D$149-AA8,IF(AA8&gt;(-$D$149),$D$149-(AA8*(-1)),(AA8+$D$149)*(-1))))</f>
        <v>3.0159285714285715E-2</v>
      </c>
      <c r="AE8" s="35">
        <f t="shared" si="10"/>
        <v>1.3959285714285716E-2</v>
      </c>
      <c r="AF8">
        <v>0.1051</v>
      </c>
      <c r="AG8">
        <v>-6.6699999999999995E-2</v>
      </c>
      <c r="AH8">
        <v>8.0000000000000004E-4</v>
      </c>
      <c r="AI8" s="35">
        <f t="shared" ref="AI8:AI71" si="11">IF(AF8&gt;$AF$149,AF8-$AF$149,$AF$149-AF8)</f>
        <v>1.4927142857142875E-2</v>
      </c>
      <c r="AJ8" s="35">
        <f t="shared" ref="AJ8:AK71" si="12">IF(AG8&gt;$D$149,AG8-$D$149,IF(AG8&gt;0,$D$149-AG8,IF(AG8&gt;(-$D$149),$D$149-(AG8*(-1)),(AG8+$D$149)*(-1))))</f>
        <v>7.0759285714285705E-2</v>
      </c>
      <c r="AK8" s="35">
        <f t="shared" si="12"/>
        <v>4.8592857142857144E-3</v>
      </c>
      <c r="AL8">
        <v>9.8199999999999996E-2</v>
      </c>
      <c r="AM8">
        <v>-0.01</v>
      </c>
      <c r="AN8">
        <v>-1.9E-3</v>
      </c>
      <c r="AO8" s="35">
        <f t="shared" ref="AO8:AO71" si="13">IF(AL8&gt;$AL$149,AL8-$AL$149,$AL$149-AL8)</f>
        <v>2.2007142857142781E-3</v>
      </c>
      <c r="AP8" s="35">
        <f t="shared" ref="AP8:AQ71" si="14">IF(AM8&gt;$D$149,AM8-$D$149,IF(AM8&gt;0,$D$149-AM8,IF(AM8&gt;(-$D$149),$D$149-(AM8*(-1)),(AM8+$D$149)*(-1))))</f>
        <v>1.4059285714285715E-2</v>
      </c>
      <c r="AQ8" s="35">
        <f t="shared" si="14"/>
        <v>2.1592857142857143E-3</v>
      </c>
      <c r="AR8">
        <v>2.2800000000000001E-2</v>
      </c>
      <c r="AS8">
        <v>-2.86E-2</v>
      </c>
      <c r="AT8">
        <v>1.43E-2</v>
      </c>
      <c r="AU8" s="35">
        <f t="shared" ref="AU8:AU71" si="15">IF(AR8&gt;$AR$149,AR8-$AR$149,$AR$149-AR8)</f>
        <v>1.1228571428571426E-2</v>
      </c>
      <c r="AV8" s="35">
        <f t="shared" ref="AV8:AW71" si="16">IF(AS8&gt;$D$149,AS8-$D$149,IF(AS8&gt;0,$D$149-AS8,IF(AS8&gt;(-$D$149),$D$149-(AS8*(-1)),(AS8+$D$149)*(-1))))</f>
        <v>3.2659285714285717E-2</v>
      </c>
      <c r="AW8" s="35">
        <f t="shared" si="16"/>
        <v>1.8359285714285713E-2</v>
      </c>
      <c r="AX8">
        <v>6.8000000000000005E-2</v>
      </c>
      <c r="AY8">
        <v>-7.9699999999999993E-2</v>
      </c>
      <c r="AZ8">
        <v>-8.0999999999999996E-3</v>
      </c>
      <c r="BA8" s="35">
        <f t="shared" ref="BA8:BA71" si="17">IF(AX8&gt;$AX$149,AX8-$AX$149,$AX$149-AX8)</f>
        <v>1.0700714285714244E-2</v>
      </c>
      <c r="BB8" s="35">
        <f t="shared" ref="BB8:BC71" si="18">IF(AY8&gt;$D$149,AY8-$D$149,IF(AY8&gt;0,$D$149-AY8,IF(AY8&gt;(-$D$149),$D$149-(AY8*(-1)),(AY8+$D$149)*(-1))))</f>
        <v>8.3759285714285703E-2</v>
      </c>
      <c r="BC8" s="35">
        <f t="shared" si="18"/>
        <v>1.2159285714285713E-2</v>
      </c>
    </row>
    <row r="9" spans="1:55" ht="15">
      <c r="A9" s="1">
        <v>3</v>
      </c>
      <c r="B9">
        <v>9.5899999999999999E-2</v>
      </c>
      <c r="C9">
        <v>-2.6800000000000001E-2</v>
      </c>
      <c r="D9">
        <v>-4.1999999999999997E-3</v>
      </c>
      <c r="E9" s="34">
        <f t="shared" si="0"/>
        <v>6.9599999999999523E-3</v>
      </c>
      <c r="F9" s="34">
        <f t="shared" si="1"/>
        <v>4.9757857142857145E-2</v>
      </c>
      <c r="G9" s="34">
        <f t="shared" si="2"/>
        <v>8.2592857142857138E-3</v>
      </c>
      <c r="H9">
        <v>8.2299999999999998E-2</v>
      </c>
      <c r="I9">
        <v>-3.1099999999999999E-2</v>
      </c>
      <c r="J9">
        <v>-6.8999999999999999E-3</v>
      </c>
      <c r="K9" s="35">
        <f t="shared" si="3"/>
        <v>3.8000000000004697E-4</v>
      </c>
      <c r="L9" s="35">
        <f t="shared" si="4"/>
        <v>3.5159285714285712E-2</v>
      </c>
      <c r="M9" s="35">
        <f t="shared" si="4"/>
        <v>1.0959285714285713E-2</v>
      </c>
      <c r="N9">
        <v>9.4500000000000001E-2</v>
      </c>
      <c r="O9">
        <v>-6.0999999999999999E-2</v>
      </c>
      <c r="P9">
        <v>-7.9000000000000008E-3</v>
      </c>
      <c r="Q9" s="35">
        <f t="shared" si="5"/>
        <v>1.0242857142856859E-3</v>
      </c>
      <c r="R9" s="35">
        <f t="shared" si="6"/>
        <v>6.5059285714285708E-2</v>
      </c>
      <c r="S9" s="35">
        <f t="shared" si="6"/>
        <v>1.1959285714285714E-2</v>
      </c>
      <c r="T9">
        <v>0.1004</v>
      </c>
      <c r="U9">
        <v>-1.18E-2</v>
      </c>
      <c r="V9">
        <v>-4.0000000000000001E-3</v>
      </c>
      <c r="W9" s="35">
        <f t="shared" si="7"/>
        <v>5.2357142857142741E-3</v>
      </c>
      <c r="X9" s="35">
        <f t="shared" si="8"/>
        <v>1.5859285714285715E-2</v>
      </c>
      <c r="Y9" s="35">
        <f t="shared" si="8"/>
        <v>5.9285714285713977E-5</v>
      </c>
      <c r="Z9">
        <v>9.7299999999999998E-2</v>
      </c>
      <c r="AA9">
        <v>-2.1000000000000001E-2</v>
      </c>
      <c r="AB9">
        <v>1.5E-3</v>
      </c>
      <c r="AC9" s="35">
        <f t="shared" si="9"/>
        <v>1.1912142857142857E-2</v>
      </c>
      <c r="AD9" s="35">
        <f t="shared" si="10"/>
        <v>2.5059285714285714E-2</v>
      </c>
      <c r="AE9" s="35">
        <f t="shared" si="10"/>
        <v>5.5592857142857145E-3</v>
      </c>
      <c r="AF9">
        <v>0.1003</v>
      </c>
      <c r="AG9">
        <v>-5.9799999999999999E-2</v>
      </c>
      <c r="AH9">
        <v>-4.0000000000000002E-4</v>
      </c>
      <c r="AI9" s="35">
        <f t="shared" si="11"/>
        <v>1.0127142857142876E-2</v>
      </c>
      <c r="AJ9" s="35">
        <f t="shared" si="12"/>
        <v>6.3859285714285716E-2</v>
      </c>
      <c r="AK9" s="35">
        <f t="shared" si="12"/>
        <v>3.6592857142857139E-3</v>
      </c>
      <c r="AL9">
        <v>9.6699999999999994E-2</v>
      </c>
      <c r="AM9">
        <v>-3.3E-3</v>
      </c>
      <c r="AN9">
        <v>-2.7000000000000001E-3</v>
      </c>
      <c r="AO9" s="35">
        <f t="shared" si="13"/>
        <v>7.0071428571427674E-4</v>
      </c>
      <c r="AP9" s="35">
        <f t="shared" si="14"/>
        <v>7.5928571428571408E-4</v>
      </c>
      <c r="AQ9" s="35">
        <f t="shared" si="14"/>
        <v>1.3592857142857139E-3</v>
      </c>
      <c r="AR9">
        <v>1.67E-2</v>
      </c>
      <c r="AS9">
        <v>-4.1799999999999997E-2</v>
      </c>
      <c r="AT9">
        <v>2.9999999999999997E-4</v>
      </c>
      <c r="AU9" s="35">
        <f t="shared" si="15"/>
        <v>5.128571428571425E-3</v>
      </c>
      <c r="AV9" s="35">
        <f t="shared" si="16"/>
        <v>4.5859285714285714E-2</v>
      </c>
      <c r="AW9" s="35">
        <f t="shared" si="16"/>
        <v>4.359285714285714E-3</v>
      </c>
      <c r="AX9">
        <v>5.2699999999999997E-2</v>
      </c>
      <c r="AY9">
        <v>-7.4099999999999999E-2</v>
      </c>
      <c r="AZ9">
        <v>-9.2999999999999992E-3</v>
      </c>
      <c r="BA9" s="35">
        <f t="shared" si="17"/>
        <v>2.6000714285714252E-2</v>
      </c>
      <c r="BB9" s="35">
        <f t="shared" si="18"/>
        <v>7.8159285714285709E-2</v>
      </c>
      <c r="BC9" s="35">
        <f t="shared" si="18"/>
        <v>1.3359285714285712E-2</v>
      </c>
    </row>
    <row r="10" spans="1:55" ht="15">
      <c r="A10" s="1">
        <v>4</v>
      </c>
      <c r="B10">
        <v>0.10100000000000001</v>
      </c>
      <c r="C10">
        <v>-2.3699999999999999E-2</v>
      </c>
      <c r="D10">
        <v>-5.5999999999999999E-3</v>
      </c>
      <c r="E10" s="34">
        <f t="shared" si="0"/>
        <v>1.859999999999945E-3</v>
      </c>
      <c r="F10" s="34">
        <f t="shared" si="1"/>
        <v>4.6657857142857147E-2</v>
      </c>
      <c r="G10" s="34">
        <f t="shared" si="2"/>
        <v>9.659285714285714E-3</v>
      </c>
      <c r="H10">
        <v>8.43E-2</v>
      </c>
      <c r="I10">
        <v>-4.5900000000000003E-2</v>
      </c>
      <c r="J10">
        <v>-3.3E-3</v>
      </c>
      <c r="K10" s="35">
        <f t="shared" si="3"/>
        <v>1.6199999999999548E-3</v>
      </c>
      <c r="L10" s="35">
        <f t="shared" si="4"/>
        <v>4.995928571428572E-2</v>
      </c>
      <c r="M10" s="35">
        <f t="shared" si="4"/>
        <v>7.5928571428571408E-4</v>
      </c>
      <c r="N10">
        <v>9.6000000000000002E-2</v>
      </c>
      <c r="O10">
        <v>-6.6900000000000001E-2</v>
      </c>
      <c r="P10">
        <v>-4.8999999999999998E-3</v>
      </c>
      <c r="Q10" s="35">
        <f t="shared" si="5"/>
        <v>2.5242857142856873E-3</v>
      </c>
      <c r="R10" s="35">
        <f t="shared" si="6"/>
        <v>7.0959285714285711E-2</v>
      </c>
      <c r="S10" s="35">
        <f t="shared" si="6"/>
        <v>8.9592857142857148E-3</v>
      </c>
      <c r="T10">
        <v>9.8900000000000002E-2</v>
      </c>
      <c r="U10">
        <v>-1.5900000000000001E-2</v>
      </c>
      <c r="V10">
        <v>-1E-4</v>
      </c>
      <c r="W10" s="35">
        <f t="shared" si="7"/>
        <v>6.7357142857142754E-3</v>
      </c>
      <c r="X10" s="35">
        <f t="shared" si="8"/>
        <v>1.9959285714285714E-2</v>
      </c>
      <c r="Y10" s="35">
        <f t="shared" si="8"/>
        <v>3.9592857142857138E-3</v>
      </c>
      <c r="Z10">
        <v>0.1045</v>
      </c>
      <c r="AA10">
        <v>-2.1399999999999999E-2</v>
      </c>
      <c r="AB10">
        <v>-8.9999999999999998E-4</v>
      </c>
      <c r="AC10" s="35">
        <f t="shared" si="9"/>
        <v>1.9112142857142855E-2</v>
      </c>
      <c r="AD10" s="35">
        <f t="shared" si="10"/>
        <v>2.5459285714285712E-2</v>
      </c>
      <c r="AE10" s="35">
        <f t="shared" si="10"/>
        <v>3.1592857142857143E-3</v>
      </c>
      <c r="AF10">
        <v>9.1399999999999995E-2</v>
      </c>
      <c r="AG10">
        <v>-6.8900000000000003E-2</v>
      </c>
      <c r="AH10">
        <v>2.2000000000000001E-3</v>
      </c>
      <c r="AI10" s="35">
        <f t="shared" si="11"/>
        <v>1.2271428571428711E-3</v>
      </c>
      <c r="AJ10" s="35">
        <f t="shared" si="12"/>
        <v>7.2959285714285713E-2</v>
      </c>
      <c r="AK10" s="35">
        <f t="shared" si="12"/>
        <v>6.2592857142857138E-3</v>
      </c>
      <c r="AL10">
        <v>9.8900000000000002E-2</v>
      </c>
      <c r="AM10">
        <v>-3.0800000000000001E-2</v>
      </c>
      <c r="AN10">
        <v>-2.5000000000000001E-3</v>
      </c>
      <c r="AO10" s="35">
        <f t="shared" si="13"/>
        <v>2.9007142857142842E-3</v>
      </c>
      <c r="AP10" s="35">
        <f t="shared" si="14"/>
        <v>3.4859285714285718E-2</v>
      </c>
      <c r="AQ10" s="35">
        <f t="shared" si="14"/>
        <v>1.559285714285714E-3</v>
      </c>
      <c r="AR10">
        <v>1.7600000000000001E-2</v>
      </c>
      <c r="AS10">
        <v>-1.3299999999999999E-2</v>
      </c>
      <c r="AT10">
        <v>1.6000000000000001E-3</v>
      </c>
      <c r="AU10" s="35">
        <f t="shared" si="15"/>
        <v>6.0285714285714265E-3</v>
      </c>
      <c r="AV10" s="35">
        <f t="shared" si="16"/>
        <v>1.7359285714285713E-2</v>
      </c>
      <c r="AW10" s="35">
        <f t="shared" si="16"/>
        <v>5.6592857142857139E-3</v>
      </c>
      <c r="AX10">
        <v>6.4500000000000002E-2</v>
      </c>
      <c r="AY10">
        <v>-6.6100000000000006E-2</v>
      </c>
      <c r="AZ10">
        <v>-5.7999999999999996E-3</v>
      </c>
      <c r="BA10" s="35">
        <f t="shared" si="17"/>
        <v>1.4200714285714247E-2</v>
      </c>
      <c r="BB10" s="35">
        <f t="shared" si="18"/>
        <v>7.0159285714285716E-2</v>
      </c>
      <c r="BC10" s="35">
        <f t="shared" si="18"/>
        <v>9.8592857142857128E-3</v>
      </c>
    </row>
    <row r="11" spans="1:55" ht="15">
      <c r="A11" s="1">
        <v>5</v>
      </c>
      <c r="B11">
        <v>9.2399999999999996E-2</v>
      </c>
      <c r="C11">
        <v>-2.53E-2</v>
      </c>
      <c r="D11">
        <v>-3.0000000000000001E-3</v>
      </c>
      <c r="E11" s="34">
        <f t="shared" si="0"/>
        <v>1.0459999999999955E-2</v>
      </c>
      <c r="F11" s="34">
        <f t="shared" si="1"/>
        <v>4.8257857142857144E-2</v>
      </c>
      <c r="G11" s="34">
        <f t="shared" si="2"/>
        <v>1.059285714285714E-3</v>
      </c>
      <c r="H11">
        <v>8.5199999999999998E-2</v>
      </c>
      <c r="I11">
        <v>-4.8300000000000003E-2</v>
      </c>
      <c r="J11">
        <v>-1E-4</v>
      </c>
      <c r="K11" s="35">
        <f t="shared" si="3"/>
        <v>2.5199999999999528E-3</v>
      </c>
      <c r="L11" s="35">
        <f t="shared" si="4"/>
        <v>5.2359285714285719E-2</v>
      </c>
      <c r="M11" s="35">
        <f t="shared" si="4"/>
        <v>3.9592857142857138E-3</v>
      </c>
      <c r="N11">
        <v>8.6699999999999999E-2</v>
      </c>
      <c r="O11">
        <v>-5.8500000000000003E-2</v>
      </c>
      <c r="P11">
        <v>-2.2000000000000001E-3</v>
      </c>
      <c r="Q11" s="35">
        <f t="shared" si="5"/>
        <v>6.7757142857143154E-3</v>
      </c>
      <c r="R11" s="35">
        <f t="shared" si="6"/>
        <v>6.255928571428572E-2</v>
      </c>
      <c r="S11" s="35">
        <f t="shared" si="6"/>
        <v>1.8592857142857139E-3</v>
      </c>
      <c r="T11">
        <v>9.9400000000000002E-2</v>
      </c>
      <c r="U11">
        <v>-1.32E-2</v>
      </c>
      <c r="V11">
        <v>5.5999999999999999E-3</v>
      </c>
      <c r="W11" s="35">
        <f t="shared" si="7"/>
        <v>6.235714285714275E-3</v>
      </c>
      <c r="X11" s="35">
        <f t="shared" si="8"/>
        <v>1.7259285714285713E-2</v>
      </c>
      <c r="Y11" s="35">
        <f t="shared" si="8"/>
        <v>9.659285714285714E-3</v>
      </c>
      <c r="Z11">
        <v>8.5000000000000006E-2</v>
      </c>
      <c r="AA11">
        <v>-4.07E-2</v>
      </c>
      <c r="AB11">
        <v>2.3999999999999998E-3</v>
      </c>
      <c r="AC11" s="35">
        <f t="shared" si="9"/>
        <v>3.8785714285713424E-4</v>
      </c>
      <c r="AD11" s="35">
        <f t="shared" si="10"/>
        <v>4.4759285714285717E-2</v>
      </c>
      <c r="AE11" s="35">
        <f t="shared" si="10"/>
        <v>6.4592857142857143E-3</v>
      </c>
      <c r="AF11">
        <v>9.0499999999999997E-2</v>
      </c>
      <c r="AG11">
        <v>-0.06</v>
      </c>
      <c r="AH11">
        <v>-2.3999999999999998E-3</v>
      </c>
      <c r="AI11" s="35">
        <f t="shared" si="11"/>
        <v>3.2714285714287306E-4</v>
      </c>
      <c r="AJ11" s="35">
        <f t="shared" si="12"/>
        <v>6.4059285714285708E-2</v>
      </c>
      <c r="AK11" s="35">
        <f t="shared" si="12"/>
        <v>1.6592857142857143E-3</v>
      </c>
      <c r="AL11">
        <v>9.0700000000000003E-2</v>
      </c>
      <c r="AM11">
        <v>-9.7000000000000003E-3</v>
      </c>
      <c r="AN11">
        <v>2.9999999999999997E-4</v>
      </c>
      <c r="AO11" s="35">
        <f t="shared" si="13"/>
        <v>5.2992857142857147E-3</v>
      </c>
      <c r="AP11" s="35">
        <f t="shared" si="14"/>
        <v>1.3759285714285713E-2</v>
      </c>
      <c r="AQ11" s="35">
        <f t="shared" si="14"/>
        <v>4.359285714285714E-3</v>
      </c>
      <c r="AR11">
        <v>3.1099999999999999E-2</v>
      </c>
      <c r="AS11">
        <v>-1.89E-2</v>
      </c>
      <c r="AT11">
        <v>-4.4999999999999997E-3</v>
      </c>
      <c r="AU11" s="35">
        <f t="shared" si="15"/>
        <v>1.9528571428571423E-2</v>
      </c>
      <c r="AV11" s="35">
        <f t="shared" si="16"/>
        <v>2.2959285714285713E-2</v>
      </c>
      <c r="AW11" s="35">
        <f t="shared" si="16"/>
        <v>8.5592857142857137E-3</v>
      </c>
      <c r="AX11">
        <v>6.1699999999999998E-2</v>
      </c>
      <c r="AY11">
        <v>-7.7100000000000002E-2</v>
      </c>
      <c r="AZ11">
        <v>-4.4999999999999997E-3</v>
      </c>
      <c r="BA11" s="35">
        <f t="shared" si="17"/>
        <v>1.7000714285714251E-2</v>
      </c>
      <c r="BB11" s="35">
        <f t="shared" si="18"/>
        <v>8.1159285714285712E-2</v>
      </c>
      <c r="BC11" s="35">
        <f t="shared" si="18"/>
        <v>8.5592857142857137E-3</v>
      </c>
    </row>
    <row r="12" spans="1:55" ht="15">
      <c r="A12" s="1">
        <v>6</v>
      </c>
      <c r="B12">
        <v>9.3899999999999997E-2</v>
      </c>
      <c r="C12">
        <v>-3.4000000000000002E-2</v>
      </c>
      <c r="D12">
        <v>1E-4</v>
      </c>
      <c r="E12" s="34">
        <f t="shared" si="0"/>
        <v>8.9599999999999541E-3</v>
      </c>
      <c r="F12" s="34">
        <f t="shared" si="1"/>
        <v>5.695785714285715E-2</v>
      </c>
      <c r="G12" s="34">
        <f t="shared" si="2"/>
        <v>4.1592857142857143E-3</v>
      </c>
      <c r="H12">
        <v>7.3999999999999996E-2</v>
      </c>
      <c r="I12">
        <v>-3.0599999999999999E-2</v>
      </c>
      <c r="J12">
        <v>2E-3</v>
      </c>
      <c r="K12" s="35">
        <f t="shared" si="3"/>
        <v>8.6800000000000488E-3</v>
      </c>
      <c r="L12" s="35">
        <f t="shared" si="4"/>
        <v>3.4659285714285712E-2</v>
      </c>
      <c r="M12" s="35">
        <f t="shared" si="4"/>
        <v>6.0592857142857141E-3</v>
      </c>
      <c r="N12">
        <v>9.6100000000000005E-2</v>
      </c>
      <c r="O12">
        <v>-5.7599999999999998E-2</v>
      </c>
      <c r="P12">
        <v>-4.7999999999999996E-3</v>
      </c>
      <c r="Q12" s="35">
        <f t="shared" si="5"/>
        <v>2.6242857142856901E-3</v>
      </c>
      <c r="R12" s="35">
        <f t="shared" si="6"/>
        <v>6.1659285714285715E-2</v>
      </c>
      <c r="S12" s="35">
        <f t="shared" si="6"/>
        <v>8.8592857142857136E-3</v>
      </c>
      <c r="T12">
        <v>0.1047</v>
      </c>
      <c r="U12">
        <v>-1.84E-2</v>
      </c>
      <c r="V12">
        <v>7.4999999999999997E-3</v>
      </c>
      <c r="W12" s="35">
        <f t="shared" si="7"/>
        <v>9.3571428571427584E-4</v>
      </c>
      <c r="X12" s="35">
        <f t="shared" si="8"/>
        <v>2.2459285714285713E-2</v>
      </c>
      <c r="Y12" s="35">
        <f t="shared" si="8"/>
        <v>1.1559285714285713E-2</v>
      </c>
      <c r="Z12">
        <v>8.9300000000000004E-2</v>
      </c>
      <c r="AA12">
        <v>-3.09E-2</v>
      </c>
      <c r="AB12">
        <v>2.0000000000000001E-4</v>
      </c>
      <c r="AC12" s="35">
        <f t="shared" si="9"/>
        <v>3.912142857142864E-3</v>
      </c>
      <c r="AD12" s="35">
        <f t="shared" si="10"/>
        <v>3.4959285714285714E-2</v>
      </c>
      <c r="AE12" s="35">
        <f t="shared" si="10"/>
        <v>4.2592857142857137E-3</v>
      </c>
      <c r="AF12">
        <v>8.9700000000000002E-2</v>
      </c>
      <c r="AG12">
        <v>-6.25E-2</v>
      </c>
      <c r="AH12">
        <v>-2.3E-3</v>
      </c>
      <c r="AI12" s="35">
        <f t="shared" si="11"/>
        <v>4.728571428571221E-4</v>
      </c>
      <c r="AJ12" s="35">
        <f t="shared" si="12"/>
        <v>6.655928571428571E-2</v>
      </c>
      <c r="AK12" s="35">
        <f t="shared" si="12"/>
        <v>1.7592857142857141E-3</v>
      </c>
      <c r="AL12">
        <v>9.8699999999999996E-2</v>
      </c>
      <c r="AM12">
        <v>-0.01</v>
      </c>
      <c r="AN12">
        <v>-9.7000000000000003E-3</v>
      </c>
      <c r="AO12" s="35">
        <f t="shared" si="13"/>
        <v>2.7007142857142785E-3</v>
      </c>
      <c r="AP12" s="35">
        <f t="shared" si="14"/>
        <v>1.4059285714285715E-2</v>
      </c>
      <c r="AQ12" s="35">
        <f t="shared" si="14"/>
        <v>1.3759285714285713E-2</v>
      </c>
      <c r="AR12">
        <v>2.0299999999999999E-2</v>
      </c>
      <c r="AS12">
        <v>1.6400000000000001E-2</v>
      </c>
      <c r="AT12">
        <v>-6.6E-3</v>
      </c>
      <c r="AU12" s="35">
        <f t="shared" si="15"/>
        <v>8.7285714285714241E-3</v>
      </c>
      <c r="AV12" s="35">
        <f t="shared" si="16"/>
        <v>2.0459285714285715E-2</v>
      </c>
      <c r="AW12" s="35">
        <f t="shared" si="16"/>
        <v>1.0659285714285715E-2</v>
      </c>
      <c r="AX12">
        <v>5.91E-2</v>
      </c>
      <c r="AY12">
        <v>-4.2000000000000003E-2</v>
      </c>
      <c r="AZ12">
        <v>-1E-4</v>
      </c>
      <c r="BA12" s="35">
        <f t="shared" si="17"/>
        <v>1.9600714285714249E-2</v>
      </c>
      <c r="BB12" s="35">
        <f t="shared" si="18"/>
        <v>4.6059285714285719E-2</v>
      </c>
      <c r="BC12" s="35">
        <f t="shared" si="18"/>
        <v>3.9592857142857138E-3</v>
      </c>
    </row>
    <row r="13" spans="1:55" ht="15">
      <c r="A13" s="1">
        <v>7</v>
      </c>
      <c r="B13">
        <v>9.7199999999999995E-2</v>
      </c>
      <c r="C13">
        <v>-3.2000000000000001E-2</v>
      </c>
      <c r="D13">
        <v>1E-3</v>
      </c>
      <c r="E13" s="34">
        <f t="shared" si="0"/>
        <v>5.6599999999999567E-3</v>
      </c>
      <c r="F13" s="34">
        <f t="shared" si="1"/>
        <v>5.4957857142857149E-2</v>
      </c>
      <c r="G13" s="34">
        <f t="shared" si="2"/>
        <v>5.0592857142857141E-3</v>
      </c>
      <c r="H13">
        <v>6.2799999999999995E-2</v>
      </c>
      <c r="I13">
        <v>-3.0200000000000001E-2</v>
      </c>
      <c r="J13">
        <v>-3.8999999999999998E-3</v>
      </c>
      <c r="K13" s="35">
        <f t="shared" si="3"/>
        <v>1.988000000000005E-2</v>
      </c>
      <c r="L13" s="35">
        <f t="shared" si="4"/>
        <v>3.4259285714285714E-2</v>
      </c>
      <c r="M13" s="35">
        <f t="shared" si="4"/>
        <v>1.5928571428571424E-4</v>
      </c>
      <c r="N13">
        <v>9.5000000000000001E-2</v>
      </c>
      <c r="O13">
        <v>-5.9400000000000001E-2</v>
      </c>
      <c r="P13">
        <v>-7.1000000000000004E-3</v>
      </c>
      <c r="Q13" s="35">
        <f t="shared" si="5"/>
        <v>1.5242857142856864E-3</v>
      </c>
      <c r="R13" s="35">
        <f t="shared" si="6"/>
        <v>6.3459285714285718E-2</v>
      </c>
      <c r="S13" s="35">
        <f t="shared" si="6"/>
        <v>1.1159285714285715E-2</v>
      </c>
      <c r="T13">
        <v>9.9199999999999997E-2</v>
      </c>
      <c r="U13">
        <v>-1.2800000000000001E-2</v>
      </c>
      <c r="V13">
        <v>-4.0000000000000002E-4</v>
      </c>
      <c r="W13" s="35">
        <f t="shared" si="7"/>
        <v>6.4357142857142807E-3</v>
      </c>
      <c r="X13" s="35">
        <f t="shared" si="8"/>
        <v>1.6859285714285716E-2</v>
      </c>
      <c r="Y13" s="35">
        <f t="shared" si="8"/>
        <v>3.6592857142857139E-3</v>
      </c>
      <c r="Z13">
        <v>9.2100000000000001E-2</v>
      </c>
      <c r="AA13">
        <v>-4.5600000000000002E-2</v>
      </c>
      <c r="AB13">
        <v>-1.01E-2</v>
      </c>
      <c r="AC13" s="35">
        <f t="shared" si="9"/>
        <v>6.712142857142861E-3</v>
      </c>
      <c r="AD13" s="35">
        <f t="shared" si="10"/>
        <v>4.9659285714285718E-2</v>
      </c>
      <c r="AE13" s="35">
        <f t="shared" si="10"/>
        <v>1.4159285714285715E-2</v>
      </c>
      <c r="AF13">
        <v>9.1999999999999998E-2</v>
      </c>
      <c r="AG13">
        <v>-6.4699999999999994E-2</v>
      </c>
      <c r="AH13">
        <v>-2.5999999999999999E-3</v>
      </c>
      <c r="AI13" s="35">
        <f t="shared" si="11"/>
        <v>1.8271428571428744E-3</v>
      </c>
      <c r="AJ13" s="35">
        <f t="shared" si="12"/>
        <v>6.8759285714285703E-2</v>
      </c>
      <c r="AK13" s="35">
        <f t="shared" si="12"/>
        <v>1.4592857142857142E-3</v>
      </c>
      <c r="AL13">
        <v>9.0700000000000003E-2</v>
      </c>
      <c r="AM13">
        <v>-2.64E-2</v>
      </c>
      <c r="AN13">
        <v>-8.6E-3</v>
      </c>
      <c r="AO13" s="35">
        <f t="shared" si="13"/>
        <v>5.2992857142857147E-3</v>
      </c>
      <c r="AP13" s="35">
        <f t="shared" si="14"/>
        <v>3.0459285714285713E-2</v>
      </c>
      <c r="AQ13" s="35">
        <f t="shared" si="14"/>
        <v>1.2659285714285713E-2</v>
      </c>
      <c r="AR13">
        <v>4.2000000000000003E-2</v>
      </c>
      <c r="AS13">
        <v>0.02</v>
      </c>
      <c r="AT13">
        <v>4.1999999999999997E-3</v>
      </c>
      <c r="AU13" s="35">
        <f t="shared" si="15"/>
        <v>3.042857142857143E-2</v>
      </c>
      <c r="AV13" s="35">
        <f t="shared" si="16"/>
        <v>2.4059285714285714E-2</v>
      </c>
      <c r="AW13" s="35">
        <f t="shared" si="16"/>
        <v>8.2592857142857138E-3</v>
      </c>
      <c r="AX13">
        <v>7.2400000000000006E-2</v>
      </c>
      <c r="AY13">
        <v>-3.9300000000000002E-2</v>
      </c>
      <c r="AZ13">
        <v>-5.3E-3</v>
      </c>
      <c r="BA13" s="35">
        <f t="shared" si="17"/>
        <v>6.3007142857142429E-3</v>
      </c>
      <c r="BB13" s="35">
        <f t="shared" si="18"/>
        <v>4.3359285714285718E-2</v>
      </c>
      <c r="BC13" s="35">
        <f t="shared" si="18"/>
        <v>9.3592857142857141E-3</v>
      </c>
    </row>
    <row r="14" spans="1:55" ht="15">
      <c r="A14" s="1">
        <v>8</v>
      </c>
      <c r="B14">
        <v>9.8000000000000004E-2</v>
      </c>
      <c r="C14">
        <v>-3.2099999999999997E-2</v>
      </c>
      <c r="D14">
        <v>4.7999999999999996E-3</v>
      </c>
      <c r="E14" s="34">
        <f t="shared" si="0"/>
        <v>4.8599999999999477E-3</v>
      </c>
      <c r="F14" s="34">
        <f t="shared" si="1"/>
        <v>5.5057857142857144E-2</v>
      </c>
      <c r="G14" s="34">
        <f t="shared" si="2"/>
        <v>8.8592857142857136E-3</v>
      </c>
      <c r="H14">
        <v>8.7800000000000003E-2</v>
      </c>
      <c r="I14">
        <v>-4.6699999999999998E-2</v>
      </c>
      <c r="J14">
        <v>-7.9000000000000008E-3</v>
      </c>
      <c r="K14" s="35">
        <f t="shared" si="3"/>
        <v>5.1199999999999579E-3</v>
      </c>
      <c r="L14" s="35">
        <f t="shared" si="4"/>
        <v>5.0759285714285715E-2</v>
      </c>
      <c r="M14" s="35">
        <f t="shared" si="4"/>
        <v>1.1959285714285714E-2</v>
      </c>
      <c r="N14">
        <v>9.2700000000000005E-2</v>
      </c>
      <c r="O14">
        <v>-6.1499999999999999E-2</v>
      </c>
      <c r="P14">
        <v>-5.3E-3</v>
      </c>
      <c r="Q14" s="35">
        <f t="shared" si="5"/>
        <v>7.7571428571431011E-4</v>
      </c>
      <c r="R14" s="35">
        <f t="shared" si="6"/>
        <v>6.5559285714285709E-2</v>
      </c>
      <c r="S14" s="35">
        <f t="shared" si="6"/>
        <v>9.3592857142857141E-3</v>
      </c>
      <c r="T14">
        <v>0.1016</v>
      </c>
      <c r="U14">
        <v>-1.54E-2</v>
      </c>
      <c r="V14">
        <v>-3.7000000000000002E-3</v>
      </c>
      <c r="W14" s="35">
        <f t="shared" si="7"/>
        <v>4.0357142857142814E-3</v>
      </c>
      <c r="X14" s="35">
        <f t="shared" si="8"/>
        <v>1.9459285714285714E-2</v>
      </c>
      <c r="Y14" s="35">
        <f t="shared" si="8"/>
        <v>3.592857142857139E-4</v>
      </c>
      <c r="Z14">
        <v>7.6700000000000004E-2</v>
      </c>
      <c r="AA14">
        <v>-3.78E-2</v>
      </c>
      <c r="AB14">
        <v>-4.1000000000000003E-3</v>
      </c>
      <c r="AC14" s="35">
        <f t="shared" si="9"/>
        <v>8.6878571428571361E-3</v>
      </c>
      <c r="AD14" s="35">
        <f t="shared" si="10"/>
        <v>4.1859285714285717E-2</v>
      </c>
      <c r="AE14" s="35">
        <f t="shared" si="10"/>
        <v>8.1592857142857144E-3</v>
      </c>
      <c r="AF14">
        <v>8.7599999999999997E-2</v>
      </c>
      <c r="AG14">
        <v>-6.83E-2</v>
      </c>
      <c r="AH14">
        <v>-2.5999999999999999E-3</v>
      </c>
      <c r="AI14" s="35">
        <f t="shared" si="11"/>
        <v>2.5728571428571267E-3</v>
      </c>
      <c r="AJ14" s="35">
        <f t="shared" si="12"/>
        <v>7.2359285714285709E-2</v>
      </c>
      <c r="AK14" s="35">
        <f t="shared" si="12"/>
        <v>1.4592857142857142E-3</v>
      </c>
      <c r="AL14">
        <v>0.1205</v>
      </c>
      <c r="AM14">
        <v>5.1999999999999998E-3</v>
      </c>
      <c r="AN14">
        <v>-1.7399999999999999E-2</v>
      </c>
      <c r="AO14" s="35">
        <f t="shared" si="13"/>
        <v>2.4500714285714278E-2</v>
      </c>
      <c r="AP14" s="35">
        <f t="shared" si="14"/>
        <v>9.259285714285713E-3</v>
      </c>
      <c r="AQ14" s="35">
        <f t="shared" si="14"/>
        <v>2.1459285714285712E-2</v>
      </c>
      <c r="AR14">
        <v>3.4799999999999998E-2</v>
      </c>
      <c r="AS14">
        <v>-5.4399999999999997E-2</v>
      </c>
      <c r="AT14">
        <v>9.9000000000000008E-3</v>
      </c>
      <c r="AU14" s="35">
        <f t="shared" si="15"/>
        <v>2.3228571428571425E-2</v>
      </c>
      <c r="AV14" s="35">
        <f t="shared" si="16"/>
        <v>5.8459285714285714E-2</v>
      </c>
      <c r="AW14" s="35">
        <f t="shared" si="16"/>
        <v>1.3959285714285716E-2</v>
      </c>
      <c r="AX14">
        <v>8.43E-2</v>
      </c>
      <c r="AY14">
        <v>-3.9199999999999999E-2</v>
      </c>
      <c r="AZ14">
        <v>-7.9000000000000008E-3</v>
      </c>
      <c r="BA14" s="35">
        <f t="shared" si="17"/>
        <v>5.5992857142857511E-3</v>
      </c>
      <c r="BB14" s="35">
        <f t="shared" si="18"/>
        <v>4.3259285714285715E-2</v>
      </c>
      <c r="BC14" s="35">
        <f t="shared" si="18"/>
        <v>1.1959285714285714E-2</v>
      </c>
    </row>
    <row r="15" spans="1:55" ht="15">
      <c r="A15" s="1">
        <v>9</v>
      </c>
      <c r="B15">
        <v>0.1032</v>
      </c>
      <c r="C15">
        <v>-2.8400000000000002E-2</v>
      </c>
      <c r="D15">
        <v>6.1999999999999998E-3</v>
      </c>
      <c r="E15" s="34">
        <f t="shared" si="0"/>
        <v>3.400000000000486E-4</v>
      </c>
      <c r="F15" s="34">
        <f t="shared" si="1"/>
        <v>5.135785714285715E-2</v>
      </c>
      <c r="G15" s="34">
        <f t="shared" si="2"/>
        <v>1.0259285714285714E-2</v>
      </c>
      <c r="H15">
        <v>8.0699999999999994E-2</v>
      </c>
      <c r="I15">
        <v>-3.5400000000000001E-2</v>
      </c>
      <c r="J15">
        <v>-4.4000000000000003E-3</v>
      </c>
      <c r="K15" s="35">
        <f t="shared" si="3"/>
        <v>1.9800000000000512E-3</v>
      </c>
      <c r="L15" s="35">
        <f t="shared" si="4"/>
        <v>3.9459285714285718E-2</v>
      </c>
      <c r="M15" s="35">
        <f t="shared" si="4"/>
        <v>8.4592857142857143E-3</v>
      </c>
      <c r="N15">
        <v>8.6900000000000005E-2</v>
      </c>
      <c r="O15">
        <v>-5.5899999999999998E-2</v>
      </c>
      <c r="P15">
        <v>1.5E-3</v>
      </c>
      <c r="Q15" s="35">
        <f t="shared" si="5"/>
        <v>6.5757142857143097E-3</v>
      </c>
      <c r="R15" s="35">
        <f t="shared" si="6"/>
        <v>5.9959285714285715E-2</v>
      </c>
      <c r="S15" s="35">
        <f t="shared" si="6"/>
        <v>5.5592857142857145E-3</v>
      </c>
      <c r="T15">
        <v>9.1800000000000007E-2</v>
      </c>
      <c r="U15">
        <v>-1.2800000000000001E-2</v>
      </c>
      <c r="V15">
        <v>1.6999999999999999E-3</v>
      </c>
      <c r="W15" s="35">
        <f t="shared" si="7"/>
        <v>1.3835714285714271E-2</v>
      </c>
      <c r="X15" s="35">
        <f t="shared" si="8"/>
        <v>1.6859285714285716E-2</v>
      </c>
      <c r="Y15" s="35">
        <f t="shared" si="8"/>
        <v>5.7592857142857142E-3</v>
      </c>
      <c r="Z15">
        <v>6.8500000000000005E-2</v>
      </c>
      <c r="AA15">
        <v>-3.3799999999999997E-2</v>
      </c>
      <c r="AB15">
        <v>7.9000000000000008E-3</v>
      </c>
      <c r="AC15" s="35">
        <f t="shared" si="9"/>
        <v>1.6887857142857135E-2</v>
      </c>
      <c r="AD15" s="35">
        <f t="shared" si="10"/>
        <v>3.7859285714285713E-2</v>
      </c>
      <c r="AE15" s="35">
        <f t="shared" si="10"/>
        <v>1.1959285714285714E-2</v>
      </c>
      <c r="AF15">
        <v>9.0499999999999997E-2</v>
      </c>
      <c r="AG15">
        <v>-7.4399999999999994E-2</v>
      </c>
      <c r="AH15">
        <v>-3.2000000000000002E-3</v>
      </c>
      <c r="AI15" s="35">
        <f t="shared" si="11"/>
        <v>3.2714285714287306E-4</v>
      </c>
      <c r="AJ15" s="35">
        <f t="shared" si="12"/>
        <v>7.8459285714285704E-2</v>
      </c>
      <c r="AK15" s="35">
        <f t="shared" si="12"/>
        <v>8.5928571428571391E-4</v>
      </c>
      <c r="AL15">
        <v>9.98E-2</v>
      </c>
      <c r="AM15">
        <v>-2.3400000000000001E-2</v>
      </c>
      <c r="AN15">
        <v>-8.3999999999999995E-3</v>
      </c>
      <c r="AO15" s="35">
        <f t="shared" si="13"/>
        <v>3.8007142857142823E-3</v>
      </c>
      <c r="AP15" s="35">
        <f t="shared" si="14"/>
        <v>2.7459285714285714E-2</v>
      </c>
      <c r="AQ15" s="35">
        <f t="shared" si="14"/>
        <v>1.2459285714285714E-2</v>
      </c>
      <c r="AR15">
        <v>-6.2799999999999995E-2</v>
      </c>
      <c r="AS15">
        <v>5.1000000000000004E-3</v>
      </c>
      <c r="AT15">
        <v>-3.8999999999999998E-3</v>
      </c>
      <c r="AU15" s="35">
        <f t="shared" si="15"/>
        <v>7.4371428571428574E-2</v>
      </c>
      <c r="AV15" s="35">
        <f t="shared" si="16"/>
        <v>9.1592857142857136E-3</v>
      </c>
      <c r="AW15" s="35">
        <f t="shared" si="16"/>
        <v>1.5928571428571424E-4</v>
      </c>
      <c r="AX15">
        <v>0.10059999999999999</v>
      </c>
      <c r="AY15">
        <v>-7.1199999999999999E-2</v>
      </c>
      <c r="AZ15">
        <v>-1.5699999999999999E-2</v>
      </c>
      <c r="BA15" s="35">
        <f t="shared" si="17"/>
        <v>2.1899285714285746E-2</v>
      </c>
      <c r="BB15" s="35">
        <f t="shared" si="18"/>
        <v>7.5259285714285709E-2</v>
      </c>
      <c r="BC15" s="35">
        <f t="shared" si="18"/>
        <v>1.9759285714285712E-2</v>
      </c>
    </row>
    <row r="16" spans="1:55" ht="15">
      <c r="A16" s="1">
        <v>10</v>
      </c>
      <c r="B16">
        <v>9.06E-2</v>
      </c>
      <c r="C16">
        <v>-2.8799999999999999E-2</v>
      </c>
      <c r="D16">
        <v>6.4000000000000003E-3</v>
      </c>
      <c r="E16" s="34">
        <f t="shared" si="0"/>
        <v>1.2259999999999951E-2</v>
      </c>
      <c r="F16" s="34">
        <f t="shared" si="1"/>
        <v>5.1757857142857147E-2</v>
      </c>
      <c r="G16" s="34">
        <f t="shared" si="2"/>
        <v>1.0459285714285714E-2</v>
      </c>
      <c r="H16">
        <v>7.9000000000000001E-2</v>
      </c>
      <c r="I16">
        <v>-3.1E-2</v>
      </c>
      <c r="J16">
        <v>4.4000000000000003E-3</v>
      </c>
      <c r="K16" s="35">
        <f t="shared" si="3"/>
        <v>3.6800000000000443E-3</v>
      </c>
      <c r="L16" s="35">
        <f t="shared" si="4"/>
        <v>3.5059285714285716E-2</v>
      </c>
      <c r="M16" s="35">
        <f t="shared" si="4"/>
        <v>8.4592857142857143E-3</v>
      </c>
      <c r="N16">
        <v>9.1600000000000001E-2</v>
      </c>
      <c r="O16">
        <v>-5.6300000000000003E-2</v>
      </c>
      <c r="P16">
        <v>1E-3</v>
      </c>
      <c r="Q16" s="35">
        <f t="shared" si="5"/>
        <v>1.8757142857143139E-3</v>
      </c>
      <c r="R16" s="35">
        <f t="shared" si="6"/>
        <v>6.0359285714285719E-2</v>
      </c>
      <c r="S16" s="35">
        <f t="shared" si="6"/>
        <v>5.0592857142857141E-3</v>
      </c>
      <c r="T16">
        <v>0.1032</v>
      </c>
      <c r="U16">
        <v>-1.9099999999999999E-2</v>
      </c>
      <c r="V16">
        <v>2.8999999999999998E-3</v>
      </c>
      <c r="W16" s="35">
        <f t="shared" si="7"/>
        <v>2.4357142857142772E-3</v>
      </c>
      <c r="X16" s="35">
        <f t="shared" si="8"/>
        <v>2.3159285714285712E-2</v>
      </c>
      <c r="Y16" s="35">
        <f t="shared" si="8"/>
        <v>6.9592857142857139E-3</v>
      </c>
      <c r="Z16">
        <v>6.0199999999999997E-2</v>
      </c>
      <c r="AA16">
        <v>-2.2499999999999999E-2</v>
      </c>
      <c r="AB16">
        <v>1.9400000000000001E-2</v>
      </c>
      <c r="AC16" s="35">
        <f t="shared" si="9"/>
        <v>2.5187857142857144E-2</v>
      </c>
      <c r="AD16" s="35">
        <f t="shared" si="10"/>
        <v>2.6559285714285712E-2</v>
      </c>
      <c r="AE16" s="35">
        <f t="shared" si="10"/>
        <v>2.3459285714285714E-2</v>
      </c>
      <c r="AF16">
        <v>8.6800000000000002E-2</v>
      </c>
      <c r="AG16">
        <v>-6.54E-2</v>
      </c>
      <c r="AH16">
        <v>-5.1000000000000004E-3</v>
      </c>
      <c r="AI16" s="35">
        <f t="shared" si="11"/>
        <v>3.3728571428571219E-3</v>
      </c>
      <c r="AJ16" s="35">
        <f t="shared" si="12"/>
        <v>6.945928571428571E-2</v>
      </c>
      <c r="AK16" s="35">
        <f t="shared" si="12"/>
        <v>9.1592857142857136E-3</v>
      </c>
      <c r="AL16">
        <v>8.8499999999999995E-2</v>
      </c>
      <c r="AM16">
        <v>-2.3999999999999998E-3</v>
      </c>
      <c r="AN16">
        <v>-6.1999999999999998E-3</v>
      </c>
      <c r="AO16" s="35">
        <f t="shared" si="13"/>
        <v>7.4992857142857222E-3</v>
      </c>
      <c r="AP16" s="35">
        <f t="shared" si="14"/>
        <v>1.6592857142857143E-3</v>
      </c>
      <c r="AQ16" s="35">
        <f t="shared" si="14"/>
        <v>1.0259285714285714E-2</v>
      </c>
      <c r="AR16">
        <v>1.9300000000000001E-2</v>
      </c>
      <c r="AS16">
        <v>-3.1399999999999997E-2</v>
      </c>
      <c r="AT16">
        <v>8.5000000000000006E-3</v>
      </c>
      <c r="AU16" s="35">
        <f t="shared" si="15"/>
        <v>7.7285714285714267E-3</v>
      </c>
      <c r="AV16" s="35">
        <f t="shared" si="16"/>
        <v>3.5459285714285714E-2</v>
      </c>
      <c r="AW16" s="35">
        <f t="shared" si="16"/>
        <v>1.2559285714285714E-2</v>
      </c>
      <c r="AX16">
        <v>8.9499999999999996E-2</v>
      </c>
      <c r="AY16">
        <v>3.32E-2</v>
      </c>
      <c r="AZ16">
        <v>-2.8E-3</v>
      </c>
      <c r="BA16" s="35">
        <f t="shared" si="17"/>
        <v>1.0799285714285747E-2</v>
      </c>
      <c r="BB16" s="35">
        <f t="shared" si="18"/>
        <v>3.7259285714285717E-2</v>
      </c>
      <c r="BC16" s="35">
        <f t="shared" si="18"/>
        <v>1.2592857142857141E-3</v>
      </c>
    </row>
    <row r="17" spans="1:55" ht="15">
      <c r="A17" s="1">
        <v>11</v>
      </c>
      <c r="B17">
        <v>9.7900000000000001E-2</v>
      </c>
      <c r="C17">
        <v>-3.3000000000000002E-2</v>
      </c>
      <c r="D17">
        <v>1.23E-2</v>
      </c>
      <c r="E17" s="34">
        <f t="shared" si="0"/>
        <v>4.9599999999999506E-3</v>
      </c>
      <c r="F17" s="34">
        <f t="shared" si="1"/>
        <v>5.5957857142857149E-2</v>
      </c>
      <c r="G17" s="34">
        <f t="shared" si="2"/>
        <v>1.6359285714285715E-2</v>
      </c>
      <c r="H17">
        <v>0.08</v>
      </c>
      <c r="I17">
        <v>-1.89E-2</v>
      </c>
      <c r="J17">
        <v>2.5999999999999999E-3</v>
      </c>
      <c r="K17" s="35">
        <f t="shared" si="3"/>
        <v>2.6800000000000435E-3</v>
      </c>
      <c r="L17" s="35">
        <f t="shared" si="4"/>
        <v>2.2959285714285713E-2</v>
      </c>
      <c r="M17" s="35">
        <f t="shared" si="4"/>
        <v>6.6592857142857139E-3</v>
      </c>
      <c r="N17">
        <v>9.1700000000000004E-2</v>
      </c>
      <c r="O17">
        <v>-5.9900000000000002E-2</v>
      </c>
      <c r="P17">
        <v>-4.0000000000000001E-3</v>
      </c>
      <c r="Q17" s="35">
        <f t="shared" si="5"/>
        <v>1.775714285714311E-3</v>
      </c>
      <c r="R17" s="35">
        <f t="shared" si="6"/>
        <v>6.3959285714285719E-2</v>
      </c>
      <c r="S17" s="35">
        <f t="shared" si="6"/>
        <v>5.9285714285713977E-5</v>
      </c>
      <c r="T17">
        <v>9.4600000000000004E-2</v>
      </c>
      <c r="U17">
        <v>-2.1600000000000001E-2</v>
      </c>
      <c r="V17">
        <v>-1.4E-3</v>
      </c>
      <c r="W17" s="35">
        <f t="shared" si="7"/>
        <v>1.1035714285714274E-2</v>
      </c>
      <c r="X17" s="35">
        <f t="shared" si="8"/>
        <v>2.5659285714285714E-2</v>
      </c>
      <c r="Y17" s="35">
        <f t="shared" si="8"/>
        <v>2.6592857142857139E-3</v>
      </c>
      <c r="Z17">
        <v>7.3499999999999996E-2</v>
      </c>
      <c r="AA17">
        <v>-3.9199999999999999E-2</v>
      </c>
      <c r="AB17">
        <v>2.4299999999999999E-2</v>
      </c>
      <c r="AC17" s="35">
        <f t="shared" si="9"/>
        <v>1.1887857142857144E-2</v>
      </c>
      <c r="AD17" s="35">
        <f t="shared" si="10"/>
        <v>4.3259285714285715E-2</v>
      </c>
      <c r="AE17" s="35">
        <f t="shared" si="10"/>
        <v>2.8359285714285712E-2</v>
      </c>
      <c r="AF17">
        <v>8.5500000000000007E-2</v>
      </c>
      <c r="AG17">
        <v>-6.2799999999999995E-2</v>
      </c>
      <c r="AH17">
        <v>-4.8999999999999998E-3</v>
      </c>
      <c r="AI17" s="35">
        <f t="shared" si="11"/>
        <v>4.6728571428571175E-3</v>
      </c>
      <c r="AJ17" s="35">
        <f t="shared" si="12"/>
        <v>6.6859285714285704E-2</v>
      </c>
      <c r="AK17" s="35">
        <f t="shared" si="12"/>
        <v>8.9592857142857148E-3</v>
      </c>
      <c r="AL17">
        <v>0.10050000000000001</v>
      </c>
      <c r="AM17">
        <v>-0.01</v>
      </c>
      <c r="AN17">
        <v>-5.5999999999999999E-3</v>
      </c>
      <c r="AO17" s="35">
        <f t="shared" si="13"/>
        <v>4.5007142857142884E-3</v>
      </c>
      <c r="AP17" s="35">
        <f t="shared" si="14"/>
        <v>1.4059285714285715E-2</v>
      </c>
      <c r="AQ17" s="35">
        <f t="shared" si="14"/>
        <v>9.659285714285714E-3</v>
      </c>
      <c r="AR17">
        <v>-9.7000000000000003E-3</v>
      </c>
      <c r="AS17">
        <v>-2.1499999999999998E-2</v>
      </c>
      <c r="AT17">
        <v>7.6E-3</v>
      </c>
      <c r="AU17" s="35">
        <f t="shared" si="15"/>
        <v>2.1271428571428573E-2</v>
      </c>
      <c r="AV17" s="35">
        <f t="shared" si="16"/>
        <v>2.5559285714285711E-2</v>
      </c>
      <c r="AW17" s="35">
        <f t="shared" si="16"/>
        <v>1.1659285714285714E-2</v>
      </c>
      <c r="AX17">
        <v>0.09</v>
      </c>
      <c r="AY17">
        <v>-6.6900000000000001E-2</v>
      </c>
      <c r="AZ17">
        <v>-1.54E-2</v>
      </c>
      <c r="BA17" s="35">
        <f t="shared" si="17"/>
        <v>1.1299285714285748E-2</v>
      </c>
      <c r="BB17" s="35">
        <f t="shared" si="18"/>
        <v>7.0959285714285711E-2</v>
      </c>
      <c r="BC17" s="35">
        <f t="shared" si="18"/>
        <v>1.9459285714285714E-2</v>
      </c>
    </row>
    <row r="18" spans="1:55" ht="15">
      <c r="A18" s="1">
        <v>12</v>
      </c>
      <c r="B18">
        <v>9.7500000000000003E-2</v>
      </c>
      <c r="C18">
        <v>-1.6899999999999998E-2</v>
      </c>
      <c r="D18">
        <v>5.0000000000000001E-3</v>
      </c>
      <c r="E18" s="34">
        <f t="shared" si="0"/>
        <v>5.3599999999999481E-3</v>
      </c>
      <c r="F18" s="34">
        <f t="shared" si="1"/>
        <v>6.0578571428571495E-3</v>
      </c>
      <c r="G18" s="34">
        <f t="shared" si="2"/>
        <v>9.0592857142857142E-3</v>
      </c>
      <c r="H18">
        <v>7.2099999999999997E-2</v>
      </c>
      <c r="I18">
        <v>-5.2900000000000003E-2</v>
      </c>
      <c r="J18">
        <v>8.6E-3</v>
      </c>
      <c r="K18" s="35">
        <f t="shared" si="3"/>
        <v>1.0580000000000048E-2</v>
      </c>
      <c r="L18" s="35">
        <f t="shared" si="4"/>
        <v>5.6959285714285719E-2</v>
      </c>
      <c r="M18" s="35">
        <f t="shared" si="4"/>
        <v>1.2659285714285713E-2</v>
      </c>
      <c r="N18">
        <v>8.9700000000000002E-2</v>
      </c>
      <c r="O18">
        <v>-5.4300000000000001E-2</v>
      </c>
      <c r="P18">
        <v>-3.5000000000000001E-3</v>
      </c>
      <c r="Q18" s="35">
        <f t="shared" si="5"/>
        <v>3.7757142857143128E-3</v>
      </c>
      <c r="R18" s="35">
        <f t="shared" si="6"/>
        <v>5.8359285714285718E-2</v>
      </c>
      <c r="S18" s="35">
        <f t="shared" si="6"/>
        <v>5.5928571428571399E-4</v>
      </c>
      <c r="T18">
        <v>9.7799999999999998E-2</v>
      </c>
      <c r="U18">
        <v>-1.9900000000000001E-2</v>
      </c>
      <c r="V18">
        <v>-6.1000000000000004E-3</v>
      </c>
      <c r="W18" s="35">
        <f t="shared" si="7"/>
        <v>7.8357142857142792E-3</v>
      </c>
      <c r="X18" s="35">
        <f t="shared" si="8"/>
        <v>2.3959285714285714E-2</v>
      </c>
      <c r="Y18" s="35">
        <f t="shared" si="8"/>
        <v>1.0159285714285714E-2</v>
      </c>
      <c r="Z18">
        <v>8.3400000000000002E-2</v>
      </c>
      <c r="AA18">
        <v>-3.0499999999999999E-2</v>
      </c>
      <c r="AB18">
        <v>3.1399999999999997E-2</v>
      </c>
      <c r="AC18" s="35">
        <f t="shared" si="9"/>
        <v>1.9878571428571384E-3</v>
      </c>
      <c r="AD18" s="35">
        <f t="shared" si="10"/>
        <v>3.4559285714285716E-2</v>
      </c>
      <c r="AE18" s="35">
        <f t="shared" si="10"/>
        <v>3.5459285714285714E-2</v>
      </c>
      <c r="AF18">
        <v>9.2700000000000005E-2</v>
      </c>
      <c r="AG18">
        <v>-6.5000000000000002E-2</v>
      </c>
      <c r="AH18">
        <v>-4.1000000000000003E-3</v>
      </c>
      <c r="AI18" s="35">
        <f t="shared" si="11"/>
        <v>2.5271428571428806E-3</v>
      </c>
      <c r="AJ18" s="35">
        <f t="shared" si="12"/>
        <v>6.9059285714285712E-2</v>
      </c>
      <c r="AK18" s="35">
        <f t="shared" si="12"/>
        <v>8.1592857142857144E-3</v>
      </c>
      <c r="AL18">
        <v>9.4600000000000004E-2</v>
      </c>
      <c r="AM18">
        <v>-4.1999999999999997E-3</v>
      </c>
      <c r="AN18">
        <v>-9.1000000000000004E-3</v>
      </c>
      <c r="AO18" s="35">
        <f t="shared" si="13"/>
        <v>1.399285714285714E-3</v>
      </c>
      <c r="AP18" s="35">
        <f t="shared" si="14"/>
        <v>8.2592857142857138E-3</v>
      </c>
      <c r="AQ18" s="35">
        <f t="shared" si="14"/>
        <v>1.3159285714285714E-2</v>
      </c>
      <c r="AR18">
        <v>-1.1299999999999999E-2</v>
      </c>
      <c r="AS18">
        <v>-4.4000000000000003E-3</v>
      </c>
      <c r="AT18">
        <v>2.1100000000000001E-2</v>
      </c>
      <c r="AU18" s="35">
        <f t="shared" si="15"/>
        <v>2.2871428571428574E-2</v>
      </c>
      <c r="AV18" s="35">
        <f t="shared" si="16"/>
        <v>8.4592857142857143E-3</v>
      </c>
      <c r="AW18" s="35">
        <f t="shared" si="16"/>
        <v>2.5159285714285714E-2</v>
      </c>
      <c r="AX18">
        <v>7.6200000000000004E-2</v>
      </c>
      <c r="AY18">
        <v>-7.8E-2</v>
      </c>
      <c r="AZ18">
        <v>-8.9999999999999993E-3</v>
      </c>
      <c r="BA18" s="35">
        <f t="shared" si="17"/>
        <v>2.500714285714245E-3</v>
      </c>
      <c r="BB18" s="35">
        <f t="shared" si="18"/>
        <v>8.205928571428571E-2</v>
      </c>
      <c r="BC18" s="35">
        <f t="shared" si="18"/>
        <v>1.3059285714285714E-2</v>
      </c>
    </row>
    <row r="19" spans="1:55" ht="15">
      <c r="A19" s="1">
        <v>13</v>
      </c>
      <c r="B19">
        <v>8.4199999999999997E-2</v>
      </c>
      <c r="C19">
        <v>-2.3699999999999999E-2</v>
      </c>
      <c r="D19">
        <v>2.5999999999999999E-3</v>
      </c>
      <c r="E19" s="34">
        <f t="shared" si="0"/>
        <v>1.8659999999999954E-2</v>
      </c>
      <c r="F19" s="34">
        <f t="shared" si="1"/>
        <v>4.6657857142857147E-2</v>
      </c>
      <c r="G19" s="34">
        <f t="shared" si="2"/>
        <v>6.6592857142857139E-3</v>
      </c>
      <c r="H19">
        <v>9.4500000000000001E-2</v>
      </c>
      <c r="I19">
        <v>-2.9600000000000001E-2</v>
      </c>
      <c r="J19">
        <v>4.1000000000000003E-3</v>
      </c>
      <c r="K19" s="35">
        <f t="shared" si="3"/>
        <v>1.1819999999999956E-2</v>
      </c>
      <c r="L19" s="35">
        <f t="shared" si="4"/>
        <v>3.3659285714285718E-2</v>
      </c>
      <c r="M19" s="35">
        <f t="shared" si="4"/>
        <v>8.1592857142857144E-3</v>
      </c>
      <c r="N19">
        <v>8.9399999999999993E-2</v>
      </c>
      <c r="O19">
        <v>-5.5100000000000003E-2</v>
      </c>
      <c r="P19">
        <v>-1.6000000000000001E-3</v>
      </c>
      <c r="Q19" s="35">
        <f t="shared" si="5"/>
        <v>4.0757142857143214E-3</v>
      </c>
      <c r="R19" s="35">
        <f t="shared" si="6"/>
        <v>5.915928571428572E-2</v>
      </c>
      <c r="S19" s="35">
        <f t="shared" si="6"/>
        <v>2.4592857142857142E-3</v>
      </c>
      <c r="T19">
        <v>0.1021</v>
      </c>
      <c r="U19">
        <v>-1.3100000000000001E-2</v>
      </c>
      <c r="V19">
        <v>-1.3599999999999999E-2</v>
      </c>
      <c r="W19" s="35">
        <f t="shared" si="7"/>
        <v>3.5357142857142809E-3</v>
      </c>
      <c r="X19" s="35">
        <f t="shared" si="8"/>
        <v>1.7159285714285714E-2</v>
      </c>
      <c r="Y19" s="35">
        <f t="shared" si="8"/>
        <v>1.7659285714285714E-2</v>
      </c>
      <c r="Z19">
        <v>8.3199999999999996E-2</v>
      </c>
      <c r="AA19">
        <v>-4.1399999999999999E-2</v>
      </c>
      <c r="AB19">
        <v>1.2800000000000001E-2</v>
      </c>
      <c r="AC19" s="35">
        <f t="shared" si="9"/>
        <v>2.1878571428571442E-3</v>
      </c>
      <c r="AD19" s="35">
        <f t="shared" si="10"/>
        <v>4.5459285714285716E-2</v>
      </c>
      <c r="AE19" s="35">
        <f t="shared" si="10"/>
        <v>1.6859285714285716E-2</v>
      </c>
      <c r="AF19">
        <v>8.7599999999999997E-2</v>
      </c>
      <c r="AG19">
        <v>-6.4799999999999996E-2</v>
      </c>
      <c r="AH19">
        <v>-4.1999999999999997E-3</v>
      </c>
      <c r="AI19" s="35">
        <f t="shared" si="11"/>
        <v>2.5728571428571267E-3</v>
      </c>
      <c r="AJ19" s="35">
        <f t="shared" si="12"/>
        <v>6.8859285714285706E-2</v>
      </c>
      <c r="AK19" s="35">
        <f t="shared" si="12"/>
        <v>8.2592857142857138E-3</v>
      </c>
      <c r="AL19">
        <v>8.3099999999999993E-2</v>
      </c>
      <c r="AM19">
        <v>-1.3599999999999999E-2</v>
      </c>
      <c r="AN19">
        <v>-9.7999999999999997E-3</v>
      </c>
      <c r="AO19" s="35">
        <f t="shared" si="13"/>
        <v>1.2899285714285724E-2</v>
      </c>
      <c r="AP19" s="35">
        <f t="shared" si="14"/>
        <v>1.7659285714285714E-2</v>
      </c>
      <c r="AQ19" s="35">
        <f t="shared" si="14"/>
        <v>1.3859285714285713E-2</v>
      </c>
      <c r="AR19">
        <v>2.4400000000000002E-2</v>
      </c>
      <c r="AS19">
        <v>6.4999999999999997E-3</v>
      </c>
      <c r="AT19">
        <v>1.7999999999999999E-2</v>
      </c>
      <c r="AU19" s="35">
        <f t="shared" si="15"/>
        <v>1.2828571428571427E-2</v>
      </c>
      <c r="AV19" s="35">
        <f t="shared" si="16"/>
        <v>1.0559285714285714E-2</v>
      </c>
      <c r="AW19" s="35">
        <f t="shared" si="16"/>
        <v>2.2059285714285712E-2</v>
      </c>
      <c r="AX19">
        <v>5.2400000000000002E-2</v>
      </c>
      <c r="AY19">
        <v>-5.96E-2</v>
      </c>
      <c r="AZ19">
        <v>-6.4999999999999997E-3</v>
      </c>
      <c r="BA19" s="35">
        <f t="shared" si="17"/>
        <v>2.6300714285714247E-2</v>
      </c>
      <c r="BB19" s="35">
        <f t="shared" si="18"/>
        <v>6.365928571428571E-2</v>
      </c>
      <c r="BC19" s="35">
        <f t="shared" si="18"/>
        <v>1.0559285714285714E-2</v>
      </c>
    </row>
    <row r="20" spans="1:55" ht="15">
      <c r="A20" s="1">
        <v>14</v>
      </c>
      <c r="B20">
        <v>9.3200000000000005E-2</v>
      </c>
      <c r="C20">
        <v>-1.78E-2</v>
      </c>
      <c r="D20">
        <v>5.5999999999999999E-3</v>
      </c>
      <c r="E20" s="34">
        <f t="shared" si="0"/>
        <v>9.6599999999999464E-3</v>
      </c>
      <c r="F20" s="34">
        <f t="shared" si="1"/>
        <v>5.1578571428571481E-3</v>
      </c>
      <c r="G20" s="34">
        <f t="shared" si="2"/>
        <v>9.659285714285714E-3</v>
      </c>
      <c r="H20">
        <v>9.5799999999999996E-2</v>
      </c>
      <c r="I20">
        <v>-4.2500000000000003E-2</v>
      </c>
      <c r="J20">
        <v>0.01</v>
      </c>
      <c r="K20" s="35">
        <f t="shared" si="3"/>
        <v>1.3119999999999951E-2</v>
      </c>
      <c r="L20" s="35">
        <f t="shared" si="4"/>
        <v>4.655928571428572E-2</v>
      </c>
      <c r="M20" s="35">
        <f t="shared" si="4"/>
        <v>1.4059285714285715E-2</v>
      </c>
      <c r="N20">
        <v>8.3299999999999999E-2</v>
      </c>
      <c r="O20">
        <v>-5.3400000000000003E-2</v>
      </c>
      <c r="P20">
        <v>-2.8999999999999998E-3</v>
      </c>
      <c r="Q20" s="35">
        <f t="shared" si="5"/>
        <v>1.0175714285714316E-2</v>
      </c>
      <c r="R20" s="35">
        <f t="shared" si="6"/>
        <v>5.745928571428572E-2</v>
      </c>
      <c r="S20" s="35">
        <f t="shared" si="6"/>
        <v>1.1592857142857143E-3</v>
      </c>
      <c r="T20">
        <v>0.1027</v>
      </c>
      <c r="U20">
        <v>-2.0400000000000001E-2</v>
      </c>
      <c r="V20">
        <v>-8.9999999999999993E-3</v>
      </c>
      <c r="W20" s="35">
        <f t="shared" si="7"/>
        <v>2.9357142857142776E-3</v>
      </c>
      <c r="X20" s="35">
        <f t="shared" si="8"/>
        <v>2.4459285714285715E-2</v>
      </c>
      <c r="Y20" s="35">
        <f t="shared" si="8"/>
        <v>1.3059285714285714E-2</v>
      </c>
      <c r="Z20">
        <v>8.0600000000000005E-2</v>
      </c>
      <c r="AA20">
        <v>-3.8800000000000001E-2</v>
      </c>
      <c r="AB20">
        <v>1.8100000000000002E-2</v>
      </c>
      <c r="AC20" s="35">
        <f t="shared" si="9"/>
        <v>4.7878571428571354E-3</v>
      </c>
      <c r="AD20" s="35">
        <f t="shared" si="10"/>
        <v>4.2859285714285718E-2</v>
      </c>
      <c r="AE20" s="35">
        <f t="shared" si="10"/>
        <v>2.2159285714285715E-2</v>
      </c>
      <c r="AF20">
        <v>9.1800000000000007E-2</v>
      </c>
      <c r="AG20">
        <v>-5.8900000000000001E-2</v>
      </c>
      <c r="AH20">
        <v>-3.8999999999999998E-3</v>
      </c>
      <c r="AI20" s="35">
        <f t="shared" si="11"/>
        <v>1.6271428571428825E-3</v>
      </c>
      <c r="AJ20" s="35">
        <f t="shared" si="12"/>
        <v>6.2959285714285718E-2</v>
      </c>
      <c r="AK20" s="35">
        <f t="shared" si="12"/>
        <v>1.5928571428571424E-4</v>
      </c>
      <c r="AL20">
        <v>0.1018</v>
      </c>
      <c r="AM20">
        <v>-2.5600000000000001E-2</v>
      </c>
      <c r="AN20">
        <v>-4.5999999999999999E-3</v>
      </c>
      <c r="AO20" s="35">
        <f t="shared" si="13"/>
        <v>5.800714285714284E-3</v>
      </c>
      <c r="AP20" s="35">
        <f t="shared" si="14"/>
        <v>2.9659285714285714E-2</v>
      </c>
      <c r="AQ20" s="35">
        <f t="shared" si="14"/>
        <v>8.6592857142857131E-3</v>
      </c>
      <c r="AR20">
        <v>-4.5600000000000002E-2</v>
      </c>
      <c r="AS20">
        <v>1.2800000000000001E-2</v>
      </c>
      <c r="AT20">
        <v>1.9300000000000001E-2</v>
      </c>
      <c r="AU20" s="35">
        <f t="shared" si="15"/>
        <v>5.7171428571428574E-2</v>
      </c>
      <c r="AV20" s="35">
        <f t="shared" si="16"/>
        <v>1.6859285714285716E-2</v>
      </c>
      <c r="AW20" s="35">
        <f t="shared" si="16"/>
        <v>2.3359285714285714E-2</v>
      </c>
      <c r="AX20">
        <v>7.1499999999999994E-2</v>
      </c>
      <c r="AY20">
        <v>-6.9500000000000006E-2</v>
      </c>
      <c r="AZ20">
        <v>-7.6E-3</v>
      </c>
      <c r="BA20" s="35">
        <f t="shared" si="17"/>
        <v>7.2007142857142548E-3</v>
      </c>
      <c r="BB20" s="35">
        <f t="shared" si="18"/>
        <v>7.3559285714285716E-2</v>
      </c>
      <c r="BC20" s="35">
        <f t="shared" si="18"/>
        <v>1.1659285714285714E-2</v>
      </c>
    </row>
    <row r="21" spans="1:55" ht="15">
      <c r="A21" s="1">
        <v>15</v>
      </c>
      <c r="B21">
        <v>9.4700000000000006E-2</v>
      </c>
      <c r="C21">
        <v>-1.9099999999999999E-2</v>
      </c>
      <c r="D21">
        <v>3.3999999999999998E-3</v>
      </c>
      <c r="E21" s="34">
        <f t="shared" si="0"/>
        <v>8.1599999999999451E-3</v>
      </c>
      <c r="F21" s="34">
        <f t="shared" si="1"/>
        <v>3.857857142857149E-3</v>
      </c>
      <c r="G21" s="34">
        <f t="shared" si="2"/>
        <v>7.4592857142857134E-3</v>
      </c>
      <c r="H21">
        <v>9.2899999999999996E-2</v>
      </c>
      <c r="I21">
        <v>-4.3900000000000002E-2</v>
      </c>
      <c r="J21">
        <v>-6.9999999999999999E-4</v>
      </c>
      <c r="K21" s="35">
        <f t="shared" si="3"/>
        <v>1.0219999999999951E-2</v>
      </c>
      <c r="L21" s="35">
        <f t="shared" si="4"/>
        <v>4.7959285714285718E-2</v>
      </c>
      <c r="M21" s="35">
        <f t="shared" si="4"/>
        <v>3.359285714285714E-3</v>
      </c>
      <c r="N21">
        <v>8.8300000000000003E-2</v>
      </c>
      <c r="O21">
        <v>-5.5599999999999997E-2</v>
      </c>
      <c r="P21">
        <v>-4.4999999999999997E-3</v>
      </c>
      <c r="Q21" s="35">
        <f t="shared" si="5"/>
        <v>5.1757142857143112E-3</v>
      </c>
      <c r="R21" s="35">
        <f t="shared" si="6"/>
        <v>5.9659285714285713E-2</v>
      </c>
      <c r="S21" s="35">
        <f t="shared" si="6"/>
        <v>8.5592857142857137E-3</v>
      </c>
      <c r="T21">
        <v>0.10829999999999999</v>
      </c>
      <c r="U21">
        <v>-2.2700000000000001E-2</v>
      </c>
      <c r="V21">
        <v>-6.6E-3</v>
      </c>
      <c r="W21" s="35">
        <f t="shared" si="7"/>
        <v>2.6642857142857163E-3</v>
      </c>
      <c r="X21" s="35">
        <f t="shared" si="8"/>
        <v>2.6759285714285715E-2</v>
      </c>
      <c r="Y21" s="35">
        <f t="shared" si="8"/>
        <v>1.0659285714285715E-2</v>
      </c>
      <c r="Z21">
        <v>7.5300000000000006E-2</v>
      </c>
      <c r="AA21">
        <v>-1.46E-2</v>
      </c>
      <c r="AB21">
        <v>1.2500000000000001E-2</v>
      </c>
      <c r="AC21" s="35">
        <f t="shared" si="9"/>
        <v>1.0087857142857135E-2</v>
      </c>
      <c r="AD21" s="35">
        <f t="shared" si="10"/>
        <v>1.8659285714285715E-2</v>
      </c>
      <c r="AE21" s="35">
        <f t="shared" si="10"/>
        <v>1.6559285714285714E-2</v>
      </c>
      <c r="AF21">
        <v>9.9299999999999999E-2</v>
      </c>
      <c r="AG21">
        <v>-6.5699999999999995E-2</v>
      </c>
      <c r="AH21">
        <v>-2.8999999999999998E-3</v>
      </c>
      <c r="AI21" s="35">
        <f t="shared" si="11"/>
        <v>9.1271428571428753E-3</v>
      </c>
      <c r="AJ21" s="35">
        <f t="shared" si="12"/>
        <v>6.9759285714285704E-2</v>
      </c>
      <c r="AK21" s="35">
        <f t="shared" si="12"/>
        <v>1.1592857142857143E-3</v>
      </c>
      <c r="AL21">
        <v>9.3200000000000005E-2</v>
      </c>
      <c r="AM21">
        <v>-1.26E-2</v>
      </c>
      <c r="AN21">
        <v>-7.0000000000000001E-3</v>
      </c>
      <c r="AO21" s="35">
        <f t="shared" si="13"/>
        <v>2.7992857142857125E-3</v>
      </c>
      <c r="AP21" s="35">
        <f t="shared" si="14"/>
        <v>1.6659285714285713E-2</v>
      </c>
      <c r="AQ21" s="35">
        <f t="shared" si="14"/>
        <v>1.1059285714285714E-2</v>
      </c>
      <c r="AR21">
        <v>2.2499999999999999E-2</v>
      </c>
      <c r="AS21">
        <v>-1.5599999999999999E-2</v>
      </c>
      <c r="AT21">
        <v>1.72E-2</v>
      </c>
      <c r="AU21" s="35">
        <f t="shared" si="15"/>
        <v>1.0928571428571425E-2</v>
      </c>
      <c r="AV21" s="35">
        <f t="shared" si="16"/>
        <v>1.9659285714285712E-2</v>
      </c>
      <c r="AW21" s="35">
        <f t="shared" si="16"/>
        <v>2.1259285714285713E-2</v>
      </c>
      <c r="AX21">
        <v>3.1699999999999999E-2</v>
      </c>
      <c r="AY21">
        <v>-5.9400000000000001E-2</v>
      </c>
      <c r="AZ21">
        <v>1.9E-3</v>
      </c>
      <c r="BA21" s="35">
        <f t="shared" si="17"/>
        <v>4.700071428571425E-2</v>
      </c>
      <c r="BB21" s="35">
        <f t="shared" si="18"/>
        <v>6.3459285714285718E-2</v>
      </c>
      <c r="BC21" s="35">
        <f t="shared" si="18"/>
        <v>5.9592857142857138E-3</v>
      </c>
    </row>
    <row r="22" spans="1:55" ht="15">
      <c r="A22" s="1">
        <v>16</v>
      </c>
      <c r="B22">
        <v>9.5500000000000002E-2</v>
      </c>
      <c r="C22">
        <v>-2.3199999999999998E-2</v>
      </c>
      <c r="D22">
        <v>2.3E-3</v>
      </c>
      <c r="E22" s="34">
        <f t="shared" si="0"/>
        <v>7.3599999999999499E-3</v>
      </c>
      <c r="F22" s="34">
        <f t="shared" si="1"/>
        <v>4.6157857142857146E-2</v>
      </c>
      <c r="G22" s="34">
        <f t="shared" si="2"/>
        <v>6.359285714285714E-3</v>
      </c>
      <c r="H22">
        <v>8.2400000000000001E-2</v>
      </c>
      <c r="I22">
        <v>-4.3900000000000002E-2</v>
      </c>
      <c r="J22">
        <v>2.0000000000000001E-4</v>
      </c>
      <c r="K22" s="35">
        <f t="shared" si="3"/>
        <v>2.800000000000441E-4</v>
      </c>
      <c r="L22" s="35">
        <f t="shared" si="4"/>
        <v>4.7959285714285718E-2</v>
      </c>
      <c r="M22" s="35">
        <f t="shared" si="4"/>
        <v>4.2592857142857137E-3</v>
      </c>
      <c r="N22">
        <v>8.5000000000000006E-2</v>
      </c>
      <c r="O22">
        <v>-5.7000000000000002E-2</v>
      </c>
      <c r="P22">
        <v>-2.3999999999999998E-3</v>
      </c>
      <c r="Q22" s="35">
        <f t="shared" si="5"/>
        <v>8.4757142857143086E-3</v>
      </c>
      <c r="R22" s="35">
        <f t="shared" si="6"/>
        <v>6.1059285714285719E-2</v>
      </c>
      <c r="S22" s="35">
        <f t="shared" si="6"/>
        <v>1.6592857142857143E-3</v>
      </c>
      <c r="T22">
        <v>0.1084</v>
      </c>
      <c r="U22">
        <v>-1.8800000000000001E-2</v>
      </c>
      <c r="V22">
        <v>-8.5000000000000006E-3</v>
      </c>
      <c r="W22" s="35">
        <f t="shared" si="7"/>
        <v>2.7642857142857191E-3</v>
      </c>
      <c r="X22" s="35">
        <f t="shared" si="8"/>
        <v>2.2859285714285714E-2</v>
      </c>
      <c r="Y22" s="35">
        <f t="shared" si="8"/>
        <v>1.2559285714285714E-2</v>
      </c>
      <c r="Z22">
        <v>7.5200000000000003E-2</v>
      </c>
      <c r="AA22">
        <v>-2.6100000000000002E-2</v>
      </c>
      <c r="AB22">
        <v>-1E-4</v>
      </c>
      <c r="AC22" s="35">
        <f t="shared" si="9"/>
        <v>1.0187857142857137E-2</v>
      </c>
      <c r="AD22" s="35">
        <f t="shared" si="10"/>
        <v>3.0159285714285715E-2</v>
      </c>
      <c r="AE22" s="35">
        <f t="shared" si="10"/>
        <v>3.9592857142857138E-3</v>
      </c>
      <c r="AF22">
        <v>9.4100000000000003E-2</v>
      </c>
      <c r="AG22">
        <v>-6.5600000000000006E-2</v>
      </c>
      <c r="AH22">
        <v>-5.7000000000000002E-3</v>
      </c>
      <c r="AI22" s="35">
        <f t="shared" si="11"/>
        <v>3.927142857142879E-3</v>
      </c>
      <c r="AJ22" s="35">
        <f t="shared" si="12"/>
        <v>6.9659285714285715E-2</v>
      </c>
      <c r="AK22" s="35">
        <f t="shared" si="12"/>
        <v>9.7592857142857134E-3</v>
      </c>
      <c r="AL22">
        <v>9.7900000000000001E-2</v>
      </c>
      <c r="AM22">
        <v>-3.0099999999999998E-2</v>
      </c>
      <c r="AN22">
        <v>-5.1999999999999998E-3</v>
      </c>
      <c r="AO22" s="35">
        <f t="shared" si="13"/>
        <v>1.9007142857142834E-3</v>
      </c>
      <c r="AP22" s="35">
        <f t="shared" si="14"/>
        <v>3.4159285714285711E-2</v>
      </c>
      <c r="AQ22" s="35">
        <f t="shared" si="14"/>
        <v>9.259285714285713E-3</v>
      </c>
      <c r="AR22">
        <v>-2.3599999999999999E-2</v>
      </c>
      <c r="AS22">
        <v>-9.4000000000000004E-3</v>
      </c>
      <c r="AT22">
        <v>1.4500000000000001E-2</v>
      </c>
      <c r="AU22" s="35">
        <f t="shared" si="15"/>
        <v>3.5171428571428576E-2</v>
      </c>
      <c r="AV22" s="35">
        <f t="shared" si="16"/>
        <v>1.3459285714285715E-2</v>
      </c>
      <c r="AW22" s="35">
        <f t="shared" si="16"/>
        <v>1.8559285714285716E-2</v>
      </c>
      <c r="AX22">
        <v>4.7E-2</v>
      </c>
      <c r="AY22">
        <v>-4.6199999999999998E-2</v>
      </c>
      <c r="AZ22">
        <v>-6.7000000000000002E-3</v>
      </c>
      <c r="BA22" s="35">
        <f t="shared" si="17"/>
        <v>3.1700714285714249E-2</v>
      </c>
      <c r="BB22" s="35">
        <f t="shared" si="18"/>
        <v>5.0259285714285715E-2</v>
      </c>
      <c r="BC22" s="35">
        <f t="shared" si="18"/>
        <v>1.0759285714285714E-2</v>
      </c>
    </row>
    <row r="23" spans="1:55" ht="15">
      <c r="A23" s="1">
        <v>17</v>
      </c>
      <c r="B23">
        <v>8.9800000000000005E-2</v>
      </c>
      <c r="C23">
        <v>-2.4199999999999999E-2</v>
      </c>
      <c r="D23">
        <v>4.0000000000000001E-3</v>
      </c>
      <c r="E23" s="34">
        <f t="shared" si="0"/>
        <v>1.3059999999999947E-2</v>
      </c>
      <c r="F23" s="34">
        <f t="shared" si="1"/>
        <v>4.7157857142857147E-2</v>
      </c>
      <c r="G23" s="34">
        <f t="shared" si="2"/>
        <v>8.0592857142857133E-3</v>
      </c>
      <c r="H23">
        <v>8.5999999999999993E-2</v>
      </c>
      <c r="I23">
        <v>-3.61E-2</v>
      </c>
      <c r="J23">
        <v>-1E-3</v>
      </c>
      <c r="K23" s="35">
        <f t="shared" si="3"/>
        <v>3.319999999999948E-3</v>
      </c>
      <c r="L23" s="35">
        <f t="shared" si="4"/>
        <v>4.0159285714285717E-2</v>
      </c>
      <c r="M23" s="35">
        <f t="shared" si="4"/>
        <v>3.059285714285714E-3</v>
      </c>
      <c r="N23">
        <v>8.9499999999999996E-2</v>
      </c>
      <c r="O23">
        <v>-5.0200000000000002E-2</v>
      </c>
      <c r="P23">
        <v>2.9999999999999997E-4</v>
      </c>
      <c r="Q23" s="35">
        <f t="shared" si="5"/>
        <v>3.9757142857143185E-3</v>
      </c>
      <c r="R23" s="35">
        <f t="shared" si="6"/>
        <v>5.4259285714285718E-2</v>
      </c>
      <c r="S23" s="35">
        <f t="shared" si="6"/>
        <v>4.359285714285714E-3</v>
      </c>
      <c r="T23">
        <v>0.1111</v>
      </c>
      <c r="U23">
        <v>-2.1999999999999999E-2</v>
      </c>
      <c r="V23">
        <v>-6.8999999999999999E-3</v>
      </c>
      <c r="W23" s="35">
        <f t="shared" si="7"/>
        <v>5.4642857142857271E-3</v>
      </c>
      <c r="X23" s="35">
        <f t="shared" si="8"/>
        <v>2.6059285714285712E-2</v>
      </c>
      <c r="Y23" s="35">
        <f t="shared" si="8"/>
        <v>1.0959285714285713E-2</v>
      </c>
      <c r="Z23">
        <v>7.7100000000000002E-2</v>
      </c>
      <c r="AA23">
        <v>-3.09E-2</v>
      </c>
      <c r="AB23">
        <v>-3.0000000000000001E-3</v>
      </c>
      <c r="AC23" s="35">
        <f t="shared" si="9"/>
        <v>8.2878571428571385E-3</v>
      </c>
      <c r="AD23" s="35">
        <f t="shared" si="10"/>
        <v>3.4959285714285714E-2</v>
      </c>
      <c r="AE23" s="35">
        <f t="shared" si="10"/>
        <v>1.059285714285714E-3</v>
      </c>
      <c r="AF23">
        <v>8.5599999999999996E-2</v>
      </c>
      <c r="AG23">
        <v>-6.1699999999999998E-2</v>
      </c>
      <c r="AH23">
        <v>-5.7000000000000002E-3</v>
      </c>
      <c r="AI23" s="35">
        <f t="shared" si="11"/>
        <v>4.5728571428571285E-3</v>
      </c>
      <c r="AJ23" s="35">
        <f t="shared" si="12"/>
        <v>6.5759285714285715E-2</v>
      </c>
      <c r="AK23" s="35">
        <f t="shared" si="12"/>
        <v>9.7592857142857134E-3</v>
      </c>
      <c r="AL23">
        <v>0.1041</v>
      </c>
      <c r="AM23">
        <v>-3.0800000000000001E-2</v>
      </c>
      <c r="AN23">
        <v>-5.0000000000000001E-3</v>
      </c>
      <c r="AO23" s="35">
        <f t="shared" si="13"/>
        <v>8.1007142857142805E-3</v>
      </c>
      <c r="AP23" s="35">
        <f t="shared" si="14"/>
        <v>3.4859285714285718E-2</v>
      </c>
      <c r="AQ23" s="35">
        <f t="shared" si="14"/>
        <v>9.0592857142857142E-3</v>
      </c>
      <c r="AR23">
        <v>2.0899999999999998E-2</v>
      </c>
      <c r="AS23">
        <v>-4.2000000000000003E-2</v>
      </c>
      <c r="AT23">
        <v>1.46E-2</v>
      </c>
      <c r="AU23" s="35">
        <f t="shared" si="15"/>
        <v>9.3285714285714239E-3</v>
      </c>
      <c r="AV23" s="35">
        <f t="shared" si="16"/>
        <v>4.6059285714285719E-2</v>
      </c>
      <c r="AW23" s="35">
        <f t="shared" si="16"/>
        <v>1.8659285714285715E-2</v>
      </c>
      <c r="AX23">
        <v>6.6600000000000006E-2</v>
      </c>
      <c r="AY23">
        <v>-6.2600000000000003E-2</v>
      </c>
      <c r="AZ23">
        <v>-6.6E-3</v>
      </c>
      <c r="BA23" s="35">
        <f t="shared" si="17"/>
        <v>1.2100714285714242E-2</v>
      </c>
      <c r="BB23" s="35">
        <f t="shared" si="18"/>
        <v>6.6659285714285713E-2</v>
      </c>
      <c r="BC23" s="35">
        <f t="shared" si="18"/>
        <v>1.0659285714285715E-2</v>
      </c>
    </row>
    <row r="24" spans="1:55" ht="15">
      <c r="A24" s="1">
        <v>18</v>
      </c>
      <c r="B24">
        <v>0.1033</v>
      </c>
      <c r="C24">
        <v>-2.92E-2</v>
      </c>
      <c r="D24">
        <v>1.03E-2</v>
      </c>
      <c r="E24" s="34">
        <f t="shared" si="0"/>
        <v>4.4000000000005146E-4</v>
      </c>
      <c r="F24" s="34">
        <f t="shared" si="1"/>
        <v>5.2157857142857145E-2</v>
      </c>
      <c r="G24" s="34">
        <f t="shared" si="2"/>
        <v>1.4359285714285713E-2</v>
      </c>
      <c r="H24">
        <v>7.6700000000000004E-2</v>
      </c>
      <c r="I24">
        <v>-3.1199999999999999E-2</v>
      </c>
      <c r="J24">
        <v>5.8999999999999999E-3</v>
      </c>
      <c r="K24" s="35">
        <f t="shared" si="3"/>
        <v>5.9800000000000408E-3</v>
      </c>
      <c r="L24" s="35">
        <f t="shared" si="4"/>
        <v>3.5259285714285715E-2</v>
      </c>
      <c r="M24" s="35">
        <f t="shared" si="4"/>
        <v>9.9592857142857139E-3</v>
      </c>
      <c r="N24">
        <v>9.9900000000000003E-2</v>
      </c>
      <c r="O24">
        <v>-6.1199999999999997E-2</v>
      </c>
      <c r="P24">
        <v>4.0000000000000002E-4</v>
      </c>
      <c r="Q24" s="35">
        <f t="shared" si="5"/>
        <v>6.424285714285688E-3</v>
      </c>
      <c r="R24" s="35">
        <f t="shared" si="6"/>
        <v>6.5259285714285714E-2</v>
      </c>
      <c r="S24" s="35">
        <f t="shared" si="6"/>
        <v>4.4592857142857142E-3</v>
      </c>
      <c r="T24">
        <v>0.10580000000000001</v>
      </c>
      <c r="U24">
        <v>-2.7300000000000001E-2</v>
      </c>
      <c r="V24">
        <v>-3.3999999999999998E-3</v>
      </c>
      <c r="W24" s="35">
        <f t="shared" si="7"/>
        <v>1.6428571428572791E-4</v>
      </c>
      <c r="X24" s="35">
        <f t="shared" si="8"/>
        <v>3.1359285714285715E-2</v>
      </c>
      <c r="Y24" s="35">
        <f t="shared" si="8"/>
        <v>6.5928571428571425E-4</v>
      </c>
      <c r="Z24">
        <v>7.2800000000000004E-2</v>
      </c>
      <c r="AA24">
        <v>-3.39E-2</v>
      </c>
      <c r="AB24">
        <v>-6.1000000000000004E-3</v>
      </c>
      <c r="AC24" s="35">
        <f t="shared" si="9"/>
        <v>1.2587857142857137E-2</v>
      </c>
      <c r="AD24" s="35">
        <f t="shared" si="10"/>
        <v>3.7959285714285716E-2</v>
      </c>
      <c r="AE24" s="35">
        <f t="shared" si="10"/>
        <v>1.0159285714285714E-2</v>
      </c>
      <c r="AF24">
        <v>8.7499999999999994E-2</v>
      </c>
      <c r="AG24">
        <v>-5.79E-2</v>
      </c>
      <c r="AH24">
        <v>-2.5000000000000001E-3</v>
      </c>
      <c r="AI24" s="35">
        <f t="shared" si="11"/>
        <v>2.6728571428571296E-3</v>
      </c>
      <c r="AJ24" s="35">
        <f t="shared" si="12"/>
        <v>6.1959285714285717E-2</v>
      </c>
      <c r="AK24" s="35">
        <f t="shared" si="12"/>
        <v>1.559285714285714E-3</v>
      </c>
      <c r="AL24">
        <v>9.9299999999999999E-2</v>
      </c>
      <c r="AM24">
        <v>-4.4600000000000001E-2</v>
      </c>
      <c r="AN24">
        <v>-8.0000000000000004E-4</v>
      </c>
      <c r="AO24" s="35">
        <f t="shared" si="13"/>
        <v>3.3007142857142818E-3</v>
      </c>
      <c r="AP24" s="35">
        <f t="shared" si="14"/>
        <v>4.8659285714285717E-2</v>
      </c>
      <c r="AQ24" s="35">
        <f t="shared" si="14"/>
        <v>3.2592857142857141E-3</v>
      </c>
      <c r="AR24">
        <v>-1.8E-3</v>
      </c>
      <c r="AS24">
        <v>0.02</v>
      </c>
      <c r="AT24">
        <v>5.8999999999999999E-3</v>
      </c>
      <c r="AU24" s="35">
        <f t="shared" si="15"/>
        <v>1.3371428571428574E-2</v>
      </c>
      <c r="AV24" s="35">
        <f t="shared" si="16"/>
        <v>2.4059285714285714E-2</v>
      </c>
      <c r="AW24" s="35">
        <f t="shared" si="16"/>
        <v>9.9592857142857139E-3</v>
      </c>
      <c r="AX24">
        <v>4.8099999999999997E-2</v>
      </c>
      <c r="AY24">
        <v>-6.1499999999999999E-2</v>
      </c>
      <c r="AZ24">
        <v>-3.3999999999999998E-3</v>
      </c>
      <c r="BA24" s="35">
        <f t="shared" si="17"/>
        <v>3.0600714285714252E-2</v>
      </c>
      <c r="BB24" s="35">
        <f t="shared" si="18"/>
        <v>6.5559285714285709E-2</v>
      </c>
      <c r="BC24" s="35">
        <f t="shared" si="18"/>
        <v>6.5928571428571425E-4</v>
      </c>
    </row>
    <row r="25" spans="1:55" ht="15">
      <c r="A25" s="1">
        <v>19</v>
      </c>
      <c r="B25">
        <v>0.1013</v>
      </c>
      <c r="C25">
        <v>-2.0500000000000001E-2</v>
      </c>
      <c r="D25">
        <v>1.34E-2</v>
      </c>
      <c r="E25" s="34">
        <f t="shared" si="0"/>
        <v>1.5599999999999503E-3</v>
      </c>
      <c r="F25" s="34">
        <f t="shared" si="1"/>
        <v>2.457857142857147E-3</v>
      </c>
      <c r="G25" s="34">
        <f t="shared" si="2"/>
        <v>1.7459285714285715E-2</v>
      </c>
      <c r="H25">
        <v>9.9900000000000003E-2</v>
      </c>
      <c r="I25">
        <v>-0.03</v>
      </c>
      <c r="J25">
        <v>-3.0000000000000001E-3</v>
      </c>
      <c r="K25" s="35">
        <f t="shared" si="3"/>
        <v>1.7219999999999958E-2</v>
      </c>
      <c r="L25" s="35">
        <f t="shared" si="4"/>
        <v>3.4059285714285716E-2</v>
      </c>
      <c r="M25" s="35">
        <f t="shared" si="4"/>
        <v>1.059285714285714E-3</v>
      </c>
      <c r="N25">
        <v>8.8900000000000007E-2</v>
      </c>
      <c r="O25">
        <v>-6.0299999999999999E-2</v>
      </c>
      <c r="P25">
        <v>-1E-3</v>
      </c>
      <c r="Q25" s="35">
        <f t="shared" si="5"/>
        <v>4.5757142857143079E-3</v>
      </c>
      <c r="R25" s="35">
        <f t="shared" si="6"/>
        <v>6.4359285714285716E-2</v>
      </c>
      <c r="S25" s="35">
        <f t="shared" si="6"/>
        <v>3.059285714285714E-3</v>
      </c>
      <c r="T25">
        <v>0.11269999999999999</v>
      </c>
      <c r="U25">
        <v>-2.3599999999999999E-2</v>
      </c>
      <c r="V25">
        <v>-2.2000000000000001E-3</v>
      </c>
      <c r="W25" s="35">
        <f t="shared" si="7"/>
        <v>7.0642857142857174E-3</v>
      </c>
      <c r="X25" s="35">
        <f t="shared" si="8"/>
        <v>2.7659285714285713E-2</v>
      </c>
      <c r="Y25" s="35">
        <f t="shared" si="8"/>
        <v>1.8592857142857139E-3</v>
      </c>
      <c r="Z25">
        <v>9.5600000000000004E-2</v>
      </c>
      <c r="AA25">
        <v>-3.5099999999999999E-2</v>
      </c>
      <c r="AB25">
        <v>-2.0999999999999999E-3</v>
      </c>
      <c r="AC25" s="35">
        <f t="shared" si="9"/>
        <v>1.0212142857142864E-2</v>
      </c>
      <c r="AD25" s="35">
        <f t="shared" si="10"/>
        <v>3.9159285714285716E-2</v>
      </c>
      <c r="AE25" s="35">
        <f t="shared" si="10"/>
        <v>1.9592857142857142E-3</v>
      </c>
      <c r="AF25">
        <v>0.1</v>
      </c>
      <c r="AG25">
        <v>-5.6500000000000002E-2</v>
      </c>
      <c r="AH25">
        <v>-1E-3</v>
      </c>
      <c r="AI25" s="35">
        <f t="shared" si="11"/>
        <v>9.8271428571428815E-3</v>
      </c>
      <c r="AJ25" s="35">
        <f t="shared" si="12"/>
        <v>6.0559285714285718E-2</v>
      </c>
      <c r="AK25" s="35">
        <f t="shared" si="12"/>
        <v>3.059285714285714E-3</v>
      </c>
      <c r="AL25">
        <v>9.6100000000000005E-2</v>
      </c>
      <c r="AM25">
        <v>-1.61E-2</v>
      </c>
      <c r="AN25">
        <v>-1.5E-3</v>
      </c>
      <c r="AO25" s="35">
        <f t="shared" si="13"/>
        <v>1.0071428571428731E-4</v>
      </c>
      <c r="AP25" s="35">
        <f t="shared" si="14"/>
        <v>2.0159285714285713E-2</v>
      </c>
      <c r="AQ25" s="35">
        <f t="shared" si="14"/>
        <v>2.559285714285714E-3</v>
      </c>
      <c r="AR25">
        <v>4.5199999999999997E-2</v>
      </c>
      <c r="AS25">
        <v>1.2999999999999999E-2</v>
      </c>
      <c r="AT25">
        <v>-5.0000000000000001E-3</v>
      </c>
      <c r="AU25" s="35">
        <f t="shared" si="15"/>
        <v>3.3628571428571424E-2</v>
      </c>
      <c r="AV25" s="35">
        <f t="shared" si="16"/>
        <v>1.7059285714285714E-2</v>
      </c>
      <c r="AW25" s="35">
        <f t="shared" si="16"/>
        <v>9.0592857142857142E-3</v>
      </c>
      <c r="AX25">
        <v>7.5200000000000003E-2</v>
      </c>
      <c r="AY25">
        <v>-6.5699999999999995E-2</v>
      </c>
      <c r="AZ25">
        <v>-2.8E-3</v>
      </c>
      <c r="BA25" s="35">
        <f t="shared" si="17"/>
        <v>3.5007142857142459E-3</v>
      </c>
      <c r="BB25" s="35">
        <f t="shared" si="18"/>
        <v>6.9759285714285704E-2</v>
      </c>
      <c r="BC25" s="35">
        <f t="shared" si="18"/>
        <v>1.2592857142857141E-3</v>
      </c>
    </row>
    <row r="26" spans="1:55" ht="15">
      <c r="A26" s="1">
        <v>20</v>
      </c>
      <c r="B26">
        <v>0.1048</v>
      </c>
      <c r="C26">
        <v>-1.83E-2</v>
      </c>
      <c r="D26">
        <v>1.1299999999999999E-2</v>
      </c>
      <c r="E26" s="34">
        <f t="shared" si="0"/>
        <v>1.9400000000000528E-3</v>
      </c>
      <c r="F26" s="34">
        <f t="shared" si="1"/>
        <v>4.6578571428571476E-3</v>
      </c>
      <c r="G26" s="34">
        <f t="shared" si="2"/>
        <v>1.5359285714285714E-2</v>
      </c>
      <c r="H26">
        <v>8.48E-2</v>
      </c>
      <c r="I26">
        <v>-3.4200000000000001E-2</v>
      </c>
      <c r="J26">
        <v>-7.0000000000000001E-3</v>
      </c>
      <c r="K26" s="35">
        <f t="shared" si="3"/>
        <v>2.1199999999999553E-3</v>
      </c>
      <c r="L26" s="35">
        <f t="shared" si="4"/>
        <v>3.8259285714285718E-2</v>
      </c>
      <c r="M26" s="35">
        <f t="shared" si="4"/>
        <v>1.1059285714285714E-2</v>
      </c>
      <c r="N26">
        <v>9.64E-2</v>
      </c>
      <c r="O26">
        <v>-6.0600000000000001E-2</v>
      </c>
      <c r="P26">
        <v>-1E-3</v>
      </c>
      <c r="Q26" s="35">
        <f t="shared" si="5"/>
        <v>2.9242857142856848E-3</v>
      </c>
      <c r="R26" s="35">
        <f t="shared" si="6"/>
        <v>6.4659285714285711E-2</v>
      </c>
      <c r="S26" s="35">
        <f t="shared" si="6"/>
        <v>3.059285714285714E-3</v>
      </c>
      <c r="T26">
        <v>0.11990000000000001</v>
      </c>
      <c r="U26">
        <v>-2.07E-2</v>
      </c>
      <c r="V26">
        <v>-3.2000000000000002E-3</v>
      </c>
      <c r="W26" s="35">
        <f t="shared" si="7"/>
        <v>1.4264285714285729E-2</v>
      </c>
      <c r="X26" s="35">
        <f t="shared" si="8"/>
        <v>2.4759285714285713E-2</v>
      </c>
      <c r="Y26" s="35">
        <f t="shared" si="8"/>
        <v>8.5928571428571391E-4</v>
      </c>
      <c r="Z26">
        <v>9.2299999999999993E-2</v>
      </c>
      <c r="AA26">
        <v>-4.5499999999999999E-2</v>
      </c>
      <c r="AB26">
        <v>-9.5999999999999992E-3</v>
      </c>
      <c r="AC26" s="35">
        <f t="shared" si="9"/>
        <v>6.9121428571428528E-3</v>
      </c>
      <c r="AD26" s="35">
        <f t="shared" si="10"/>
        <v>4.9559285714285715E-2</v>
      </c>
      <c r="AE26" s="35">
        <f t="shared" si="10"/>
        <v>1.3659285714285714E-2</v>
      </c>
      <c r="AF26">
        <v>8.6800000000000002E-2</v>
      </c>
      <c r="AG26">
        <v>-5.6000000000000001E-2</v>
      </c>
      <c r="AH26">
        <v>1.8E-3</v>
      </c>
      <c r="AI26" s="35">
        <f t="shared" si="11"/>
        <v>3.3728571428571219E-3</v>
      </c>
      <c r="AJ26" s="35">
        <f t="shared" si="12"/>
        <v>6.0059285714285718E-2</v>
      </c>
      <c r="AK26" s="35">
        <f t="shared" si="12"/>
        <v>5.8592857142857144E-3</v>
      </c>
      <c r="AL26">
        <v>8.2699999999999996E-2</v>
      </c>
      <c r="AM26">
        <v>-1.67E-2</v>
      </c>
      <c r="AN26">
        <v>-2E-3</v>
      </c>
      <c r="AO26" s="35">
        <f t="shared" si="13"/>
        <v>1.3299285714285722E-2</v>
      </c>
      <c r="AP26" s="35">
        <f t="shared" si="14"/>
        <v>2.0759285714285713E-2</v>
      </c>
      <c r="AQ26" s="35">
        <f t="shared" si="14"/>
        <v>2.059285714285714E-3</v>
      </c>
      <c r="AR26">
        <v>9.5999999999999992E-3</v>
      </c>
      <c r="AS26">
        <v>8.6E-3</v>
      </c>
      <c r="AT26">
        <v>-1.4999999999999999E-2</v>
      </c>
      <c r="AU26" s="35">
        <f t="shared" si="15"/>
        <v>1.9714285714285754E-3</v>
      </c>
      <c r="AV26" s="35">
        <f t="shared" si="16"/>
        <v>1.2659285714285713E-2</v>
      </c>
      <c r="AW26" s="35">
        <f t="shared" si="16"/>
        <v>1.9059285714285713E-2</v>
      </c>
      <c r="AX26">
        <v>8.1100000000000005E-2</v>
      </c>
      <c r="AY26">
        <v>-5.04E-2</v>
      </c>
      <c r="AZ26">
        <v>-5.0000000000000001E-4</v>
      </c>
      <c r="BA26" s="35">
        <f t="shared" si="17"/>
        <v>2.3992857142857565E-3</v>
      </c>
      <c r="BB26" s="35">
        <f t="shared" si="18"/>
        <v>5.4459285714285717E-2</v>
      </c>
      <c r="BC26" s="35">
        <f t="shared" si="18"/>
        <v>3.559285714285714E-3</v>
      </c>
    </row>
    <row r="27" spans="1:55" ht="15">
      <c r="A27" s="1">
        <v>21</v>
      </c>
      <c r="B27">
        <v>0.10680000000000001</v>
      </c>
      <c r="C27">
        <v>-1.9099999999999999E-2</v>
      </c>
      <c r="D27">
        <v>5.3E-3</v>
      </c>
      <c r="E27" s="34">
        <f t="shared" si="0"/>
        <v>3.9400000000000546E-3</v>
      </c>
      <c r="F27" s="34">
        <f t="shared" si="1"/>
        <v>3.857857142857149E-3</v>
      </c>
      <c r="G27" s="34">
        <f t="shared" si="2"/>
        <v>9.3592857142857141E-3</v>
      </c>
      <c r="H27">
        <v>8.8499999999999995E-2</v>
      </c>
      <c r="I27">
        <v>-3.7999999999999999E-2</v>
      </c>
      <c r="J27">
        <v>-1.6999999999999999E-3</v>
      </c>
      <c r="K27" s="35">
        <f t="shared" si="3"/>
        <v>5.8199999999999502E-3</v>
      </c>
      <c r="L27" s="35">
        <f t="shared" si="4"/>
        <v>4.2059285714285716E-2</v>
      </c>
      <c r="M27" s="35">
        <f t="shared" si="4"/>
        <v>2.3592857142857139E-3</v>
      </c>
      <c r="N27">
        <v>0.09</v>
      </c>
      <c r="O27">
        <v>-5.8200000000000002E-2</v>
      </c>
      <c r="P27">
        <v>4.0000000000000002E-4</v>
      </c>
      <c r="Q27" s="35">
        <f t="shared" si="5"/>
        <v>3.4757142857143181E-3</v>
      </c>
      <c r="R27" s="35">
        <f t="shared" si="6"/>
        <v>6.2259285714285718E-2</v>
      </c>
      <c r="S27" s="35">
        <f t="shared" si="6"/>
        <v>4.4592857142857142E-3</v>
      </c>
      <c r="T27">
        <v>0.11409999999999999</v>
      </c>
      <c r="U27">
        <v>-1.9900000000000001E-2</v>
      </c>
      <c r="V27">
        <v>-5.7999999999999996E-3</v>
      </c>
      <c r="W27" s="35">
        <f t="shared" si="7"/>
        <v>8.4642857142857159E-3</v>
      </c>
      <c r="X27" s="35">
        <f t="shared" si="8"/>
        <v>2.3959285714285714E-2</v>
      </c>
      <c r="Y27" s="35">
        <f t="shared" si="8"/>
        <v>9.8592857142857128E-3</v>
      </c>
      <c r="Z27">
        <v>8.2500000000000004E-2</v>
      </c>
      <c r="AA27">
        <v>-4.3200000000000002E-2</v>
      </c>
      <c r="AB27">
        <v>-2E-3</v>
      </c>
      <c r="AC27" s="35">
        <f t="shared" si="9"/>
        <v>2.8878571428571365E-3</v>
      </c>
      <c r="AD27" s="35">
        <f t="shared" si="10"/>
        <v>4.7259285714285719E-2</v>
      </c>
      <c r="AE27" s="35">
        <f t="shared" si="10"/>
        <v>2.059285714285714E-3</v>
      </c>
      <c r="AF27">
        <v>9.4100000000000003E-2</v>
      </c>
      <c r="AG27">
        <v>-5.4399999999999997E-2</v>
      </c>
      <c r="AH27">
        <v>-1E-4</v>
      </c>
      <c r="AI27" s="35">
        <f t="shared" si="11"/>
        <v>3.927142857142879E-3</v>
      </c>
      <c r="AJ27" s="35">
        <f t="shared" si="12"/>
        <v>5.8459285714285714E-2</v>
      </c>
      <c r="AK27" s="35">
        <f t="shared" si="12"/>
        <v>3.9592857142857138E-3</v>
      </c>
      <c r="AL27">
        <v>0.11119999999999999</v>
      </c>
      <c r="AM27">
        <v>-5.1999999999999998E-3</v>
      </c>
      <c r="AN27">
        <v>0</v>
      </c>
      <c r="AO27" s="35">
        <f t="shared" si="13"/>
        <v>1.5200714285714276E-2</v>
      </c>
      <c r="AP27" s="35">
        <f t="shared" si="14"/>
        <v>9.259285714285713E-3</v>
      </c>
      <c r="AQ27" s="35">
        <f t="shared" si="14"/>
        <v>4.0592857142857141E-3</v>
      </c>
      <c r="AR27">
        <v>-1.17E-2</v>
      </c>
      <c r="AS27">
        <v>-1.8700000000000001E-2</v>
      </c>
      <c r="AT27">
        <v>-1.44E-2</v>
      </c>
      <c r="AU27" s="35">
        <f t="shared" si="15"/>
        <v>2.3271428571428575E-2</v>
      </c>
      <c r="AV27" s="35">
        <f t="shared" si="16"/>
        <v>2.2759285714285715E-2</v>
      </c>
      <c r="AW27" s="35">
        <f t="shared" si="16"/>
        <v>1.8459285714285713E-2</v>
      </c>
      <c r="AX27">
        <v>8.8999999999999996E-2</v>
      </c>
      <c r="AY27">
        <v>-5.21E-2</v>
      </c>
      <c r="AZ27">
        <v>-5.5999999999999999E-3</v>
      </c>
      <c r="BA27" s="35">
        <f t="shared" si="17"/>
        <v>1.0299285714285747E-2</v>
      </c>
      <c r="BB27" s="35">
        <f t="shared" si="18"/>
        <v>5.6159285714285717E-2</v>
      </c>
      <c r="BC27" s="35">
        <f t="shared" si="18"/>
        <v>9.659285714285714E-3</v>
      </c>
    </row>
    <row r="28" spans="1:55" ht="15">
      <c r="A28" s="1">
        <v>22</v>
      </c>
      <c r="B28">
        <v>9.5899999999999999E-2</v>
      </c>
      <c r="C28">
        <v>-2.1999999999999999E-2</v>
      </c>
      <c r="D28">
        <v>2.5999999999999999E-3</v>
      </c>
      <c r="E28" s="34">
        <f t="shared" si="0"/>
        <v>6.9599999999999523E-3</v>
      </c>
      <c r="F28" s="34">
        <f t="shared" si="1"/>
        <v>9.5785714285714918E-4</v>
      </c>
      <c r="G28" s="34">
        <f t="shared" si="2"/>
        <v>6.6592857142857139E-3</v>
      </c>
      <c r="H28">
        <v>9.0899999999999995E-2</v>
      </c>
      <c r="I28">
        <v>-5.5500000000000001E-2</v>
      </c>
      <c r="J28">
        <v>-6.1999999999999998E-3</v>
      </c>
      <c r="K28" s="35">
        <f t="shared" si="3"/>
        <v>8.2199999999999496E-3</v>
      </c>
      <c r="L28" s="35">
        <f t="shared" si="4"/>
        <v>5.9559285714285717E-2</v>
      </c>
      <c r="M28" s="35">
        <f t="shared" si="4"/>
        <v>1.0259285714285714E-2</v>
      </c>
      <c r="N28">
        <v>9.1899999999999996E-2</v>
      </c>
      <c r="O28">
        <v>-5.8999999999999997E-2</v>
      </c>
      <c r="P28">
        <v>2.0000000000000001E-4</v>
      </c>
      <c r="Q28" s="35">
        <f t="shared" si="5"/>
        <v>1.5757142857143192E-3</v>
      </c>
      <c r="R28" s="35">
        <f t="shared" si="6"/>
        <v>6.3059285714285707E-2</v>
      </c>
      <c r="S28" s="35">
        <f t="shared" si="6"/>
        <v>4.2592857142857137E-3</v>
      </c>
      <c r="T28">
        <v>0.1169</v>
      </c>
      <c r="U28">
        <v>-2.1999999999999999E-2</v>
      </c>
      <c r="V28">
        <v>-8.5000000000000006E-3</v>
      </c>
      <c r="W28" s="35">
        <f t="shared" si="7"/>
        <v>1.1264285714285727E-2</v>
      </c>
      <c r="X28" s="35">
        <f t="shared" si="8"/>
        <v>2.6059285714285712E-2</v>
      </c>
      <c r="Y28" s="35">
        <f t="shared" si="8"/>
        <v>1.2559285714285714E-2</v>
      </c>
      <c r="Z28">
        <v>9.7199999999999995E-2</v>
      </c>
      <c r="AA28">
        <v>-4.9200000000000001E-2</v>
      </c>
      <c r="AB28">
        <v>-5.1999999999999998E-3</v>
      </c>
      <c r="AC28" s="35">
        <f t="shared" si="9"/>
        <v>1.1812142857142854E-2</v>
      </c>
      <c r="AD28" s="35">
        <f t="shared" si="10"/>
        <v>5.3259285714285717E-2</v>
      </c>
      <c r="AE28" s="35">
        <f t="shared" si="10"/>
        <v>9.259285714285713E-3</v>
      </c>
      <c r="AF28">
        <v>9.6600000000000005E-2</v>
      </c>
      <c r="AG28">
        <v>-5.4399999999999997E-2</v>
      </c>
      <c r="AH28">
        <v>2.2000000000000001E-3</v>
      </c>
      <c r="AI28" s="35">
        <f t="shared" si="11"/>
        <v>6.4271428571428812E-3</v>
      </c>
      <c r="AJ28" s="35">
        <f t="shared" si="12"/>
        <v>5.8459285714285714E-2</v>
      </c>
      <c r="AK28" s="35">
        <f t="shared" si="12"/>
        <v>6.2592857142857138E-3</v>
      </c>
      <c r="AL28">
        <v>7.3200000000000001E-2</v>
      </c>
      <c r="AM28">
        <v>-1.49E-2</v>
      </c>
      <c r="AN28">
        <v>-5.7000000000000002E-3</v>
      </c>
      <c r="AO28" s="35">
        <f t="shared" si="13"/>
        <v>2.2799285714285716E-2</v>
      </c>
      <c r="AP28" s="35">
        <f t="shared" si="14"/>
        <v>1.8959285714285713E-2</v>
      </c>
      <c r="AQ28" s="35">
        <f t="shared" si="14"/>
        <v>9.7592857142857134E-3</v>
      </c>
      <c r="AR28">
        <v>-3.3099999999999997E-2</v>
      </c>
      <c r="AS28">
        <v>7.3000000000000001E-3</v>
      </c>
      <c r="AT28">
        <v>-2.4500000000000001E-2</v>
      </c>
      <c r="AU28" s="35">
        <f t="shared" si="15"/>
        <v>4.467142857142857E-2</v>
      </c>
      <c r="AV28" s="35">
        <f t="shared" si="16"/>
        <v>1.1359285714285714E-2</v>
      </c>
      <c r="AW28" s="35">
        <f t="shared" si="16"/>
        <v>2.8559285714285714E-2</v>
      </c>
      <c r="AX28">
        <v>9.7500000000000003E-2</v>
      </c>
      <c r="AY28">
        <v>-7.1800000000000003E-2</v>
      </c>
      <c r="AZ28">
        <v>-8.8999999999999999E-3</v>
      </c>
      <c r="BA28" s="35">
        <f t="shared" si="17"/>
        <v>1.8799285714285754E-2</v>
      </c>
      <c r="BB28" s="35">
        <f t="shared" si="18"/>
        <v>7.5859285714285712E-2</v>
      </c>
      <c r="BC28" s="35">
        <f t="shared" si="18"/>
        <v>1.2959285714285715E-2</v>
      </c>
    </row>
    <row r="29" spans="1:55" ht="15">
      <c r="A29" s="1">
        <v>23</v>
      </c>
      <c r="B29">
        <v>0.1033</v>
      </c>
      <c r="C29">
        <v>-1.8800000000000001E-2</v>
      </c>
      <c r="D29">
        <v>4.5999999999999999E-3</v>
      </c>
      <c r="E29" s="34">
        <f t="shared" si="0"/>
        <v>4.4000000000005146E-4</v>
      </c>
      <c r="F29" s="34">
        <f t="shared" si="1"/>
        <v>4.1578571428571472E-3</v>
      </c>
      <c r="G29" s="34">
        <f t="shared" si="2"/>
        <v>8.6592857142857131E-3</v>
      </c>
      <c r="H29">
        <v>8.8200000000000001E-2</v>
      </c>
      <c r="I29">
        <v>-2.2599999999999999E-2</v>
      </c>
      <c r="J29">
        <v>-2.5999999999999999E-3</v>
      </c>
      <c r="K29" s="35">
        <f t="shared" si="3"/>
        <v>5.5199999999999555E-3</v>
      </c>
      <c r="L29" s="35">
        <f t="shared" si="4"/>
        <v>2.6659285714285712E-2</v>
      </c>
      <c r="M29" s="35">
        <f t="shared" si="4"/>
        <v>1.4592857142857142E-3</v>
      </c>
      <c r="N29">
        <v>9.1200000000000003E-2</v>
      </c>
      <c r="O29">
        <v>-5.8799999999999998E-2</v>
      </c>
      <c r="P29">
        <v>5.0000000000000001E-4</v>
      </c>
      <c r="Q29" s="35">
        <f t="shared" si="5"/>
        <v>2.2757142857143114E-3</v>
      </c>
      <c r="R29" s="35">
        <f t="shared" si="6"/>
        <v>6.2859285714285715E-2</v>
      </c>
      <c r="S29" s="35">
        <f t="shared" si="6"/>
        <v>4.5592857142857136E-3</v>
      </c>
      <c r="T29">
        <v>0.106</v>
      </c>
      <c r="U29">
        <v>-2.0799999999999999E-2</v>
      </c>
      <c r="V29">
        <v>-7.7999999999999996E-3</v>
      </c>
      <c r="W29" s="35">
        <f t="shared" si="7"/>
        <v>3.6428571428571976E-4</v>
      </c>
      <c r="X29" s="35">
        <f t="shared" si="8"/>
        <v>2.4859285714285712E-2</v>
      </c>
      <c r="Y29" s="35">
        <f t="shared" si="8"/>
        <v>1.1859285714285715E-2</v>
      </c>
      <c r="Z29">
        <v>9.11E-2</v>
      </c>
      <c r="AA29">
        <v>-4.0899999999999999E-2</v>
      </c>
      <c r="AB29">
        <v>-2.3E-3</v>
      </c>
      <c r="AC29" s="35">
        <f t="shared" si="9"/>
        <v>5.7121428571428601E-3</v>
      </c>
      <c r="AD29" s="35">
        <f t="shared" si="10"/>
        <v>4.4959285714285716E-2</v>
      </c>
      <c r="AE29" s="35">
        <f t="shared" si="10"/>
        <v>1.7592857142857141E-3</v>
      </c>
      <c r="AF29">
        <v>8.8300000000000003E-2</v>
      </c>
      <c r="AG29">
        <v>-5.4300000000000001E-2</v>
      </c>
      <c r="AH29">
        <v>4.0000000000000002E-4</v>
      </c>
      <c r="AI29" s="35">
        <f t="shared" si="11"/>
        <v>1.8728571428571206E-3</v>
      </c>
      <c r="AJ29" s="35">
        <f t="shared" si="12"/>
        <v>5.8359285714285718E-2</v>
      </c>
      <c r="AK29" s="35">
        <f t="shared" si="12"/>
        <v>4.4592857142857142E-3</v>
      </c>
      <c r="AL29">
        <v>0.1087</v>
      </c>
      <c r="AM29">
        <v>-2.3E-3</v>
      </c>
      <c r="AN29">
        <v>-3.3E-3</v>
      </c>
      <c r="AO29" s="35">
        <f t="shared" si="13"/>
        <v>1.2700714285714287E-2</v>
      </c>
      <c r="AP29" s="35">
        <f t="shared" si="14"/>
        <v>1.7592857142857141E-3</v>
      </c>
      <c r="AQ29" s="35">
        <f t="shared" si="14"/>
        <v>7.5928571428571408E-4</v>
      </c>
      <c r="AR29">
        <v>1.37E-2</v>
      </c>
      <c r="AS29">
        <v>-2.3900000000000001E-2</v>
      </c>
      <c r="AT29">
        <v>-1.5299999999999999E-2</v>
      </c>
      <c r="AU29" s="35">
        <f t="shared" si="15"/>
        <v>2.1285714285714259E-3</v>
      </c>
      <c r="AV29" s="35">
        <f t="shared" si="16"/>
        <v>2.7959285714285714E-2</v>
      </c>
      <c r="AW29" s="35">
        <f t="shared" si="16"/>
        <v>1.9359285714285714E-2</v>
      </c>
      <c r="AX29">
        <v>7.7399999999999997E-2</v>
      </c>
      <c r="AY29">
        <v>-6.8699999999999997E-2</v>
      </c>
      <c r="AZ29">
        <v>-5.1999999999999998E-3</v>
      </c>
      <c r="BA29" s="35">
        <f t="shared" si="17"/>
        <v>1.3007142857142523E-3</v>
      </c>
      <c r="BB29" s="35">
        <f t="shared" si="18"/>
        <v>7.2759285714285707E-2</v>
      </c>
      <c r="BC29" s="35">
        <f t="shared" si="18"/>
        <v>9.259285714285713E-3</v>
      </c>
    </row>
    <row r="30" spans="1:55" ht="15">
      <c r="A30" s="1">
        <v>24</v>
      </c>
      <c r="B30">
        <v>0.1022</v>
      </c>
      <c r="C30">
        <v>-2.3699999999999999E-2</v>
      </c>
      <c r="D30">
        <v>-1.2999999999999999E-3</v>
      </c>
      <c r="E30" s="34">
        <f t="shared" si="0"/>
        <v>6.5999999999995229E-4</v>
      </c>
      <c r="F30" s="34">
        <f t="shared" si="1"/>
        <v>4.6657857142857147E-2</v>
      </c>
      <c r="G30" s="34">
        <f t="shared" si="2"/>
        <v>2.7592857142857141E-3</v>
      </c>
      <c r="H30">
        <v>8.0100000000000005E-2</v>
      </c>
      <c r="I30">
        <v>-4.3900000000000002E-2</v>
      </c>
      <c r="J30">
        <v>2.3999999999999998E-3</v>
      </c>
      <c r="K30" s="35">
        <f t="shared" si="3"/>
        <v>2.5800000000000406E-3</v>
      </c>
      <c r="L30" s="35">
        <f t="shared" si="4"/>
        <v>4.7959285714285718E-2</v>
      </c>
      <c r="M30" s="35">
        <f t="shared" si="4"/>
        <v>6.4592857142857143E-3</v>
      </c>
      <c r="N30">
        <v>9.5299999999999996E-2</v>
      </c>
      <c r="O30">
        <v>-5.2299999999999999E-2</v>
      </c>
      <c r="P30">
        <v>2.3E-3</v>
      </c>
      <c r="Q30" s="35">
        <f t="shared" si="5"/>
        <v>1.8242857142856811E-3</v>
      </c>
      <c r="R30" s="35">
        <f t="shared" si="6"/>
        <v>5.6359285714285716E-2</v>
      </c>
      <c r="S30" s="35">
        <f t="shared" si="6"/>
        <v>6.359285714285714E-3</v>
      </c>
      <c r="T30">
        <v>0.1103</v>
      </c>
      <c r="U30">
        <v>-1.7299999999999999E-2</v>
      </c>
      <c r="V30">
        <v>-1.11E-2</v>
      </c>
      <c r="W30" s="35">
        <f t="shared" si="7"/>
        <v>4.664285714285718E-3</v>
      </c>
      <c r="X30" s="35">
        <f t="shared" si="8"/>
        <v>2.1359285714285713E-2</v>
      </c>
      <c r="Y30" s="35">
        <f t="shared" si="8"/>
        <v>1.5159285714285715E-2</v>
      </c>
      <c r="Z30">
        <v>8.8200000000000001E-2</v>
      </c>
      <c r="AA30">
        <v>-3.9399999999999998E-2</v>
      </c>
      <c r="AB30">
        <v>-6.0000000000000001E-3</v>
      </c>
      <c r="AC30" s="35">
        <f t="shared" si="9"/>
        <v>2.8121428571428603E-3</v>
      </c>
      <c r="AD30" s="35">
        <f t="shared" si="10"/>
        <v>4.3459285714285714E-2</v>
      </c>
      <c r="AE30" s="35">
        <f t="shared" si="10"/>
        <v>1.0059285714285715E-2</v>
      </c>
      <c r="AF30">
        <v>7.8600000000000003E-2</v>
      </c>
      <c r="AG30">
        <v>-4.7E-2</v>
      </c>
      <c r="AH30">
        <v>2.0999999999999999E-3</v>
      </c>
      <c r="AI30" s="35">
        <f t="shared" si="11"/>
        <v>1.1572857142857121E-2</v>
      </c>
      <c r="AJ30" s="35">
        <f t="shared" si="12"/>
        <v>5.1059285714285717E-2</v>
      </c>
      <c r="AK30" s="35">
        <f t="shared" si="12"/>
        <v>6.1592857142857144E-3</v>
      </c>
      <c r="AL30">
        <v>9.8799999999999999E-2</v>
      </c>
      <c r="AM30">
        <v>-9.4000000000000004E-3</v>
      </c>
      <c r="AN30">
        <v>-8.9999999999999993E-3</v>
      </c>
      <c r="AO30" s="35">
        <f t="shared" si="13"/>
        <v>2.8007142857142814E-3</v>
      </c>
      <c r="AP30" s="35">
        <f t="shared" si="14"/>
        <v>1.3459285714285715E-2</v>
      </c>
      <c r="AQ30" s="35">
        <f t="shared" si="14"/>
        <v>1.3059285714285714E-2</v>
      </c>
      <c r="AR30">
        <v>3.6400000000000002E-2</v>
      </c>
      <c r="AS30">
        <v>-5.2999999999999999E-2</v>
      </c>
      <c r="AT30">
        <v>-3.0999999999999999E-3</v>
      </c>
      <c r="AU30" s="35">
        <f t="shared" si="15"/>
        <v>2.4828571428571429E-2</v>
      </c>
      <c r="AV30" s="35">
        <f t="shared" si="16"/>
        <v>5.7059285714285715E-2</v>
      </c>
      <c r="AW30" s="35">
        <f t="shared" si="16"/>
        <v>9.5928571428571417E-4</v>
      </c>
      <c r="AX30">
        <v>8.1100000000000005E-2</v>
      </c>
      <c r="AY30">
        <v>-4.7500000000000001E-2</v>
      </c>
      <c r="AZ30">
        <v>-9.4000000000000004E-3</v>
      </c>
      <c r="BA30" s="35">
        <f t="shared" si="17"/>
        <v>2.3992857142857565E-3</v>
      </c>
      <c r="BB30" s="35">
        <f t="shared" si="18"/>
        <v>5.1559285714285717E-2</v>
      </c>
      <c r="BC30" s="35">
        <f t="shared" si="18"/>
        <v>1.3459285714285715E-2</v>
      </c>
    </row>
    <row r="31" spans="1:55" ht="15">
      <c r="A31" s="1">
        <v>25</v>
      </c>
      <c r="B31">
        <v>0.1109</v>
      </c>
      <c r="C31">
        <v>-3.1099999999999999E-2</v>
      </c>
      <c r="D31">
        <v>-2.8E-3</v>
      </c>
      <c r="E31" s="34">
        <f t="shared" si="0"/>
        <v>8.0400000000000471E-3</v>
      </c>
      <c r="F31" s="34">
        <f t="shared" si="1"/>
        <v>5.4057857142857144E-2</v>
      </c>
      <c r="G31" s="34">
        <f t="shared" si="2"/>
        <v>1.2592857142857141E-3</v>
      </c>
      <c r="H31">
        <v>7.6300000000000007E-2</v>
      </c>
      <c r="I31">
        <v>-4.8800000000000003E-2</v>
      </c>
      <c r="J31">
        <v>9.9000000000000008E-3</v>
      </c>
      <c r="K31" s="35">
        <f t="shared" si="3"/>
        <v>6.3800000000000384E-3</v>
      </c>
      <c r="L31" s="35">
        <f t="shared" si="4"/>
        <v>5.285928571428572E-2</v>
      </c>
      <c r="M31" s="35">
        <f t="shared" si="4"/>
        <v>1.3959285714285716E-2</v>
      </c>
      <c r="N31">
        <v>9.8799999999999999E-2</v>
      </c>
      <c r="O31">
        <v>-5.3499999999999999E-2</v>
      </c>
      <c r="P31">
        <v>-1.1999999999999999E-3</v>
      </c>
      <c r="Q31" s="35">
        <f t="shared" si="5"/>
        <v>5.3242857142856842E-3</v>
      </c>
      <c r="R31" s="35">
        <f t="shared" si="6"/>
        <v>5.7559285714285716E-2</v>
      </c>
      <c r="S31" s="35">
        <f t="shared" si="6"/>
        <v>2.8592857142857144E-3</v>
      </c>
      <c r="T31">
        <v>0.1082</v>
      </c>
      <c r="U31">
        <v>-1.8700000000000001E-2</v>
      </c>
      <c r="V31">
        <v>-1.1299999999999999E-2</v>
      </c>
      <c r="W31" s="35">
        <f t="shared" si="7"/>
        <v>2.5642857142857273E-3</v>
      </c>
      <c r="X31" s="35">
        <f t="shared" si="8"/>
        <v>2.2759285714285715E-2</v>
      </c>
      <c r="Y31" s="35">
        <f t="shared" si="8"/>
        <v>1.5359285714285714E-2</v>
      </c>
      <c r="Z31">
        <v>6.9400000000000003E-2</v>
      </c>
      <c r="AA31">
        <v>-3.4500000000000003E-2</v>
      </c>
      <c r="AB31">
        <v>-8.0999999999999996E-3</v>
      </c>
      <c r="AC31" s="35">
        <f t="shared" si="9"/>
        <v>1.5987857142857137E-2</v>
      </c>
      <c r="AD31" s="35">
        <f t="shared" si="10"/>
        <v>3.855928571428572E-2</v>
      </c>
      <c r="AE31" s="35">
        <f t="shared" si="10"/>
        <v>1.2159285714285713E-2</v>
      </c>
      <c r="AF31">
        <v>9.6100000000000005E-2</v>
      </c>
      <c r="AG31">
        <v>-6.13E-2</v>
      </c>
      <c r="AH31">
        <v>6.1000000000000004E-3</v>
      </c>
      <c r="AI31" s="35">
        <f t="shared" si="11"/>
        <v>5.9271428571428808E-3</v>
      </c>
      <c r="AJ31" s="35">
        <f t="shared" si="12"/>
        <v>6.5359285714285717E-2</v>
      </c>
      <c r="AK31" s="35">
        <f t="shared" si="12"/>
        <v>1.0159285714285714E-2</v>
      </c>
      <c r="AL31">
        <v>9.0499999999999997E-2</v>
      </c>
      <c r="AM31">
        <v>-2.3699999999999999E-2</v>
      </c>
      <c r="AN31">
        <v>-7.1999999999999998E-3</v>
      </c>
      <c r="AO31" s="35">
        <f t="shared" si="13"/>
        <v>5.4992857142857204E-3</v>
      </c>
      <c r="AP31" s="35">
        <f t="shared" si="14"/>
        <v>2.7759285714285712E-2</v>
      </c>
      <c r="AQ31" s="35">
        <f t="shared" si="14"/>
        <v>1.1259285714285715E-2</v>
      </c>
      <c r="AR31">
        <v>6.1999999999999998E-3</v>
      </c>
      <c r="AS31">
        <v>-7.1199999999999999E-2</v>
      </c>
      <c r="AT31">
        <v>-2.47E-2</v>
      </c>
      <c r="AU31" s="35">
        <f t="shared" si="15"/>
        <v>5.3714285714285747E-3</v>
      </c>
      <c r="AV31" s="35">
        <f t="shared" si="16"/>
        <v>7.5259285714285709E-2</v>
      </c>
      <c r="AW31" s="35">
        <f t="shared" si="16"/>
        <v>2.8759285714285713E-2</v>
      </c>
      <c r="AX31">
        <v>8.6199999999999999E-2</v>
      </c>
      <c r="AY31">
        <v>-4.5999999999999999E-2</v>
      </c>
      <c r="AZ31">
        <v>-2.8999999999999998E-3</v>
      </c>
      <c r="BA31" s="35">
        <f t="shared" si="17"/>
        <v>7.49928571428575E-3</v>
      </c>
      <c r="BB31" s="35">
        <f t="shared" si="18"/>
        <v>5.0059285714285716E-2</v>
      </c>
      <c r="BC31" s="35">
        <f t="shared" si="18"/>
        <v>1.1592857142857143E-3</v>
      </c>
    </row>
    <row r="32" spans="1:55" ht="15">
      <c r="A32" s="1">
        <v>26</v>
      </c>
      <c r="B32">
        <v>0.1066</v>
      </c>
      <c r="C32">
        <v>-2.76E-2</v>
      </c>
      <c r="D32">
        <v>-3.5000000000000001E-3</v>
      </c>
      <c r="E32" s="34">
        <f t="shared" si="0"/>
        <v>3.7400000000000488E-3</v>
      </c>
      <c r="F32" s="34">
        <f t="shared" si="1"/>
        <v>5.0557857142857147E-2</v>
      </c>
      <c r="G32" s="34">
        <f t="shared" si="2"/>
        <v>5.5928571428571399E-4</v>
      </c>
      <c r="H32">
        <v>7.8700000000000006E-2</v>
      </c>
      <c r="I32">
        <v>-5.0200000000000002E-2</v>
      </c>
      <c r="J32">
        <v>5.1000000000000004E-3</v>
      </c>
      <c r="K32" s="35">
        <f t="shared" si="3"/>
        <v>3.9800000000000391E-3</v>
      </c>
      <c r="L32" s="35">
        <f t="shared" si="4"/>
        <v>5.4259285714285718E-2</v>
      </c>
      <c r="M32" s="35">
        <f t="shared" si="4"/>
        <v>9.1592857142857136E-3</v>
      </c>
      <c r="N32">
        <v>9.8699999999999996E-2</v>
      </c>
      <c r="O32">
        <v>-5.04E-2</v>
      </c>
      <c r="P32">
        <v>-5.4999999999999997E-3</v>
      </c>
      <c r="Q32" s="35">
        <f t="shared" si="5"/>
        <v>5.2242857142856813E-3</v>
      </c>
      <c r="R32" s="35">
        <f t="shared" si="6"/>
        <v>5.4459285714285717E-2</v>
      </c>
      <c r="S32" s="35">
        <f t="shared" si="6"/>
        <v>9.5592857142857146E-3</v>
      </c>
      <c r="T32">
        <v>0.1066</v>
      </c>
      <c r="U32">
        <v>-2.0500000000000001E-2</v>
      </c>
      <c r="V32">
        <v>-1.2200000000000001E-2</v>
      </c>
      <c r="W32" s="35">
        <f t="shared" si="7"/>
        <v>9.6428571428572307E-4</v>
      </c>
      <c r="X32" s="35">
        <f t="shared" si="8"/>
        <v>2.4559285714285714E-2</v>
      </c>
      <c r="Y32" s="35">
        <f t="shared" si="8"/>
        <v>1.6259285714285716E-2</v>
      </c>
      <c r="Z32">
        <v>7.9699999999999993E-2</v>
      </c>
      <c r="AA32">
        <v>-2.5399999999999999E-2</v>
      </c>
      <c r="AB32">
        <v>-5.7999999999999996E-3</v>
      </c>
      <c r="AC32" s="35">
        <f t="shared" si="9"/>
        <v>5.6878571428571473E-3</v>
      </c>
      <c r="AD32" s="35">
        <f t="shared" si="10"/>
        <v>2.9459285714285712E-2</v>
      </c>
      <c r="AE32" s="35">
        <f t="shared" si="10"/>
        <v>9.8592857142857128E-3</v>
      </c>
      <c r="AF32">
        <v>8.3000000000000004E-2</v>
      </c>
      <c r="AG32">
        <v>-4.9200000000000001E-2</v>
      </c>
      <c r="AH32">
        <v>5.0000000000000001E-3</v>
      </c>
      <c r="AI32" s="35">
        <f t="shared" si="11"/>
        <v>7.1728571428571197E-3</v>
      </c>
      <c r="AJ32" s="35">
        <f t="shared" si="12"/>
        <v>5.3259285714285717E-2</v>
      </c>
      <c r="AK32" s="35">
        <f t="shared" si="12"/>
        <v>9.0592857142857142E-3</v>
      </c>
      <c r="AL32">
        <v>0.104</v>
      </c>
      <c r="AM32">
        <v>-2.3099999999999999E-2</v>
      </c>
      <c r="AN32">
        <v>-5.4000000000000003E-3</v>
      </c>
      <c r="AO32" s="35">
        <f t="shared" si="13"/>
        <v>8.0007142857142777E-3</v>
      </c>
      <c r="AP32" s="35">
        <f t="shared" si="14"/>
        <v>2.7159285714285712E-2</v>
      </c>
      <c r="AQ32" s="35">
        <f t="shared" si="14"/>
        <v>9.4592857142857152E-3</v>
      </c>
      <c r="AR32">
        <v>1.12E-2</v>
      </c>
      <c r="AS32">
        <v>-1.6899999999999998E-2</v>
      </c>
      <c r="AT32">
        <v>4.4000000000000003E-3</v>
      </c>
      <c r="AU32" s="35">
        <f t="shared" si="15"/>
        <v>3.7142857142857463E-4</v>
      </c>
      <c r="AV32" s="35">
        <f t="shared" si="16"/>
        <v>2.0959285714285712E-2</v>
      </c>
      <c r="AW32" s="35">
        <f t="shared" si="16"/>
        <v>8.4592857142857143E-3</v>
      </c>
      <c r="AX32">
        <v>7.3999999999999996E-2</v>
      </c>
      <c r="AY32">
        <v>-6.6600000000000006E-2</v>
      </c>
      <c r="AZ32">
        <v>-1.0200000000000001E-2</v>
      </c>
      <c r="BA32" s="35">
        <f t="shared" si="17"/>
        <v>4.7007142857142525E-3</v>
      </c>
      <c r="BB32" s="35">
        <f t="shared" si="18"/>
        <v>7.0659285714285716E-2</v>
      </c>
      <c r="BC32" s="35">
        <f t="shared" si="18"/>
        <v>1.4259285714285714E-2</v>
      </c>
    </row>
    <row r="33" spans="1:55" ht="15">
      <c r="A33" s="1">
        <v>27</v>
      </c>
      <c r="B33">
        <v>0.1009</v>
      </c>
      <c r="C33">
        <v>-2.5000000000000001E-2</v>
      </c>
      <c r="D33">
        <v>-6.4000000000000003E-3</v>
      </c>
      <c r="E33" s="34">
        <f t="shared" si="0"/>
        <v>1.9599999999999479E-3</v>
      </c>
      <c r="F33" s="34">
        <f t="shared" si="1"/>
        <v>4.7957857142857149E-2</v>
      </c>
      <c r="G33" s="34">
        <f t="shared" si="2"/>
        <v>1.0459285714285714E-2</v>
      </c>
      <c r="H33">
        <v>9.7699999999999995E-2</v>
      </c>
      <c r="I33">
        <v>-2.9499999999999998E-2</v>
      </c>
      <c r="J33">
        <v>1.8E-3</v>
      </c>
      <c r="K33" s="35">
        <f t="shared" si="3"/>
        <v>1.501999999999995E-2</v>
      </c>
      <c r="L33" s="35">
        <f t="shared" si="4"/>
        <v>3.3559285714285715E-2</v>
      </c>
      <c r="M33" s="35">
        <f t="shared" si="4"/>
        <v>5.8592857142857144E-3</v>
      </c>
      <c r="N33">
        <v>9.7900000000000001E-2</v>
      </c>
      <c r="O33">
        <v>-4.7300000000000002E-2</v>
      </c>
      <c r="P33">
        <v>-5.1000000000000004E-3</v>
      </c>
      <c r="Q33" s="35">
        <f t="shared" si="5"/>
        <v>4.4242857142856862E-3</v>
      </c>
      <c r="R33" s="35">
        <f t="shared" si="6"/>
        <v>5.1359285714285718E-2</v>
      </c>
      <c r="S33" s="35">
        <f t="shared" si="6"/>
        <v>9.1592857142857136E-3</v>
      </c>
      <c r="T33">
        <v>0.11169999999999999</v>
      </c>
      <c r="U33">
        <v>-2.5399999999999999E-2</v>
      </c>
      <c r="V33">
        <v>-1.2999999999999999E-2</v>
      </c>
      <c r="W33" s="35">
        <f t="shared" si="7"/>
        <v>6.0642857142857165E-3</v>
      </c>
      <c r="X33" s="35">
        <f t="shared" si="8"/>
        <v>2.9459285714285712E-2</v>
      </c>
      <c r="Y33" s="35">
        <f t="shared" si="8"/>
        <v>1.7059285714285714E-2</v>
      </c>
      <c r="Z33">
        <v>8.6099999999999996E-2</v>
      </c>
      <c r="AA33">
        <v>-3.85E-2</v>
      </c>
      <c r="AB33">
        <v>2E-3</v>
      </c>
      <c r="AC33" s="35">
        <f t="shared" si="9"/>
        <v>7.1214285714285563E-4</v>
      </c>
      <c r="AD33" s="35">
        <f t="shared" si="10"/>
        <v>4.2559285714285716E-2</v>
      </c>
      <c r="AE33" s="35">
        <f t="shared" si="10"/>
        <v>6.0592857142857141E-3</v>
      </c>
      <c r="AF33">
        <v>9.1600000000000001E-2</v>
      </c>
      <c r="AG33">
        <v>-6.0499999999999998E-2</v>
      </c>
      <c r="AH33">
        <v>3.3999999999999998E-3</v>
      </c>
      <c r="AI33" s="35">
        <f t="shared" si="11"/>
        <v>1.4271428571428768E-3</v>
      </c>
      <c r="AJ33" s="35">
        <f t="shared" si="12"/>
        <v>6.4559285714285708E-2</v>
      </c>
      <c r="AK33" s="35">
        <f t="shared" si="12"/>
        <v>7.4592857142857134E-3</v>
      </c>
      <c r="AL33">
        <v>0.09</v>
      </c>
      <c r="AM33">
        <v>-2.8999999999999998E-3</v>
      </c>
      <c r="AN33">
        <v>-2.2000000000000001E-3</v>
      </c>
      <c r="AO33" s="35">
        <f t="shared" si="13"/>
        <v>5.9992857142857209E-3</v>
      </c>
      <c r="AP33" s="35">
        <f t="shared" si="14"/>
        <v>1.1592857142857143E-3</v>
      </c>
      <c r="AQ33" s="35">
        <f t="shared" si="14"/>
        <v>1.8592857142857139E-3</v>
      </c>
      <c r="AR33">
        <v>4.1000000000000002E-2</v>
      </c>
      <c r="AS33">
        <v>-8.9999999999999993E-3</v>
      </c>
      <c r="AT33">
        <v>5.4999999999999997E-3</v>
      </c>
      <c r="AU33" s="35">
        <f t="shared" si="15"/>
        <v>2.9428571428571429E-2</v>
      </c>
      <c r="AV33" s="35">
        <f t="shared" si="16"/>
        <v>1.3059285714285714E-2</v>
      </c>
      <c r="AW33" s="35">
        <f t="shared" si="16"/>
        <v>9.5592857142857146E-3</v>
      </c>
      <c r="AX33">
        <v>7.7100000000000002E-2</v>
      </c>
      <c r="AY33">
        <v>-6.2E-2</v>
      </c>
      <c r="AZ33">
        <v>-5.8999999999999999E-3</v>
      </c>
      <c r="BA33" s="35">
        <f t="shared" si="17"/>
        <v>1.600714285714247E-3</v>
      </c>
      <c r="BB33" s="35">
        <f t="shared" si="18"/>
        <v>6.6059285714285709E-2</v>
      </c>
      <c r="BC33" s="35">
        <f t="shared" si="18"/>
        <v>9.9592857142857139E-3</v>
      </c>
    </row>
    <row r="34" spans="1:55" ht="15">
      <c r="A34" s="1">
        <v>28</v>
      </c>
      <c r="B34">
        <v>0.10589999999999999</v>
      </c>
      <c r="C34">
        <v>-2.64E-2</v>
      </c>
      <c r="D34">
        <v>-8.5000000000000006E-3</v>
      </c>
      <c r="E34" s="34">
        <f t="shared" si="0"/>
        <v>3.0400000000000427E-3</v>
      </c>
      <c r="F34" s="34">
        <f t="shared" si="1"/>
        <v>4.9357857142857148E-2</v>
      </c>
      <c r="G34" s="34">
        <f t="shared" si="2"/>
        <v>1.2559285714285714E-2</v>
      </c>
      <c r="H34">
        <v>7.8E-2</v>
      </c>
      <c r="I34">
        <v>-3.73E-2</v>
      </c>
      <c r="J34">
        <v>4.5999999999999999E-3</v>
      </c>
      <c r="K34" s="35">
        <f t="shared" si="3"/>
        <v>4.6800000000000452E-3</v>
      </c>
      <c r="L34" s="35">
        <f t="shared" si="4"/>
        <v>4.1359285714285716E-2</v>
      </c>
      <c r="M34" s="35">
        <f t="shared" si="4"/>
        <v>8.6592857142857131E-3</v>
      </c>
      <c r="N34">
        <v>8.9300000000000004E-2</v>
      </c>
      <c r="O34">
        <v>-5.67E-2</v>
      </c>
      <c r="P34">
        <v>-1.4E-3</v>
      </c>
      <c r="Q34" s="35">
        <f t="shared" si="5"/>
        <v>4.1757142857143104E-3</v>
      </c>
      <c r="R34" s="35">
        <f t="shared" si="6"/>
        <v>6.0759285714285717E-2</v>
      </c>
      <c r="S34" s="35">
        <f t="shared" si="6"/>
        <v>2.6592857142857139E-3</v>
      </c>
      <c r="T34">
        <v>0.10879999999999999</v>
      </c>
      <c r="U34">
        <v>-2.18E-2</v>
      </c>
      <c r="V34">
        <v>-1.17E-2</v>
      </c>
      <c r="W34" s="35">
        <f t="shared" si="7"/>
        <v>3.1642857142857167E-3</v>
      </c>
      <c r="X34" s="35">
        <f t="shared" si="8"/>
        <v>2.5859285714285713E-2</v>
      </c>
      <c r="Y34" s="35">
        <f t="shared" si="8"/>
        <v>1.5759285714285715E-2</v>
      </c>
      <c r="Z34">
        <v>7.5300000000000006E-2</v>
      </c>
      <c r="AA34">
        <v>-2.98E-2</v>
      </c>
      <c r="AB34">
        <v>1.1999999999999999E-3</v>
      </c>
      <c r="AC34" s="35">
        <f t="shared" si="9"/>
        <v>1.0087857142857135E-2</v>
      </c>
      <c r="AD34" s="35">
        <f t="shared" si="10"/>
        <v>3.3859285714285717E-2</v>
      </c>
      <c r="AE34" s="35">
        <f t="shared" si="10"/>
        <v>5.2592857142857137E-3</v>
      </c>
      <c r="AF34">
        <v>9.2100000000000001E-2</v>
      </c>
      <c r="AG34">
        <v>-5.8999999999999997E-2</v>
      </c>
      <c r="AH34">
        <v>3.0999999999999999E-3</v>
      </c>
      <c r="AI34" s="35">
        <f t="shared" si="11"/>
        <v>1.9271428571428773E-3</v>
      </c>
      <c r="AJ34" s="35">
        <f t="shared" si="12"/>
        <v>6.3059285714285707E-2</v>
      </c>
      <c r="AK34" s="35">
        <f t="shared" si="12"/>
        <v>7.1592857142857135E-3</v>
      </c>
      <c r="AL34">
        <v>0.11269999999999999</v>
      </c>
      <c r="AM34">
        <v>-1.8599999999999998E-2</v>
      </c>
      <c r="AN34">
        <v>-4.5999999999999999E-3</v>
      </c>
      <c r="AO34" s="35">
        <f t="shared" si="13"/>
        <v>1.6700714285714277E-2</v>
      </c>
      <c r="AP34" s="35">
        <f t="shared" si="14"/>
        <v>2.2659285714285712E-2</v>
      </c>
      <c r="AQ34" s="35">
        <f t="shared" si="14"/>
        <v>8.6592857142857131E-3</v>
      </c>
      <c r="AR34">
        <v>6.9999999999999999E-4</v>
      </c>
      <c r="AS34">
        <v>-3.0099999999999998E-2</v>
      </c>
      <c r="AT34">
        <v>1.6000000000000001E-3</v>
      </c>
      <c r="AU34" s="35">
        <f t="shared" si="15"/>
        <v>1.0871428571428575E-2</v>
      </c>
      <c r="AV34" s="35">
        <f t="shared" si="16"/>
        <v>3.4159285714285711E-2</v>
      </c>
      <c r="AW34" s="35">
        <f t="shared" si="16"/>
        <v>5.6592857142857139E-3</v>
      </c>
      <c r="AX34">
        <v>8.7800000000000003E-2</v>
      </c>
      <c r="AY34">
        <v>-7.4499999999999997E-2</v>
      </c>
      <c r="AZ34">
        <v>-8.5000000000000006E-3</v>
      </c>
      <c r="BA34" s="35">
        <f t="shared" si="17"/>
        <v>9.0992857142857542E-3</v>
      </c>
      <c r="BB34" s="35">
        <f t="shared" si="18"/>
        <v>7.8559285714285707E-2</v>
      </c>
      <c r="BC34" s="35">
        <f t="shared" si="18"/>
        <v>1.2559285714285714E-2</v>
      </c>
    </row>
    <row r="35" spans="1:55" ht="15">
      <c r="A35" s="1">
        <v>29</v>
      </c>
      <c r="B35">
        <v>9.9400000000000002E-2</v>
      </c>
      <c r="C35">
        <v>-1.2200000000000001E-2</v>
      </c>
      <c r="D35">
        <v>-1.1599999999999999E-2</v>
      </c>
      <c r="E35" s="34">
        <f t="shared" si="0"/>
        <v>3.4599999999999492E-3</v>
      </c>
      <c r="F35" s="34">
        <f t="shared" si="1"/>
        <v>1.0757857142857147E-2</v>
      </c>
      <c r="G35" s="34">
        <f t="shared" si="2"/>
        <v>1.5659285714285712E-2</v>
      </c>
      <c r="H35">
        <v>7.6999999999999999E-2</v>
      </c>
      <c r="I35">
        <v>-3.5799999999999998E-2</v>
      </c>
      <c r="J35">
        <v>1.5100000000000001E-2</v>
      </c>
      <c r="K35" s="35">
        <f t="shared" si="3"/>
        <v>5.6800000000000461E-3</v>
      </c>
      <c r="L35" s="35">
        <f t="shared" si="4"/>
        <v>3.9859285714285715E-2</v>
      </c>
      <c r="M35" s="35">
        <f t="shared" si="4"/>
        <v>1.9159285714285716E-2</v>
      </c>
      <c r="N35">
        <v>9.3600000000000003E-2</v>
      </c>
      <c r="O35">
        <v>-5.5199999999999999E-2</v>
      </c>
      <c r="P35">
        <v>-6.9999999999999999E-4</v>
      </c>
      <c r="Q35" s="35">
        <f t="shared" si="5"/>
        <v>1.2428571428568791E-4</v>
      </c>
      <c r="R35" s="35">
        <f t="shared" si="6"/>
        <v>5.9259285714285716E-2</v>
      </c>
      <c r="S35" s="35">
        <f t="shared" si="6"/>
        <v>3.359285714285714E-3</v>
      </c>
      <c r="T35">
        <v>0.1115</v>
      </c>
      <c r="U35">
        <v>-2.2100000000000002E-2</v>
      </c>
      <c r="V35">
        <v>-1.1900000000000001E-2</v>
      </c>
      <c r="W35" s="35">
        <f t="shared" si="7"/>
        <v>5.8642857142857246E-3</v>
      </c>
      <c r="X35" s="35">
        <f t="shared" si="8"/>
        <v>2.6159285714285715E-2</v>
      </c>
      <c r="Y35" s="35">
        <f t="shared" si="8"/>
        <v>1.5959285714285714E-2</v>
      </c>
      <c r="Z35">
        <v>8.0199999999999994E-2</v>
      </c>
      <c r="AA35">
        <v>-3.2599999999999997E-2</v>
      </c>
      <c r="AB35">
        <v>-1.4E-3</v>
      </c>
      <c r="AC35" s="35">
        <f t="shared" si="9"/>
        <v>5.1878571428571468E-3</v>
      </c>
      <c r="AD35" s="35">
        <f t="shared" si="10"/>
        <v>3.6659285714285714E-2</v>
      </c>
      <c r="AE35" s="35">
        <f t="shared" si="10"/>
        <v>2.6592857142857139E-3</v>
      </c>
      <c r="AF35">
        <v>9.1499999999999998E-2</v>
      </c>
      <c r="AG35">
        <v>-6.2300000000000001E-2</v>
      </c>
      <c r="AH35">
        <v>3.3999999999999998E-3</v>
      </c>
      <c r="AI35" s="35">
        <f t="shared" si="11"/>
        <v>1.3271428571428739E-3</v>
      </c>
      <c r="AJ35" s="35">
        <f t="shared" si="12"/>
        <v>6.6359285714285718E-2</v>
      </c>
      <c r="AK35" s="35">
        <f t="shared" si="12"/>
        <v>7.4592857142857134E-3</v>
      </c>
      <c r="AL35">
        <v>0.1062</v>
      </c>
      <c r="AM35">
        <v>-3.04E-2</v>
      </c>
      <c r="AN35">
        <v>-1.17E-2</v>
      </c>
      <c r="AO35" s="35">
        <f t="shared" si="13"/>
        <v>1.0200714285714285E-2</v>
      </c>
      <c r="AP35" s="35">
        <f t="shared" si="14"/>
        <v>3.4459285714285713E-2</v>
      </c>
      <c r="AQ35" s="35">
        <f t="shared" si="14"/>
        <v>1.5759285714285715E-2</v>
      </c>
      <c r="AR35">
        <v>1.06E-2</v>
      </c>
      <c r="AS35">
        <v>1.43E-2</v>
      </c>
      <c r="AT35">
        <v>4.3E-3</v>
      </c>
      <c r="AU35" s="35">
        <f t="shared" si="15"/>
        <v>9.7142857142857447E-4</v>
      </c>
      <c r="AV35" s="35">
        <f t="shared" si="16"/>
        <v>1.8359285714285713E-2</v>
      </c>
      <c r="AW35" s="35">
        <f t="shared" si="16"/>
        <v>8.3592857142857149E-3</v>
      </c>
      <c r="AX35">
        <v>9.0300000000000005E-2</v>
      </c>
      <c r="AY35">
        <v>-5.2600000000000001E-2</v>
      </c>
      <c r="AZ35">
        <v>-7.3000000000000001E-3</v>
      </c>
      <c r="BA35" s="35">
        <f t="shared" si="17"/>
        <v>1.1599285714285756E-2</v>
      </c>
      <c r="BB35" s="35">
        <f t="shared" si="18"/>
        <v>5.6659285714285718E-2</v>
      </c>
      <c r="BC35" s="35">
        <f t="shared" si="18"/>
        <v>1.1359285714285714E-2</v>
      </c>
    </row>
    <row r="36" spans="1:55" ht="15">
      <c r="A36" s="1">
        <v>30</v>
      </c>
      <c r="B36">
        <v>0.09</v>
      </c>
      <c r="C36">
        <v>-1.8499999999999999E-2</v>
      </c>
      <c r="D36">
        <v>-9.7999999999999997E-3</v>
      </c>
      <c r="E36" s="34">
        <f t="shared" si="0"/>
        <v>1.2859999999999955E-2</v>
      </c>
      <c r="F36" s="34">
        <f t="shared" si="1"/>
        <v>4.4578571428571488E-3</v>
      </c>
      <c r="G36" s="34">
        <f t="shared" si="2"/>
        <v>1.3859285714285713E-2</v>
      </c>
      <c r="H36">
        <v>8.09E-2</v>
      </c>
      <c r="I36">
        <v>-3.8100000000000002E-2</v>
      </c>
      <c r="J36">
        <v>9.1000000000000004E-3</v>
      </c>
      <c r="K36" s="35">
        <f t="shared" si="3"/>
        <v>1.7800000000000454E-3</v>
      </c>
      <c r="L36" s="35">
        <f t="shared" si="4"/>
        <v>4.2159285714285719E-2</v>
      </c>
      <c r="M36" s="35">
        <f t="shared" si="4"/>
        <v>1.3159285714285714E-2</v>
      </c>
      <c r="N36">
        <v>9.2100000000000001E-2</v>
      </c>
      <c r="O36">
        <v>-5.2900000000000003E-2</v>
      </c>
      <c r="P36">
        <v>-2.9999999999999997E-4</v>
      </c>
      <c r="Q36" s="35">
        <f t="shared" si="5"/>
        <v>1.3757142857143134E-3</v>
      </c>
      <c r="R36" s="35">
        <f t="shared" si="6"/>
        <v>5.6959285714285719E-2</v>
      </c>
      <c r="S36" s="35">
        <f t="shared" si="6"/>
        <v>3.7592857142857141E-3</v>
      </c>
      <c r="T36">
        <v>0.108</v>
      </c>
      <c r="U36">
        <v>-1.9599999999999999E-2</v>
      </c>
      <c r="V36">
        <v>-9.4999999999999998E-3</v>
      </c>
      <c r="W36" s="35">
        <f t="shared" si="7"/>
        <v>2.3642857142857215E-3</v>
      </c>
      <c r="X36" s="35">
        <f t="shared" si="8"/>
        <v>2.3659285714285713E-2</v>
      </c>
      <c r="Y36" s="35">
        <f t="shared" si="8"/>
        <v>1.3559285714285715E-2</v>
      </c>
      <c r="Z36">
        <v>7.6899999999999996E-2</v>
      </c>
      <c r="AA36">
        <v>-4.1099999999999998E-2</v>
      </c>
      <c r="AB36">
        <v>-4.4000000000000003E-3</v>
      </c>
      <c r="AC36" s="35">
        <f t="shared" si="9"/>
        <v>8.4878571428571442E-3</v>
      </c>
      <c r="AD36" s="35">
        <f t="shared" si="10"/>
        <v>4.5159285714285714E-2</v>
      </c>
      <c r="AE36" s="35">
        <f t="shared" si="10"/>
        <v>8.4592857142857143E-3</v>
      </c>
      <c r="AF36">
        <v>8.5199999999999998E-2</v>
      </c>
      <c r="AG36">
        <v>-6.2100000000000002E-2</v>
      </c>
      <c r="AH36">
        <v>-2.9999999999999997E-4</v>
      </c>
      <c r="AI36" s="35">
        <f t="shared" si="11"/>
        <v>4.9728571428571261E-3</v>
      </c>
      <c r="AJ36" s="35">
        <f t="shared" si="12"/>
        <v>6.6159285714285712E-2</v>
      </c>
      <c r="AK36" s="35">
        <f t="shared" si="12"/>
        <v>3.7592857142857141E-3</v>
      </c>
      <c r="AL36">
        <v>0.1032</v>
      </c>
      <c r="AM36">
        <v>-3.2800000000000003E-2</v>
      </c>
      <c r="AN36">
        <v>-1.2E-2</v>
      </c>
      <c r="AO36" s="35">
        <f t="shared" si="13"/>
        <v>7.2007142857142825E-3</v>
      </c>
      <c r="AP36" s="35">
        <f t="shared" si="14"/>
        <v>3.6859285714285719E-2</v>
      </c>
      <c r="AQ36" s="35">
        <f t="shared" si="14"/>
        <v>1.6059285714285713E-2</v>
      </c>
      <c r="AR36">
        <v>-8.0999999999999996E-3</v>
      </c>
      <c r="AS36">
        <v>1.66E-2</v>
      </c>
      <c r="AT36">
        <v>8.0000000000000002E-3</v>
      </c>
      <c r="AU36" s="35">
        <f t="shared" si="15"/>
        <v>1.9671428571428576E-2</v>
      </c>
      <c r="AV36" s="35">
        <f t="shared" si="16"/>
        <v>2.0659285714285713E-2</v>
      </c>
      <c r="AW36" s="35">
        <f t="shared" si="16"/>
        <v>1.2059285714285713E-2</v>
      </c>
      <c r="AX36">
        <v>0.1061</v>
      </c>
      <c r="AY36">
        <v>-7.0000000000000007E-2</v>
      </c>
      <c r="AZ36">
        <v>-1.18E-2</v>
      </c>
      <c r="BA36" s="35">
        <f t="shared" si="17"/>
        <v>2.7399285714285751E-2</v>
      </c>
      <c r="BB36" s="35">
        <f t="shared" si="18"/>
        <v>7.4059285714285716E-2</v>
      </c>
      <c r="BC36" s="35">
        <f t="shared" si="18"/>
        <v>1.5859285714285715E-2</v>
      </c>
    </row>
    <row r="37" spans="1:55" ht="15">
      <c r="A37" s="1">
        <v>31</v>
      </c>
      <c r="B37">
        <v>9.7299999999999998E-2</v>
      </c>
      <c r="C37">
        <v>-1.7399999999999999E-2</v>
      </c>
      <c r="D37">
        <v>-1.3299999999999999E-2</v>
      </c>
      <c r="E37" s="34">
        <f t="shared" si="0"/>
        <v>5.5599999999999539E-3</v>
      </c>
      <c r="F37" s="34">
        <f t="shared" si="1"/>
        <v>5.5578571428571491E-3</v>
      </c>
      <c r="G37" s="34">
        <f t="shared" si="2"/>
        <v>1.7359285714285713E-2</v>
      </c>
      <c r="H37">
        <v>8.8599999999999998E-2</v>
      </c>
      <c r="I37">
        <v>-4.53E-2</v>
      </c>
      <c r="J37">
        <v>5.4999999999999997E-3</v>
      </c>
      <c r="K37" s="35">
        <f t="shared" si="3"/>
        <v>5.9199999999999531E-3</v>
      </c>
      <c r="L37" s="35">
        <f t="shared" si="4"/>
        <v>4.9359285714285717E-2</v>
      </c>
      <c r="M37" s="35">
        <f t="shared" si="4"/>
        <v>9.5592857142857146E-3</v>
      </c>
      <c r="N37">
        <v>9.5000000000000001E-2</v>
      </c>
      <c r="O37">
        <v>-5.2299999999999999E-2</v>
      </c>
      <c r="P37">
        <v>1.1000000000000001E-3</v>
      </c>
      <c r="Q37" s="35">
        <f t="shared" si="5"/>
        <v>1.5242857142856864E-3</v>
      </c>
      <c r="R37" s="35">
        <f t="shared" si="6"/>
        <v>5.6359285714285716E-2</v>
      </c>
      <c r="S37" s="35">
        <f t="shared" si="6"/>
        <v>5.1592857142857143E-3</v>
      </c>
      <c r="T37">
        <v>0.10829999999999999</v>
      </c>
      <c r="U37">
        <v>-2.4500000000000001E-2</v>
      </c>
      <c r="V37">
        <v>-6.7999999999999996E-3</v>
      </c>
      <c r="W37" s="35">
        <f t="shared" si="7"/>
        <v>2.6642857142857163E-3</v>
      </c>
      <c r="X37" s="35">
        <f t="shared" si="8"/>
        <v>2.8559285714285714E-2</v>
      </c>
      <c r="Y37" s="35">
        <f t="shared" si="8"/>
        <v>1.0859285714285714E-2</v>
      </c>
      <c r="Z37">
        <v>7.1499999999999994E-2</v>
      </c>
      <c r="AA37">
        <v>-2.5999999999999999E-2</v>
      </c>
      <c r="AB37">
        <v>-4.7999999999999996E-3</v>
      </c>
      <c r="AC37" s="35">
        <f t="shared" si="9"/>
        <v>1.3887857142857146E-2</v>
      </c>
      <c r="AD37" s="35">
        <f t="shared" si="10"/>
        <v>3.0059285714285712E-2</v>
      </c>
      <c r="AE37" s="35">
        <f t="shared" si="10"/>
        <v>8.8592857142857136E-3</v>
      </c>
      <c r="AF37">
        <v>8.5699999999999998E-2</v>
      </c>
      <c r="AG37">
        <v>-6.6100000000000006E-2</v>
      </c>
      <c r="AH37">
        <v>-5.8999999999999999E-3</v>
      </c>
      <c r="AI37" s="35">
        <f t="shared" si="11"/>
        <v>4.4728571428571257E-3</v>
      </c>
      <c r="AJ37" s="35">
        <f t="shared" si="12"/>
        <v>7.0159285714285716E-2</v>
      </c>
      <c r="AK37" s="35">
        <f t="shared" si="12"/>
        <v>9.9592857142857139E-3</v>
      </c>
      <c r="AL37">
        <v>0.1014</v>
      </c>
      <c r="AM37">
        <v>-2.6800000000000001E-2</v>
      </c>
      <c r="AN37">
        <v>-8.3000000000000001E-3</v>
      </c>
      <c r="AO37" s="35">
        <f t="shared" si="13"/>
        <v>5.4007142857142865E-3</v>
      </c>
      <c r="AP37" s="35">
        <f t="shared" si="14"/>
        <v>3.0859285714285714E-2</v>
      </c>
      <c r="AQ37" s="35">
        <f t="shared" si="14"/>
        <v>1.2359285714285715E-2</v>
      </c>
      <c r="AR37">
        <v>-2.64E-2</v>
      </c>
      <c r="AS37">
        <v>9.2999999999999992E-3</v>
      </c>
      <c r="AT37">
        <v>1.1299999999999999E-2</v>
      </c>
      <c r="AU37" s="35">
        <f t="shared" si="15"/>
        <v>3.7971428571428573E-2</v>
      </c>
      <c r="AV37" s="35">
        <f t="shared" si="16"/>
        <v>1.3359285714285712E-2</v>
      </c>
      <c r="AW37" s="35">
        <f t="shared" si="16"/>
        <v>1.5359285714285714E-2</v>
      </c>
      <c r="AX37">
        <v>6.3500000000000001E-2</v>
      </c>
      <c r="AY37">
        <v>-5.96E-2</v>
      </c>
      <c r="AZ37">
        <v>-4.8999999999999998E-3</v>
      </c>
      <c r="BA37" s="35">
        <f t="shared" si="17"/>
        <v>1.5200714285714248E-2</v>
      </c>
      <c r="BB37" s="35">
        <f t="shared" si="18"/>
        <v>6.365928571428571E-2</v>
      </c>
      <c r="BC37" s="35">
        <f t="shared" si="18"/>
        <v>8.9592857142857148E-3</v>
      </c>
    </row>
    <row r="38" spans="1:55" ht="15">
      <c r="A38" s="1">
        <v>32</v>
      </c>
      <c r="B38">
        <v>9.5500000000000002E-2</v>
      </c>
      <c r="C38">
        <v>-2.01E-2</v>
      </c>
      <c r="D38">
        <v>-1.2699999999999999E-2</v>
      </c>
      <c r="E38" s="34">
        <f t="shared" si="0"/>
        <v>7.3599999999999499E-3</v>
      </c>
      <c r="F38" s="34">
        <f t="shared" si="1"/>
        <v>2.8578571428571481E-3</v>
      </c>
      <c r="G38" s="34">
        <f t="shared" si="2"/>
        <v>1.6759285714285713E-2</v>
      </c>
      <c r="H38">
        <v>8.7300000000000003E-2</v>
      </c>
      <c r="I38">
        <v>-2.58E-2</v>
      </c>
      <c r="J38">
        <v>8.3000000000000001E-3</v>
      </c>
      <c r="K38" s="35">
        <f t="shared" si="3"/>
        <v>4.6199999999999575E-3</v>
      </c>
      <c r="L38" s="35">
        <f t="shared" si="4"/>
        <v>2.9859285714285713E-2</v>
      </c>
      <c r="M38" s="35">
        <f t="shared" si="4"/>
        <v>1.2359285714285715E-2</v>
      </c>
      <c r="N38">
        <v>9.3200000000000005E-2</v>
      </c>
      <c r="O38">
        <v>-5.74E-2</v>
      </c>
      <c r="P38">
        <v>-2.0000000000000001E-4</v>
      </c>
      <c r="Q38" s="35">
        <f t="shared" si="5"/>
        <v>2.7571428571430967E-4</v>
      </c>
      <c r="R38" s="35">
        <f t="shared" si="6"/>
        <v>6.1459285714285716E-2</v>
      </c>
      <c r="S38" s="35">
        <f t="shared" si="6"/>
        <v>3.859285714285714E-3</v>
      </c>
      <c r="T38">
        <v>0.1071</v>
      </c>
      <c r="U38">
        <v>-2.3099999999999999E-2</v>
      </c>
      <c r="V38">
        <v>-7.3000000000000001E-3</v>
      </c>
      <c r="W38" s="35">
        <f t="shared" si="7"/>
        <v>1.4642857142857235E-3</v>
      </c>
      <c r="X38" s="35">
        <f t="shared" si="8"/>
        <v>2.7159285714285712E-2</v>
      </c>
      <c r="Y38" s="35">
        <f t="shared" si="8"/>
        <v>1.1359285714285714E-2</v>
      </c>
      <c r="Z38">
        <v>7.5700000000000003E-2</v>
      </c>
      <c r="AA38">
        <v>-3.5700000000000003E-2</v>
      </c>
      <c r="AB38">
        <v>2.8E-3</v>
      </c>
      <c r="AC38" s="35">
        <f t="shared" si="9"/>
        <v>9.6878571428571369E-3</v>
      </c>
      <c r="AD38" s="35">
        <f t="shared" si="10"/>
        <v>3.9759285714285719E-2</v>
      </c>
      <c r="AE38" s="35">
        <f t="shared" si="10"/>
        <v>6.8592857142857136E-3</v>
      </c>
      <c r="AF38">
        <v>8.6800000000000002E-2</v>
      </c>
      <c r="AG38">
        <v>-7.0699999999999999E-2</v>
      </c>
      <c r="AH38">
        <v>-4.1999999999999997E-3</v>
      </c>
      <c r="AI38" s="35">
        <f t="shared" si="11"/>
        <v>3.3728571428571219E-3</v>
      </c>
      <c r="AJ38" s="35">
        <f t="shared" si="12"/>
        <v>7.4759285714285709E-2</v>
      </c>
      <c r="AK38" s="35">
        <f t="shared" si="12"/>
        <v>8.2592857142857138E-3</v>
      </c>
      <c r="AL38">
        <v>0.1016</v>
      </c>
      <c r="AM38">
        <v>-8.6999999999999994E-3</v>
      </c>
      <c r="AN38">
        <v>-8.0000000000000002E-3</v>
      </c>
      <c r="AO38" s="35">
        <f t="shared" si="13"/>
        <v>5.6007142857142783E-3</v>
      </c>
      <c r="AP38" s="35">
        <f t="shared" si="14"/>
        <v>1.2759285714285713E-2</v>
      </c>
      <c r="AQ38" s="35">
        <f t="shared" si="14"/>
        <v>1.2059285714285713E-2</v>
      </c>
      <c r="AR38">
        <v>1.37E-2</v>
      </c>
      <c r="AS38">
        <v>2.8E-3</v>
      </c>
      <c r="AT38">
        <v>1.43E-2</v>
      </c>
      <c r="AU38" s="35">
        <f t="shared" si="15"/>
        <v>2.1285714285714259E-3</v>
      </c>
      <c r="AV38" s="35">
        <f t="shared" si="16"/>
        <v>6.8592857142857136E-3</v>
      </c>
      <c r="AW38" s="35">
        <f t="shared" si="16"/>
        <v>1.8359285714285713E-2</v>
      </c>
      <c r="AX38">
        <v>8.2400000000000001E-2</v>
      </c>
      <c r="AY38">
        <v>-5.74E-2</v>
      </c>
      <c r="AZ38">
        <v>-6.0000000000000001E-3</v>
      </c>
      <c r="BA38" s="35">
        <f t="shared" si="17"/>
        <v>3.6992857142857521E-3</v>
      </c>
      <c r="BB38" s="35">
        <f t="shared" si="18"/>
        <v>6.1459285714285716E-2</v>
      </c>
      <c r="BC38" s="35">
        <f t="shared" si="18"/>
        <v>1.0059285714285715E-2</v>
      </c>
    </row>
    <row r="39" spans="1:55" ht="15">
      <c r="A39" s="1">
        <v>33</v>
      </c>
      <c r="B39">
        <v>9.3700000000000006E-2</v>
      </c>
      <c r="C39">
        <v>-2.3E-2</v>
      </c>
      <c r="D39">
        <v>-9.4000000000000004E-3</v>
      </c>
      <c r="E39" s="34">
        <f t="shared" si="0"/>
        <v>9.159999999999946E-3</v>
      </c>
      <c r="F39" s="34">
        <f t="shared" si="1"/>
        <v>4.5957857142857148E-2</v>
      </c>
      <c r="G39" s="34">
        <f t="shared" si="2"/>
        <v>1.3459285714285715E-2</v>
      </c>
      <c r="H39">
        <v>8.6499999999999994E-2</v>
      </c>
      <c r="I39">
        <v>-1.9300000000000001E-2</v>
      </c>
      <c r="J39">
        <v>2.5000000000000001E-3</v>
      </c>
      <c r="K39" s="35">
        <f t="shared" si="3"/>
        <v>3.8199999999999484E-3</v>
      </c>
      <c r="L39" s="35">
        <f t="shared" si="4"/>
        <v>2.3359285714285714E-2</v>
      </c>
      <c r="M39" s="35">
        <f t="shared" si="4"/>
        <v>6.5592857142857137E-3</v>
      </c>
      <c r="N39">
        <v>9.2399999999999996E-2</v>
      </c>
      <c r="O39">
        <v>-5.2499999999999998E-2</v>
      </c>
      <c r="P39">
        <v>1.4E-3</v>
      </c>
      <c r="Q39" s="35">
        <f t="shared" si="5"/>
        <v>1.0757142857143187E-3</v>
      </c>
      <c r="R39" s="35">
        <f t="shared" si="6"/>
        <v>5.6559285714285715E-2</v>
      </c>
      <c r="S39" s="35">
        <f t="shared" si="6"/>
        <v>5.4592857142857143E-3</v>
      </c>
      <c r="T39">
        <v>0.10780000000000001</v>
      </c>
      <c r="U39">
        <v>-2.1000000000000001E-2</v>
      </c>
      <c r="V39">
        <v>-7.9000000000000008E-3</v>
      </c>
      <c r="W39" s="35">
        <f t="shared" si="7"/>
        <v>2.1642857142857297E-3</v>
      </c>
      <c r="X39" s="35">
        <f t="shared" si="8"/>
        <v>2.5059285714285714E-2</v>
      </c>
      <c r="Y39" s="35">
        <f t="shared" si="8"/>
        <v>1.1959285714285714E-2</v>
      </c>
      <c r="Z39">
        <v>8.1600000000000006E-2</v>
      </c>
      <c r="AA39">
        <v>-2.7E-2</v>
      </c>
      <c r="AB39">
        <v>2.0999999999999999E-3</v>
      </c>
      <c r="AC39" s="35">
        <f t="shared" si="9"/>
        <v>3.7878571428571345E-3</v>
      </c>
      <c r="AD39" s="35">
        <f t="shared" si="10"/>
        <v>3.1059285714285713E-2</v>
      </c>
      <c r="AE39" s="35">
        <f t="shared" si="10"/>
        <v>6.1592857142857144E-3</v>
      </c>
      <c r="AF39">
        <v>8.9399999999999993E-2</v>
      </c>
      <c r="AG39">
        <v>-7.0599999999999996E-2</v>
      </c>
      <c r="AH39">
        <v>4.0000000000000002E-4</v>
      </c>
      <c r="AI39" s="35">
        <f t="shared" si="11"/>
        <v>7.728571428571307E-4</v>
      </c>
      <c r="AJ39" s="35">
        <f t="shared" si="12"/>
        <v>7.4659285714285706E-2</v>
      </c>
      <c r="AK39" s="35">
        <f t="shared" si="12"/>
        <v>4.4592857142857142E-3</v>
      </c>
      <c r="AL39">
        <v>0.10349999999999999</v>
      </c>
      <c r="AM39">
        <v>-7.7000000000000002E-3</v>
      </c>
      <c r="AN39">
        <v>-5.1000000000000004E-3</v>
      </c>
      <c r="AO39" s="35">
        <f t="shared" si="13"/>
        <v>7.5007142857142772E-3</v>
      </c>
      <c r="AP39" s="35">
        <f t="shared" si="14"/>
        <v>1.1759285714285715E-2</v>
      </c>
      <c r="AQ39" s="35">
        <f t="shared" si="14"/>
        <v>9.1592857142857136E-3</v>
      </c>
      <c r="AR39">
        <v>1.1900000000000001E-2</v>
      </c>
      <c r="AS39">
        <v>9.5999999999999992E-3</v>
      </c>
      <c r="AT39">
        <v>1.7600000000000001E-2</v>
      </c>
      <c r="AU39" s="35">
        <f t="shared" si="15"/>
        <v>3.2857142857142634E-4</v>
      </c>
      <c r="AV39" s="35">
        <f t="shared" si="16"/>
        <v>1.3659285714285714E-2</v>
      </c>
      <c r="AW39" s="35">
        <f t="shared" si="16"/>
        <v>2.1659285714285714E-2</v>
      </c>
      <c r="AX39">
        <v>9.1899999999999996E-2</v>
      </c>
      <c r="AY39">
        <v>-5.2999999999999999E-2</v>
      </c>
      <c r="AZ39">
        <v>-7.7999999999999996E-3</v>
      </c>
      <c r="BA39" s="35">
        <f t="shared" si="17"/>
        <v>1.3199285714285747E-2</v>
      </c>
      <c r="BB39" s="35">
        <f t="shared" si="18"/>
        <v>5.7059285714285715E-2</v>
      </c>
      <c r="BC39" s="35">
        <f t="shared" si="18"/>
        <v>1.1859285714285715E-2</v>
      </c>
    </row>
    <row r="40" spans="1:55" ht="15">
      <c r="A40" s="1">
        <v>34</v>
      </c>
      <c r="B40">
        <v>9.8100000000000007E-2</v>
      </c>
      <c r="C40">
        <v>-2.35E-2</v>
      </c>
      <c r="D40">
        <v>-4.0000000000000001E-3</v>
      </c>
      <c r="E40" s="34">
        <f t="shared" si="0"/>
        <v>4.7599999999999448E-3</v>
      </c>
      <c r="F40" s="34">
        <f t="shared" si="1"/>
        <v>4.6457857142857148E-2</v>
      </c>
      <c r="G40" s="34">
        <f t="shared" si="2"/>
        <v>5.9285714285713977E-5</v>
      </c>
      <c r="H40">
        <v>8.0100000000000005E-2</v>
      </c>
      <c r="I40">
        <v>-4.0899999999999999E-2</v>
      </c>
      <c r="J40">
        <v>-2.0000000000000001E-4</v>
      </c>
      <c r="K40" s="35">
        <f t="shared" si="3"/>
        <v>2.5800000000000406E-3</v>
      </c>
      <c r="L40" s="35">
        <f t="shared" si="4"/>
        <v>4.4959285714285716E-2</v>
      </c>
      <c r="M40" s="35">
        <f t="shared" si="4"/>
        <v>3.859285714285714E-3</v>
      </c>
      <c r="N40">
        <v>9.8900000000000002E-2</v>
      </c>
      <c r="O40">
        <v>-5.1299999999999998E-2</v>
      </c>
      <c r="P40">
        <v>-5.0000000000000001E-4</v>
      </c>
      <c r="Q40" s="35">
        <f t="shared" si="5"/>
        <v>5.4242857142856871E-3</v>
      </c>
      <c r="R40" s="35">
        <f t="shared" si="6"/>
        <v>5.5359285714285715E-2</v>
      </c>
      <c r="S40" s="35">
        <f t="shared" si="6"/>
        <v>3.559285714285714E-3</v>
      </c>
      <c r="T40">
        <v>0.1105</v>
      </c>
      <c r="U40">
        <v>-2.7799999999999998E-2</v>
      </c>
      <c r="V40">
        <v>-0.01</v>
      </c>
      <c r="W40" s="35">
        <f t="shared" si="7"/>
        <v>4.8642857142857238E-3</v>
      </c>
      <c r="X40" s="35">
        <f t="shared" si="8"/>
        <v>3.1859285714285715E-2</v>
      </c>
      <c r="Y40" s="35">
        <f t="shared" si="8"/>
        <v>1.4059285714285715E-2</v>
      </c>
      <c r="Z40">
        <v>7.5899999999999995E-2</v>
      </c>
      <c r="AA40">
        <v>-3.78E-2</v>
      </c>
      <c r="AB40">
        <v>-4.1999999999999997E-3</v>
      </c>
      <c r="AC40" s="35">
        <f t="shared" si="9"/>
        <v>9.4878571428571451E-3</v>
      </c>
      <c r="AD40" s="35">
        <f t="shared" si="10"/>
        <v>4.1859285714285717E-2</v>
      </c>
      <c r="AE40" s="35">
        <f t="shared" si="10"/>
        <v>8.2592857142857138E-3</v>
      </c>
      <c r="AF40">
        <v>9.2700000000000005E-2</v>
      </c>
      <c r="AG40">
        <v>-7.0800000000000002E-2</v>
      </c>
      <c r="AH40">
        <v>-2.0999999999999999E-3</v>
      </c>
      <c r="AI40" s="35">
        <f t="shared" si="11"/>
        <v>2.5271428571428806E-3</v>
      </c>
      <c r="AJ40" s="35">
        <f t="shared" si="12"/>
        <v>7.4859285714285712E-2</v>
      </c>
      <c r="AK40" s="35">
        <f t="shared" si="12"/>
        <v>1.9592857142857142E-3</v>
      </c>
      <c r="AL40">
        <v>0.12790000000000001</v>
      </c>
      <c r="AM40">
        <v>0</v>
      </c>
      <c r="AN40">
        <v>-2.2000000000000001E-3</v>
      </c>
      <c r="AO40" s="35">
        <f t="shared" si="13"/>
        <v>3.1900714285714296E-2</v>
      </c>
      <c r="AP40" s="35">
        <f t="shared" si="14"/>
        <v>4.0592857142857141E-3</v>
      </c>
      <c r="AQ40" s="35">
        <f t="shared" si="14"/>
        <v>1.8592857142857139E-3</v>
      </c>
      <c r="AR40">
        <v>1.21E-2</v>
      </c>
      <c r="AS40">
        <v>-8.0000000000000002E-3</v>
      </c>
      <c r="AT40">
        <v>1.38E-2</v>
      </c>
      <c r="AU40" s="35">
        <f t="shared" si="15"/>
        <v>5.2857142857142513E-4</v>
      </c>
      <c r="AV40" s="35">
        <f t="shared" si="16"/>
        <v>1.2059285714285713E-2</v>
      </c>
      <c r="AW40" s="35">
        <f t="shared" si="16"/>
        <v>1.7859285714285713E-2</v>
      </c>
      <c r="AX40">
        <v>8.2199999999999995E-2</v>
      </c>
      <c r="AY40">
        <v>-7.0400000000000004E-2</v>
      </c>
      <c r="AZ40">
        <v>-8.5000000000000006E-3</v>
      </c>
      <c r="BA40" s="35">
        <f t="shared" si="17"/>
        <v>3.4992857142857464E-3</v>
      </c>
      <c r="BB40" s="35">
        <f t="shared" si="18"/>
        <v>7.4459285714285714E-2</v>
      </c>
      <c r="BC40" s="35">
        <f t="shared" si="18"/>
        <v>1.2559285714285714E-2</v>
      </c>
    </row>
    <row r="41" spans="1:55" ht="15">
      <c r="A41" s="1">
        <v>35</v>
      </c>
      <c r="B41">
        <v>0.1046</v>
      </c>
      <c r="C41">
        <v>-2.8000000000000001E-2</v>
      </c>
      <c r="D41">
        <v>-6.7999999999999996E-3</v>
      </c>
      <c r="E41" s="34">
        <f t="shared" si="0"/>
        <v>1.7400000000000471E-3</v>
      </c>
      <c r="F41" s="34">
        <f t="shared" si="1"/>
        <v>5.0957857142857152E-2</v>
      </c>
      <c r="G41" s="34">
        <f t="shared" si="2"/>
        <v>1.0859285714285714E-2</v>
      </c>
      <c r="H41">
        <v>7.3999999999999996E-2</v>
      </c>
      <c r="I41">
        <v>-4.8500000000000001E-2</v>
      </c>
      <c r="J41">
        <v>-9.2999999999999992E-3</v>
      </c>
      <c r="K41" s="35">
        <f t="shared" si="3"/>
        <v>8.6800000000000488E-3</v>
      </c>
      <c r="L41" s="35">
        <f t="shared" si="4"/>
        <v>5.2559285714285718E-2</v>
      </c>
      <c r="M41" s="35">
        <f t="shared" si="4"/>
        <v>1.3359285714285712E-2</v>
      </c>
      <c r="N41">
        <v>0.1017</v>
      </c>
      <c r="O41">
        <v>-5.3400000000000003E-2</v>
      </c>
      <c r="P41">
        <v>-3.2000000000000002E-3</v>
      </c>
      <c r="Q41" s="35">
        <f t="shared" si="5"/>
        <v>8.224285714285684E-3</v>
      </c>
      <c r="R41" s="35">
        <f t="shared" si="6"/>
        <v>5.745928571428572E-2</v>
      </c>
      <c r="S41" s="35">
        <f t="shared" si="6"/>
        <v>8.5928571428571391E-4</v>
      </c>
      <c r="T41">
        <v>0.10979999999999999</v>
      </c>
      <c r="U41">
        <v>-2.3099999999999999E-2</v>
      </c>
      <c r="V41">
        <v>-6.0000000000000001E-3</v>
      </c>
      <c r="W41" s="35">
        <f t="shared" si="7"/>
        <v>4.1642857142857176E-3</v>
      </c>
      <c r="X41" s="35">
        <f t="shared" si="8"/>
        <v>2.7159285714285712E-2</v>
      </c>
      <c r="Y41" s="35">
        <f t="shared" si="8"/>
        <v>1.0059285714285715E-2</v>
      </c>
      <c r="Z41">
        <v>6.8699999999999997E-2</v>
      </c>
      <c r="AA41">
        <v>-4.0599999999999997E-2</v>
      </c>
      <c r="AB41">
        <v>-2.2000000000000001E-3</v>
      </c>
      <c r="AC41" s="35">
        <f t="shared" si="9"/>
        <v>1.6687857142857143E-2</v>
      </c>
      <c r="AD41" s="35">
        <f t="shared" si="10"/>
        <v>4.4659285714285714E-2</v>
      </c>
      <c r="AE41" s="35">
        <f t="shared" si="10"/>
        <v>1.8592857142857139E-3</v>
      </c>
      <c r="AF41">
        <v>8.1600000000000006E-2</v>
      </c>
      <c r="AG41">
        <v>-6.6799999999999998E-2</v>
      </c>
      <c r="AH41">
        <v>-1.5E-3</v>
      </c>
      <c r="AI41" s="35">
        <f t="shared" si="11"/>
        <v>8.5728571428571182E-3</v>
      </c>
      <c r="AJ41" s="35">
        <f t="shared" si="12"/>
        <v>7.0859285714285708E-2</v>
      </c>
      <c r="AK41" s="35">
        <f t="shared" si="12"/>
        <v>2.559285714285714E-3</v>
      </c>
      <c r="AL41">
        <v>9.35E-2</v>
      </c>
      <c r="AM41">
        <v>8.6E-3</v>
      </c>
      <c r="AN41">
        <v>-7.7999999999999996E-3</v>
      </c>
      <c r="AO41" s="35">
        <f t="shared" si="13"/>
        <v>2.4992857142857178E-3</v>
      </c>
      <c r="AP41" s="35">
        <f t="shared" si="14"/>
        <v>1.2659285714285713E-2</v>
      </c>
      <c r="AQ41" s="35">
        <f t="shared" si="14"/>
        <v>1.1859285714285715E-2</v>
      </c>
      <c r="AR41">
        <v>2.6200000000000001E-2</v>
      </c>
      <c r="AS41">
        <v>-1.4200000000000001E-2</v>
      </c>
      <c r="AT41">
        <v>1.2200000000000001E-2</v>
      </c>
      <c r="AU41" s="35">
        <f t="shared" si="15"/>
        <v>1.4628571428571427E-2</v>
      </c>
      <c r="AV41" s="35">
        <f t="shared" si="16"/>
        <v>1.8259285714285714E-2</v>
      </c>
      <c r="AW41" s="35">
        <f t="shared" si="16"/>
        <v>1.6259285714285716E-2</v>
      </c>
      <c r="AX41">
        <v>0.12790000000000001</v>
      </c>
      <c r="AY41">
        <v>-5.8500000000000003E-2</v>
      </c>
      <c r="AZ41">
        <v>-1.37E-2</v>
      </c>
      <c r="BA41" s="35">
        <f t="shared" si="17"/>
        <v>4.9199285714285765E-2</v>
      </c>
      <c r="BB41" s="35">
        <f t="shared" si="18"/>
        <v>6.255928571428572E-2</v>
      </c>
      <c r="BC41" s="35">
        <f t="shared" si="18"/>
        <v>1.7759285714285714E-2</v>
      </c>
    </row>
    <row r="42" spans="1:55" ht="15">
      <c r="A42" s="1">
        <v>36</v>
      </c>
      <c r="B42">
        <v>0.1082</v>
      </c>
      <c r="C42">
        <v>-2.98E-2</v>
      </c>
      <c r="D42">
        <v>-7.6E-3</v>
      </c>
      <c r="E42" s="34">
        <f t="shared" si="0"/>
        <v>5.340000000000053E-3</v>
      </c>
      <c r="F42" s="34">
        <f t="shared" si="1"/>
        <v>5.2757857142857148E-2</v>
      </c>
      <c r="G42" s="34">
        <f t="shared" si="2"/>
        <v>1.1659285714285714E-2</v>
      </c>
      <c r="H42">
        <v>8.8300000000000003E-2</v>
      </c>
      <c r="I42">
        <v>-4.6199999999999998E-2</v>
      </c>
      <c r="J42">
        <v>-6.1999999999999998E-3</v>
      </c>
      <c r="K42" s="35">
        <f t="shared" si="3"/>
        <v>5.6199999999999584E-3</v>
      </c>
      <c r="L42" s="35">
        <f t="shared" si="4"/>
        <v>5.0259285714285715E-2</v>
      </c>
      <c r="M42" s="35">
        <f t="shared" si="4"/>
        <v>1.0259285714285714E-2</v>
      </c>
      <c r="N42">
        <v>9.8100000000000007E-2</v>
      </c>
      <c r="O42">
        <v>-5.3999999999999999E-2</v>
      </c>
      <c r="P42">
        <v>-4.1000000000000003E-3</v>
      </c>
      <c r="Q42" s="35">
        <f t="shared" si="5"/>
        <v>4.6242857142856919E-3</v>
      </c>
      <c r="R42" s="35">
        <f t="shared" si="6"/>
        <v>5.8059285714285716E-2</v>
      </c>
      <c r="S42" s="35">
        <f t="shared" si="6"/>
        <v>8.1592857142857144E-3</v>
      </c>
      <c r="T42">
        <v>0.1101</v>
      </c>
      <c r="U42">
        <v>-2.5100000000000001E-2</v>
      </c>
      <c r="V42">
        <v>-8.6999999999999994E-3</v>
      </c>
      <c r="W42" s="35">
        <f t="shared" si="7"/>
        <v>4.4642857142857262E-3</v>
      </c>
      <c r="X42" s="35">
        <f t="shared" si="8"/>
        <v>2.9159285714285714E-2</v>
      </c>
      <c r="Y42" s="35">
        <f t="shared" si="8"/>
        <v>1.2759285714285713E-2</v>
      </c>
      <c r="Z42">
        <v>7.2300000000000003E-2</v>
      </c>
      <c r="AA42">
        <v>-2.9899999999999999E-2</v>
      </c>
      <c r="AB42">
        <v>9.7999999999999997E-3</v>
      </c>
      <c r="AC42" s="35">
        <f t="shared" si="9"/>
        <v>1.3087857142857137E-2</v>
      </c>
      <c r="AD42" s="35">
        <f t="shared" si="10"/>
        <v>3.3959285714285713E-2</v>
      </c>
      <c r="AE42" s="35">
        <f t="shared" si="10"/>
        <v>1.3859285714285713E-2</v>
      </c>
      <c r="AF42">
        <v>8.5099999999999995E-2</v>
      </c>
      <c r="AG42">
        <v>-6.5100000000000005E-2</v>
      </c>
      <c r="AH42">
        <v>0</v>
      </c>
      <c r="AI42" s="35">
        <f t="shared" si="11"/>
        <v>5.072857142857129E-3</v>
      </c>
      <c r="AJ42" s="35">
        <f t="shared" si="12"/>
        <v>6.9159285714285715E-2</v>
      </c>
      <c r="AK42" s="35">
        <f t="shared" si="12"/>
        <v>4.0592857142857141E-3</v>
      </c>
      <c r="AL42">
        <v>0.1033</v>
      </c>
      <c r="AM42">
        <v>-2.07E-2</v>
      </c>
      <c r="AN42">
        <v>-5.4000000000000003E-3</v>
      </c>
      <c r="AO42" s="35">
        <f t="shared" si="13"/>
        <v>7.3007142857142854E-3</v>
      </c>
      <c r="AP42" s="35">
        <f t="shared" si="14"/>
        <v>2.4759285714285713E-2</v>
      </c>
      <c r="AQ42" s="35">
        <f t="shared" si="14"/>
        <v>9.4592857142857152E-3</v>
      </c>
      <c r="AR42">
        <v>-4.1000000000000003E-3</v>
      </c>
      <c r="AS42">
        <v>1.2999999999999999E-3</v>
      </c>
      <c r="AT42">
        <v>-6.4000000000000003E-3</v>
      </c>
      <c r="AU42" s="35">
        <f t="shared" si="15"/>
        <v>1.5671428571428576E-2</v>
      </c>
      <c r="AV42" s="35">
        <f t="shared" si="16"/>
        <v>5.359285714285714E-3</v>
      </c>
      <c r="AW42" s="35">
        <f t="shared" si="16"/>
        <v>1.0459285714285714E-2</v>
      </c>
      <c r="AX42">
        <v>6.4199999999999993E-2</v>
      </c>
      <c r="AY42">
        <v>-5.9400000000000001E-2</v>
      </c>
      <c r="AZ42">
        <v>-1.2999999999999999E-3</v>
      </c>
      <c r="BA42" s="35">
        <f t="shared" si="17"/>
        <v>1.4500714285714256E-2</v>
      </c>
      <c r="BB42" s="35">
        <f t="shared" si="18"/>
        <v>6.3459285714285718E-2</v>
      </c>
      <c r="BC42" s="35">
        <f t="shared" si="18"/>
        <v>2.7592857142857141E-3</v>
      </c>
    </row>
    <row r="43" spans="1:55" ht="15">
      <c r="A43" s="1">
        <v>37</v>
      </c>
      <c r="B43">
        <v>0.1026</v>
      </c>
      <c r="C43">
        <v>-3.7600000000000001E-2</v>
      </c>
      <c r="D43">
        <v>-4.1999999999999997E-3</v>
      </c>
      <c r="E43" s="34">
        <f t="shared" si="0"/>
        <v>2.5999999999995471E-4</v>
      </c>
      <c r="F43" s="34">
        <f t="shared" si="1"/>
        <v>6.0557857142857149E-2</v>
      </c>
      <c r="G43" s="34">
        <f t="shared" si="2"/>
        <v>8.2592857142857138E-3</v>
      </c>
      <c r="H43">
        <v>8.7800000000000003E-2</v>
      </c>
      <c r="I43">
        <v>-4.0300000000000002E-2</v>
      </c>
      <c r="J43">
        <v>-8.0000000000000002E-3</v>
      </c>
      <c r="K43" s="35">
        <f t="shared" si="3"/>
        <v>5.1199999999999579E-3</v>
      </c>
      <c r="L43" s="35">
        <f t="shared" si="4"/>
        <v>4.4359285714285719E-2</v>
      </c>
      <c r="M43" s="35">
        <f t="shared" si="4"/>
        <v>1.2059285714285713E-2</v>
      </c>
      <c r="N43">
        <v>9.8500000000000004E-2</v>
      </c>
      <c r="O43">
        <v>-5.57E-2</v>
      </c>
      <c r="P43">
        <v>-5.3E-3</v>
      </c>
      <c r="Q43" s="35">
        <f t="shared" si="5"/>
        <v>5.0242857142856895E-3</v>
      </c>
      <c r="R43" s="35">
        <f t="shared" si="6"/>
        <v>5.9759285714285716E-2</v>
      </c>
      <c r="S43" s="35">
        <f t="shared" si="6"/>
        <v>9.3592857142857141E-3</v>
      </c>
      <c r="T43">
        <v>0.11020000000000001</v>
      </c>
      <c r="U43">
        <v>-2.2100000000000002E-2</v>
      </c>
      <c r="V43">
        <v>-1.21E-2</v>
      </c>
      <c r="W43" s="35">
        <f t="shared" si="7"/>
        <v>4.564285714285729E-3</v>
      </c>
      <c r="X43" s="35">
        <f t="shared" si="8"/>
        <v>2.6159285714285715E-2</v>
      </c>
      <c r="Y43" s="35">
        <f t="shared" si="8"/>
        <v>1.6159285714285713E-2</v>
      </c>
      <c r="Z43">
        <v>8.5000000000000006E-2</v>
      </c>
      <c r="AA43">
        <v>-3.5200000000000002E-2</v>
      </c>
      <c r="AB43">
        <v>6.1000000000000004E-3</v>
      </c>
      <c r="AC43" s="35">
        <f t="shared" si="9"/>
        <v>3.8785714285713424E-4</v>
      </c>
      <c r="AD43" s="35">
        <f t="shared" si="10"/>
        <v>3.9259285714285719E-2</v>
      </c>
      <c r="AE43" s="35">
        <f t="shared" si="10"/>
        <v>1.0159285714285714E-2</v>
      </c>
      <c r="AF43">
        <v>8.7900000000000006E-2</v>
      </c>
      <c r="AG43">
        <v>-7.5600000000000001E-2</v>
      </c>
      <c r="AH43">
        <v>2.7000000000000001E-3</v>
      </c>
      <c r="AI43" s="35">
        <f t="shared" si="11"/>
        <v>2.2728571428571182E-3</v>
      </c>
      <c r="AJ43" s="35">
        <f t="shared" si="12"/>
        <v>7.965928571428571E-2</v>
      </c>
      <c r="AK43" s="35">
        <f t="shared" si="12"/>
        <v>6.7592857142857142E-3</v>
      </c>
      <c r="AL43">
        <v>9.2399999999999996E-2</v>
      </c>
      <c r="AM43">
        <v>2.0000000000000001E-4</v>
      </c>
      <c r="AN43">
        <v>-5.5999999999999999E-3</v>
      </c>
      <c r="AO43" s="35">
        <f t="shared" si="13"/>
        <v>3.5992857142857215E-3</v>
      </c>
      <c r="AP43" s="35">
        <f t="shared" si="14"/>
        <v>4.2592857142857137E-3</v>
      </c>
      <c r="AQ43" s="35">
        <f t="shared" si="14"/>
        <v>9.659285714285714E-3</v>
      </c>
      <c r="AR43">
        <v>3.3799999999999997E-2</v>
      </c>
      <c r="AS43">
        <v>-3.7000000000000002E-3</v>
      </c>
      <c r="AT43">
        <v>-6.4999999999999997E-3</v>
      </c>
      <c r="AU43" s="35">
        <f t="shared" si="15"/>
        <v>2.2228571428571424E-2</v>
      </c>
      <c r="AV43" s="35">
        <f t="shared" si="16"/>
        <v>3.592857142857139E-4</v>
      </c>
      <c r="AW43" s="35">
        <f t="shared" si="16"/>
        <v>1.0559285714285714E-2</v>
      </c>
      <c r="AX43">
        <v>8.8599999999999998E-2</v>
      </c>
      <c r="AY43">
        <v>-5.8400000000000001E-2</v>
      </c>
      <c r="AZ43">
        <v>-8.8999999999999999E-3</v>
      </c>
      <c r="BA43" s="35">
        <f t="shared" si="17"/>
        <v>9.8992857142857493E-3</v>
      </c>
      <c r="BB43" s="35">
        <f t="shared" si="18"/>
        <v>6.2459285714285717E-2</v>
      </c>
      <c r="BC43" s="35">
        <f t="shared" si="18"/>
        <v>1.2959285714285715E-2</v>
      </c>
    </row>
    <row r="44" spans="1:55" ht="15">
      <c r="A44" s="1">
        <v>38</v>
      </c>
      <c r="B44">
        <v>0.1041</v>
      </c>
      <c r="C44">
        <v>-3.2000000000000001E-2</v>
      </c>
      <c r="D44">
        <v>-3.3E-3</v>
      </c>
      <c r="E44" s="34">
        <f t="shared" si="0"/>
        <v>1.2400000000000466E-3</v>
      </c>
      <c r="F44" s="34">
        <f t="shared" si="1"/>
        <v>5.4957857142857149E-2</v>
      </c>
      <c r="G44" s="34">
        <f t="shared" si="2"/>
        <v>7.5928571428571408E-4</v>
      </c>
      <c r="H44">
        <v>7.7100000000000002E-2</v>
      </c>
      <c r="I44">
        <v>-5.04E-2</v>
      </c>
      <c r="J44">
        <v>-6.1999999999999998E-3</v>
      </c>
      <c r="K44" s="35">
        <f t="shared" si="3"/>
        <v>5.5800000000000433E-3</v>
      </c>
      <c r="L44" s="35">
        <f t="shared" si="4"/>
        <v>5.4459285714285717E-2</v>
      </c>
      <c r="M44" s="35">
        <f t="shared" si="4"/>
        <v>1.0259285714285714E-2</v>
      </c>
      <c r="N44">
        <v>9.6299999999999997E-2</v>
      </c>
      <c r="O44">
        <v>-5.1400000000000001E-2</v>
      </c>
      <c r="P44">
        <v>-3.0999999999999999E-3</v>
      </c>
      <c r="Q44" s="35">
        <f t="shared" si="5"/>
        <v>2.824285714285682E-3</v>
      </c>
      <c r="R44" s="35">
        <f t="shared" si="6"/>
        <v>5.5459285714285718E-2</v>
      </c>
      <c r="S44" s="35">
        <f t="shared" si="6"/>
        <v>9.5928571428571417E-4</v>
      </c>
      <c r="T44">
        <v>0.1105</v>
      </c>
      <c r="U44">
        <v>-2.4799999999999999E-2</v>
      </c>
      <c r="V44">
        <v>-9.5999999999999992E-3</v>
      </c>
      <c r="W44" s="35">
        <f t="shared" si="7"/>
        <v>4.8642857142857238E-3</v>
      </c>
      <c r="X44" s="35">
        <f t="shared" si="8"/>
        <v>2.8859285714285712E-2</v>
      </c>
      <c r="Y44" s="35">
        <f t="shared" si="8"/>
        <v>1.3659285714285714E-2</v>
      </c>
      <c r="Z44">
        <v>7.4099999999999999E-2</v>
      </c>
      <c r="AA44">
        <v>-2.8000000000000001E-2</v>
      </c>
      <c r="AB44">
        <v>5.1999999999999998E-3</v>
      </c>
      <c r="AC44" s="35">
        <f t="shared" si="9"/>
        <v>1.1287857142857141E-2</v>
      </c>
      <c r="AD44" s="35">
        <f t="shared" si="10"/>
        <v>3.2059285714285714E-2</v>
      </c>
      <c r="AE44" s="35">
        <f t="shared" si="10"/>
        <v>9.259285714285713E-3</v>
      </c>
      <c r="AF44">
        <v>9.7199999999999995E-2</v>
      </c>
      <c r="AG44">
        <v>-6.1899999999999997E-2</v>
      </c>
      <c r="AH44">
        <v>1.6000000000000001E-3</v>
      </c>
      <c r="AI44" s="35">
        <f t="shared" si="11"/>
        <v>7.0271428571428707E-3</v>
      </c>
      <c r="AJ44" s="35">
        <f t="shared" si="12"/>
        <v>6.5959285714285706E-2</v>
      </c>
      <c r="AK44" s="35">
        <f t="shared" si="12"/>
        <v>5.6592857142857139E-3</v>
      </c>
      <c r="AL44">
        <v>8.3500000000000005E-2</v>
      </c>
      <c r="AM44">
        <v>-3.2099999999999997E-2</v>
      </c>
      <c r="AN44">
        <v>-1.1999999999999999E-3</v>
      </c>
      <c r="AO44" s="35">
        <f t="shared" si="13"/>
        <v>1.2499285714285713E-2</v>
      </c>
      <c r="AP44" s="35">
        <f t="shared" si="14"/>
        <v>3.6159285714285713E-2</v>
      </c>
      <c r="AQ44" s="35">
        <f t="shared" si="14"/>
        <v>2.8592857142857144E-3</v>
      </c>
      <c r="AR44">
        <v>3.5400000000000001E-2</v>
      </c>
      <c r="AS44">
        <v>8.9999999999999998E-4</v>
      </c>
      <c r="AT44">
        <v>-8.2000000000000007E-3</v>
      </c>
      <c r="AU44" s="35">
        <f t="shared" si="15"/>
        <v>2.3828571428571428E-2</v>
      </c>
      <c r="AV44" s="35">
        <f t="shared" si="16"/>
        <v>4.9592857142857138E-3</v>
      </c>
      <c r="AW44" s="35">
        <f t="shared" si="16"/>
        <v>1.2259285714285716E-2</v>
      </c>
      <c r="AX44">
        <v>5.57E-2</v>
      </c>
      <c r="AY44">
        <v>-6.13E-2</v>
      </c>
      <c r="AZ44">
        <v>-5.7000000000000002E-3</v>
      </c>
      <c r="BA44" s="35">
        <f t="shared" si="17"/>
        <v>2.3000714285714249E-2</v>
      </c>
      <c r="BB44" s="35">
        <f t="shared" si="18"/>
        <v>6.5359285714285717E-2</v>
      </c>
      <c r="BC44" s="35">
        <f t="shared" si="18"/>
        <v>9.7592857142857134E-3</v>
      </c>
    </row>
    <row r="45" spans="1:55" ht="15">
      <c r="A45" s="1">
        <v>39</v>
      </c>
      <c r="B45">
        <v>0.10539999999999999</v>
      </c>
      <c r="C45">
        <v>-3.3599999999999998E-2</v>
      </c>
      <c r="D45">
        <v>-3.3999999999999998E-3</v>
      </c>
      <c r="E45" s="34">
        <f t="shared" si="0"/>
        <v>2.5400000000000422E-3</v>
      </c>
      <c r="F45" s="34">
        <f t="shared" si="1"/>
        <v>5.6557857142857146E-2</v>
      </c>
      <c r="G45" s="34">
        <f t="shared" si="2"/>
        <v>6.5928571428571425E-4</v>
      </c>
      <c r="H45">
        <v>7.9399999999999998E-2</v>
      </c>
      <c r="I45">
        <v>-4.3299999999999998E-2</v>
      </c>
      <c r="J45">
        <v>8.0000000000000004E-4</v>
      </c>
      <c r="K45" s="35">
        <f t="shared" si="3"/>
        <v>3.2800000000000468E-3</v>
      </c>
      <c r="L45" s="35">
        <f t="shared" si="4"/>
        <v>4.7359285714285715E-2</v>
      </c>
      <c r="M45" s="35">
        <f t="shared" si="4"/>
        <v>4.8592857142857144E-3</v>
      </c>
      <c r="N45">
        <v>9.8699999999999996E-2</v>
      </c>
      <c r="O45">
        <v>-4.7199999999999999E-2</v>
      </c>
      <c r="P45">
        <v>-2.3E-3</v>
      </c>
      <c r="Q45" s="35">
        <f t="shared" si="5"/>
        <v>5.2242857142856813E-3</v>
      </c>
      <c r="R45" s="35">
        <f t="shared" si="6"/>
        <v>5.1259285714285716E-2</v>
      </c>
      <c r="S45" s="35">
        <f t="shared" si="6"/>
        <v>1.7592857142857141E-3</v>
      </c>
      <c r="T45">
        <v>0.1099</v>
      </c>
      <c r="U45">
        <v>-2.3599999999999999E-2</v>
      </c>
      <c r="V45">
        <v>-8.0000000000000002E-3</v>
      </c>
      <c r="W45" s="35">
        <f t="shared" si="7"/>
        <v>4.2642857142857205E-3</v>
      </c>
      <c r="X45" s="35">
        <f t="shared" si="8"/>
        <v>2.7659285714285713E-2</v>
      </c>
      <c r="Y45" s="35">
        <f t="shared" si="8"/>
        <v>1.2059285714285713E-2</v>
      </c>
      <c r="Z45">
        <v>7.8899999999999998E-2</v>
      </c>
      <c r="AA45">
        <v>-2.1700000000000001E-2</v>
      </c>
      <c r="AB45">
        <v>1.29E-2</v>
      </c>
      <c r="AC45" s="35">
        <f t="shared" si="9"/>
        <v>6.4878571428571424E-3</v>
      </c>
      <c r="AD45" s="35">
        <f t="shared" si="10"/>
        <v>2.5759285714285714E-2</v>
      </c>
      <c r="AE45" s="35">
        <f t="shared" si="10"/>
        <v>1.6959285714285715E-2</v>
      </c>
      <c r="AF45">
        <v>8.8400000000000006E-2</v>
      </c>
      <c r="AG45">
        <v>-6.8500000000000005E-2</v>
      </c>
      <c r="AH45">
        <v>-5.4000000000000003E-3</v>
      </c>
      <c r="AI45" s="35">
        <f t="shared" si="11"/>
        <v>1.7728571428571177E-3</v>
      </c>
      <c r="AJ45" s="35">
        <f t="shared" si="12"/>
        <v>7.2559285714285715E-2</v>
      </c>
      <c r="AK45" s="35">
        <f t="shared" si="12"/>
        <v>9.4592857142857152E-3</v>
      </c>
      <c r="AL45">
        <v>8.9599999999999999E-2</v>
      </c>
      <c r="AM45">
        <v>-1.0999999999999999E-2</v>
      </c>
      <c r="AN45">
        <v>1.4E-3</v>
      </c>
      <c r="AO45" s="35">
        <f t="shared" si="13"/>
        <v>6.3992857142857185E-3</v>
      </c>
      <c r="AP45" s="35">
        <f t="shared" si="14"/>
        <v>1.5059285714285713E-2</v>
      </c>
      <c r="AQ45" s="35">
        <f t="shared" si="14"/>
        <v>5.4592857142857143E-3</v>
      </c>
      <c r="AR45">
        <v>0.03</v>
      </c>
      <c r="AS45">
        <v>-1.6400000000000001E-2</v>
      </c>
      <c r="AT45">
        <v>-1.9199999999999998E-2</v>
      </c>
      <c r="AU45" s="35">
        <f t="shared" si="15"/>
        <v>1.8428571428571426E-2</v>
      </c>
      <c r="AV45" s="35">
        <f t="shared" si="16"/>
        <v>2.0459285714285715E-2</v>
      </c>
      <c r="AW45" s="35">
        <f t="shared" si="16"/>
        <v>2.3259285714285712E-2</v>
      </c>
      <c r="AX45">
        <v>7.3099999999999998E-2</v>
      </c>
      <c r="AY45">
        <v>-4.9200000000000001E-2</v>
      </c>
      <c r="AZ45">
        <v>-4.7000000000000002E-3</v>
      </c>
      <c r="BA45" s="35">
        <f t="shared" si="17"/>
        <v>5.6007142857142506E-3</v>
      </c>
      <c r="BB45" s="35">
        <f t="shared" si="18"/>
        <v>5.3259285714285717E-2</v>
      </c>
      <c r="BC45" s="35">
        <f t="shared" si="18"/>
        <v>8.7592857142857142E-3</v>
      </c>
    </row>
    <row r="46" spans="1:55" ht="15">
      <c r="A46" s="1">
        <v>40</v>
      </c>
      <c r="B46">
        <v>0.10299999999999999</v>
      </c>
      <c r="C46">
        <v>-2.6100000000000002E-2</v>
      </c>
      <c r="D46">
        <v>-2.5999999999999999E-3</v>
      </c>
      <c r="E46" s="34">
        <f t="shared" si="0"/>
        <v>1.4000000000004287E-4</v>
      </c>
      <c r="F46" s="34">
        <f t="shared" si="1"/>
        <v>4.9057857142857153E-2</v>
      </c>
      <c r="G46" s="34">
        <f t="shared" si="2"/>
        <v>1.4592857142857142E-3</v>
      </c>
      <c r="H46">
        <v>7.8399999999999997E-2</v>
      </c>
      <c r="I46">
        <v>-3.5700000000000003E-2</v>
      </c>
      <c r="J46">
        <v>-3.5999999999999999E-3</v>
      </c>
      <c r="K46" s="35">
        <f t="shared" si="3"/>
        <v>4.2800000000000477E-3</v>
      </c>
      <c r="L46" s="35">
        <f t="shared" si="4"/>
        <v>3.9759285714285719E-2</v>
      </c>
      <c r="M46" s="35">
        <f t="shared" si="4"/>
        <v>4.5928571428571416E-4</v>
      </c>
      <c r="N46">
        <v>8.7400000000000005E-2</v>
      </c>
      <c r="O46">
        <v>-4.3799999999999999E-2</v>
      </c>
      <c r="P46">
        <v>-1.6999999999999999E-3</v>
      </c>
      <c r="Q46" s="35">
        <f t="shared" si="5"/>
        <v>6.0757142857143093E-3</v>
      </c>
      <c r="R46" s="35">
        <f t="shared" si="6"/>
        <v>4.7859285714285715E-2</v>
      </c>
      <c r="S46" s="35">
        <f t="shared" si="6"/>
        <v>2.3592857142857139E-3</v>
      </c>
      <c r="T46">
        <v>0.107</v>
      </c>
      <c r="U46">
        <v>-2.7300000000000001E-2</v>
      </c>
      <c r="V46">
        <v>-9.1999999999999998E-3</v>
      </c>
      <c r="W46" s="35">
        <f t="shared" si="7"/>
        <v>1.3642857142857207E-3</v>
      </c>
      <c r="X46" s="35">
        <f t="shared" si="8"/>
        <v>3.1359285714285715E-2</v>
      </c>
      <c r="Y46" s="35">
        <f t="shared" si="8"/>
        <v>1.3259285714285713E-2</v>
      </c>
      <c r="Z46">
        <v>8.6999999999999994E-2</v>
      </c>
      <c r="AA46">
        <v>-3.0499999999999999E-2</v>
      </c>
      <c r="AB46">
        <v>1.95E-2</v>
      </c>
      <c r="AC46" s="35">
        <f t="shared" si="9"/>
        <v>1.6121428571428537E-3</v>
      </c>
      <c r="AD46" s="35">
        <f t="shared" si="10"/>
        <v>3.4559285714285716E-2</v>
      </c>
      <c r="AE46" s="35">
        <f t="shared" si="10"/>
        <v>2.3559285714285713E-2</v>
      </c>
      <c r="AF46">
        <v>9.11E-2</v>
      </c>
      <c r="AG46">
        <v>-6.9900000000000004E-2</v>
      </c>
      <c r="AH46">
        <v>-3.0999999999999999E-3</v>
      </c>
      <c r="AI46" s="35">
        <f t="shared" si="11"/>
        <v>9.2714285714287636E-4</v>
      </c>
      <c r="AJ46" s="35">
        <f t="shared" si="12"/>
        <v>7.3959285714285714E-2</v>
      </c>
      <c r="AK46" s="35">
        <f t="shared" si="12"/>
        <v>9.5928571428571417E-4</v>
      </c>
      <c r="AL46">
        <v>9.4E-2</v>
      </c>
      <c r="AM46">
        <v>-9.2999999999999992E-3</v>
      </c>
      <c r="AN46">
        <v>1.8E-3</v>
      </c>
      <c r="AO46" s="35">
        <f t="shared" si="13"/>
        <v>1.9992857142857173E-3</v>
      </c>
      <c r="AP46" s="35">
        <f t="shared" si="14"/>
        <v>1.3359285714285712E-2</v>
      </c>
      <c r="AQ46" s="35">
        <f t="shared" si="14"/>
        <v>5.8592857142857144E-3</v>
      </c>
      <c r="AR46">
        <v>1.9E-2</v>
      </c>
      <c r="AS46">
        <v>-2.5100000000000001E-2</v>
      </c>
      <c r="AT46">
        <v>-2.35E-2</v>
      </c>
      <c r="AU46" s="35">
        <f t="shared" si="15"/>
        <v>7.428571428571425E-3</v>
      </c>
      <c r="AV46" s="35">
        <f t="shared" si="16"/>
        <v>2.9159285714285714E-2</v>
      </c>
      <c r="AW46" s="35">
        <f t="shared" si="16"/>
        <v>2.7559285714285713E-2</v>
      </c>
      <c r="AX46">
        <v>5.7700000000000001E-2</v>
      </c>
      <c r="AY46">
        <v>-0.112</v>
      </c>
      <c r="AZ46">
        <v>-1.4200000000000001E-2</v>
      </c>
      <c r="BA46" s="35">
        <f t="shared" si="17"/>
        <v>2.1000714285714248E-2</v>
      </c>
      <c r="BB46" s="35">
        <f t="shared" si="18"/>
        <v>0.11605928571428571</v>
      </c>
      <c r="BC46" s="35">
        <f t="shared" si="18"/>
        <v>1.8259285714285714E-2</v>
      </c>
    </row>
    <row r="47" spans="1:55" ht="15">
      <c r="A47" s="1">
        <v>41</v>
      </c>
      <c r="B47">
        <v>0.1038</v>
      </c>
      <c r="C47">
        <v>-3.4200000000000001E-2</v>
      </c>
      <c r="D47">
        <v>-1.0200000000000001E-2</v>
      </c>
      <c r="E47" s="34">
        <f t="shared" si="0"/>
        <v>9.4000000000005191E-4</v>
      </c>
      <c r="F47" s="34">
        <f t="shared" si="1"/>
        <v>5.7157857142857149E-2</v>
      </c>
      <c r="G47" s="34">
        <f t="shared" si="2"/>
        <v>1.4259285714285714E-2</v>
      </c>
      <c r="H47">
        <v>6.1800000000000001E-2</v>
      </c>
      <c r="I47">
        <v>-3.9800000000000002E-2</v>
      </c>
      <c r="J47">
        <v>2.5999999999999999E-3</v>
      </c>
      <c r="K47" s="35">
        <f t="shared" si="3"/>
        <v>2.0880000000000044E-2</v>
      </c>
      <c r="L47" s="35">
        <f t="shared" si="4"/>
        <v>4.3859285714285719E-2</v>
      </c>
      <c r="M47" s="35">
        <f t="shared" si="4"/>
        <v>6.6592857142857139E-3</v>
      </c>
      <c r="N47">
        <v>9.7600000000000006E-2</v>
      </c>
      <c r="O47">
        <v>-0.05</v>
      </c>
      <c r="P47">
        <v>-8.0000000000000004E-4</v>
      </c>
      <c r="Q47" s="35">
        <f t="shared" si="5"/>
        <v>4.1242857142856915E-3</v>
      </c>
      <c r="R47" s="35">
        <f t="shared" si="6"/>
        <v>5.4059285714285719E-2</v>
      </c>
      <c r="S47" s="35">
        <f t="shared" si="6"/>
        <v>3.2592857142857141E-3</v>
      </c>
      <c r="T47">
        <v>0.1055</v>
      </c>
      <c r="U47">
        <v>-2.7099999999999999E-2</v>
      </c>
      <c r="V47">
        <v>-1.14E-2</v>
      </c>
      <c r="W47" s="35">
        <f t="shared" si="7"/>
        <v>1.3571428571428068E-4</v>
      </c>
      <c r="X47" s="35">
        <f t="shared" si="8"/>
        <v>3.1159285714285712E-2</v>
      </c>
      <c r="Y47" s="35">
        <f t="shared" si="8"/>
        <v>1.5459285714285714E-2</v>
      </c>
      <c r="Z47">
        <v>8.4500000000000006E-2</v>
      </c>
      <c r="AA47">
        <v>-4.6800000000000001E-2</v>
      </c>
      <c r="AB47">
        <v>1.77E-2</v>
      </c>
      <c r="AC47" s="35">
        <f t="shared" si="9"/>
        <v>8.8785714285713468E-4</v>
      </c>
      <c r="AD47" s="35">
        <f t="shared" si="10"/>
        <v>5.0859285714285718E-2</v>
      </c>
      <c r="AE47" s="35">
        <f t="shared" si="10"/>
        <v>2.1759285714285714E-2</v>
      </c>
      <c r="AF47">
        <v>8.7900000000000006E-2</v>
      </c>
      <c r="AG47">
        <v>-7.6200000000000004E-2</v>
      </c>
      <c r="AH47">
        <v>-1E-3</v>
      </c>
      <c r="AI47" s="35">
        <f t="shared" si="11"/>
        <v>2.2728571428571182E-3</v>
      </c>
      <c r="AJ47" s="35">
        <f t="shared" si="12"/>
        <v>8.0259285714285714E-2</v>
      </c>
      <c r="AK47" s="35">
        <f t="shared" si="12"/>
        <v>3.059285714285714E-3</v>
      </c>
      <c r="AL47">
        <v>0.1008</v>
      </c>
      <c r="AM47">
        <v>8.5000000000000006E-3</v>
      </c>
      <c r="AN47">
        <v>-6.8999999999999999E-3</v>
      </c>
      <c r="AO47" s="35">
        <f t="shared" si="13"/>
        <v>4.8007142857142832E-3</v>
      </c>
      <c r="AP47" s="35">
        <f t="shared" si="14"/>
        <v>1.2559285714285714E-2</v>
      </c>
      <c r="AQ47" s="35">
        <f t="shared" si="14"/>
        <v>1.0959285714285713E-2</v>
      </c>
      <c r="AR47">
        <v>-5.1900000000000002E-2</v>
      </c>
      <c r="AS47">
        <v>-7.1499999999999994E-2</v>
      </c>
      <c r="AT47">
        <v>-5.8999999999999999E-3</v>
      </c>
      <c r="AU47" s="35">
        <f t="shared" si="15"/>
        <v>6.3471428571428581E-2</v>
      </c>
      <c r="AV47" s="35">
        <f t="shared" si="16"/>
        <v>7.5559285714285704E-2</v>
      </c>
      <c r="AW47" s="35">
        <f t="shared" si="16"/>
        <v>9.9592857142857139E-3</v>
      </c>
      <c r="AX47">
        <v>8.1600000000000006E-2</v>
      </c>
      <c r="AY47">
        <v>-5.9700000000000003E-2</v>
      </c>
      <c r="AZ47">
        <v>-7.0000000000000001E-3</v>
      </c>
      <c r="BA47" s="35">
        <f t="shared" si="17"/>
        <v>2.899285714285757E-3</v>
      </c>
      <c r="BB47" s="35">
        <f t="shared" si="18"/>
        <v>6.3759285714285713E-2</v>
      </c>
      <c r="BC47" s="35">
        <f t="shared" si="18"/>
        <v>1.1059285714285714E-2</v>
      </c>
    </row>
    <row r="48" spans="1:55" ht="15">
      <c r="A48" s="1">
        <v>42</v>
      </c>
      <c r="B48">
        <v>9.9299999999999999E-2</v>
      </c>
      <c r="C48">
        <v>-2.4899999999999999E-2</v>
      </c>
      <c r="D48">
        <v>-7.9000000000000008E-3</v>
      </c>
      <c r="E48" s="34">
        <f t="shared" si="0"/>
        <v>3.5599999999999521E-3</v>
      </c>
      <c r="F48" s="34">
        <f t="shared" si="1"/>
        <v>4.7857857142857146E-2</v>
      </c>
      <c r="G48" s="34">
        <f t="shared" si="2"/>
        <v>1.1959285714285714E-2</v>
      </c>
      <c r="H48">
        <v>7.2800000000000004E-2</v>
      </c>
      <c r="I48">
        <v>-3.7600000000000001E-2</v>
      </c>
      <c r="J48">
        <v>6.3E-3</v>
      </c>
      <c r="K48" s="35">
        <f t="shared" si="3"/>
        <v>9.8800000000000415E-3</v>
      </c>
      <c r="L48" s="35">
        <f t="shared" si="4"/>
        <v>4.1659285714285718E-2</v>
      </c>
      <c r="M48" s="35">
        <f t="shared" si="4"/>
        <v>1.0359285714285713E-2</v>
      </c>
      <c r="N48">
        <v>9.8199999999999996E-2</v>
      </c>
      <c r="O48">
        <v>-5.2600000000000001E-2</v>
      </c>
      <c r="P48">
        <v>-1.6999999999999999E-3</v>
      </c>
      <c r="Q48" s="35">
        <f t="shared" si="5"/>
        <v>4.7242857142856809E-3</v>
      </c>
      <c r="R48" s="35">
        <f t="shared" si="6"/>
        <v>5.6659285714285718E-2</v>
      </c>
      <c r="S48" s="35">
        <f t="shared" si="6"/>
        <v>2.3592857142857139E-3</v>
      </c>
      <c r="T48">
        <v>0.10929999999999999</v>
      </c>
      <c r="U48">
        <v>-2.2599999999999999E-2</v>
      </c>
      <c r="V48">
        <v>-1.1299999999999999E-2</v>
      </c>
      <c r="W48" s="35">
        <f t="shared" si="7"/>
        <v>3.6642857142857171E-3</v>
      </c>
      <c r="X48" s="35">
        <f t="shared" si="8"/>
        <v>2.6659285714285712E-2</v>
      </c>
      <c r="Y48" s="35">
        <f t="shared" si="8"/>
        <v>1.5359285714285714E-2</v>
      </c>
      <c r="Z48">
        <v>8.4400000000000003E-2</v>
      </c>
      <c r="AA48">
        <v>-3.4700000000000002E-2</v>
      </c>
      <c r="AB48">
        <v>1.18E-2</v>
      </c>
      <c r="AC48" s="35">
        <f t="shared" si="9"/>
        <v>9.8785714285713755E-4</v>
      </c>
      <c r="AD48" s="35">
        <f t="shared" si="10"/>
        <v>3.8759285714285718E-2</v>
      </c>
      <c r="AE48" s="35">
        <f t="shared" si="10"/>
        <v>1.5859285714285715E-2</v>
      </c>
      <c r="AF48">
        <v>8.3099999999999993E-2</v>
      </c>
      <c r="AG48">
        <v>-6.9599999999999995E-2</v>
      </c>
      <c r="AH48">
        <v>-2.0000000000000001E-4</v>
      </c>
      <c r="AI48" s="35">
        <f t="shared" si="11"/>
        <v>7.0728571428571307E-3</v>
      </c>
      <c r="AJ48" s="35">
        <f t="shared" si="12"/>
        <v>7.3659285714285705E-2</v>
      </c>
      <c r="AK48" s="35">
        <f t="shared" si="12"/>
        <v>3.859285714285714E-3</v>
      </c>
      <c r="AL48">
        <v>0.111</v>
      </c>
      <c r="AM48">
        <v>-2.0999999999999999E-3</v>
      </c>
      <c r="AN48">
        <v>-1.5900000000000001E-2</v>
      </c>
      <c r="AO48" s="35">
        <f t="shared" si="13"/>
        <v>1.5000714285714284E-2</v>
      </c>
      <c r="AP48" s="35">
        <f t="shared" si="14"/>
        <v>1.9592857142857142E-3</v>
      </c>
      <c r="AQ48" s="35">
        <f t="shared" si="14"/>
        <v>1.9959285714285714E-2</v>
      </c>
      <c r="AR48">
        <v>3.5000000000000003E-2</v>
      </c>
      <c r="AS48">
        <v>-5.3E-3</v>
      </c>
      <c r="AT48">
        <v>4.7000000000000002E-3</v>
      </c>
      <c r="AU48" s="35">
        <f t="shared" si="15"/>
        <v>2.3428571428571431E-2</v>
      </c>
      <c r="AV48" s="35">
        <f t="shared" si="16"/>
        <v>9.3592857142857141E-3</v>
      </c>
      <c r="AW48" s="35">
        <f t="shared" si="16"/>
        <v>8.7592857142857142E-3</v>
      </c>
      <c r="AX48">
        <v>5.1400000000000001E-2</v>
      </c>
      <c r="AY48">
        <v>-7.6200000000000004E-2</v>
      </c>
      <c r="AZ48">
        <v>-4.0000000000000001E-3</v>
      </c>
      <c r="BA48" s="35">
        <f t="shared" si="17"/>
        <v>2.7300714285714248E-2</v>
      </c>
      <c r="BB48" s="35">
        <f t="shared" si="18"/>
        <v>8.0259285714285714E-2</v>
      </c>
      <c r="BC48" s="35">
        <f t="shared" si="18"/>
        <v>5.9285714285713977E-5</v>
      </c>
    </row>
    <row r="49" spans="1:55" ht="15">
      <c r="A49" s="1">
        <v>43</v>
      </c>
      <c r="B49">
        <v>0.1055</v>
      </c>
      <c r="C49">
        <v>-1.55E-2</v>
      </c>
      <c r="D49">
        <v>-0.01</v>
      </c>
      <c r="E49" s="34">
        <f t="shared" si="0"/>
        <v>2.6400000000000451E-3</v>
      </c>
      <c r="F49" s="34">
        <f t="shared" si="1"/>
        <v>7.457857142857148E-3</v>
      </c>
      <c r="G49" s="34">
        <f t="shared" si="2"/>
        <v>1.4059285714285715E-2</v>
      </c>
      <c r="H49">
        <v>8.6400000000000005E-2</v>
      </c>
      <c r="I49">
        <v>-2.7199999999999998E-2</v>
      </c>
      <c r="J49">
        <v>5.9999999999999995E-4</v>
      </c>
      <c r="K49" s="35">
        <f t="shared" si="3"/>
        <v>3.7199999999999595E-3</v>
      </c>
      <c r="L49" s="35">
        <f t="shared" si="4"/>
        <v>3.1259285714285712E-2</v>
      </c>
      <c r="M49" s="35">
        <f t="shared" si="4"/>
        <v>4.6592857142857139E-3</v>
      </c>
      <c r="N49">
        <v>9.7900000000000001E-2</v>
      </c>
      <c r="O49">
        <v>-5.1499999999999997E-2</v>
      </c>
      <c r="P49">
        <v>-2.0999999999999999E-3</v>
      </c>
      <c r="Q49" s="35">
        <f t="shared" si="5"/>
        <v>4.4242857142856862E-3</v>
      </c>
      <c r="R49" s="35">
        <f t="shared" si="6"/>
        <v>5.5559285714285714E-2</v>
      </c>
      <c r="S49" s="35">
        <f t="shared" si="6"/>
        <v>1.9592857142857142E-3</v>
      </c>
      <c r="T49">
        <v>0.1104</v>
      </c>
      <c r="U49">
        <v>-2.18E-2</v>
      </c>
      <c r="V49">
        <v>-7.7999999999999996E-3</v>
      </c>
      <c r="W49" s="35">
        <f t="shared" si="7"/>
        <v>4.7642857142857209E-3</v>
      </c>
      <c r="X49" s="35">
        <f t="shared" si="8"/>
        <v>2.5859285714285713E-2</v>
      </c>
      <c r="Y49" s="35">
        <f t="shared" si="8"/>
        <v>1.1859285714285715E-2</v>
      </c>
      <c r="Z49">
        <v>7.4399999999999994E-2</v>
      </c>
      <c r="AA49">
        <v>-4.2900000000000001E-2</v>
      </c>
      <c r="AB49">
        <v>-2.9999999999999997E-4</v>
      </c>
      <c r="AC49" s="35">
        <f t="shared" si="9"/>
        <v>1.0987857142857146E-2</v>
      </c>
      <c r="AD49" s="35">
        <f t="shared" si="10"/>
        <v>4.6959285714285717E-2</v>
      </c>
      <c r="AE49" s="35">
        <f t="shared" si="10"/>
        <v>3.7592857142857141E-3</v>
      </c>
      <c r="AF49">
        <v>9.3200000000000005E-2</v>
      </c>
      <c r="AG49">
        <v>-6.88E-2</v>
      </c>
      <c r="AH49">
        <v>-2.5000000000000001E-3</v>
      </c>
      <c r="AI49" s="35">
        <f t="shared" si="11"/>
        <v>3.027142857142881E-3</v>
      </c>
      <c r="AJ49" s="35">
        <f t="shared" si="12"/>
        <v>7.285928571428571E-2</v>
      </c>
      <c r="AK49" s="35">
        <f t="shared" si="12"/>
        <v>1.559285714285714E-3</v>
      </c>
      <c r="AL49">
        <v>0.13469999999999999</v>
      </c>
      <c r="AM49">
        <v>4.7999999999999996E-3</v>
      </c>
      <c r="AN49">
        <v>-9.4999999999999998E-3</v>
      </c>
      <c r="AO49" s="35">
        <f t="shared" si="13"/>
        <v>3.8700714285714269E-2</v>
      </c>
      <c r="AP49" s="35">
        <f t="shared" si="14"/>
        <v>8.8592857142857136E-3</v>
      </c>
      <c r="AQ49" s="35">
        <f t="shared" si="14"/>
        <v>1.3559285714285715E-2</v>
      </c>
      <c r="AR49">
        <v>3.8300000000000001E-2</v>
      </c>
      <c r="AS49">
        <v>9.1000000000000004E-3</v>
      </c>
      <c r="AT49">
        <v>-5.9999999999999995E-4</v>
      </c>
      <c r="AU49" s="35">
        <f t="shared" si="15"/>
        <v>2.6728571428571428E-2</v>
      </c>
      <c r="AV49" s="35">
        <f t="shared" si="16"/>
        <v>1.3159285714285714E-2</v>
      </c>
      <c r="AW49" s="35">
        <f t="shared" si="16"/>
        <v>3.4592857142857142E-3</v>
      </c>
      <c r="AX49">
        <v>6.6100000000000006E-2</v>
      </c>
      <c r="AY49">
        <v>-9.2200000000000004E-2</v>
      </c>
      <c r="AZ49">
        <v>-7.4999999999999997E-3</v>
      </c>
      <c r="BA49" s="35">
        <f t="shared" si="17"/>
        <v>1.2600714285714243E-2</v>
      </c>
      <c r="BB49" s="35">
        <f t="shared" si="18"/>
        <v>9.6259285714285714E-2</v>
      </c>
      <c r="BC49" s="35">
        <f t="shared" si="18"/>
        <v>1.1559285714285713E-2</v>
      </c>
    </row>
    <row r="50" spans="1:55" ht="15">
      <c r="A50" s="1">
        <v>44</v>
      </c>
      <c r="B50">
        <v>0.1037</v>
      </c>
      <c r="C50">
        <v>-8.3999999999999995E-3</v>
      </c>
      <c r="D50">
        <v>-1.26E-2</v>
      </c>
      <c r="E50" s="34">
        <f t="shared" si="0"/>
        <v>8.4000000000004904E-4</v>
      </c>
      <c r="F50" s="34">
        <f t="shared" si="1"/>
        <v>1.4557857142857148E-2</v>
      </c>
      <c r="G50" s="34">
        <f t="shared" si="2"/>
        <v>1.6659285714285713E-2</v>
      </c>
      <c r="H50">
        <v>8.7800000000000003E-2</v>
      </c>
      <c r="I50">
        <v>-3.95E-2</v>
      </c>
      <c r="J50">
        <v>-3.7000000000000002E-3</v>
      </c>
      <c r="K50" s="35">
        <f t="shared" si="3"/>
        <v>5.1199999999999579E-3</v>
      </c>
      <c r="L50" s="35">
        <f t="shared" si="4"/>
        <v>4.3559285714285717E-2</v>
      </c>
      <c r="M50" s="35">
        <f t="shared" si="4"/>
        <v>3.592857142857139E-4</v>
      </c>
      <c r="N50">
        <v>9.3100000000000002E-2</v>
      </c>
      <c r="O50">
        <v>-5.67E-2</v>
      </c>
      <c r="P50">
        <v>-2.2000000000000001E-3</v>
      </c>
      <c r="Q50" s="35">
        <f t="shared" si="5"/>
        <v>3.7571428571431253E-4</v>
      </c>
      <c r="R50" s="35">
        <f t="shared" si="6"/>
        <v>6.0759285714285717E-2</v>
      </c>
      <c r="S50" s="35">
        <f t="shared" si="6"/>
        <v>1.8592857142857139E-3</v>
      </c>
      <c r="T50">
        <v>0.10929999999999999</v>
      </c>
      <c r="U50">
        <v>-1.83E-2</v>
      </c>
      <c r="V50">
        <v>-4.7000000000000002E-3</v>
      </c>
      <c r="W50" s="35">
        <f t="shared" si="7"/>
        <v>3.6642857142857171E-3</v>
      </c>
      <c r="X50" s="35">
        <f t="shared" si="8"/>
        <v>2.2359285714285713E-2</v>
      </c>
      <c r="Y50" s="35">
        <f t="shared" si="8"/>
        <v>8.7592857142857142E-3</v>
      </c>
      <c r="Z50">
        <v>0.1077</v>
      </c>
      <c r="AA50">
        <v>-4.3799999999999999E-2</v>
      </c>
      <c r="AB50">
        <v>3.0999999999999999E-3</v>
      </c>
      <c r="AC50" s="35">
        <f t="shared" si="9"/>
        <v>2.2312142857142864E-2</v>
      </c>
      <c r="AD50" s="35">
        <f t="shared" si="10"/>
        <v>4.7859285714285715E-2</v>
      </c>
      <c r="AE50" s="35">
        <f t="shared" si="10"/>
        <v>7.1592857142857135E-3</v>
      </c>
      <c r="AF50">
        <v>9.0200000000000002E-2</v>
      </c>
      <c r="AG50">
        <v>-6.88E-2</v>
      </c>
      <c r="AH50">
        <v>-1.1000000000000001E-3</v>
      </c>
      <c r="AI50" s="35">
        <f t="shared" si="11"/>
        <v>2.7142857142878341E-5</v>
      </c>
      <c r="AJ50" s="35">
        <f t="shared" si="12"/>
        <v>7.285928571428571E-2</v>
      </c>
      <c r="AK50" s="35">
        <f t="shared" si="12"/>
        <v>2.9592857142857138E-3</v>
      </c>
      <c r="AL50">
        <v>0.12559999999999999</v>
      </c>
      <c r="AM50">
        <v>-1.06E-2</v>
      </c>
      <c r="AN50">
        <v>5.7999999999999996E-3</v>
      </c>
      <c r="AO50" s="35">
        <f t="shared" si="13"/>
        <v>2.9600714285714272E-2</v>
      </c>
      <c r="AP50" s="35">
        <f t="shared" si="14"/>
        <v>1.4659285714285715E-2</v>
      </c>
      <c r="AQ50" s="35">
        <f t="shared" si="14"/>
        <v>9.8592857142857128E-3</v>
      </c>
      <c r="AR50">
        <v>6.13E-2</v>
      </c>
      <c r="AS50">
        <v>2.2200000000000001E-2</v>
      </c>
      <c r="AT50">
        <v>-1.9E-3</v>
      </c>
      <c r="AU50" s="35">
        <f t="shared" si="15"/>
        <v>4.9728571428571428E-2</v>
      </c>
      <c r="AV50" s="35">
        <f t="shared" si="16"/>
        <v>2.6259285714285714E-2</v>
      </c>
      <c r="AW50" s="35">
        <f t="shared" si="16"/>
        <v>2.1592857142857143E-3</v>
      </c>
      <c r="AX50">
        <v>9.4899999999999998E-2</v>
      </c>
      <c r="AY50">
        <v>-6.1499999999999999E-2</v>
      </c>
      <c r="AZ50">
        <v>-7.1999999999999998E-3</v>
      </c>
      <c r="BA50" s="35">
        <f t="shared" si="17"/>
        <v>1.6199285714285749E-2</v>
      </c>
      <c r="BB50" s="35">
        <f t="shared" si="18"/>
        <v>6.5559285714285709E-2</v>
      </c>
      <c r="BC50" s="35">
        <f t="shared" si="18"/>
        <v>1.1259285714285715E-2</v>
      </c>
    </row>
    <row r="51" spans="1:55" ht="15">
      <c r="A51" s="1">
        <v>45</v>
      </c>
      <c r="B51">
        <v>9.8500000000000004E-2</v>
      </c>
      <c r="C51">
        <v>-1.7399999999999999E-2</v>
      </c>
      <c r="D51">
        <v>-9.7000000000000003E-3</v>
      </c>
      <c r="E51" s="34">
        <f t="shared" si="0"/>
        <v>4.3599999999999473E-3</v>
      </c>
      <c r="F51" s="34">
        <f t="shared" si="1"/>
        <v>5.5578571428571491E-3</v>
      </c>
      <c r="G51" s="34">
        <f t="shared" si="2"/>
        <v>1.3759285714285713E-2</v>
      </c>
      <c r="H51">
        <v>8.2699999999999996E-2</v>
      </c>
      <c r="I51">
        <v>-4.2799999999999998E-2</v>
      </c>
      <c r="J51">
        <v>-6.1000000000000004E-3</v>
      </c>
      <c r="K51" s="35">
        <f t="shared" si="3"/>
        <v>1.9999999999950613E-5</v>
      </c>
      <c r="L51" s="35">
        <f t="shared" si="4"/>
        <v>4.6859285714285714E-2</v>
      </c>
      <c r="M51" s="35">
        <f t="shared" si="4"/>
        <v>1.0159285714285714E-2</v>
      </c>
      <c r="N51">
        <v>8.8200000000000001E-2</v>
      </c>
      <c r="O51">
        <v>-5.96E-2</v>
      </c>
      <c r="P51">
        <v>-2.9999999999999997E-4</v>
      </c>
      <c r="Q51" s="35">
        <f t="shared" si="5"/>
        <v>5.2757142857143141E-3</v>
      </c>
      <c r="R51" s="35">
        <f t="shared" si="6"/>
        <v>6.365928571428571E-2</v>
      </c>
      <c r="S51" s="35">
        <f t="shared" si="6"/>
        <v>3.7592857142857141E-3</v>
      </c>
      <c r="T51">
        <v>0.10589999999999999</v>
      </c>
      <c r="U51">
        <v>-1.9599999999999999E-2</v>
      </c>
      <c r="V51">
        <v>-4.1999999999999997E-3</v>
      </c>
      <c r="W51" s="35">
        <f t="shared" si="7"/>
        <v>2.642857142857169E-4</v>
      </c>
      <c r="X51" s="35">
        <f t="shared" si="8"/>
        <v>2.3659285714285713E-2</v>
      </c>
      <c r="Y51" s="35">
        <f t="shared" si="8"/>
        <v>8.2592857142857138E-3</v>
      </c>
      <c r="Z51">
        <v>9.2100000000000001E-2</v>
      </c>
      <c r="AA51">
        <v>-3.4500000000000003E-2</v>
      </c>
      <c r="AB51">
        <v>3.3E-3</v>
      </c>
      <c r="AC51" s="35">
        <f t="shared" si="9"/>
        <v>6.712142857142861E-3</v>
      </c>
      <c r="AD51" s="35">
        <f t="shared" si="10"/>
        <v>3.855928571428572E-2</v>
      </c>
      <c r="AE51" s="35">
        <f t="shared" si="10"/>
        <v>7.359285714285714E-3</v>
      </c>
      <c r="AF51">
        <v>8.8900000000000007E-2</v>
      </c>
      <c r="AG51">
        <v>-6.4799999999999996E-2</v>
      </c>
      <c r="AH51">
        <v>-3.7000000000000002E-3</v>
      </c>
      <c r="AI51" s="35">
        <f t="shared" si="11"/>
        <v>1.2728571428571173E-3</v>
      </c>
      <c r="AJ51" s="35">
        <f t="shared" si="12"/>
        <v>6.8859285714285706E-2</v>
      </c>
      <c r="AK51" s="35">
        <f t="shared" si="12"/>
        <v>3.592857142857139E-4</v>
      </c>
      <c r="AL51">
        <v>0.11559999999999999</v>
      </c>
      <c r="AM51">
        <v>-1.04E-2</v>
      </c>
      <c r="AN51">
        <v>-4.1000000000000003E-3</v>
      </c>
      <c r="AO51" s="35">
        <f t="shared" si="13"/>
        <v>1.9600714285714277E-2</v>
      </c>
      <c r="AP51" s="35">
        <f t="shared" si="14"/>
        <v>1.4459285714285713E-2</v>
      </c>
      <c r="AQ51" s="35">
        <f t="shared" si="14"/>
        <v>8.1592857142857144E-3</v>
      </c>
      <c r="AR51">
        <v>7.2400000000000006E-2</v>
      </c>
      <c r="AS51">
        <v>3.8199999999999998E-2</v>
      </c>
      <c r="AT51">
        <v>-1.32E-2</v>
      </c>
      <c r="AU51" s="35">
        <f t="shared" si="15"/>
        <v>6.0828571428571433E-2</v>
      </c>
      <c r="AV51" s="35">
        <f t="shared" si="16"/>
        <v>4.2259285714285715E-2</v>
      </c>
      <c r="AW51" s="35">
        <f t="shared" si="16"/>
        <v>1.7259285714285713E-2</v>
      </c>
      <c r="AX51">
        <v>7.5700000000000003E-2</v>
      </c>
      <c r="AY51">
        <v>-7.4200000000000002E-2</v>
      </c>
      <c r="AZ51">
        <v>-6.1999999999999998E-3</v>
      </c>
      <c r="BA51" s="35">
        <f t="shared" si="17"/>
        <v>3.0007142857142455E-3</v>
      </c>
      <c r="BB51" s="35">
        <f t="shared" si="18"/>
        <v>7.8259285714285712E-2</v>
      </c>
      <c r="BC51" s="35">
        <f t="shared" si="18"/>
        <v>1.0259285714285714E-2</v>
      </c>
    </row>
    <row r="52" spans="1:55" ht="15">
      <c r="A52" s="1">
        <v>46</v>
      </c>
      <c r="B52">
        <v>9.4500000000000001E-2</v>
      </c>
      <c r="C52">
        <v>-1.29E-2</v>
      </c>
      <c r="D52">
        <v>-1.1999999999999999E-3</v>
      </c>
      <c r="E52" s="34">
        <f t="shared" si="0"/>
        <v>8.3599999999999508E-3</v>
      </c>
      <c r="F52" s="34">
        <f t="shared" si="1"/>
        <v>1.0057857142857148E-2</v>
      </c>
      <c r="G52" s="34">
        <f t="shared" si="2"/>
        <v>2.8592857142857144E-3</v>
      </c>
      <c r="H52">
        <v>8.2299999999999998E-2</v>
      </c>
      <c r="I52">
        <v>-3.7100000000000001E-2</v>
      </c>
      <c r="J52">
        <v>-7.4999999999999997E-3</v>
      </c>
      <c r="K52" s="35">
        <f t="shared" si="3"/>
        <v>3.8000000000004697E-4</v>
      </c>
      <c r="L52" s="35">
        <f t="shared" si="4"/>
        <v>4.1159285714285718E-2</v>
      </c>
      <c r="M52" s="35">
        <f t="shared" si="4"/>
        <v>1.1559285714285713E-2</v>
      </c>
      <c r="N52">
        <v>9.4700000000000006E-2</v>
      </c>
      <c r="O52">
        <v>-5.45E-2</v>
      </c>
      <c r="P52">
        <v>-1E-3</v>
      </c>
      <c r="Q52" s="35">
        <f t="shared" si="5"/>
        <v>1.2242857142856917E-3</v>
      </c>
      <c r="R52" s="35">
        <f t="shared" si="6"/>
        <v>5.8559285714285716E-2</v>
      </c>
      <c r="S52" s="35">
        <f t="shared" si="6"/>
        <v>3.059285714285714E-3</v>
      </c>
      <c r="T52">
        <v>0.10539999999999999</v>
      </c>
      <c r="U52">
        <v>-1.67E-2</v>
      </c>
      <c r="V52">
        <v>-5.5999999999999999E-3</v>
      </c>
      <c r="W52" s="35">
        <f t="shared" si="7"/>
        <v>2.3571428571428354E-4</v>
      </c>
      <c r="X52" s="35">
        <f t="shared" si="8"/>
        <v>2.0759285714285713E-2</v>
      </c>
      <c r="Y52" s="35">
        <f t="shared" si="8"/>
        <v>9.659285714285714E-3</v>
      </c>
      <c r="Z52">
        <v>8.4900000000000003E-2</v>
      </c>
      <c r="AA52">
        <v>-4.2500000000000003E-2</v>
      </c>
      <c r="AB52">
        <v>3.3999999999999998E-3</v>
      </c>
      <c r="AC52" s="35">
        <f t="shared" si="9"/>
        <v>4.878571428571371E-4</v>
      </c>
      <c r="AD52" s="35">
        <f t="shared" si="10"/>
        <v>4.655928571428572E-2</v>
      </c>
      <c r="AE52" s="35">
        <f t="shared" si="10"/>
        <v>7.4592857142857134E-3</v>
      </c>
      <c r="AF52">
        <v>9.2200000000000004E-2</v>
      </c>
      <c r="AG52">
        <v>-7.0099999999999996E-2</v>
      </c>
      <c r="AH52">
        <v>-6.9999999999999999E-4</v>
      </c>
      <c r="AI52" s="35">
        <f t="shared" si="11"/>
        <v>2.0271428571428801E-3</v>
      </c>
      <c r="AJ52" s="35">
        <f t="shared" si="12"/>
        <v>7.4159285714285705E-2</v>
      </c>
      <c r="AK52" s="35">
        <f t="shared" si="12"/>
        <v>3.359285714285714E-3</v>
      </c>
      <c r="AL52">
        <v>0.1046</v>
      </c>
      <c r="AM52">
        <v>-1.1900000000000001E-2</v>
      </c>
      <c r="AN52">
        <v>-5.5999999999999999E-3</v>
      </c>
      <c r="AO52" s="35">
        <f t="shared" si="13"/>
        <v>8.600714285714281E-3</v>
      </c>
      <c r="AP52" s="35">
        <f t="shared" si="14"/>
        <v>1.5959285714285714E-2</v>
      </c>
      <c r="AQ52" s="35">
        <f t="shared" si="14"/>
        <v>9.659285714285714E-3</v>
      </c>
      <c r="AR52">
        <v>-8.3400000000000002E-2</v>
      </c>
      <c r="AS52">
        <v>-2.8400000000000002E-2</v>
      </c>
      <c r="AT52">
        <v>8.0000000000000002E-3</v>
      </c>
      <c r="AU52" s="35">
        <f t="shared" si="15"/>
        <v>9.4971428571428582E-2</v>
      </c>
      <c r="AV52" s="35">
        <f t="shared" si="16"/>
        <v>3.2459285714285718E-2</v>
      </c>
      <c r="AW52" s="35">
        <f t="shared" si="16"/>
        <v>1.2059285714285713E-2</v>
      </c>
      <c r="AX52">
        <v>8.0699999999999994E-2</v>
      </c>
      <c r="AY52">
        <v>-8.1199999999999994E-2</v>
      </c>
      <c r="AZ52">
        <v>-7.4000000000000003E-3</v>
      </c>
      <c r="BA52" s="35">
        <f t="shared" si="17"/>
        <v>1.9992857142857451E-3</v>
      </c>
      <c r="BB52" s="35">
        <f t="shared" si="18"/>
        <v>8.5259285714285704E-2</v>
      </c>
      <c r="BC52" s="35">
        <f t="shared" si="18"/>
        <v>1.1459285714285714E-2</v>
      </c>
    </row>
    <row r="53" spans="1:55" ht="15">
      <c r="A53" s="1">
        <v>47</v>
      </c>
      <c r="B53">
        <v>9.9500000000000005E-2</v>
      </c>
      <c r="C53">
        <v>-1.77E-2</v>
      </c>
      <c r="D53">
        <v>-1.2999999999999999E-3</v>
      </c>
      <c r="E53" s="34">
        <f t="shared" si="0"/>
        <v>3.3599999999999464E-3</v>
      </c>
      <c r="F53" s="34">
        <f t="shared" si="1"/>
        <v>5.2578571428571474E-3</v>
      </c>
      <c r="G53" s="34">
        <f t="shared" si="2"/>
        <v>2.7592857142857141E-3</v>
      </c>
      <c r="H53">
        <v>6.2899999999999998E-2</v>
      </c>
      <c r="I53">
        <v>-3.6200000000000003E-2</v>
      </c>
      <c r="J53">
        <v>1E-4</v>
      </c>
      <c r="K53" s="35">
        <f t="shared" si="3"/>
        <v>1.9780000000000048E-2</v>
      </c>
      <c r="L53" s="35">
        <f t="shared" si="4"/>
        <v>4.025928571428572E-2</v>
      </c>
      <c r="M53" s="35">
        <f t="shared" si="4"/>
        <v>4.1592857142857143E-3</v>
      </c>
      <c r="N53">
        <v>9.3899999999999997E-2</v>
      </c>
      <c r="O53">
        <v>-5.8400000000000001E-2</v>
      </c>
      <c r="P53">
        <v>-2E-3</v>
      </c>
      <c r="Q53" s="35">
        <f t="shared" si="5"/>
        <v>4.2428571428568262E-4</v>
      </c>
      <c r="R53" s="35">
        <f t="shared" si="6"/>
        <v>6.2459285714285717E-2</v>
      </c>
      <c r="S53" s="35">
        <f t="shared" si="6"/>
        <v>2.059285714285714E-3</v>
      </c>
      <c r="T53">
        <v>0.1104</v>
      </c>
      <c r="U53">
        <v>-2.1000000000000001E-2</v>
      </c>
      <c r="V53">
        <v>-7.7000000000000002E-3</v>
      </c>
      <c r="W53" s="35">
        <f t="shared" si="7"/>
        <v>4.7642857142857209E-3</v>
      </c>
      <c r="X53" s="35">
        <f t="shared" si="8"/>
        <v>2.5059285714285714E-2</v>
      </c>
      <c r="Y53" s="35">
        <f t="shared" si="8"/>
        <v>1.1759285714285715E-2</v>
      </c>
      <c r="Z53">
        <v>9.3200000000000005E-2</v>
      </c>
      <c r="AA53">
        <v>-3.4500000000000003E-2</v>
      </c>
      <c r="AB53">
        <v>2.0000000000000001E-4</v>
      </c>
      <c r="AC53" s="35">
        <f t="shared" si="9"/>
        <v>7.8121428571428647E-3</v>
      </c>
      <c r="AD53" s="35">
        <f t="shared" si="10"/>
        <v>3.855928571428572E-2</v>
      </c>
      <c r="AE53" s="35">
        <f t="shared" si="10"/>
        <v>4.2592857142857137E-3</v>
      </c>
      <c r="AF53">
        <v>8.0399999999999999E-2</v>
      </c>
      <c r="AG53">
        <v>-6.5500000000000003E-2</v>
      </c>
      <c r="AH53">
        <v>-8.0000000000000004E-4</v>
      </c>
      <c r="AI53" s="35">
        <f t="shared" si="11"/>
        <v>9.7728571428571248E-3</v>
      </c>
      <c r="AJ53" s="35">
        <f t="shared" si="12"/>
        <v>6.9559285714285712E-2</v>
      </c>
      <c r="AK53" s="35">
        <f t="shared" si="12"/>
        <v>3.2592857142857141E-3</v>
      </c>
      <c r="AL53">
        <v>0.1033</v>
      </c>
      <c r="AM53">
        <v>-1.9900000000000001E-2</v>
      </c>
      <c r="AN53">
        <v>-7.7000000000000002E-3</v>
      </c>
      <c r="AO53" s="35">
        <f t="shared" si="13"/>
        <v>7.3007142857142854E-3</v>
      </c>
      <c r="AP53" s="35">
        <f t="shared" si="14"/>
        <v>2.3959285714285714E-2</v>
      </c>
      <c r="AQ53" s="35">
        <f t="shared" si="14"/>
        <v>1.1759285714285715E-2</v>
      </c>
      <c r="AR53">
        <v>8.0000000000000004E-4</v>
      </c>
      <c r="AS53">
        <v>-2.0899999999999998E-2</v>
      </c>
      <c r="AT53">
        <v>1.5100000000000001E-2</v>
      </c>
      <c r="AU53" s="35">
        <f t="shared" si="15"/>
        <v>1.0771428571428574E-2</v>
      </c>
      <c r="AV53" s="35">
        <f t="shared" si="16"/>
        <v>2.4959285714285712E-2</v>
      </c>
      <c r="AW53" s="35">
        <f t="shared" si="16"/>
        <v>1.9159285714285716E-2</v>
      </c>
      <c r="AX53">
        <v>7.8700000000000006E-2</v>
      </c>
      <c r="AY53">
        <v>-8.9800000000000005E-2</v>
      </c>
      <c r="AZ53">
        <v>-1.17E-2</v>
      </c>
      <c r="BA53" s="35">
        <f t="shared" si="17"/>
        <v>7.1428571424281273E-7</v>
      </c>
      <c r="BB53" s="35">
        <f t="shared" si="18"/>
        <v>9.3859285714285715E-2</v>
      </c>
      <c r="BC53" s="35">
        <f t="shared" si="18"/>
        <v>1.5759285714285715E-2</v>
      </c>
    </row>
    <row r="54" spans="1:55" ht="15">
      <c r="A54" s="1">
        <v>48</v>
      </c>
      <c r="B54">
        <v>0.11509999999999999</v>
      </c>
      <c r="C54">
        <v>-2.3699999999999999E-2</v>
      </c>
      <c r="D54">
        <v>-6.6E-3</v>
      </c>
      <c r="E54" s="34">
        <f t="shared" si="0"/>
        <v>1.2240000000000043E-2</v>
      </c>
      <c r="F54" s="34">
        <f t="shared" si="1"/>
        <v>4.6657857142857147E-2</v>
      </c>
      <c r="G54" s="34">
        <f t="shared" si="2"/>
        <v>1.0659285714285715E-2</v>
      </c>
      <c r="H54">
        <v>8.5000000000000006E-2</v>
      </c>
      <c r="I54">
        <v>-2.01E-2</v>
      </c>
      <c r="J54">
        <v>4.0000000000000001E-3</v>
      </c>
      <c r="K54" s="35">
        <f t="shared" si="3"/>
        <v>2.319999999999961E-3</v>
      </c>
      <c r="L54" s="35">
        <f t="shared" si="4"/>
        <v>2.4159285714285713E-2</v>
      </c>
      <c r="M54" s="35">
        <f t="shared" si="4"/>
        <v>8.0592857142857133E-3</v>
      </c>
      <c r="N54">
        <v>9.5600000000000004E-2</v>
      </c>
      <c r="O54">
        <v>-5.7599999999999998E-2</v>
      </c>
      <c r="P54">
        <v>1.2999999999999999E-3</v>
      </c>
      <c r="Q54" s="35">
        <f t="shared" si="5"/>
        <v>2.1242857142856897E-3</v>
      </c>
      <c r="R54" s="35">
        <f t="shared" si="6"/>
        <v>6.1659285714285715E-2</v>
      </c>
      <c r="S54" s="35">
        <f t="shared" si="6"/>
        <v>5.359285714285714E-3</v>
      </c>
      <c r="T54">
        <v>0.1188</v>
      </c>
      <c r="U54">
        <v>-2.5100000000000001E-2</v>
      </c>
      <c r="V54">
        <v>-7.0000000000000001E-3</v>
      </c>
      <c r="W54" s="35">
        <f t="shared" si="7"/>
        <v>1.3164285714285726E-2</v>
      </c>
      <c r="X54" s="35">
        <f t="shared" si="8"/>
        <v>2.9159285714285714E-2</v>
      </c>
      <c r="Y54" s="35">
        <f t="shared" si="8"/>
        <v>1.1059285714285714E-2</v>
      </c>
      <c r="Z54">
        <v>7.9500000000000001E-2</v>
      </c>
      <c r="AA54">
        <v>-3.49E-2</v>
      </c>
      <c r="AB54">
        <v>-3.8E-3</v>
      </c>
      <c r="AC54" s="35">
        <f t="shared" si="9"/>
        <v>5.8878571428571391E-3</v>
      </c>
      <c r="AD54" s="35">
        <f t="shared" si="10"/>
        <v>3.8959285714285717E-2</v>
      </c>
      <c r="AE54" s="35">
        <f t="shared" si="10"/>
        <v>2.5928571428571407E-4</v>
      </c>
      <c r="AF54">
        <v>9.0200000000000002E-2</v>
      </c>
      <c r="AG54">
        <v>-7.6799999999999993E-2</v>
      </c>
      <c r="AH54">
        <v>-7.1999999999999998E-3</v>
      </c>
      <c r="AI54" s="35">
        <f t="shared" si="11"/>
        <v>2.7142857142878341E-5</v>
      </c>
      <c r="AJ54" s="35">
        <f t="shared" si="12"/>
        <v>8.0859285714285703E-2</v>
      </c>
      <c r="AK54" s="35">
        <f t="shared" si="12"/>
        <v>1.1259285714285715E-2</v>
      </c>
      <c r="AL54">
        <v>0.1028</v>
      </c>
      <c r="AM54">
        <v>-8.2000000000000007E-3</v>
      </c>
      <c r="AN54">
        <v>-4.0000000000000001E-3</v>
      </c>
      <c r="AO54" s="35">
        <f t="shared" si="13"/>
        <v>6.8007142857142849E-3</v>
      </c>
      <c r="AP54" s="35">
        <f t="shared" si="14"/>
        <v>1.2259285714285716E-2</v>
      </c>
      <c r="AQ54" s="35">
        <f t="shared" si="14"/>
        <v>5.9285714285713977E-5</v>
      </c>
      <c r="AR54">
        <v>2.8299999999999999E-2</v>
      </c>
      <c r="AS54">
        <v>1.4500000000000001E-2</v>
      </c>
      <c r="AT54">
        <v>6.7000000000000002E-3</v>
      </c>
      <c r="AU54" s="35">
        <f t="shared" si="15"/>
        <v>1.6728571428571426E-2</v>
      </c>
      <c r="AV54" s="35">
        <f t="shared" si="16"/>
        <v>1.8559285714285716E-2</v>
      </c>
      <c r="AW54" s="35">
        <f t="shared" si="16"/>
        <v>1.0759285714285714E-2</v>
      </c>
      <c r="AX54">
        <v>8.4900000000000003E-2</v>
      </c>
      <c r="AY54">
        <v>-7.2999999999999995E-2</v>
      </c>
      <c r="AZ54">
        <v>-7.7999999999999996E-3</v>
      </c>
      <c r="BA54" s="35">
        <f t="shared" si="17"/>
        <v>6.1992857142857544E-3</v>
      </c>
      <c r="BB54" s="35">
        <f t="shared" si="18"/>
        <v>7.7059285714285705E-2</v>
      </c>
      <c r="BC54" s="35">
        <f t="shared" si="18"/>
        <v>1.1859285714285715E-2</v>
      </c>
    </row>
    <row r="55" spans="1:55" ht="15">
      <c r="A55" s="1">
        <v>49</v>
      </c>
      <c r="B55">
        <v>9.98E-2</v>
      </c>
      <c r="C55">
        <v>-1.9900000000000001E-2</v>
      </c>
      <c r="D55">
        <v>-1.0699999999999999E-2</v>
      </c>
      <c r="E55" s="34">
        <f t="shared" si="0"/>
        <v>3.0599999999999516E-3</v>
      </c>
      <c r="F55" s="34">
        <f t="shared" si="1"/>
        <v>3.0578571428571469E-3</v>
      </c>
      <c r="G55" s="34">
        <f t="shared" si="2"/>
        <v>1.4759285714285714E-2</v>
      </c>
      <c r="H55">
        <v>8.9800000000000005E-2</v>
      </c>
      <c r="I55">
        <v>-4.1200000000000001E-2</v>
      </c>
      <c r="J55">
        <v>-9.4999999999999998E-3</v>
      </c>
      <c r="K55" s="35">
        <f t="shared" si="3"/>
        <v>7.1199999999999597E-3</v>
      </c>
      <c r="L55" s="35">
        <f t="shared" si="4"/>
        <v>4.5259285714285717E-2</v>
      </c>
      <c r="M55" s="35">
        <f t="shared" si="4"/>
        <v>1.3559285714285715E-2</v>
      </c>
      <c r="N55">
        <v>9.1800000000000007E-2</v>
      </c>
      <c r="O55">
        <v>-5.5500000000000001E-2</v>
      </c>
      <c r="P55">
        <v>1.6999999999999999E-3</v>
      </c>
      <c r="Q55" s="35">
        <f t="shared" si="5"/>
        <v>1.6757142857143081E-3</v>
      </c>
      <c r="R55" s="35">
        <f t="shared" si="6"/>
        <v>5.9559285714285717E-2</v>
      </c>
      <c r="S55" s="35">
        <f t="shared" si="6"/>
        <v>5.7592857142857142E-3</v>
      </c>
      <c r="T55">
        <v>0.1164</v>
      </c>
      <c r="U55">
        <v>-1.7899999999999999E-2</v>
      </c>
      <c r="V55">
        <v>-6.4999999999999997E-3</v>
      </c>
      <c r="W55" s="35">
        <f t="shared" si="7"/>
        <v>1.0764285714285726E-2</v>
      </c>
      <c r="X55" s="35">
        <f t="shared" si="8"/>
        <v>2.1959285714285712E-2</v>
      </c>
      <c r="Y55" s="35">
        <f t="shared" si="8"/>
        <v>1.0559285714285714E-2</v>
      </c>
      <c r="Z55">
        <v>7.2400000000000006E-2</v>
      </c>
      <c r="AA55">
        <v>-3.1300000000000001E-2</v>
      </c>
      <c r="AB55">
        <v>-2.8E-3</v>
      </c>
      <c r="AC55" s="35">
        <f t="shared" si="9"/>
        <v>1.2987857142857134E-2</v>
      </c>
      <c r="AD55" s="35">
        <f t="shared" si="10"/>
        <v>3.5359285714285718E-2</v>
      </c>
      <c r="AE55" s="35">
        <f t="shared" si="10"/>
        <v>1.2592857142857141E-3</v>
      </c>
      <c r="AF55">
        <v>9.3399999999999997E-2</v>
      </c>
      <c r="AG55">
        <v>-6.93E-2</v>
      </c>
      <c r="AH55">
        <v>-4.1999999999999997E-3</v>
      </c>
      <c r="AI55" s="35">
        <f t="shared" si="11"/>
        <v>3.2271428571428729E-3</v>
      </c>
      <c r="AJ55" s="35">
        <f t="shared" si="12"/>
        <v>7.335928571428571E-2</v>
      </c>
      <c r="AK55" s="35">
        <f t="shared" si="12"/>
        <v>8.2592857142857138E-3</v>
      </c>
      <c r="AL55">
        <v>9.6799999999999997E-2</v>
      </c>
      <c r="AM55">
        <v>3.5000000000000001E-3</v>
      </c>
      <c r="AN55">
        <v>-2E-3</v>
      </c>
      <c r="AO55" s="35">
        <f t="shared" si="13"/>
        <v>8.0071428571427961E-4</v>
      </c>
      <c r="AP55" s="35">
        <f t="shared" si="14"/>
        <v>7.5592857142857146E-3</v>
      </c>
      <c r="AQ55" s="35">
        <f t="shared" si="14"/>
        <v>2.059285714285714E-3</v>
      </c>
      <c r="AR55">
        <v>0.1376</v>
      </c>
      <c r="AS55">
        <v>-6.1600000000000002E-2</v>
      </c>
      <c r="AT55">
        <v>1.43E-2</v>
      </c>
      <c r="AU55" s="35">
        <f t="shared" si="15"/>
        <v>0.12602857142857143</v>
      </c>
      <c r="AV55" s="35">
        <f t="shared" si="16"/>
        <v>6.5659285714285712E-2</v>
      </c>
      <c r="AW55" s="35">
        <f t="shared" si="16"/>
        <v>1.8359285714285713E-2</v>
      </c>
      <c r="AX55">
        <v>8.7999999999999995E-2</v>
      </c>
      <c r="AY55">
        <v>-5.7099999999999998E-2</v>
      </c>
      <c r="AZ55">
        <v>-7.4000000000000003E-3</v>
      </c>
      <c r="BA55" s="35">
        <f t="shared" si="17"/>
        <v>9.299285714285746E-3</v>
      </c>
      <c r="BB55" s="35">
        <f t="shared" si="18"/>
        <v>6.1159285714285715E-2</v>
      </c>
      <c r="BC55" s="35">
        <f t="shared" si="18"/>
        <v>1.1459285714285714E-2</v>
      </c>
    </row>
    <row r="56" spans="1:55" ht="15">
      <c r="A56" s="1">
        <v>50</v>
      </c>
      <c r="B56">
        <v>0.1046</v>
      </c>
      <c r="C56">
        <v>-2.4E-2</v>
      </c>
      <c r="D56">
        <v>-1.29E-2</v>
      </c>
      <c r="E56" s="34">
        <f t="shared" si="0"/>
        <v>1.7400000000000471E-3</v>
      </c>
      <c r="F56" s="34">
        <f t="shared" si="1"/>
        <v>4.6957857142857148E-2</v>
      </c>
      <c r="G56" s="34">
        <f t="shared" si="2"/>
        <v>1.6959285714285715E-2</v>
      </c>
      <c r="H56">
        <v>8.6199999999999999E-2</v>
      </c>
      <c r="I56">
        <v>-5.0700000000000002E-2</v>
      </c>
      <c r="J56">
        <v>-1.6199999999999999E-2</v>
      </c>
      <c r="K56" s="35">
        <f t="shared" si="3"/>
        <v>3.5199999999999537E-3</v>
      </c>
      <c r="L56" s="35">
        <f t="shared" si="4"/>
        <v>5.4759285714285719E-2</v>
      </c>
      <c r="M56" s="35">
        <f t="shared" si="4"/>
        <v>2.0259285714285712E-2</v>
      </c>
      <c r="N56">
        <v>8.9700000000000002E-2</v>
      </c>
      <c r="O56">
        <v>-5.67E-2</v>
      </c>
      <c r="P56">
        <v>5.0000000000000001E-4</v>
      </c>
      <c r="Q56" s="35">
        <f t="shared" si="5"/>
        <v>3.7757142857143128E-3</v>
      </c>
      <c r="R56" s="35">
        <f t="shared" si="6"/>
        <v>6.0759285714285717E-2</v>
      </c>
      <c r="S56" s="35">
        <f t="shared" si="6"/>
        <v>4.5592857142857136E-3</v>
      </c>
      <c r="T56">
        <v>0.1075</v>
      </c>
      <c r="U56">
        <v>-2.41E-2</v>
      </c>
      <c r="V56">
        <v>-7.3000000000000001E-3</v>
      </c>
      <c r="W56" s="35">
        <f t="shared" si="7"/>
        <v>1.8642857142857211E-3</v>
      </c>
      <c r="X56" s="35">
        <f t="shared" si="8"/>
        <v>2.8159285714285713E-2</v>
      </c>
      <c r="Y56" s="35">
        <f t="shared" si="8"/>
        <v>1.1359285714285714E-2</v>
      </c>
      <c r="Z56">
        <v>8.5400000000000004E-2</v>
      </c>
      <c r="AA56">
        <v>-3.8600000000000002E-2</v>
      </c>
      <c r="AB56">
        <v>-1.1000000000000001E-3</v>
      </c>
      <c r="AC56" s="35">
        <f t="shared" si="9"/>
        <v>1.2142857142863339E-5</v>
      </c>
      <c r="AD56" s="35">
        <f t="shared" si="10"/>
        <v>4.2659285714285719E-2</v>
      </c>
      <c r="AE56" s="35">
        <f t="shared" si="10"/>
        <v>2.9592857142857138E-3</v>
      </c>
      <c r="AF56">
        <v>9.64E-2</v>
      </c>
      <c r="AG56">
        <v>-6.5500000000000003E-2</v>
      </c>
      <c r="AH56">
        <v>-7.7000000000000002E-3</v>
      </c>
      <c r="AI56" s="35">
        <f t="shared" si="11"/>
        <v>6.2271428571428755E-3</v>
      </c>
      <c r="AJ56" s="35">
        <f t="shared" si="12"/>
        <v>6.9559285714285712E-2</v>
      </c>
      <c r="AK56" s="35">
        <f t="shared" si="12"/>
        <v>1.1759285714285715E-2</v>
      </c>
      <c r="AL56">
        <v>9.4799999999999995E-2</v>
      </c>
      <c r="AM56">
        <v>-2.2100000000000002E-2</v>
      </c>
      <c r="AN56">
        <v>-6.3E-3</v>
      </c>
      <c r="AO56" s="35">
        <f t="shared" si="13"/>
        <v>1.1992857142857222E-3</v>
      </c>
      <c r="AP56" s="35">
        <f t="shared" si="14"/>
        <v>2.6159285714285715E-2</v>
      </c>
      <c r="AQ56" s="35">
        <f t="shared" si="14"/>
        <v>1.0359285714285713E-2</v>
      </c>
      <c r="AR56">
        <v>-3.3399999999999999E-2</v>
      </c>
      <c r="AS56">
        <v>-2.7099999999999999E-2</v>
      </c>
      <c r="AT56">
        <v>3.2000000000000002E-3</v>
      </c>
      <c r="AU56" s="35">
        <f t="shared" si="15"/>
        <v>4.4971428571428572E-2</v>
      </c>
      <c r="AV56" s="35">
        <f t="shared" si="16"/>
        <v>3.1159285714285712E-2</v>
      </c>
      <c r="AW56" s="35">
        <f t="shared" si="16"/>
        <v>7.2592857142857146E-3</v>
      </c>
      <c r="AX56">
        <v>8.5400000000000004E-2</v>
      </c>
      <c r="AY56">
        <v>-6.8900000000000003E-2</v>
      </c>
      <c r="AZ56">
        <v>-1E-4</v>
      </c>
      <c r="BA56" s="35">
        <f t="shared" si="17"/>
        <v>6.6992857142857548E-3</v>
      </c>
      <c r="BB56" s="35">
        <f t="shared" si="18"/>
        <v>7.2959285714285713E-2</v>
      </c>
      <c r="BC56" s="35">
        <f t="shared" si="18"/>
        <v>3.9592857142857138E-3</v>
      </c>
    </row>
    <row r="57" spans="1:55" ht="15">
      <c r="A57" s="1">
        <v>51</v>
      </c>
      <c r="B57">
        <v>0.107</v>
      </c>
      <c r="C57">
        <v>-2.53E-2</v>
      </c>
      <c r="D57">
        <v>-1.1299999999999999E-2</v>
      </c>
      <c r="E57" s="34">
        <f t="shared" si="0"/>
        <v>4.1400000000000464E-3</v>
      </c>
      <c r="F57" s="34">
        <f t="shared" si="1"/>
        <v>4.8257857142857144E-2</v>
      </c>
      <c r="G57" s="34">
        <f t="shared" si="2"/>
        <v>1.5359285714285714E-2</v>
      </c>
      <c r="H57">
        <v>8.9200000000000002E-2</v>
      </c>
      <c r="I57">
        <v>-3.4599999999999999E-2</v>
      </c>
      <c r="J57">
        <v>-1.3599999999999999E-2</v>
      </c>
      <c r="K57" s="35">
        <f t="shared" si="3"/>
        <v>6.5199999999999564E-3</v>
      </c>
      <c r="L57" s="35">
        <f t="shared" si="4"/>
        <v>3.8659285714285715E-2</v>
      </c>
      <c r="M57" s="35">
        <f t="shared" si="4"/>
        <v>1.7659285714285714E-2</v>
      </c>
      <c r="N57">
        <v>9.4200000000000006E-2</v>
      </c>
      <c r="O57">
        <v>-5.9499999999999997E-2</v>
      </c>
      <c r="P57">
        <v>-5.0000000000000001E-4</v>
      </c>
      <c r="Q57" s="35">
        <f t="shared" si="5"/>
        <v>7.2428571428569122E-4</v>
      </c>
      <c r="R57" s="35">
        <f t="shared" si="6"/>
        <v>6.3559285714285707E-2</v>
      </c>
      <c r="S57" s="35">
        <f t="shared" si="6"/>
        <v>3.559285714285714E-3</v>
      </c>
      <c r="T57">
        <v>0.11210000000000001</v>
      </c>
      <c r="U57">
        <v>-2.1499999999999998E-2</v>
      </c>
      <c r="V57">
        <v>-8.5000000000000006E-3</v>
      </c>
      <c r="W57" s="35">
        <f t="shared" si="7"/>
        <v>6.464285714285728E-3</v>
      </c>
      <c r="X57" s="35">
        <f t="shared" si="8"/>
        <v>2.5559285714285711E-2</v>
      </c>
      <c r="Y57" s="35">
        <f t="shared" si="8"/>
        <v>1.2559285714285714E-2</v>
      </c>
      <c r="Z57">
        <v>9.7699999999999995E-2</v>
      </c>
      <c r="AA57">
        <v>-4.3099999999999999E-2</v>
      </c>
      <c r="AB57">
        <v>5.4999999999999997E-3</v>
      </c>
      <c r="AC57" s="35">
        <f t="shared" si="9"/>
        <v>1.2312142857142855E-2</v>
      </c>
      <c r="AD57" s="35">
        <f t="shared" si="10"/>
        <v>4.7159285714285716E-2</v>
      </c>
      <c r="AE57" s="35">
        <f t="shared" si="10"/>
        <v>9.5592857142857146E-3</v>
      </c>
      <c r="AF57">
        <v>8.7999999999999995E-2</v>
      </c>
      <c r="AG57">
        <v>-6.83E-2</v>
      </c>
      <c r="AH57">
        <v>-4.1000000000000003E-3</v>
      </c>
      <c r="AI57" s="35">
        <f t="shared" si="11"/>
        <v>2.1728571428571292E-3</v>
      </c>
      <c r="AJ57" s="35">
        <f t="shared" si="12"/>
        <v>7.2359285714285709E-2</v>
      </c>
      <c r="AK57" s="35">
        <f t="shared" si="12"/>
        <v>8.1592857142857144E-3</v>
      </c>
      <c r="AL57">
        <v>9.9199999999999997E-2</v>
      </c>
      <c r="AM57">
        <v>-8.5000000000000006E-3</v>
      </c>
      <c r="AN57">
        <v>-7.7000000000000002E-3</v>
      </c>
      <c r="AO57" s="35">
        <f t="shared" si="13"/>
        <v>3.200714285714279E-3</v>
      </c>
      <c r="AP57" s="35">
        <f t="shared" si="14"/>
        <v>1.2559285714285714E-2</v>
      </c>
      <c r="AQ57" s="35">
        <f t="shared" si="14"/>
        <v>1.1759285714285715E-2</v>
      </c>
      <c r="AR57">
        <v>-2.3E-3</v>
      </c>
      <c r="AS57">
        <v>-3.2000000000000002E-3</v>
      </c>
      <c r="AT57">
        <v>1.0999999999999999E-2</v>
      </c>
      <c r="AU57" s="35">
        <f t="shared" si="15"/>
        <v>1.3871428571428574E-2</v>
      </c>
      <c r="AV57" s="35">
        <f t="shared" si="16"/>
        <v>8.5928571428571391E-4</v>
      </c>
      <c r="AW57" s="35">
        <f t="shared" si="16"/>
        <v>1.5059285714285713E-2</v>
      </c>
      <c r="AX57">
        <v>9.0399999999999994E-2</v>
      </c>
      <c r="AY57">
        <v>-6.1499999999999999E-2</v>
      </c>
      <c r="AZ57">
        <v>-5.4000000000000003E-3</v>
      </c>
      <c r="BA57" s="35">
        <f t="shared" si="17"/>
        <v>1.1699285714285745E-2</v>
      </c>
      <c r="BB57" s="35">
        <f t="shared" si="18"/>
        <v>6.5559285714285709E-2</v>
      </c>
      <c r="BC57" s="35">
        <f t="shared" si="18"/>
        <v>9.4592857142857152E-3</v>
      </c>
    </row>
    <row r="58" spans="1:55" ht="15">
      <c r="A58" s="1">
        <v>52</v>
      </c>
      <c r="B58">
        <v>0.1061</v>
      </c>
      <c r="C58">
        <v>-2.9100000000000001E-2</v>
      </c>
      <c r="D58">
        <v>-6.4000000000000003E-3</v>
      </c>
      <c r="E58" s="34">
        <f t="shared" si="0"/>
        <v>3.2400000000000484E-3</v>
      </c>
      <c r="F58" s="34">
        <f t="shared" si="1"/>
        <v>5.2057857142857149E-2</v>
      </c>
      <c r="G58" s="34">
        <f t="shared" si="2"/>
        <v>1.0459285714285714E-2</v>
      </c>
      <c r="H58">
        <v>7.4899999999999994E-2</v>
      </c>
      <c r="I58">
        <v>-3.1099999999999999E-2</v>
      </c>
      <c r="J58">
        <v>-5.3E-3</v>
      </c>
      <c r="K58" s="35">
        <f t="shared" si="3"/>
        <v>7.7800000000000508E-3</v>
      </c>
      <c r="L58" s="35">
        <f t="shared" si="4"/>
        <v>3.5159285714285712E-2</v>
      </c>
      <c r="M58" s="35">
        <f t="shared" si="4"/>
        <v>9.3592857142857141E-3</v>
      </c>
      <c r="N58">
        <v>9.5500000000000002E-2</v>
      </c>
      <c r="O58">
        <v>-5.96E-2</v>
      </c>
      <c r="P58">
        <v>-1E-4</v>
      </c>
      <c r="Q58" s="35">
        <f t="shared" si="5"/>
        <v>2.0242857142856868E-3</v>
      </c>
      <c r="R58" s="35">
        <f t="shared" si="6"/>
        <v>6.365928571428571E-2</v>
      </c>
      <c r="S58" s="35">
        <f t="shared" si="6"/>
        <v>3.9592857142857138E-3</v>
      </c>
      <c r="T58">
        <v>0.1108</v>
      </c>
      <c r="U58">
        <v>-2.0199999999999999E-2</v>
      </c>
      <c r="V58">
        <v>-9.1999999999999998E-3</v>
      </c>
      <c r="W58" s="35">
        <f t="shared" si="7"/>
        <v>5.1642857142857185E-3</v>
      </c>
      <c r="X58" s="35">
        <f t="shared" si="8"/>
        <v>2.4259285714285712E-2</v>
      </c>
      <c r="Y58" s="35">
        <f t="shared" si="8"/>
        <v>1.3259285714285713E-2</v>
      </c>
      <c r="Z58">
        <v>8.6599999999999996E-2</v>
      </c>
      <c r="AA58">
        <v>-3.49E-2</v>
      </c>
      <c r="AB58">
        <v>-2.9999999999999997E-4</v>
      </c>
      <c r="AC58" s="35">
        <f t="shared" si="9"/>
        <v>1.2121428571428561E-3</v>
      </c>
      <c r="AD58" s="35">
        <f t="shared" si="10"/>
        <v>3.8959285714285717E-2</v>
      </c>
      <c r="AE58" s="35">
        <f t="shared" si="10"/>
        <v>3.7592857142857141E-3</v>
      </c>
      <c r="AF58">
        <v>8.7800000000000003E-2</v>
      </c>
      <c r="AG58">
        <v>-6.4699999999999994E-2</v>
      </c>
      <c r="AH58">
        <v>-4.1999999999999997E-3</v>
      </c>
      <c r="AI58" s="35">
        <f t="shared" si="11"/>
        <v>2.372857142857121E-3</v>
      </c>
      <c r="AJ58" s="35">
        <f t="shared" si="12"/>
        <v>6.8759285714285703E-2</v>
      </c>
      <c r="AK58" s="35">
        <f t="shared" si="12"/>
        <v>8.2592857142857138E-3</v>
      </c>
      <c r="AL58">
        <v>0.1082</v>
      </c>
      <c r="AM58">
        <v>-1.8100000000000002E-2</v>
      </c>
      <c r="AN58">
        <v>-1.0800000000000001E-2</v>
      </c>
      <c r="AO58" s="35">
        <f t="shared" si="13"/>
        <v>1.2200714285714287E-2</v>
      </c>
      <c r="AP58" s="35">
        <f t="shared" si="14"/>
        <v>2.2159285714285715E-2</v>
      </c>
      <c r="AQ58" s="35">
        <f t="shared" si="14"/>
        <v>1.4859285714285714E-2</v>
      </c>
      <c r="AR58">
        <v>-6.7999999999999996E-3</v>
      </c>
      <c r="AS58">
        <v>2.9899999999999999E-2</v>
      </c>
      <c r="AT58">
        <v>1.2999999999999999E-2</v>
      </c>
      <c r="AU58" s="35">
        <f t="shared" si="15"/>
        <v>1.8371428571428573E-2</v>
      </c>
      <c r="AV58" s="35">
        <f t="shared" si="16"/>
        <v>3.3959285714285713E-2</v>
      </c>
      <c r="AW58" s="35">
        <f t="shared" si="16"/>
        <v>1.7059285714285714E-2</v>
      </c>
      <c r="AX58">
        <v>9.11E-2</v>
      </c>
      <c r="AY58">
        <v>-6.3E-2</v>
      </c>
      <c r="AZ58">
        <v>-9.2999999999999992E-3</v>
      </c>
      <c r="BA58" s="35">
        <f t="shared" si="17"/>
        <v>1.2399285714285752E-2</v>
      </c>
      <c r="BB58" s="35">
        <f t="shared" si="18"/>
        <v>6.705928571428571E-2</v>
      </c>
      <c r="BC58" s="35">
        <f t="shared" si="18"/>
        <v>1.3359285714285712E-2</v>
      </c>
    </row>
    <row r="59" spans="1:55" ht="15">
      <c r="A59" s="1">
        <v>53</v>
      </c>
      <c r="B59">
        <v>0.11459999999999999</v>
      </c>
      <c r="C59">
        <v>-2.7300000000000001E-2</v>
      </c>
      <c r="D59">
        <v>-4.3E-3</v>
      </c>
      <c r="E59" s="34">
        <f t="shared" si="0"/>
        <v>1.1740000000000042E-2</v>
      </c>
      <c r="F59" s="34">
        <f t="shared" si="1"/>
        <v>5.0257857142857146E-2</v>
      </c>
      <c r="G59" s="34">
        <f t="shared" si="2"/>
        <v>8.3592857142857149E-3</v>
      </c>
      <c r="H59">
        <v>7.4099999999999999E-2</v>
      </c>
      <c r="I59">
        <v>-1.6899999999999998E-2</v>
      </c>
      <c r="J59">
        <v>-5.0000000000000001E-4</v>
      </c>
      <c r="K59" s="35">
        <f t="shared" si="3"/>
        <v>8.5800000000000459E-3</v>
      </c>
      <c r="L59" s="35">
        <f t="shared" si="4"/>
        <v>2.0959285714285712E-2</v>
      </c>
      <c r="M59" s="35">
        <f t="shared" si="4"/>
        <v>3.559285714285714E-3</v>
      </c>
      <c r="N59">
        <v>9.5100000000000004E-2</v>
      </c>
      <c r="O59">
        <v>-6.25E-2</v>
      </c>
      <c r="P59">
        <v>6.9999999999999999E-4</v>
      </c>
      <c r="Q59" s="35">
        <f t="shared" si="5"/>
        <v>1.6242857142856892E-3</v>
      </c>
      <c r="R59" s="35">
        <f t="shared" si="6"/>
        <v>6.655928571428571E-2</v>
      </c>
      <c r="S59" s="35">
        <f t="shared" si="6"/>
        <v>4.7592857142857142E-3</v>
      </c>
      <c r="T59">
        <v>0.1104</v>
      </c>
      <c r="U59">
        <v>-1.83E-2</v>
      </c>
      <c r="V59">
        <v>-8.6E-3</v>
      </c>
      <c r="W59" s="35">
        <f t="shared" si="7"/>
        <v>4.7642857142857209E-3</v>
      </c>
      <c r="X59" s="35">
        <f t="shared" si="8"/>
        <v>2.2359285714285713E-2</v>
      </c>
      <c r="Y59" s="35">
        <f t="shared" si="8"/>
        <v>1.2659285714285713E-2</v>
      </c>
      <c r="Z59">
        <v>7.6700000000000004E-2</v>
      </c>
      <c r="AA59">
        <v>-3.78E-2</v>
      </c>
      <c r="AB59">
        <v>-3.5000000000000001E-3</v>
      </c>
      <c r="AC59" s="35">
        <f t="shared" si="9"/>
        <v>8.6878571428571361E-3</v>
      </c>
      <c r="AD59" s="35">
        <f t="shared" si="10"/>
        <v>4.1859285714285717E-2</v>
      </c>
      <c r="AE59" s="35">
        <f t="shared" si="10"/>
        <v>5.5928571428571399E-4</v>
      </c>
      <c r="AF59">
        <v>9.0200000000000002E-2</v>
      </c>
      <c r="AG59">
        <v>-7.4200000000000002E-2</v>
      </c>
      <c r="AH59">
        <v>-6.0000000000000001E-3</v>
      </c>
      <c r="AI59" s="35">
        <f t="shared" si="11"/>
        <v>2.7142857142878341E-5</v>
      </c>
      <c r="AJ59" s="35">
        <f t="shared" si="12"/>
        <v>7.8259285714285712E-2</v>
      </c>
      <c r="AK59" s="35">
        <f t="shared" si="12"/>
        <v>1.0059285714285715E-2</v>
      </c>
      <c r="AL59">
        <v>8.6199999999999999E-2</v>
      </c>
      <c r="AM59">
        <v>-1.5900000000000001E-2</v>
      </c>
      <c r="AN59">
        <v>-9.1999999999999998E-3</v>
      </c>
      <c r="AO59" s="35">
        <f t="shared" si="13"/>
        <v>9.7992857142857187E-3</v>
      </c>
      <c r="AP59" s="35">
        <f t="shared" si="14"/>
        <v>1.9959285714285714E-2</v>
      </c>
      <c r="AQ59" s="35">
        <f t="shared" si="14"/>
        <v>1.3259285714285713E-2</v>
      </c>
      <c r="AR59">
        <v>3.3999999999999998E-3</v>
      </c>
      <c r="AS59">
        <v>1.4E-3</v>
      </c>
      <c r="AT59">
        <v>2.0199999999999999E-2</v>
      </c>
      <c r="AU59" s="35">
        <f t="shared" si="15"/>
        <v>8.1714285714285743E-3</v>
      </c>
      <c r="AV59" s="35">
        <f t="shared" si="16"/>
        <v>5.4592857142857143E-3</v>
      </c>
      <c r="AW59" s="35">
        <f t="shared" si="16"/>
        <v>2.4259285714285712E-2</v>
      </c>
      <c r="AX59">
        <v>7.9299999999999995E-2</v>
      </c>
      <c r="AY59">
        <v>-9.4399999999999998E-2</v>
      </c>
      <c r="AZ59">
        <v>-1.29E-2</v>
      </c>
      <c r="BA59" s="35">
        <f t="shared" si="17"/>
        <v>5.9928571428574662E-4</v>
      </c>
      <c r="BB59" s="35">
        <f t="shared" si="18"/>
        <v>9.8459285714285708E-2</v>
      </c>
      <c r="BC59" s="35">
        <f t="shared" si="18"/>
        <v>1.6959285714285715E-2</v>
      </c>
    </row>
    <row r="60" spans="1:55" ht="15">
      <c r="A60" s="1">
        <v>54</v>
      </c>
      <c r="B60">
        <v>0.1091</v>
      </c>
      <c r="C60">
        <v>-2.58E-2</v>
      </c>
      <c r="D60">
        <v>-5.8999999999999999E-3</v>
      </c>
      <c r="E60" s="34">
        <f t="shared" si="0"/>
        <v>6.2400000000000511E-3</v>
      </c>
      <c r="F60" s="34">
        <f t="shared" si="1"/>
        <v>4.8757857142857144E-2</v>
      </c>
      <c r="G60" s="34">
        <f t="shared" si="2"/>
        <v>9.9592857142857139E-3</v>
      </c>
      <c r="H60">
        <v>7.7600000000000002E-2</v>
      </c>
      <c r="I60">
        <v>-2.3900000000000001E-2</v>
      </c>
      <c r="J60">
        <v>1.1999999999999999E-3</v>
      </c>
      <c r="K60" s="35">
        <f t="shared" si="3"/>
        <v>5.0800000000000428E-3</v>
      </c>
      <c r="L60" s="35">
        <f t="shared" si="4"/>
        <v>2.7959285714285714E-2</v>
      </c>
      <c r="M60" s="35">
        <f t="shared" si="4"/>
        <v>5.2592857142857137E-3</v>
      </c>
      <c r="N60">
        <v>9.3600000000000003E-2</v>
      </c>
      <c r="O60">
        <v>-5.7799999999999997E-2</v>
      </c>
      <c r="P60">
        <v>-4.3E-3</v>
      </c>
      <c r="Q60" s="35">
        <f t="shared" si="5"/>
        <v>1.2428571428568791E-4</v>
      </c>
      <c r="R60" s="35">
        <f t="shared" si="6"/>
        <v>6.1859285714285714E-2</v>
      </c>
      <c r="S60" s="35">
        <f t="shared" si="6"/>
        <v>8.3592857142857149E-3</v>
      </c>
      <c r="T60">
        <v>0.1142</v>
      </c>
      <c r="U60">
        <v>-2.06E-2</v>
      </c>
      <c r="V60">
        <v>-8.9999999999999993E-3</v>
      </c>
      <c r="W60" s="35">
        <f t="shared" si="7"/>
        <v>8.5642857142857187E-3</v>
      </c>
      <c r="X60" s="35">
        <f t="shared" si="8"/>
        <v>2.4659285714285713E-2</v>
      </c>
      <c r="Y60" s="35">
        <f t="shared" si="8"/>
        <v>1.3059285714285714E-2</v>
      </c>
      <c r="Z60">
        <v>8.6699999999999999E-2</v>
      </c>
      <c r="AA60">
        <v>-4.58E-2</v>
      </c>
      <c r="AB60">
        <v>-8.9999999999999993E-3</v>
      </c>
      <c r="AC60" s="35">
        <f t="shared" si="9"/>
        <v>1.3121428571428589E-3</v>
      </c>
      <c r="AD60" s="35">
        <f t="shared" si="10"/>
        <v>4.9859285714285717E-2</v>
      </c>
      <c r="AE60" s="35">
        <f t="shared" si="10"/>
        <v>1.3059285714285714E-2</v>
      </c>
      <c r="AF60">
        <v>8.0500000000000002E-2</v>
      </c>
      <c r="AG60">
        <v>-7.5899999999999995E-2</v>
      </c>
      <c r="AH60">
        <v>-3.8999999999999998E-3</v>
      </c>
      <c r="AI60" s="35">
        <f t="shared" si="11"/>
        <v>9.6728571428571219E-3</v>
      </c>
      <c r="AJ60" s="35">
        <f t="shared" si="12"/>
        <v>7.9959285714285705E-2</v>
      </c>
      <c r="AK60" s="35">
        <f t="shared" si="12"/>
        <v>1.5928571428571424E-4</v>
      </c>
      <c r="AL60">
        <v>0.1118</v>
      </c>
      <c r="AM60">
        <v>-8.8000000000000005E-3</v>
      </c>
      <c r="AN60">
        <v>-5.0000000000000001E-4</v>
      </c>
      <c r="AO60" s="35">
        <f t="shared" si="13"/>
        <v>1.5800714285714279E-2</v>
      </c>
      <c r="AP60" s="35">
        <f t="shared" si="14"/>
        <v>1.2859285714285715E-2</v>
      </c>
      <c r="AQ60" s="35">
        <f t="shared" si="14"/>
        <v>3.559285714285714E-3</v>
      </c>
      <c r="AR60">
        <v>1.3899999999999999E-2</v>
      </c>
      <c r="AS60">
        <v>-1.3100000000000001E-2</v>
      </c>
      <c r="AT60">
        <v>1.9400000000000001E-2</v>
      </c>
      <c r="AU60" s="35">
        <f t="shared" si="15"/>
        <v>2.3285714285714246E-3</v>
      </c>
      <c r="AV60" s="35">
        <f t="shared" si="16"/>
        <v>1.7159285714285714E-2</v>
      </c>
      <c r="AW60" s="35">
        <f t="shared" si="16"/>
        <v>2.3459285714285714E-2</v>
      </c>
      <c r="AX60">
        <v>0.10489999999999999</v>
      </c>
      <c r="AY60">
        <v>-1.0800000000000001E-2</v>
      </c>
      <c r="AZ60">
        <v>-6.0000000000000001E-3</v>
      </c>
      <c r="BA60" s="35">
        <f t="shared" si="17"/>
        <v>2.6199285714285744E-2</v>
      </c>
      <c r="BB60" s="35">
        <f t="shared" si="18"/>
        <v>1.4859285714285714E-2</v>
      </c>
      <c r="BC60" s="35">
        <f t="shared" si="18"/>
        <v>1.0059285714285715E-2</v>
      </c>
    </row>
    <row r="61" spans="1:55" ht="15">
      <c r="A61" s="1">
        <v>55</v>
      </c>
      <c r="B61">
        <v>0.107</v>
      </c>
      <c r="C61">
        <v>-2.5499999999999998E-2</v>
      </c>
      <c r="D61">
        <v>-7.7000000000000002E-3</v>
      </c>
      <c r="E61" s="34">
        <f t="shared" si="0"/>
        <v>4.1400000000000464E-3</v>
      </c>
      <c r="F61" s="34">
        <f t="shared" si="1"/>
        <v>4.845785714285715E-2</v>
      </c>
      <c r="G61" s="34">
        <f t="shared" si="2"/>
        <v>1.1759285714285715E-2</v>
      </c>
      <c r="H61">
        <v>7.3700000000000002E-2</v>
      </c>
      <c r="I61">
        <v>-3.7199999999999997E-2</v>
      </c>
      <c r="J61">
        <v>3.0000000000000001E-3</v>
      </c>
      <c r="K61" s="35">
        <f t="shared" si="3"/>
        <v>8.9800000000000435E-3</v>
      </c>
      <c r="L61" s="35">
        <f t="shared" si="4"/>
        <v>4.1259285714285714E-2</v>
      </c>
      <c r="M61" s="35">
        <f t="shared" si="4"/>
        <v>7.0592857142857141E-3</v>
      </c>
      <c r="N61">
        <v>9.8500000000000004E-2</v>
      </c>
      <c r="O61">
        <v>-6.2700000000000006E-2</v>
      </c>
      <c r="P61">
        <v>-6.7999999999999996E-3</v>
      </c>
      <c r="Q61" s="35">
        <f t="shared" si="5"/>
        <v>5.0242857142856895E-3</v>
      </c>
      <c r="R61" s="35">
        <f t="shared" si="6"/>
        <v>6.6759285714285715E-2</v>
      </c>
      <c r="S61" s="35">
        <f t="shared" si="6"/>
        <v>1.0859285714285714E-2</v>
      </c>
      <c r="T61">
        <v>0.10489999999999999</v>
      </c>
      <c r="U61">
        <v>-2.53E-2</v>
      </c>
      <c r="V61">
        <v>-7.6E-3</v>
      </c>
      <c r="W61" s="35">
        <f t="shared" si="7"/>
        <v>7.3571428571428399E-4</v>
      </c>
      <c r="X61" s="35">
        <f t="shared" si="8"/>
        <v>2.9359285714285713E-2</v>
      </c>
      <c r="Y61" s="35">
        <f t="shared" si="8"/>
        <v>1.1659285714285714E-2</v>
      </c>
      <c r="Z61">
        <v>8.6900000000000005E-2</v>
      </c>
      <c r="AA61">
        <v>-4.4299999999999999E-2</v>
      </c>
      <c r="AB61">
        <v>-2.2000000000000001E-3</v>
      </c>
      <c r="AC61" s="35">
        <f t="shared" si="9"/>
        <v>1.5121428571428647E-3</v>
      </c>
      <c r="AD61" s="35">
        <f t="shared" si="10"/>
        <v>4.8359285714285716E-2</v>
      </c>
      <c r="AE61" s="35">
        <f t="shared" si="10"/>
        <v>1.8592857142857139E-3</v>
      </c>
      <c r="AF61">
        <v>8.5800000000000001E-2</v>
      </c>
      <c r="AG61">
        <v>-7.0900000000000005E-2</v>
      </c>
      <c r="AH61">
        <v>-2.7000000000000001E-3</v>
      </c>
      <c r="AI61" s="35">
        <f t="shared" si="11"/>
        <v>4.3728571428571228E-3</v>
      </c>
      <c r="AJ61" s="35">
        <f t="shared" si="12"/>
        <v>7.4959285714285714E-2</v>
      </c>
      <c r="AK61" s="35">
        <f t="shared" si="12"/>
        <v>1.3592857142857139E-3</v>
      </c>
      <c r="AL61">
        <v>0.10199999999999999</v>
      </c>
      <c r="AM61">
        <v>6.0000000000000001E-3</v>
      </c>
      <c r="AN61">
        <v>4.1000000000000003E-3</v>
      </c>
      <c r="AO61" s="35">
        <f t="shared" si="13"/>
        <v>6.0007142857142759E-3</v>
      </c>
      <c r="AP61" s="35">
        <f t="shared" si="14"/>
        <v>1.0059285714285715E-2</v>
      </c>
      <c r="AQ61" s="35">
        <f t="shared" si="14"/>
        <v>8.1592857142857144E-3</v>
      </c>
      <c r="AR61">
        <v>6.3200000000000006E-2</v>
      </c>
      <c r="AS61">
        <v>-1.8200000000000001E-2</v>
      </c>
      <c r="AT61">
        <v>2.5899999999999999E-2</v>
      </c>
      <c r="AU61" s="35">
        <f t="shared" si="15"/>
        <v>5.1628571428571433E-2</v>
      </c>
      <c r="AV61" s="35">
        <f t="shared" si="16"/>
        <v>2.2259285714285714E-2</v>
      </c>
      <c r="AW61" s="35">
        <f t="shared" si="16"/>
        <v>2.9959285714285713E-2</v>
      </c>
      <c r="AX61">
        <v>8.1699999999999995E-2</v>
      </c>
      <c r="AY61">
        <v>-8.5500000000000007E-2</v>
      </c>
      <c r="AZ61">
        <v>-7.7999999999999996E-3</v>
      </c>
      <c r="BA61" s="35">
        <f t="shared" si="17"/>
        <v>2.999285714285746E-3</v>
      </c>
      <c r="BB61" s="35">
        <f t="shared" si="18"/>
        <v>8.9559285714285716E-2</v>
      </c>
      <c r="BC61" s="35">
        <f t="shared" si="18"/>
        <v>1.1859285714285715E-2</v>
      </c>
    </row>
    <row r="62" spans="1:55" ht="15">
      <c r="A62" s="1">
        <v>56</v>
      </c>
      <c r="B62">
        <v>0.1038</v>
      </c>
      <c r="C62">
        <v>-2.1899999999999999E-2</v>
      </c>
      <c r="D62">
        <v>-7.1000000000000004E-3</v>
      </c>
      <c r="E62" s="34">
        <f t="shared" si="0"/>
        <v>9.4000000000005191E-4</v>
      </c>
      <c r="F62" s="34">
        <f t="shared" si="1"/>
        <v>1.0578571428571486E-3</v>
      </c>
      <c r="G62" s="34">
        <f t="shared" si="2"/>
        <v>1.1159285714285715E-2</v>
      </c>
      <c r="H62">
        <v>6.1699999999999998E-2</v>
      </c>
      <c r="I62">
        <v>-4.0399999999999998E-2</v>
      </c>
      <c r="J62">
        <v>5.4999999999999997E-3</v>
      </c>
      <c r="K62" s="35">
        <f t="shared" si="3"/>
        <v>2.0980000000000047E-2</v>
      </c>
      <c r="L62" s="35">
        <f t="shared" si="4"/>
        <v>4.4459285714285715E-2</v>
      </c>
      <c r="M62" s="35">
        <f t="shared" si="4"/>
        <v>9.5592857142857146E-3</v>
      </c>
      <c r="N62">
        <v>9.5399999999999999E-2</v>
      </c>
      <c r="O62">
        <v>-6.5500000000000003E-2</v>
      </c>
      <c r="P62">
        <v>-5.7999999999999996E-3</v>
      </c>
      <c r="Q62" s="35">
        <f t="shared" si="5"/>
        <v>1.924285714285684E-3</v>
      </c>
      <c r="R62" s="35">
        <f t="shared" si="6"/>
        <v>6.9559285714285712E-2</v>
      </c>
      <c r="S62" s="35">
        <f t="shared" si="6"/>
        <v>9.8592857142857128E-3</v>
      </c>
      <c r="T62">
        <v>0.1119</v>
      </c>
      <c r="U62">
        <v>-1.55E-2</v>
      </c>
      <c r="V62">
        <v>-7.7999999999999996E-3</v>
      </c>
      <c r="W62" s="35">
        <f t="shared" si="7"/>
        <v>6.2642857142857222E-3</v>
      </c>
      <c r="X62" s="35">
        <f t="shared" si="8"/>
        <v>1.9559285714285713E-2</v>
      </c>
      <c r="Y62" s="35">
        <f t="shared" si="8"/>
        <v>1.1859285714285715E-2</v>
      </c>
      <c r="Z62">
        <v>8.14E-2</v>
      </c>
      <c r="AA62">
        <v>-3.6700000000000003E-2</v>
      </c>
      <c r="AB62">
        <v>-1.0200000000000001E-2</v>
      </c>
      <c r="AC62" s="35">
        <f t="shared" si="9"/>
        <v>3.9878571428571402E-3</v>
      </c>
      <c r="AD62" s="35">
        <f t="shared" si="10"/>
        <v>4.075928571428572E-2</v>
      </c>
      <c r="AE62" s="35">
        <f t="shared" si="10"/>
        <v>1.4259285714285714E-2</v>
      </c>
      <c r="AF62">
        <v>7.6300000000000007E-2</v>
      </c>
      <c r="AG62">
        <v>-6.7799999999999999E-2</v>
      </c>
      <c r="AH62">
        <v>2.3E-3</v>
      </c>
      <c r="AI62" s="35">
        <f t="shared" si="11"/>
        <v>1.3872857142857117E-2</v>
      </c>
      <c r="AJ62" s="35">
        <f t="shared" si="12"/>
        <v>7.1859285714285709E-2</v>
      </c>
      <c r="AK62" s="35">
        <f t="shared" si="12"/>
        <v>6.359285714285714E-3</v>
      </c>
      <c r="AL62">
        <v>0.12379999999999999</v>
      </c>
      <c r="AM62">
        <v>-8.3999999999999995E-3</v>
      </c>
      <c r="AN62">
        <v>-1.1000000000000001E-3</v>
      </c>
      <c r="AO62" s="35">
        <f t="shared" si="13"/>
        <v>2.7800714285714276E-2</v>
      </c>
      <c r="AP62" s="35">
        <f t="shared" si="14"/>
        <v>1.2459285714285714E-2</v>
      </c>
      <c r="AQ62" s="35">
        <f t="shared" si="14"/>
        <v>2.9592857142857138E-3</v>
      </c>
      <c r="AR62">
        <v>-3.3E-3</v>
      </c>
      <c r="AS62">
        <v>2.3E-3</v>
      </c>
      <c r="AT62">
        <v>1.72E-2</v>
      </c>
      <c r="AU62" s="35">
        <f t="shared" si="15"/>
        <v>1.4871428571428574E-2</v>
      </c>
      <c r="AV62" s="35">
        <f t="shared" si="16"/>
        <v>6.359285714285714E-3</v>
      </c>
      <c r="AW62" s="35">
        <f t="shared" si="16"/>
        <v>2.1259285714285713E-2</v>
      </c>
      <c r="AX62">
        <v>7.4499999999999997E-2</v>
      </c>
      <c r="AY62">
        <v>-6.2899999999999998E-2</v>
      </c>
      <c r="AZ62">
        <v>-7.7000000000000002E-3</v>
      </c>
      <c r="BA62" s="35">
        <f t="shared" si="17"/>
        <v>4.2007142857142521E-3</v>
      </c>
      <c r="BB62" s="35">
        <f t="shared" si="18"/>
        <v>6.6959285714285707E-2</v>
      </c>
      <c r="BC62" s="35">
        <f t="shared" si="18"/>
        <v>1.1759285714285715E-2</v>
      </c>
    </row>
    <row r="63" spans="1:55" ht="15">
      <c r="A63" s="1">
        <v>57</v>
      </c>
      <c r="B63">
        <v>0.1</v>
      </c>
      <c r="C63">
        <v>-1.84E-2</v>
      </c>
      <c r="D63">
        <v>-1.0500000000000001E-2</v>
      </c>
      <c r="E63" s="34">
        <f t="shared" si="0"/>
        <v>2.8599999999999459E-3</v>
      </c>
      <c r="F63" s="34">
        <f t="shared" si="1"/>
        <v>4.5578571428571482E-3</v>
      </c>
      <c r="G63" s="34">
        <f t="shared" si="2"/>
        <v>1.4559285714285716E-2</v>
      </c>
      <c r="H63">
        <v>7.9200000000000007E-2</v>
      </c>
      <c r="I63">
        <v>-3.49E-2</v>
      </c>
      <c r="J63">
        <v>-1.2999999999999999E-3</v>
      </c>
      <c r="K63" s="35">
        <f t="shared" si="3"/>
        <v>3.4800000000000386E-3</v>
      </c>
      <c r="L63" s="35">
        <f t="shared" si="4"/>
        <v>3.8959285714285717E-2</v>
      </c>
      <c r="M63" s="35">
        <f t="shared" si="4"/>
        <v>2.7592857142857141E-3</v>
      </c>
      <c r="N63">
        <v>9.7100000000000006E-2</v>
      </c>
      <c r="O63">
        <v>-6.8599999999999994E-2</v>
      </c>
      <c r="P63">
        <v>-2.0999999999999999E-3</v>
      </c>
      <c r="Q63" s="35">
        <f t="shared" si="5"/>
        <v>3.624285714285691E-3</v>
      </c>
      <c r="R63" s="35">
        <f t="shared" si="6"/>
        <v>7.2659285714285704E-2</v>
      </c>
      <c r="S63" s="35">
        <f t="shared" si="6"/>
        <v>1.9592857142857142E-3</v>
      </c>
      <c r="T63">
        <v>0.11119999999999999</v>
      </c>
      <c r="U63">
        <v>-2.0500000000000001E-2</v>
      </c>
      <c r="V63">
        <v>-8.0999999999999996E-3</v>
      </c>
      <c r="W63" s="35">
        <f t="shared" si="7"/>
        <v>5.5642857142857161E-3</v>
      </c>
      <c r="X63" s="35">
        <f t="shared" si="8"/>
        <v>2.4559285714285714E-2</v>
      </c>
      <c r="Y63" s="35">
        <f t="shared" si="8"/>
        <v>1.2159285714285713E-2</v>
      </c>
      <c r="Z63">
        <v>7.3999999999999996E-2</v>
      </c>
      <c r="AA63">
        <v>-3.39E-2</v>
      </c>
      <c r="AB63">
        <v>2.3E-3</v>
      </c>
      <c r="AC63" s="35">
        <f t="shared" si="9"/>
        <v>1.1387857142857144E-2</v>
      </c>
      <c r="AD63" s="35">
        <f t="shared" si="10"/>
        <v>3.7959285714285716E-2</v>
      </c>
      <c r="AE63" s="35">
        <f t="shared" si="10"/>
        <v>6.359285714285714E-3</v>
      </c>
      <c r="AF63">
        <v>8.6699999999999999E-2</v>
      </c>
      <c r="AG63">
        <v>-5.4399999999999997E-2</v>
      </c>
      <c r="AH63">
        <v>1.8E-3</v>
      </c>
      <c r="AI63" s="35">
        <f t="shared" si="11"/>
        <v>3.4728571428571248E-3</v>
      </c>
      <c r="AJ63" s="35">
        <f t="shared" si="12"/>
        <v>5.8459285714285714E-2</v>
      </c>
      <c r="AK63" s="35">
        <f t="shared" si="12"/>
        <v>5.8592857142857144E-3</v>
      </c>
      <c r="AL63">
        <v>0.11550000000000001</v>
      </c>
      <c r="AM63">
        <v>-8.5000000000000006E-3</v>
      </c>
      <c r="AN63">
        <v>-1.1000000000000001E-3</v>
      </c>
      <c r="AO63" s="35">
        <f t="shared" si="13"/>
        <v>1.9500714285714288E-2</v>
      </c>
      <c r="AP63" s="35">
        <f t="shared" si="14"/>
        <v>1.2559285714285714E-2</v>
      </c>
      <c r="AQ63" s="35">
        <f t="shared" si="14"/>
        <v>2.9592857142857138E-3</v>
      </c>
      <c r="AR63">
        <v>-4.8899999999999999E-2</v>
      </c>
      <c r="AS63">
        <v>4.02E-2</v>
      </c>
      <c r="AT63">
        <v>1.3899999999999999E-2</v>
      </c>
      <c r="AU63" s="35">
        <f t="shared" si="15"/>
        <v>6.0471428571428572E-2</v>
      </c>
      <c r="AV63" s="35">
        <f t="shared" si="16"/>
        <v>4.4259285714285716E-2</v>
      </c>
      <c r="AW63" s="35">
        <f t="shared" si="16"/>
        <v>1.7959285714285712E-2</v>
      </c>
      <c r="AX63">
        <v>6.4299999999999996E-2</v>
      </c>
      <c r="AY63">
        <v>-7.1800000000000003E-2</v>
      </c>
      <c r="AZ63">
        <v>-5.1000000000000004E-3</v>
      </c>
      <c r="BA63" s="35">
        <f t="shared" si="17"/>
        <v>1.4400714285714253E-2</v>
      </c>
      <c r="BB63" s="35">
        <f t="shared" si="18"/>
        <v>7.5859285714285712E-2</v>
      </c>
      <c r="BC63" s="35">
        <f t="shared" si="18"/>
        <v>9.1592857142857136E-3</v>
      </c>
    </row>
    <row r="64" spans="1:55" ht="15">
      <c r="A64" s="1">
        <v>58</v>
      </c>
      <c r="B64">
        <v>0.1002</v>
      </c>
      <c r="C64">
        <v>-1.8200000000000001E-2</v>
      </c>
      <c r="D64">
        <v>-9.9000000000000008E-3</v>
      </c>
      <c r="E64" s="34">
        <f t="shared" si="0"/>
        <v>2.6599999999999541E-3</v>
      </c>
      <c r="F64" s="34">
        <f t="shared" si="1"/>
        <v>4.757857142857147E-3</v>
      </c>
      <c r="G64" s="34">
        <f t="shared" si="2"/>
        <v>1.3959285714285716E-2</v>
      </c>
      <c r="H64">
        <v>7.2999999999999995E-2</v>
      </c>
      <c r="I64">
        <v>-2.0899999999999998E-2</v>
      </c>
      <c r="J64">
        <v>-9.9000000000000008E-3</v>
      </c>
      <c r="K64" s="35">
        <f t="shared" si="3"/>
        <v>9.6800000000000497E-3</v>
      </c>
      <c r="L64" s="35">
        <f t="shared" si="4"/>
        <v>2.4959285714285712E-2</v>
      </c>
      <c r="M64" s="35">
        <f t="shared" si="4"/>
        <v>1.3959285714285716E-2</v>
      </c>
      <c r="N64">
        <v>8.9800000000000005E-2</v>
      </c>
      <c r="O64">
        <v>-5.9200000000000003E-2</v>
      </c>
      <c r="P64">
        <v>6.9999999999999999E-4</v>
      </c>
      <c r="Q64" s="35">
        <f t="shared" si="5"/>
        <v>3.6757142857143099E-3</v>
      </c>
      <c r="R64" s="35">
        <f t="shared" si="6"/>
        <v>6.3259285714285712E-2</v>
      </c>
      <c r="S64" s="35">
        <f t="shared" si="6"/>
        <v>4.7592857142857142E-3</v>
      </c>
      <c r="T64">
        <v>0.1071</v>
      </c>
      <c r="U64">
        <v>-1.67E-2</v>
      </c>
      <c r="V64">
        <v>-9.1000000000000004E-3</v>
      </c>
      <c r="W64" s="35">
        <f t="shared" si="7"/>
        <v>1.4642857142857235E-3</v>
      </c>
      <c r="X64" s="35">
        <f t="shared" si="8"/>
        <v>2.0759285714285713E-2</v>
      </c>
      <c r="Y64" s="35">
        <f t="shared" si="8"/>
        <v>1.3159285714285714E-2</v>
      </c>
      <c r="Z64">
        <v>8.0100000000000005E-2</v>
      </c>
      <c r="AA64">
        <v>-3.61E-2</v>
      </c>
      <c r="AB64">
        <v>8.3999999999999995E-3</v>
      </c>
      <c r="AC64" s="35">
        <f t="shared" si="9"/>
        <v>5.2878571428571358E-3</v>
      </c>
      <c r="AD64" s="35">
        <f t="shared" si="10"/>
        <v>4.0159285714285717E-2</v>
      </c>
      <c r="AE64" s="35">
        <f t="shared" si="10"/>
        <v>1.2459285714285714E-2</v>
      </c>
      <c r="AF64">
        <v>9.0399999999999994E-2</v>
      </c>
      <c r="AG64">
        <v>-6.8599999999999994E-2</v>
      </c>
      <c r="AH64">
        <v>-3.0000000000000001E-3</v>
      </c>
      <c r="AI64" s="35">
        <f t="shared" si="11"/>
        <v>2.2714285714287019E-4</v>
      </c>
      <c r="AJ64" s="35">
        <f t="shared" si="12"/>
        <v>7.2659285714285704E-2</v>
      </c>
      <c r="AK64" s="35">
        <f t="shared" si="12"/>
        <v>1.059285714285714E-3</v>
      </c>
      <c r="AL64">
        <v>0.1085</v>
      </c>
      <c r="AM64">
        <v>-1.0200000000000001E-2</v>
      </c>
      <c r="AN64">
        <v>-4.1999999999999997E-3</v>
      </c>
      <c r="AO64" s="35">
        <f t="shared" si="13"/>
        <v>1.2500714285714282E-2</v>
      </c>
      <c r="AP64" s="35">
        <f t="shared" si="14"/>
        <v>1.4259285714285714E-2</v>
      </c>
      <c r="AQ64" s="35">
        <f t="shared" si="14"/>
        <v>8.2592857142857138E-3</v>
      </c>
      <c r="AR64">
        <v>1.5E-3</v>
      </c>
      <c r="AS64">
        <v>6.7999999999999996E-3</v>
      </c>
      <c r="AT64">
        <v>7.6E-3</v>
      </c>
      <c r="AU64" s="35">
        <f t="shared" si="15"/>
        <v>1.0071428571428575E-2</v>
      </c>
      <c r="AV64" s="35">
        <f t="shared" si="16"/>
        <v>1.0859285714285714E-2</v>
      </c>
      <c r="AW64" s="35">
        <f t="shared" si="16"/>
        <v>1.1659285714285714E-2</v>
      </c>
      <c r="AX64">
        <v>7.8899999999999998E-2</v>
      </c>
      <c r="AY64">
        <v>-6.9500000000000006E-2</v>
      </c>
      <c r="AZ64">
        <v>-6.7000000000000002E-3</v>
      </c>
      <c r="BA64" s="35">
        <f t="shared" si="17"/>
        <v>1.9928571428574904E-4</v>
      </c>
      <c r="BB64" s="35">
        <f t="shared" si="18"/>
        <v>7.3559285714285716E-2</v>
      </c>
      <c r="BC64" s="35">
        <f t="shared" si="18"/>
        <v>1.0759285714285714E-2</v>
      </c>
    </row>
    <row r="65" spans="1:55" ht="15">
      <c r="A65" s="1">
        <v>59</v>
      </c>
      <c r="B65">
        <v>0.1027</v>
      </c>
      <c r="C65">
        <v>-2.2599999999999999E-2</v>
      </c>
      <c r="D65">
        <v>-6.4000000000000003E-3</v>
      </c>
      <c r="E65" s="34">
        <f t="shared" si="0"/>
        <v>1.5999999999995185E-4</v>
      </c>
      <c r="F65" s="34">
        <f t="shared" si="1"/>
        <v>3.5785714285714934E-4</v>
      </c>
      <c r="G65" s="34">
        <f t="shared" si="2"/>
        <v>1.0459285714285714E-2</v>
      </c>
      <c r="H65">
        <v>6.0100000000000001E-2</v>
      </c>
      <c r="I65">
        <v>-6.1600000000000002E-2</v>
      </c>
      <c r="J65">
        <v>-1.6999999999999999E-3</v>
      </c>
      <c r="K65" s="35">
        <f t="shared" si="3"/>
        <v>2.2580000000000044E-2</v>
      </c>
      <c r="L65" s="35">
        <f t="shared" si="4"/>
        <v>6.5659285714285712E-2</v>
      </c>
      <c r="M65" s="35">
        <f t="shared" si="4"/>
        <v>2.3592857142857139E-3</v>
      </c>
      <c r="N65">
        <v>9.1700000000000004E-2</v>
      </c>
      <c r="O65">
        <v>-6.1499999999999999E-2</v>
      </c>
      <c r="P65">
        <v>1.6999999999999999E-3</v>
      </c>
      <c r="Q65" s="35">
        <f t="shared" si="5"/>
        <v>1.775714285714311E-3</v>
      </c>
      <c r="R65" s="35">
        <f t="shared" si="6"/>
        <v>6.5559285714285709E-2</v>
      </c>
      <c r="S65" s="35">
        <f t="shared" si="6"/>
        <v>5.7592857142857142E-3</v>
      </c>
      <c r="T65">
        <v>0.1045</v>
      </c>
      <c r="U65">
        <v>-1.6500000000000001E-2</v>
      </c>
      <c r="V65">
        <v>-9.1999999999999998E-3</v>
      </c>
      <c r="W65" s="35">
        <f t="shared" si="7"/>
        <v>1.1357142857142816E-3</v>
      </c>
      <c r="X65" s="35">
        <f t="shared" si="8"/>
        <v>2.0559285714285714E-2</v>
      </c>
      <c r="Y65" s="35">
        <f t="shared" si="8"/>
        <v>1.3259285714285713E-2</v>
      </c>
      <c r="Z65">
        <v>8.8999999999999996E-2</v>
      </c>
      <c r="AA65">
        <v>-4.6600000000000003E-2</v>
      </c>
      <c r="AB65">
        <v>-8.0000000000000004E-4</v>
      </c>
      <c r="AC65" s="35">
        <f t="shared" si="9"/>
        <v>3.6121428571428554E-3</v>
      </c>
      <c r="AD65" s="35">
        <f t="shared" si="10"/>
        <v>5.0659285714285719E-2</v>
      </c>
      <c r="AE65" s="35">
        <f t="shared" si="10"/>
        <v>3.2592857142857141E-3</v>
      </c>
      <c r="AF65">
        <v>9.2700000000000005E-2</v>
      </c>
      <c r="AG65">
        <v>-6.9000000000000006E-2</v>
      </c>
      <c r="AH65">
        <v>-5.7000000000000002E-3</v>
      </c>
      <c r="AI65" s="35">
        <f t="shared" si="11"/>
        <v>2.5271428571428806E-3</v>
      </c>
      <c r="AJ65" s="35">
        <f t="shared" si="12"/>
        <v>7.3059285714285715E-2</v>
      </c>
      <c r="AK65" s="35">
        <f t="shared" si="12"/>
        <v>9.7592857142857134E-3</v>
      </c>
      <c r="AL65">
        <v>0.10489999999999999</v>
      </c>
      <c r="AM65">
        <v>2.5999999999999999E-3</v>
      </c>
      <c r="AN65">
        <v>-5.0000000000000001E-3</v>
      </c>
      <c r="AO65" s="35">
        <f t="shared" si="13"/>
        <v>8.9007142857142757E-3</v>
      </c>
      <c r="AP65" s="35">
        <f t="shared" si="14"/>
        <v>6.6592857142857139E-3</v>
      </c>
      <c r="AQ65" s="35">
        <f t="shared" si="14"/>
        <v>9.0592857142857142E-3</v>
      </c>
      <c r="AR65">
        <v>3.1800000000000002E-2</v>
      </c>
      <c r="AS65">
        <v>-2.6200000000000001E-2</v>
      </c>
      <c r="AT65">
        <v>5.7999999999999996E-3</v>
      </c>
      <c r="AU65" s="35">
        <f t="shared" si="15"/>
        <v>2.0228571428571429E-2</v>
      </c>
      <c r="AV65" s="35">
        <f t="shared" si="16"/>
        <v>3.0259285714285714E-2</v>
      </c>
      <c r="AW65" s="35">
        <f t="shared" si="16"/>
        <v>9.8592857142857128E-3</v>
      </c>
      <c r="AX65">
        <v>7.3200000000000001E-2</v>
      </c>
      <c r="AY65">
        <v>-7.5200000000000003E-2</v>
      </c>
      <c r="AZ65">
        <v>-7.9000000000000008E-3</v>
      </c>
      <c r="BA65" s="35">
        <f t="shared" si="17"/>
        <v>5.5007142857142477E-3</v>
      </c>
      <c r="BB65" s="35">
        <f t="shared" si="18"/>
        <v>7.9259285714285713E-2</v>
      </c>
      <c r="BC65" s="35">
        <f t="shared" si="18"/>
        <v>1.1959285714285714E-2</v>
      </c>
    </row>
    <row r="66" spans="1:55" ht="15">
      <c r="A66" s="1">
        <v>60</v>
      </c>
      <c r="B66">
        <v>0.1011</v>
      </c>
      <c r="C66">
        <v>-2.41E-2</v>
      </c>
      <c r="D66">
        <v>-2.3E-3</v>
      </c>
      <c r="E66" s="34">
        <f t="shared" si="0"/>
        <v>1.759999999999956E-3</v>
      </c>
      <c r="F66" s="34">
        <f t="shared" si="1"/>
        <v>4.7057857142857151E-2</v>
      </c>
      <c r="G66" s="34">
        <f t="shared" si="2"/>
        <v>1.7592857142857141E-3</v>
      </c>
      <c r="H66">
        <v>7.7299999999999994E-2</v>
      </c>
      <c r="I66">
        <v>-4.2099999999999999E-2</v>
      </c>
      <c r="J66">
        <v>-5.1000000000000004E-3</v>
      </c>
      <c r="K66" s="35">
        <f t="shared" si="3"/>
        <v>5.3800000000000514E-3</v>
      </c>
      <c r="L66" s="35">
        <f t="shared" si="4"/>
        <v>4.6159285714285715E-2</v>
      </c>
      <c r="M66" s="35">
        <f t="shared" si="4"/>
        <v>9.1592857142857136E-3</v>
      </c>
      <c r="N66">
        <v>9.6299999999999997E-2</v>
      </c>
      <c r="O66">
        <v>-5.7599999999999998E-2</v>
      </c>
      <c r="P66">
        <v>-2.5000000000000001E-3</v>
      </c>
      <c r="Q66" s="35">
        <f t="shared" si="5"/>
        <v>2.824285714285682E-3</v>
      </c>
      <c r="R66" s="35">
        <f t="shared" si="6"/>
        <v>6.1659285714285715E-2</v>
      </c>
      <c r="S66" s="35">
        <f t="shared" si="6"/>
        <v>1.559285714285714E-3</v>
      </c>
      <c r="T66">
        <v>0.1009</v>
      </c>
      <c r="U66">
        <v>-1.7100000000000001E-2</v>
      </c>
      <c r="V66">
        <v>-1.1299999999999999E-2</v>
      </c>
      <c r="W66" s="35">
        <f t="shared" si="7"/>
        <v>4.7357142857142737E-3</v>
      </c>
      <c r="X66" s="35">
        <f t="shared" si="8"/>
        <v>2.1159285714285714E-2</v>
      </c>
      <c r="Y66" s="35">
        <f t="shared" si="8"/>
        <v>1.5359285714285714E-2</v>
      </c>
      <c r="Z66">
        <v>8.7800000000000003E-2</v>
      </c>
      <c r="AA66">
        <v>-3.9199999999999999E-2</v>
      </c>
      <c r="AB66">
        <v>-5.1999999999999998E-3</v>
      </c>
      <c r="AC66" s="35">
        <f t="shared" si="9"/>
        <v>2.4121428571428627E-3</v>
      </c>
      <c r="AD66" s="35">
        <f t="shared" si="10"/>
        <v>4.3259285714285715E-2</v>
      </c>
      <c r="AE66" s="35">
        <f t="shared" si="10"/>
        <v>9.259285714285713E-3</v>
      </c>
      <c r="AF66">
        <v>9.06E-2</v>
      </c>
      <c r="AG66">
        <v>-6.0299999999999999E-2</v>
      </c>
      <c r="AH66">
        <v>-4.3E-3</v>
      </c>
      <c r="AI66" s="35">
        <f t="shared" si="11"/>
        <v>4.2714285714287592E-4</v>
      </c>
      <c r="AJ66" s="35">
        <f t="shared" si="12"/>
        <v>6.4359285714285716E-2</v>
      </c>
      <c r="AK66" s="35">
        <f t="shared" si="12"/>
        <v>8.3592857142857149E-3</v>
      </c>
      <c r="AL66">
        <v>9.5500000000000002E-2</v>
      </c>
      <c r="AM66">
        <v>-9.1999999999999998E-3</v>
      </c>
      <c r="AN66">
        <v>-8.8000000000000005E-3</v>
      </c>
      <c r="AO66" s="35">
        <f t="shared" si="13"/>
        <v>4.99285714285716E-4</v>
      </c>
      <c r="AP66" s="35">
        <f t="shared" si="14"/>
        <v>1.3259285714285713E-2</v>
      </c>
      <c r="AQ66" s="35">
        <f t="shared" si="14"/>
        <v>1.2859285714285715E-2</v>
      </c>
      <c r="AR66">
        <v>-9.7999999999999997E-3</v>
      </c>
      <c r="AS66">
        <v>-2.8899999999999999E-2</v>
      </c>
      <c r="AT66">
        <v>5.9999999999999995E-4</v>
      </c>
      <c r="AU66" s="35">
        <f t="shared" si="15"/>
        <v>2.1371428571428576E-2</v>
      </c>
      <c r="AV66" s="35">
        <f t="shared" si="16"/>
        <v>3.2959285714285712E-2</v>
      </c>
      <c r="AW66" s="35">
        <f t="shared" si="16"/>
        <v>4.6592857142857139E-3</v>
      </c>
      <c r="AX66">
        <v>7.8200000000000006E-2</v>
      </c>
      <c r="AY66">
        <v>-8.2600000000000007E-2</v>
      </c>
      <c r="AZ66">
        <v>-5.0000000000000001E-3</v>
      </c>
      <c r="BA66" s="35">
        <f t="shared" si="17"/>
        <v>5.0071428571424326E-4</v>
      </c>
      <c r="BB66" s="35">
        <f t="shared" si="18"/>
        <v>8.6659285714285716E-2</v>
      </c>
      <c r="BC66" s="35">
        <f t="shared" si="18"/>
        <v>9.0592857142857142E-3</v>
      </c>
    </row>
    <row r="67" spans="1:55" ht="15">
      <c r="A67" s="1">
        <v>61</v>
      </c>
      <c r="B67">
        <v>0.10589999999999999</v>
      </c>
      <c r="C67">
        <v>-2.1999999999999999E-2</v>
      </c>
      <c r="D67">
        <v>-2.0999999999999999E-3</v>
      </c>
      <c r="E67" s="34">
        <f t="shared" si="0"/>
        <v>3.0400000000000427E-3</v>
      </c>
      <c r="F67" s="34">
        <f t="shared" si="1"/>
        <v>9.5785714285714918E-4</v>
      </c>
      <c r="G67" s="34">
        <f t="shared" si="2"/>
        <v>1.9592857142857142E-3</v>
      </c>
      <c r="H67">
        <v>8.5800000000000001E-2</v>
      </c>
      <c r="I67">
        <v>-4.2999999999999997E-2</v>
      </c>
      <c r="J67">
        <v>-6.7000000000000002E-3</v>
      </c>
      <c r="K67" s="35">
        <f t="shared" si="3"/>
        <v>3.1199999999999561E-3</v>
      </c>
      <c r="L67" s="35">
        <f t="shared" si="4"/>
        <v>4.7059285714285713E-2</v>
      </c>
      <c r="M67" s="35">
        <f t="shared" si="4"/>
        <v>1.0759285714285714E-2</v>
      </c>
      <c r="N67">
        <v>9.3399999999999997E-2</v>
      </c>
      <c r="O67">
        <v>-5.3499999999999999E-2</v>
      </c>
      <c r="P67">
        <v>-3.3999999999999998E-3</v>
      </c>
      <c r="Q67" s="35">
        <f t="shared" si="5"/>
        <v>7.5714285714317819E-5</v>
      </c>
      <c r="R67" s="35">
        <f t="shared" si="6"/>
        <v>5.7559285714285716E-2</v>
      </c>
      <c r="S67" s="35">
        <f t="shared" si="6"/>
        <v>6.5928571428571425E-4</v>
      </c>
      <c r="T67">
        <v>9.5200000000000007E-2</v>
      </c>
      <c r="U67">
        <v>-1.0699999999999999E-2</v>
      </c>
      <c r="V67">
        <v>-1.2500000000000001E-2</v>
      </c>
      <c r="W67" s="35">
        <f t="shared" si="7"/>
        <v>1.043571428571427E-2</v>
      </c>
      <c r="X67" s="35">
        <f t="shared" si="8"/>
        <v>1.4759285714285714E-2</v>
      </c>
      <c r="Y67" s="35">
        <f t="shared" si="8"/>
        <v>1.6559285714285714E-2</v>
      </c>
      <c r="Z67">
        <v>9.3899999999999997E-2</v>
      </c>
      <c r="AA67">
        <v>-3.7699999999999997E-2</v>
      </c>
      <c r="AB67">
        <v>4.4000000000000003E-3</v>
      </c>
      <c r="AC67" s="35">
        <f t="shared" si="9"/>
        <v>8.512142857142857E-3</v>
      </c>
      <c r="AD67" s="35">
        <f t="shared" si="10"/>
        <v>4.1759285714285714E-2</v>
      </c>
      <c r="AE67" s="35">
        <f t="shared" si="10"/>
        <v>8.4592857142857143E-3</v>
      </c>
      <c r="AF67">
        <v>8.8300000000000003E-2</v>
      </c>
      <c r="AG67">
        <v>-5.57E-2</v>
      </c>
      <c r="AH67">
        <v>-4.0000000000000002E-4</v>
      </c>
      <c r="AI67" s="35">
        <f t="shared" si="11"/>
        <v>1.8728571428571206E-3</v>
      </c>
      <c r="AJ67" s="35">
        <f t="shared" si="12"/>
        <v>5.9759285714285716E-2</v>
      </c>
      <c r="AK67" s="35">
        <f t="shared" si="12"/>
        <v>3.6592857142857139E-3</v>
      </c>
      <c r="AL67">
        <v>9.6799999999999997E-2</v>
      </c>
      <c r="AM67">
        <v>-2.5399999999999999E-2</v>
      </c>
      <c r="AN67">
        <v>-4.7000000000000002E-3</v>
      </c>
      <c r="AO67" s="35">
        <f t="shared" si="13"/>
        <v>8.0071428571427961E-4</v>
      </c>
      <c r="AP67" s="35">
        <f t="shared" si="14"/>
        <v>2.9459285714285712E-2</v>
      </c>
      <c r="AQ67" s="35">
        <f t="shared" si="14"/>
        <v>8.7592857142857142E-3</v>
      </c>
      <c r="AR67">
        <v>8.7499999999999994E-2</v>
      </c>
      <c r="AS67">
        <v>-2.7099999999999999E-2</v>
      </c>
      <c r="AT67">
        <v>6.7000000000000002E-3</v>
      </c>
      <c r="AU67" s="35">
        <f t="shared" si="15"/>
        <v>7.5928571428571415E-2</v>
      </c>
      <c r="AV67" s="35">
        <f t="shared" si="16"/>
        <v>3.1159285714285712E-2</v>
      </c>
      <c r="AW67" s="35">
        <f t="shared" si="16"/>
        <v>1.0759285714285714E-2</v>
      </c>
      <c r="AX67">
        <v>8.2400000000000001E-2</v>
      </c>
      <c r="AY67">
        <v>-5.7299999999999997E-2</v>
      </c>
      <c r="AZ67">
        <v>-1.6000000000000001E-3</v>
      </c>
      <c r="BA67" s="35">
        <f t="shared" si="17"/>
        <v>3.6992857142857521E-3</v>
      </c>
      <c r="BB67" s="35">
        <f t="shared" si="18"/>
        <v>6.1359285714285713E-2</v>
      </c>
      <c r="BC67" s="35">
        <f t="shared" si="18"/>
        <v>2.4592857142857142E-3</v>
      </c>
    </row>
    <row r="68" spans="1:55" ht="15">
      <c r="A68" s="1">
        <v>62</v>
      </c>
      <c r="B68">
        <v>9.6600000000000005E-2</v>
      </c>
      <c r="C68">
        <v>-1.9699999999999999E-2</v>
      </c>
      <c r="D68">
        <v>-7.1000000000000004E-3</v>
      </c>
      <c r="E68" s="34">
        <f t="shared" si="0"/>
        <v>6.2599999999999462E-3</v>
      </c>
      <c r="F68" s="34">
        <f t="shared" si="1"/>
        <v>3.2578571428571491E-3</v>
      </c>
      <c r="G68" s="34">
        <f t="shared" si="2"/>
        <v>1.1159285714285715E-2</v>
      </c>
      <c r="H68">
        <v>8.5900000000000004E-2</v>
      </c>
      <c r="I68">
        <v>-3.8699999999999998E-2</v>
      </c>
      <c r="J68">
        <v>-2.2000000000000001E-3</v>
      </c>
      <c r="K68" s="35">
        <f t="shared" si="3"/>
        <v>3.219999999999959E-3</v>
      </c>
      <c r="L68" s="35">
        <f t="shared" si="4"/>
        <v>4.2759285714285715E-2</v>
      </c>
      <c r="M68" s="35">
        <f t="shared" si="4"/>
        <v>1.8592857142857139E-3</v>
      </c>
      <c r="N68">
        <v>9.2999999999999999E-2</v>
      </c>
      <c r="O68">
        <v>-4.87E-2</v>
      </c>
      <c r="P68">
        <v>2.5000000000000001E-3</v>
      </c>
      <c r="Q68" s="35">
        <f t="shared" si="5"/>
        <v>4.757142857143154E-4</v>
      </c>
      <c r="R68" s="35">
        <f t="shared" si="6"/>
        <v>5.2759285714285717E-2</v>
      </c>
      <c r="S68" s="35">
        <f t="shared" si="6"/>
        <v>6.5592857142857137E-3</v>
      </c>
      <c r="T68">
        <v>0.1046</v>
      </c>
      <c r="U68">
        <v>-2.1999999999999999E-2</v>
      </c>
      <c r="V68">
        <v>-1.2E-2</v>
      </c>
      <c r="W68" s="35">
        <f t="shared" si="7"/>
        <v>1.0357142857142787E-3</v>
      </c>
      <c r="X68" s="35">
        <f t="shared" si="8"/>
        <v>2.6059285714285712E-2</v>
      </c>
      <c r="Y68" s="35">
        <f t="shared" si="8"/>
        <v>1.6059285714285713E-2</v>
      </c>
      <c r="Z68">
        <v>9.8799999999999999E-2</v>
      </c>
      <c r="AA68">
        <v>-3.7199999999999997E-2</v>
      </c>
      <c r="AB68">
        <v>8.6999999999999994E-3</v>
      </c>
      <c r="AC68" s="35">
        <f t="shared" si="9"/>
        <v>1.3412142857142859E-2</v>
      </c>
      <c r="AD68" s="35">
        <f t="shared" si="10"/>
        <v>4.1259285714285714E-2</v>
      </c>
      <c r="AE68" s="35">
        <f t="shared" si="10"/>
        <v>1.2759285714285713E-2</v>
      </c>
      <c r="AF68">
        <v>8.2299999999999998E-2</v>
      </c>
      <c r="AG68">
        <v>-6.3899999999999998E-2</v>
      </c>
      <c r="AH68">
        <v>-1.5E-3</v>
      </c>
      <c r="AI68" s="35">
        <f t="shared" si="11"/>
        <v>7.8728571428571259E-3</v>
      </c>
      <c r="AJ68" s="35">
        <f t="shared" si="12"/>
        <v>6.7959285714285708E-2</v>
      </c>
      <c r="AK68" s="35">
        <f t="shared" si="12"/>
        <v>2.559285714285714E-3</v>
      </c>
      <c r="AL68">
        <v>0.1154</v>
      </c>
      <c r="AM68">
        <v>-6.4000000000000003E-3</v>
      </c>
      <c r="AN68">
        <v>-1.9E-3</v>
      </c>
      <c r="AO68" s="35">
        <f t="shared" si="13"/>
        <v>1.9400714285714285E-2</v>
      </c>
      <c r="AP68" s="35">
        <f t="shared" si="14"/>
        <v>1.0459285714285714E-2</v>
      </c>
      <c r="AQ68" s="35">
        <f t="shared" si="14"/>
        <v>2.1592857142857143E-3</v>
      </c>
      <c r="AR68">
        <v>1.3299999999999999E-2</v>
      </c>
      <c r="AS68">
        <v>-3.2899999999999999E-2</v>
      </c>
      <c r="AT68">
        <v>-1.77E-2</v>
      </c>
      <c r="AU68" s="35">
        <f t="shared" si="15"/>
        <v>1.7285714285714248E-3</v>
      </c>
      <c r="AV68" s="35">
        <f t="shared" si="16"/>
        <v>3.6959285714285715E-2</v>
      </c>
      <c r="AW68" s="35">
        <f t="shared" si="16"/>
        <v>2.1759285714285714E-2</v>
      </c>
      <c r="AX68">
        <v>8.4599999999999995E-2</v>
      </c>
      <c r="AY68">
        <v>-6.9500000000000006E-2</v>
      </c>
      <c r="AZ68">
        <v>-6.1999999999999998E-3</v>
      </c>
      <c r="BA68" s="35">
        <f t="shared" si="17"/>
        <v>5.8992857142857458E-3</v>
      </c>
      <c r="BB68" s="35">
        <f t="shared" si="18"/>
        <v>7.3559285714285716E-2</v>
      </c>
      <c r="BC68" s="35">
        <f t="shared" si="18"/>
        <v>1.0259285714285714E-2</v>
      </c>
    </row>
    <row r="69" spans="1:55" ht="15">
      <c r="A69" s="1">
        <v>63</v>
      </c>
      <c r="B69">
        <v>0.10879999999999999</v>
      </c>
      <c r="C69">
        <v>-1.8499999999999999E-2</v>
      </c>
      <c r="D69">
        <v>8.0000000000000004E-4</v>
      </c>
      <c r="E69" s="34">
        <f t="shared" si="0"/>
        <v>5.9400000000000425E-3</v>
      </c>
      <c r="F69" s="34">
        <f t="shared" si="1"/>
        <v>4.4578571428571488E-3</v>
      </c>
      <c r="G69" s="34">
        <f t="shared" si="2"/>
        <v>4.8592857142857144E-3</v>
      </c>
      <c r="H69">
        <v>8.14E-2</v>
      </c>
      <c r="I69">
        <v>-3.85E-2</v>
      </c>
      <c r="J69">
        <v>-2.7000000000000001E-3</v>
      </c>
      <c r="K69" s="35">
        <f t="shared" si="3"/>
        <v>1.280000000000045E-3</v>
      </c>
      <c r="L69" s="35">
        <f t="shared" si="4"/>
        <v>4.2559285714285716E-2</v>
      </c>
      <c r="M69" s="35">
        <f t="shared" si="4"/>
        <v>1.3592857142857139E-3</v>
      </c>
      <c r="N69">
        <v>0.10299999999999999</v>
      </c>
      <c r="O69">
        <v>-5.0200000000000002E-2</v>
      </c>
      <c r="P69">
        <v>-5.5999999999999999E-3</v>
      </c>
      <c r="Q69" s="35">
        <f t="shared" si="5"/>
        <v>9.5242857142856796E-3</v>
      </c>
      <c r="R69" s="35">
        <f t="shared" si="6"/>
        <v>5.4259285714285718E-2</v>
      </c>
      <c r="S69" s="35">
        <f t="shared" si="6"/>
        <v>9.659285714285714E-3</v>
      </c>
      <c r="T69">
        <v>0.1042</v>
      </c>
      <c r="U69">
        <v>-2.07E-2</v>
      </c>
      <c r="V69">
        <v>-8.0999999999999996E-3</v>
      </c>
      <c r="W69" s="35">
        <f t="shared" si="7"/>
        <v>1.4357142857142763E-3</v>
      </c>
      <c r="X69" s="35">
        <f t="shared" si="8"/>
        <v>2.4759285714285713E-2</v>
      </c>
      <c r="Y69" s="35">
        <f t="shared" si="8"/>
        <v>1.2159285714285713E-2</v>
      </c>
      <c r="Z69">
        <v>8.9700000000000002E-2</v>
      </c>
      <c r="AA69">
        <v>-3.1600000000000003E-2</v>
      </c>
      <c r="AB69">
        <v>5.4000000000000003E-3</v>
      </c>
      <c r="AC69" s="35">
        <f t="shared" si="9"/>
        <v>4.3121428571428616E-3</v>
      </c>
      <c r="AD69" s="35">
        <f t="shared" si="10"/>
        <v>3.565928571428572E-2</v>
      </c>
      <c r="AE69" s="35">
        <f t="shared" si="10"/>
        <v>9.4592857142857152E-3</v>
      </c>
      <c r="AF69">
        <v>8.1299999999999997E-2</v>
      </c>
      <c r="AG69">
        <v>-5.6300000000000003E-2</v>
      </c>
      <c r="AH69">
        <v>-2.5999999999999999E-3</v>
      </c>
      <c r="AI69" s="35">
        <f t="shared" si="11"/>
        <v>8.8728571428571268E-3</v>
      </c>
      <c r="AJ69" s="35">
        <f t="shared" si="12"/>
        <v>6.0359285714285719E-2</v>
      </c>
      <c r="AK69" s="35">
        <f t="shared" si="12"/>
        <v>1.4592857142857142E-3</v>
      </c>
      <c r="AL69">
        <v>0.11650000000000001</v>
      </c>
      <c r="AM69">
        <v>-1.55E-2</v>
      </c>
      <c r="AN69">
        <v>-9.5999999999999992E-3</v>
      </c>
      <c r="AO69" s="35">
        <f t="shared" si="13"/>
        <v>2.0500714285714289E-2</v>
      </c>
      <c r="AP69" s="35">
        <f t="shared" si="14"/>
        <v>1.9559285714285713E-2</v>
      </c>
      <c r="AQ69" s="35">
        <f t="shared" si="14"/>
        <v>1.3659285714285714E-2</v>
      </c>
      <c r="AR69">
        <v>3.7100000000000001E-2</v>
      </c>
      <c r="AS69">
        <v>-2.8899999999999999E-2</v>
      </c>
      <c r="AT69">
        <v>-5.8999999999999999E-3</v>
      </c>
      <c r="AU69" s="35">
        <f t="shared" si="15"/>
        <v>2.5528571428571428E-2</v>
      </c>
      <c r="AV69" s="35">
        <f t="shared" si="16"/>
        <v>3.2959285714285712E-2</v>
      </c>
      <c r="AW69" s="35">
        <f t="shared" si="16"/>
        <v>9.9592857142857139E-3</v>
      </c>
      <c r="AX69">
        <v>8.0999999999999996E-3</v>
      </c>
      <c r="AY69">
        <v>-8.8200000000000001E-2</v>
      </c>
      <c r="AZ69">
        <v>8.6999999999999994E-3</v>
      </c>
      <c r="BA69" s="35">
        <f t="shared" si="17"/>
        <v>7.0600714285714253E-2</v>
      </c>
      <c r="BB69" s="35">
        <f t="shared" si="18"/>
        <v>9.225928571428571E-2</v>
      </c>
      <c r="BC69" s="35">
        <f t="shared" si="18"/>
        <v>1.2759285714285713E-2</v>
      </c>
    </row>
    <row r="70" spans="1:55" ht="15">
      <c r="A70" s="1">
        <v>64</v>
      </c>
      <c r="B70">
        <v>0.1017</v>
      </c>
      <c r="C70">
        <v>-2.87E-2</v>
      </c>
      <c r="D70">
        <v>-1E-3</v>
      </c>
      <c r="E70" s="34">
        <f t="shared" si="0"/>
        <v>1.1599999999999527E-3</v>
      </c>
      <c r="F70" s="34">
        <f t="shared" si="1"/>
        <v>5.1657857142857144E-2</v>
      </c>
      <c r="G70" s="34">
        <f t="shared" si="2"/>
        <v>3.059285714285714E-3</v>
      </c>
      <c r="H70">
        <v>8.3099999999999993E-2</v>
      </c>
      <c r="I70">
        <v>-4.4900000000000002E-2</v>
      </c>
      <c r="J70">
        <v>-1.8E-3</v>
      </c>
      <c r="K70" s="35">
        <f t="shared" si="3"/>
        <v>4.1999999999994819E-4</v>
      </c>
      <c r="L70" s="35">
        <f t="shared" si="4"/>
        <v>4.8959285714285719E-2</v>
      </c>
      <c r="M70" s="35">
        <f t="shared" si="4"/>
        <v>2.2592857142857141E-3</v>
      </c>
      <c r="N70">
        <v>0.1017</v>
      </c>
      <c r="O70">
        <v>-5.5599999999999997E-2</v>
      </c>
      <c r="P70">
        <v>-8.6E-3</v>
      </c>
      <c r="Q70" s="35">
        <f t="shared" si="5"/>
        <v>8.224285714285684E-3</v>
      </c>
      <c r="R70" s="35">
        <f t="shared" si="6"/>
        <v>5.9659285714285713E-2</v>
      </c>
      <c r="S70" s="35">
        <f t="shared" si="6"/>
        <v>1.2659285714285713E-2</v>
      </c>
      <c r="T70">
        <v>0.10730000000000001</v>
      </c>
      <c r="U70">
        <v>-1.7600000000000001E-2</v>
      </c>
      <c r="V70">
        <v>-5.0000000000000001E-3</v>
      </c>
      <c r="W70" s="35">
        <f t="shared" si="7"/>
        <v>1.6642857142857292E-3</v>
      </c>
      <c r="X70" s="35">
        <f t="shared" si="8"/>
        <v>2.1659285714285714E-2</v>
      </c>
      <c r="Y70" s="35">
        <f t="shared" si="8"/>
        <v>9.0592857142857142E-3</v>
      </c>
      <c r="Z70">
        <v>8.1199999999999994E-2</v>
      </c>
      <c r="AA70">
        <v>-5.04E-2</v>
      </c>
      <c r="AB70">
        <v>2.3999999999999998E-3</v>
      </c>
      <c r="AC70" s="35">
        <f t="shared" si="9"/>
        <v>4.1878571428571459E-3</v>
      </c>
      <c r="AD70" s="35">
        <f t="shared" si="10"/>
        <v>5.4459285714285717E-2</v>
      </c>
      <c r="AE70" s="35">
        <f t="shared" si="10"/>
        <v>6.4592857142857143E-3</v>
      </c>
      <c r="AF70">
        <v>6.54E-2</v>
      </c>
      <c r="AG70">
        <v>-5.4699999999999999E-2</v>
      </c>
      <c r="AH70">
        <v>-1.8E-3</v>
      </c>
      <c r="AI70" s="35">
        <f t="shared" si="11"/>
        <v>2.4772857142857124E-2</v>
      </c>
      <c r="AJ70" s="35">
        <f t="shared" si="12"/>
        <v>5.8759285714285715E-2</v>
      </c>
      <c r="AK70" s="35">
        <f t="shared" si="12"/>
        <v>2.2592857142857141E-3</v>
      </c>
      <c r="AL70">
        <v>0.1174</v>
      </c>
      <c r="AM70">
        <v>-8.6E-3</v>
      </c>
      <c r="AN70">
        <v>-1.0500000000000001E-2</v>
      </c>
      <c r="AO70" s="35">
        <f t="shared" si="13"/>
        <v>2.1400714285714287E-2</v>
      </c>
      <c r="AP70" s="35">
        <f t="shared" si="14"/>
        <v>1.2659285714285713E-2</v>
      </c>
      <c r="AQ70" s="35">
        <f t="shared" si="14"/>
        <v>1.4559285714285716E-2</v>
      </c>
      <c r="AR70">
        <v>6.5799999999999997E-2</v>
      </c>
      <c r="AS70">
        <v>-8.3000000000000001E-3</v>
      </c>
      <c r="AT70">
        <v>8.9999999999999993E-3</v>
      </c>
      <c r="AU70" s="35">
        <f t="shared" si="15"/>
        <v>5.4228571428571425E-2</v>
      </c>
      <c r="AV70" s="35">
        <f t="shared" si="16"/>
        <v>1.2359285714285715E-2</v>
      </c>
      <c r="AW70" s="35">
        <f t="shared" si="16"/>
        <v>1.3059285714285714E-2</v>
      </c>
      <c r="AX70">
        <v>0.155</v>
      </c>
      <c r="AY70">
        <v>-3.2399999999999998E-2</v>
      </c>
      <c r="AZ70">
        <v>-1.4E-2</v>
      </c>
      <c r="BA70" s="35">
        <f t="shared" si="17"/>
        <v>7.629928571428575E-2</v>
      </c>
      <c r="BB70" s="35">
        <f t="shared" si="18"/>
        <v>3.6459285714285715E-2</v>
      </c>
      <c r="BC70" s="35">
        <f t="shared" si="18"/>
        <v>1.8059285714285715E-2</v>
      </c>
    </row>
    <row r="71" spans="1:55" ht="15">
      <c r="A71" s="1">
        <v>65</v>
      </c>
      <c r="B71">
        <v>9.9099999999999994E-2</v>
      </c>
      <c r="C71">
        <v>-2.5399999999999999E-2</v>
      </c>
      <c r="D71">
        <v>-1.2999999999999999E-3</v>
      </c>
      <c r="E71" s="34">
        <f t="shared" si="0"/>
        <v>3.7599999999999578E-3</v>
      </c>
      <c r="F71" s="34">
        <f t="shared" si="1"/>
        <v>4.8357857142857147E-2</v>
      </c>
      <c r="G71" s="34">
        <f t="shared" si="2"/>
        <v>2.7592857142857141E-3</v>
      </c>
      <c r="H71">
        <v>8.1000000000000003E-2</v>
      </c>
      <c r="I71">
        <v>-4.7100000000000003E-2</v>
      </c>
      <c r="J71">
        <v>-4.0000000000000001E-3</v>
      </c>
      <c r="K71" s="35">
        <f t="shared" si="3"/>
        <v>1.6800000000000426E-3</v>
      </c>
      <c r="L71" s="35">
        <f t="shared" si="4"/>
        <v>5.115928571428572E-2</v>
      </c>
      <c r="M71" s="35">
        <f t="shared" si="4"/>
        <v>5.9285714285713977E-5</v>
      </c>
      <c r="N71">
        <v>9.9900000000000003E-2</v>
      </c>
      <c r="O71">
        <v>-5.8299999999999998E-2</v>
      </c>
      <c r="P71">
        <v>-8.3999999999999995E-3</v>
      </c>
      <c r="Q71" s="35">
        <f t="shared" si="5"/>
        <v>6.424285714285688E-3</v>
      </c>
      <c r="R71" s="35">
        <f t="shared" si="6"/>
        <v>6.2359285714285714E-2</v>
      </c>
      <c r="S71" s="35">
        <f t="shared" si="6"/>
        <v>1.2459285714285714E-2</v>
      </c>
      <c r="T71">
        <v>0.1011</v>
      </c>
      <c r="U71">
        <v>-1.52E-2</v>
      </c>
      <c r="V71">
        <v>-5.4000000000000003E-3</v>
      </c>
      <c r="W71" s="35">
        <f t="shared" si="7"/>
        <v>4.5357142857142818E-3</v>
      </c>
      <c r="X71" s="35">
        <f t="shared" si="8"/>
        <v>1.9259285714285715E-2</v>
      </c>
      <c r="Y71" s="35">
        <f t="shared" si="8"/>
        <v>9.4592857142857152E-3</v>
      </c>
      <c r="Z71">
        <v>7.9000000000000001E-2</v>
      </c>
      <c r="AA71">
        <v>-4.9099999999999998E-2</v>
      </c>
      <c r="AB71">
        <v>1.2800000000000001E-2</v>
      </c>
      <c r="AC71" s="35">
        <f t="shared" si="9"/>
        <v>6.3878571428571396E-3</v>
      </c>
      <c r="AD71" s="35">
        <f t="shared" si="10"/>
        <v>5.3159285714285714E-2</v>
      </c>
      <c r="AE71" s="35">
        <f t="shared" si="10"/>
        <v>1.6859285714285716E-2</v>
      </c>
      <c r="AF71">
        <v>9.0499999999999997E-2</v>
      </c>
      <c r="AG71">
        <v>-5.6500000000000002E-2</v>
      </c>
      <c r="AH71">
        <v>7.6E-3</v>
      </c>
      <c r="AI71" s="35">
        <f t="shared" si="11"/>
        <v>3.2714285714287306E-4</v>
      </c>
      <c r="AJ71" s="35">
        <f t="shared" si="12"/>
        <v>6.0559285714285718E-2</v>
      </c>
      <c r="AK71" s="35">
        <f t="shared" si="12"/>
        <v>1.1659285714285714E-2</v>
      </c>
      <c r="AL71">
        <v>0.11459999999999999</v>
      </c>
      <c r="AM71">
        <v>-8.9999999999999998E-4</v>
      </c>
      <c r="AN71">
        <v>-1.15E-2</v>
      </c>
      <c r="AO71" s="35">
        <f t="shared" si="13"/>
        <v>1.8600714285714276E-2</v>
      </c>
      <c r="AP71" s="35">
        <f t="shared" si="14"/>
        <v>3.1592857142857143E-3</v>
      </c>
      <c r="AQ71" s="35">
        <f t="shared" si="14"/>
        <v>1.5559285714285713E-2</v>
      </c>
      <c r="AR71">
        <v>2.7400000000000001E-2</v>
      </c>
      <c r="AS71">
        <v>3.8E-3</v>
      </c>
      <c r="AT71">
        <v>1.21E-2</v>
      </c>
      <c r="AU71" s="35">
        <f t="shared" si="15"/>
        <v>1.5828571428571428E-2</v>
      </c>
      <c r="AV71" s="35">
        <f t="shared" si="16"/>
        <v>7.8592857142857145E-3</v>
      </c>
      <c r="AW71" s="35">
        <f t="shared" si="16"/>
        <v>1.6159285714285713E-2</v>
      </c>
      <c r="AX71">
        <v>0.1066</v>
      </c>
      <c r="AY71">
        <v>-5.9700000000000003E-2</v>
      </c>
      <c r="AZ71">
        <v>-6.6E-3</v>
      </c>
      <c r="BA71" s="35">
        <f t="shared" si="17"/>
        <v>2.7899285714285751E-2</v>
      </c>
      <c r="BB71" s="35">
        <f t="shared" si="18"/>
        <v>6.3759285714285713E-2</v>
      </c>
      <c r="BC71" s="35">
        <f t="shared" si="18"/>
        <v>1.0659285714285715E-2</v>
      </c>
    </row>
    <row r="72" spans="1:55" ht="15">
      <c r="A72" s="1">
        <v>66</v>
      </c>
      <c r="B72">
        <v>9.9900000000000003E-2</v>
      </c>
      <c r="C72">
        <v>-3.1899999999999998E-2</v>
      </c>
      <c r="D72">
        <v>-2.3999999999999998E-3</v>
      </c>
      <c r="E72" s="34">
        <f t="shared" ref="E72:E135" si="19">IF(B72&gt;$B$149,B72-$B$149,$B$149-B72)</f>
        <v>2.9599999999999488E-3</v>
      </c>
      <c r="F72" s="34">
        <f t="shared" ref="F72:F135" si="20">IF(C72&gt;$C$149,C72-$C$149,IF(C72&gt;0,$C$149-C72,IF(C72&gt;(-$C$149),$C$149-(C72*(-1)),(C72+$C$149)*(-1))))</f>
        <v>5.4857857142857146E-2</v>
      </c>
      <c r="G72" s="34">
        <f t="shared" ref="G72:G135" si="21">IF(D72&gt;$D$149,D72-$D$149,IF(D72&gt;0,$D$149-D72,IF(D72&gt;(-$D$149),$D$149-(D72*(-1)),(D72+$D$149)*(-1))))</f>
        <v>1.6592857142857143E-3</v>
      </c>
      <c r="H72">
        <v>8.2100000000000006E-2</v>
      </c>
      <c r="I72">
        <v>-2.2700000000000001E-2</v>
      </c>
      <c r="J72">
        <v>2.0000000000000001E-4</v>
      </c>
      <c r="K72" s="35">
        <f t="shared" ref="K72:K135" si="22">IF(H72&gt;$H$149,H72-$H$149,$H$149-H72)</f>
        <v>5.8000000000003882E-4</v>
      </c>
      <c r="L72" s="35">
        <f t="shared" ref="L72:M135" si="23">IF(I72&gt;$D$149,I72-$D$149,IF(I72&gt;0,$D$149-I72,IF(I72&gt;(-$D$149),$D$149-(I72*(-1)),(I72+$D$149)*(-1))))</f>
        <v>2.6759285714285715E-2</v>
      </c>
      <c r="M72" s="35">
        <f t="shared" si="23"/>
        <v>4.2592857142857137E-3</v>
      </c>
      <c r="N72">
        <v>9.7100000000000006E-2</v>
      </c>
      <c r="O72">
        <v>-5.7299999999999997E-2</v>
      </c>
      <c r="P72">
        <v>-4.7999999999999996E-3</v>
      </c>
      <c r="Q72" s="35">
        <f t="shared" ref="Q72:Q135" si="24">IF(N72&gt;$N$149,N72-$N$149,$N$149-N72)</f>
        <v>3.624285714285691E-3</v>
      </c>
      <c r="R72" s="35">
        <f t="shared" ref="R72:S135" si="25">IF(O72&gt;$D$149,O72-$D$149,IF(O72&gt;0,$D$149-O72,IF(O72&gt;(-$D$149),$D$149-(O72*(-1)),(O72+$D$149)*(-1))))</f>
        <v>6.1359285714285713E-2</v>
      </c>
      <c r="S72" s="35">
        <f t="shared" si="25"/>
        <v>8.8592857142857136E-3</v>
      </c>
      <c r="T72">
        <v>0.1079</v>
      </c>
      <c r="U72">
        <v>-1.66E-2</v>
      </c>
      <c r="V72">
        <v>-4.7999999999999996E-3</v>
      </c>
      <c r="W72" s="35">
        <f t="shared" ref="W72:W135" si="26">IF(T72&gt;$T$149,T72-$T$149,$T$149-T72)</f>
        <v>2.2642857142857187E-3</v>
      </c>
      <c r="X72" s="35">
        <f t="shared" ref="X72:Y135" si="27">IF(U72&gt;$D$149,U72-$D$149,IF(U72&gt;0,$D$149-U72,IF(U72&gt;(-$D$149),$D$149-(U72*(-1)),(U72+$D$149)*(-1))))</f>
        <v>2.0659285714285713E-2</v>
      </c>
      <c r="Y72" s="35">
        <f t="shared" si="27"/>
        <v>8.8592857142857136E-3</v>
      </c>
      <c r="Z72">
        <v>0.1012</v>
      </c>
      <c r="AA72">
        <v>-3.8899999999999997E-2</v>
      </c>
      <c r="AB72">
        <v>2.8E-3</v>
      </c>
      <c r="AC72" s="35">
        <f t="shared" ref="AC72:AC135" si="28">IF(Z72&gt;$Z$149,Z72-$Z$149,$Z$149-Z72)</f>
        <v>1.5812142857142858E-2</v>
      </c>
      <c r="AD72" s="35">
        <f t="shared" ref="AD72:AE135" si="29">IF(AA72&gt;$D$149,AA72-$D$149,IF(AA72&gt;0,$D$149-AA72,IF(AA72&gt;(-$D$149),$D$149-(AA72*(-1)),(AA72+$D$149)*(-1))))</f>
        <v>4.2959285714285714E-2</v>
      </c>
      <c r="AE72" s="35">
        <f t="shared" si="29"/>
        <v>6.8592857142857136E-3</v>
      </c>
      <c r="AF72">
        <v>0.1018</v>
      </c>
      <c r="AG72">
        <v>-5.28E-2</v>
      </c>
      <c r="AH72">
        <v>8.5000000000000006E-3</v>
      </c>
      <c r="AI72" s="35">
        <f t="shared" ref="AI72:AI135" si="30">IF(AF72&gt;$AF$149,AF72-$AF$149,$AF$149-AF72)</f>
        <v>1.1627142857142878E-2</v>
      </c>
      <c r="AJ72" s="35">
        <f t="shared" ref="AJ72:AK135" si="31">IF(AG72&gt;$D$149,AG72-$D$149,IF(AG72&gt;0,$D$149-AG72,IF(AG72&gt;(-$D$149),$D$149-(AG72*(-1)),(AG72+$D$149)*(-1))))</f>
        <v>5.6859285714285716E-2</v>
      </c>
      <c r="AK72" s="35">
        <f t="shared" si="31"/>
        <v>1.2559285714285714E-2</v>
      </c>
      <c r="AL72">
        <v>0.10970000000000001</v>
      </c>
      <c r="AM72">
        <v>-2.1000000000000001E-2</v>
      </c>
      <c r="AN72">
        <v>-1.6199999999999999E-2</v>
      </c>
      <c r="AO72" s="35">
        <f t="shared" ref="AO72:AO135" si="32">IF(AL72&gt;$AL$149,AL72-$AL$149,$AL$149-AL72)</f>
        <v>1.3700714285714288E-2</v>
      </c>
      <c r="AP72" s="35">
        <f t="shared" ref="AP72:AQ135" si="33">IF(AM72&gt;$D$149,AM72-$D$149,IF(AM72&gt;0,$D$149-AM72,IF(AM72&gt;(-$D$149),$D$149-(AM72*(-1)),(AM72+$D$149)*(-1))))</f>
        <v>2.5059285714285714E-2</v>
      </c>
      <c r="AQ72" s="35">
        <f t="shared" si="33"/>
        <v>2.0259285714285712E-2</v>
      </c>
      <c r="AR72">
        <v>-5.5899999999999998E-2</v>
      </c>
      <c r="AS72">
        <v>9.1000000000000004E-3</v>
      </c>
      <c r="AT72">
        <v>8.0000000000000002E-3</v>
      </c>
      <c r="AU72" s="35">
        <f t="shared" ref="AU72:AU135" si="34">IF(AR72&gt;$AR$149,AR72-$AR$149,$AR$149-AR72)</f>
        <v>6.7471428571428571E-2</v>
      </c>
      <c r="AV72" s="35">
        <f t="shared" ref="AV72:AW135" si="35">IF(AS72&gt;$D$149,AS72-$D$149,IF(AS72&gt;0,$D$149-AS72,IF(AS72&gt;(-$D$149),$D$149-(AS72*(-1)),(AS72+$D$149)*(-1))))</f>
        <v>1.3159285714285714E-2</v>
      </c>
      <c r="AW72" s="35">
        <f t="shared" si="35"/>
        <v>1.2059285714285713E-2</v>
      </c>
      <c r="AX72">
        <v>8.9200000000000002E-2</v>
      </c>
      <c r="AY72">
        <v>-6.1199999999999997E-2</v>
      </c>
      <c r="AZ72">
        <v>-7.4999999999999997E-3</v>
      </c>
      <c r="BA72" s="35">
        <f t="shared" ref="BA72:BA135" si="36">IF(AX72&gt;$AX$149,AX72-$AX$149,$AX$149-AX72)</f>
        <v>1.0499285714285753E-2</v>
      </c>
      <c r="BB72" s="35">
        <f t="shared" ref="BB72:BC135" si="37">IF(AY72&gt;$D$149,AY72-$D$149,IF(AY72&gt;0,$D$149-AY72,IF(AY72&gt;(-$D$149),$D$149-(AY72*(-1)),(AY72+$D$149)*(-1))))</f>
        <v>6.5259285714285714E-2</v>
      </c>
      <c r="BC72" s="35">
        <f t="shared" si="37"/>
        <v>1.1559285714285713E-2</v>
      </c>
    </row>
    <row r="73" spans="1:55" ht="15">
      <c r="A73" s="1">
        <v>67</v>
      </c>
      <c r="B73">
        <v>0.1012</v>
      </c>
      <c r="C73">
        <v>-3.0800000000000001E-2</v>
      </c>
      <c r="D73">
        <v>-4.8999999999999998E-3</v>
      </c>
      <c r="E73" s="34">
        <f t="shared" si="19"/>
        <v>1.6599999999999532E-3</v>
      </c>
      <c r="F73" s="34">
        <f t="shared" si="20"/>
        <v>5.3757857142857149E-2</v>
      </c>
      <c r="G73" s="34">
        <f t="shared" si="21"/>
        <v>8.9592857142857148E-3</v>
      </c>
      <c r="H73">
        <v>8.3900000000000002E-2</v>
      </c>
      <c r="I73">
        <v>-4.1500000000000002E-2</v>
      </c>
      <c r="J73">
        <v>-3.8999999999999998E-3</v>
      </c>
      <c r="K73" s="35">
        <f t="shared" si="22"/>
        <v>1.2199999999999572E-3</v>
      </c>
      <c r="L73" s="35">
        <f t="shared" si="23"/>
        <v>4.5559285714285719E-2</v>
      </c>
      <c r="M73" s="35">
        <f t="shared" si="23"/>
        <v>1.5928571428571424E-4</v>
      </c>
      <c r="N73">
        <v>9.7900000000000001E-2</v>
      </c>
      <c r="O73">
        <v>-5.2400000000000002E-2</v>
      </c>
      <c r="P73">
        <v>-4.0000000000000001E-3</v>
      </c>
      <c r="Q73" s="35">
        <f t="shared" si="24"/>
        <v>4.4242857142856862E-3</v>
      </c>
      <c r="R73" s="35">
        <f t="shared" si="25"/>
        <v>5.6459285714285719E-2</v>
      </c>
      <c r="S73" s="35">
        <f t="shared" si="25"/>
        <v>5.9285714285713977E-5</v>
      </c>
      <c r="T73">
        <v>0.1087</v>
      </c>
      <c r="U73">
        <v>-8.3999999999999995E-3</v>
      </c>
      <c r="V73">
        <v>-9.1000000000000004E-3</v>
      </c>
      <c r="W73" s="35">
        <f t="shared" si="26"/>
        <v>3.0642857142857277E-3</v>
      </c>
      <c r="X73" s="35">
        <f t="shared" si="27"/>
        <v>1.2459285714285714E-2</v>
      </c>
      <c r="Y73" s="35">
        <f t="shared" si="27"/>
        <v>1.3159285714285714E-2</v>
      </c>
      <c r="Z73">
        <v>8.8800000000000004E-2</v>
      </c>
      <c r="AA73">
        <v>-5.2999999999999999E-2</v>
      </c>
      <c r="AB73">
        <v>-5.4000000000000003E-3</v>
      </c>
      <c r="AC73" s="35">
        <f t="shared" si="28"/>
        <v>3.4121428571428636E-3</v>
      </c>
      <c r="AD73" s="35">
        <f t="shared" si="29"/>
        <v>5.7059285714285715E-2</v>
      </c>
      <c r="AE73" s="35">
        <f t="shared" si="29"/>
        <v>9.4592857142857152E-3</v>
      </c>
      <c r="AF73">
        <v>0.09</v>
      </c>
      <c r="AG73">
        <v>-5.0500000000000003E-2</v>
      </c>
      <c r="AH73">
        <v>2E-3</v>
      </c>
      <c r="AI73" s="35">
        <f t="shared" si="30"/>
        <v>1.7285714285712739E-4</v>
      </c>
      <c r="AJ73" s="35">
        <f t="shared" si="31"/>
        <v>5.455928571428572E-2</v>
      </c>
      <c r="AK73" s="35">
        <f t="shared" si="31"/>
        <v>6.0592857142857141E-3</v>
      </c>
      <c r="AL73">
        <v>8.8200000000000001E-2</v>
      </c>
      <c r="AM73">
        <v>-1.5699999999999999E-2</v>
      </c>
      <c r="AN73">
        <v>-6.0000000000000001E-3</v>
      </c>
      <c r="AO73" s="35">
        <f t="shared" si="32"/>
        <v>7.7992857142857169E-3</v>
      </c>
      <c r="AP73" s="35">
        <f t="shared" si="33"/>
        <v>1.9759285714285712E-2</v>
      </c>
      <c r="AQ73" s="35">
        <f t="shared" si="33"/>
        <v>1.0059285714285715E-2</v>
      </c>
      <c r="AR73">
        <v>6.6E-3</v>
      </c>
      <c r="AS73">
        <v>1.7600000000000001E-2</v>
      </c>
      <c r="AT73">
        <v>2.0400000000000001E-2</v>
      </c>
      <c r="AU73" s="35">
        <f t="shared" si="34"/>
        <v>4.9714285714285746E-3</v>
      </c>
      <c r="AV73" s="35">
        <f t="shared" si="35"/>
        <v>2.1659285714285714E-2</v>
      </c>
      <c r="AW73" s="35">
        <f t="shared" si="35"/>
        <v>2.4459285714285715E-2</v>
      </c>
      <c r="AX73">
        <v>9.2899999999999996E-2</v>
      </c>
      <c r="AY73">
        <v>-5.9900000000000002E-2</v>
      </c>
      <c r="AZ73">
        <v>-4.7999999999999996E-3</v>
      </c>
      <c r="BA73" s="35">
        <f t="shared" si="36"/>
        <v>1.4199285714285748E-2</v>
      </c>
      <c r="BB73" s="35">
        <f t="shared" si="37"/>
        <v>6.3959285714285719E-2</v>
      </c>
      <c r="BC73" s="35">
        <f t="shared" si="37"/>
        <v>8.8592857142857136E-3</v>
      </c>
    </row>
    <row r="74" spans="1:55" ht="15">
      <c r="A74" s="1">
        <v>68</v>
      </c>
      <c r="B74">
        <v>0.1027</v>
      </c>
      <c r="C74">
        <v>-2.4899999999999999E-2</v>
      </c>
      <c r="D74">
        <v>-2E-3</v>
      </c>
      <c r="E74" s="34">
        <f t="shared" si="19"/>
        <v>1.5999999999995185E-4</v>
      </c>
      <c r="F74" s="34">
        <f t="shared" si="20"/>
        <v>4.7857857142857146E-2</v>
      </c>
      <c r="G74" s="34">
        <f t="shared" si="21"/>
        <v>2.059285714285714E-3</v>
      </c>
      <c r="H74">
        <v>8.4699999999999998E-2</v>
      </c>
      <c r="I74">
        <v>-3.7199999999999997E-2</v>
      </c>
      <c r="J74">
        <v>-8.6E-3</v>
      </c>
      <c r="K74" s="35">
        <f t="shared" si="22"/>
        <v>2.0199999999999524E-3</v>
      </c>
      <c r="L74" s="35">
        <f t="shared" si="23"/>
        <v>4.1259285714285714E-2</v>
      </c>
      <c r="M74" s="35">
        <f t="shared" si="23"/>
        <v>1.2659285714285713E-2</v>
      </c>
      <c r="N74">
        <v>9.5299999999999996E-2</v>
      </c>
      <c r="O74">
        <v>-5.1299999999999998E-2</v>
      </c>
      <c r="P74">
        <v>-1.6999999999999999E-3</v>
      </c>
      <c r="Q74" s="35">
        <f t="shared" si="24"/>
        <v>1.8242857142856811E-3</v>
      </c>
      <c r="R74" s="35">
        <f t="shared" si="25"/>
        <v>5.5359285714285715E-2</v>
      </c>
      <c r="S74" s="35">
        <f t="shared" si="25"/>
        <v>2.3592857142857139E-3</v>
      </c>
      <c r="T74">
        <v>0.10249999999999999</v>
      </c>
      <c r="U74">
        <v>-1.7399999999999999E-2</v>
      </c>
      <c r="V74">
        <v>-1.18E-2</v>
      </c>
      <c r="W74" s="35">
        <f t="shared" si="26"/>
        <v>3.1357142857142833E-3</v>
      </c>
      <c r="X74" s="35">
        <f t="shared" si="27"/>
        <v>2.1459285714285712E-2</v>
      </c>
      <c r="Y74" s="35">
        <f t="shared" si="27"/>
        <v>1.5859285714285715E-2</v>
      </c>
      <c r="Z74">
        <v>9.2399999999999996E-2</v>
      </c>
      <c r="AA74">
        <v>-3.3700000000000001E-2</v>
      </c>
      <c r="AB74">
        <v>-2.7000000000000001E-3</v>
      </c>
      <c r="AC74" s="35">
        <f t="shared" si="28"/>
        <v>7.0121428571428557E-3</v>
      </c>
      <c r="AD74" s="35">
        <f t="shared" si="29"/>
        <v>3.7759285714285717E-2</v>
      </c>
      <c r="AE74" s="35">
        <f t="shared" si="29"/>
        <v>1.3592857142857139E-3</v>
      </c>
      <c r="AF74">
        <v>9.4600000000000004E-2</v>
      </c>
      <c r="AG74">
        <v>-6.13E-2</v>
      </c>
      <c r="AH74">
        <v>-8.9999999999999998E-4</v>
      </c>
      <c r="AI74" s="35">
        <f t="shared" si="30"/>
        <v>4.4271428571428795E-3</v>
      </c>
      <c r="AJ74" s="35">
        <f t="shared" si="31"/>
        <v>6.5359285714285717E-2</v>
      </c>
      <c r="AK74" s="35">
        <f t="shared" si="31"/>
        <v>3.1592857142857143E-3</v>
      </c>
      <c r="AL74">
        <v>9.4100000000000003E-2</v>
      </c>
      <c r="AM74">
        <v>-8.3000000000000001E-3</v>
      </c>
      <c r="AN74">
        <v>-7.7999999999999996E-3</v>
      </c>
      <c r="AO74" s="35">
        <f t="shared" si="32"/>
        <v>1.8992857142857145E-3</v>
      </c>
      <c r="AP74" s="35">
        <f t="shared" si="33"/>
        <v>1.2359285714285715E-2</v>
      </c>
      <c r="AQ74" s="35">
        <f t="shared" si="33"/>
        <v>1.1859285714285715E-2</v>
      </c>
      <c r="AR74">
        <v>-1.12E-2</v>
      </c>
      <c r="AS74">
        <v>6.6E-3</v>
      </c>
      <c r="AT74">
        <v>2.3300000000000001E-2</v>
      </c>
      <c r="AU74" s="35">
        <f t="shared" si="34"/>
        <v>2.2771428571428574E-2</v>
      </c>
      <c r="AV74" s="35">
        <f t="shared" si="35"/>
        <v>1.0659285714285715E-2</v>
      </c>
      <c r="AW74" s="35">
        <f t="shared" si="35"/>
        <v>2.7359285714285714E-2</v>
      </c>
      <c r="AX74">
        <v>0.151</v>
      </c>
      <c r="AY74">
        <v>-8.72E-2</v>
      </c>
      <c r="AZ74">
        <v>-2.92E-2</v>
      </c>
      <c r="BA74" s="35">
        <f t="shared" si="36"/>
        <v>7.2299285714285746E-2</v>
      </c>
      <c r="BB74" s="35">
        <f t="shared" si="37"/>
        <v>9.1259285714285709E-2</v>
      </c>
      <c r="BC74" s="35">
        <f t="shared" si="37"/>
        <v>3.3259285714285713E-2</v>
      </c>
    </row>
    <row r="75" spans="1:55" ht="15">
      <c r="A75" s="1">
        <v>69</v>
      </c>
      <c r="B75">
        <v>0.107</v>
      </c>
      <c r="C75">
        <v>-2.3199999999999998E-2</v>
      </c>
      <c r="D75">
        <v>-3.5999999999999999E-3</v>
      </c>
      <c r="E75" s="34">
        <f t="shared" si="19"/>
        <v>4.1400000000000464E-3</v>
      </c>
      <c r="F75" s="34">
        <f t="shared" si="20"/>
        <v>4.6157857142857146E-2</v>
      </c>
      <c r="G75" s="34">
        <f t="shared" si="21"/>
        <v>4.5928571428571416E-4</v>
      </c>
      <c r="H75">
        <v>8.1600000000000006E-2</v>
      </c>
      <c r="I75">
        <v>-3.61E-2</v>
      </c>
      <c r="J75">
        <v>-5.1999999999999998E-3</v>
      </c>
      <c r="K75" s="35">
        <f t="shared" si="22"/>
        <v>1.0800000000000393E-3</v>
      </c>
      <c r="L75" s="35">
        <f t="shared" si="23"/>
        <v>4.0159285714285717E-2</v>
      </c>
      <c r="M75" s="35">
        <f t="shared" si="23"/>
        <v>9.259285714285713E-3</v>
      </c>
      <c r="N75">
        <v>9.69E-2</v>
      </c>
      <c r="O75">
        <v>-4.9099999999999998E-2</v>
      </c>
      <c r="P75">
        <v>-2.7000000000000001E-3</v>
      </c>
      <c r="Q75" s="35">
        <f t="shared" si="24"/>
        <v>3.4242857142856853E-3</v>
      </c>
      <c r="R75" s="35">
        <f t="shared" si="25"/>
        <v>5.3159285714285714E-2</v>
      </c>
      <c r="S75" s="35">
        <f t="shared" si="25"/>
        <v>1.3592857142857139E-3</v>
      </c>
      <c r="T75">
        <v>9.9699999999999997E-2</v>
      </c>
      <c r="U75">
        <v>-1.3100000000000001E-2</v>
      </c>
      <c r="V75">
        <v>-1.06E-2</v>
      </c>
      <c r="W75" s="35">
        <f t="shared" si="26"/>
        <v>5.9357142857142803E-3</v>
      </c>
      <c r="X75" s="35">
        <f t="shared" si="27"/>
        <v>1.7159285714285714E-2</v>
      </c>
      <c r="Y75" s="35">
        <f t="shared" si="27"/>
        <v>1.4659285714285715E-2</v>
      </c>
      <c r="Z75">
        <v>9.0200000000000002E-2</v>
      </c>
      <c r="AA75">
        <v>-5.6399999999999999E-2</v>
      </c>
      <c r="AB75">
        <v>-1.06E-2</v>
      </c>
      <c r="AC75" s="35">
        <f t="shared" si="28"/>
        <v>4.8121428571428621E-3</v>
      </c>
      <c r="AD75" s="35">
        <f t="shared" si="29"/>
        <v>6.0459285714285715E-2</v>
      </c>
      <c r="AE75" s="35">
        <f t="shared" si="29"/>
        <v>1.4659285714285715E-2</v>
      </c>
      <c r="AF75">
        <v>8.6499999999999994E-2</v>
      </c>
      <c r="AG75">
        <v>-5.5E-2</v>
      </c>
      <c r="AH75">
        <v>2.2000000000000001E-3</v>
      </c>
      <c r="AI75" s="35">
        <f t="shared" si="30"/>
        <v>3.6728571428571305E-3</v>
      </c>
      <c r="AJ75" s="35">
        <f t="shared" si="31"/>
        <v>5.9059285714285717E-2</v>
      </c>
      <c r="AK75" s="35">
        <f t="shared" si="31"/>
        <v>6.2592857142857138E-3</v>
      </c>
      <c r="AL75">
        <v>0.1124</v>
      </c>
      <c r="AM75">
        <v>-2.1399999999999999E-2</v>
      </c>
      <c r="AN75">
        <v>-6.0000000000000001E-3</v>
      </c>
      <c r="AO75" s="35">
        <f t="shared" si="32"/>
        <v>1.6400714285714282E-2</v>
      </c>
      <c r="AP75" s="35">
        <f t="shared" si="33"/>
        <v>2.5459285714285712E-2</v>
      </c>
      <c r="AQ75" s="35">
        <f t="shared" si="33"/>
        <v>1.0059285714285715E-2</v>
      </c>
      <c r="AR75">
        <v>3.0000000000000001E-3</v>
      </c>
      <c r="AS75">
        <v>-9.1000000000000004E-3</v>
      </c>
      <c r="AT75">
        <v>2.2200000000000001E-2</v>
      </c>
      <c r="AU75" s="35">
        <f t="shared" si="34"/>
        <v>8.5714285714285736E-3</v>
      </c>
      <c r="AV75" s="35">
        <f t="shared" si="35"/>
        <v>1.3159285714285714E-2</v>
      </c>
      <c r="AW75" s="35">
        <f t="shared" si="35"/>
        <v>2.6259285714285714E-2</v>
      </c>
      <c r="AX75">
        <v>4.2700000000000002E-2</v>
      </c>
      <c r="AY75">
        <v>-7.9799999999999996E-2</v>
      </c>
      <c r="AZ75">
        <v>-1.0200000000000001E-2</v>
      </c>
      <c r="BA75" s="35">
        <f t="shared" si="36"/>
        <v>3.6000714285714247E-2</v>
      </c>
      <c r="BB75" s="35">
        <f t="shared" si="37"/>
        <v>8.3859285714285706E-2</v>
      </c>
      <c r="BC75" s="35">
        <f t="shared" si="37"/>
        <v>1.4259285714285714E-2</v>
      </c>
    </row>
    <row r="76" spans="1:55" ht="15">
      <c r="A76" s="1">
        <v>70</v>
      </c>
      <c r="B76">
        <v>0.1042</v>
      </c>
      <c r="C76">
        <v>-2.5700000000000001E-2</v>
      </c>
      <c r="D76">
        <v>-4.4999999999999997E-3</v>
      </c>
      <c r="E76" s="34">
        <f t="shared" si="19"/>
        <v>1.3400000000000495E-3</v>
      </c>
      <c r="F76" s="34">
        <f t="shared" si="20"/>
        <v>4.8657857142857149E-2</v>
      </c>
      <c r="G76" s="34">
        <f t="shared" si="21"/>
        <v>8.5592857142857137E-3</v>
      </c>
      <c r="H76">
        <v>0.08</v>
      </c>
      <c r="I76">
        <v>-4.0800000000000003E-2</v>
      </c>
      <c r="J76">
        <v>-5.1999999999999998E-3</v>
      </c>
      <c r="K76" s="35">
        <f t="shared" si="22"/>
        <v>2.6800000000000435E-3</v>
      </c>
      <c r="L76" s="35">
        <f t="shared" si="23"/>
        <v>4.485928571428572E-2</v>
      </c>
      <c r="M76" s="35">
        <f t="shared" si="23"/>
        <v>9.259285714285713E-3</v>
      </c>
      <c r="N76">
        <v>9.5299999999999996E-2</v>
      </c>
      <c r="O76">
        <v>-5.0099999999999999E-2</v>
      </c>
      <c r="P76">
        <v>2.9999999999999997E-4</v>
      </c>
      <c r="Q76" s="35">
        <f t="shared" si="24"/>
        <v>1.8242857142856811E-3</v>
      </c>
      <c r="R76" s="35">
        <f t="shared" si="25"/>
        <v>5.4159285714285715E-2</v>
      </c>
      <c r="S76" s="35">
        <f t="shared" si="25"/>
        <v>4.359285714285714E-3</v>
      </c>
      <c r="T76">
        <v>0.1069</v>
      </c>
      <c r="U76">
        <v>-1.8800000000000001E-2</v>
      </c>
      <c r="V76">
        <v>-8.3999999999999995E-3</v>
      </c>
      <c r="W76" s="35">
        <f t="shared" si="26"/>
        <v>1.2642857142857178E-3</v>
      </c>
      <c r="X76" s="35">
        <f t="shared" si="27"/>
        <v>2.2859285714285714E-2</v>
      </c>
      <c r="Y76" s="35">
        <f t="shared" si="27"/>
        <v>1.2459285714285714E-2</v>
      </c>
      <c r="Z76">
        <v>9.1300000000000006E-2</v>
      </c>
      <c r="AA76">
        <v>-3.8600000000000002E-2</v>
      </c>
      <c r="AB76">
        <v>1.2999999999999999E-3</v>
      </c>
      <c r="AC76" s="35">
        <f t="shared" si="28"/>
        <v>5.9121428571428658E-3</v>
      </c>
      <c r="AD76" s="35">
        <f t="shared" si="29"/>
        <v>4.2659285714285719E-2</v>
      </c>
      <c r="AE76" s="35">
        <f t="shared" si="29"/>
        <v>5.359285714285714E-3</v>
      </c>
      <c r="AF76">
        <v>8.4400000000000003E-2</v>
      </c>
      <c r="AG76">
        <v>-4.8800000000000003E-2</v>
      </c>
      <c r="AH76">
        <v>1.9E-3</v>
      </c>
      <c r="AI76" s="35">
        <f t="shared" si="30"/>
        <v>5.7728571428571213E-3</v>
      </c>
      <c r="AJ76" s="35">
        <f t="shared" si="31"/>
        <v>5.285928571428572E-2</v>
      </c>
      <c r="AK76" s="35">
        <f t="shared" si="31"/>
        <v>5.9592857142857138E-3</v>
      </c>
      <c r="AL76">
        <v>9.7000000000000003E-2</v>
      </c>
      <c r="AM76">
        <v>-1.11E-2</v>
      </c>
      <c r="AN76">
        <v>-5.1000000000000004E-3</v>
      </c>
      <c r="AO76" s="35">
        <f t="shared" si="32"/>
        <v>1.0007142857142853E-3</v>
      </c>
      <c r="AP76" s="35">
        <f t="shared" si="33"/>
        <v>1.5159285714285715E-2</v>
      </c>
      <c r="AQ76" s="35">
        <f t="shared" si="33"/>
        <v>9.1592857142857136E-3</v>
      </c>
      <c r="AR76">
        <v>-3.2000000000000002E-3</v>
      </c>
      <c r="AS76">
        <v>3.7000000000000002E-3</v>
      </c>
      <c r="AT76">
        <v>3.0700000000000002E-2</v>
      </c>
      <c r="AU76" s="35">
        <f t="shared" si="34"/>
        <v>1.4771428571428574E-2</v>
      </c>
      <c r="AV76" s="35">
        <f t="shared" si="35"/>
        <v>7.7592857142857142E-3</v>
      </c>
      <c r="AW76" s="35">
        <f t="shared" si="35"/>
        <v>3.4759285714285715E-2</v>
      </c>
      <c r="AX76">
        <v>6.0699999999999997E-2</v>
      </c>
      <c r="AY76">
        <v>-8.8200000000000001E-2</v>
      </c>
      <c r="AZ76">
        <v>1.09E-2</v>
      </c>
      <c r="BA76" s="35">
        <f t="shared" si="36"/>
        <v>1.8000714285714252E-2</v>
      </c>
      <c r="BB76" s="35">
        <f t="shared" si="37"/>
        <v>9.225928571428571E-2</v>
      </c>
      <c r="BC76" s="35">
        <f t="shared" si="37"/>
        <v>1.4959285714285713E-2</v>
      </c>
    </row>
    <row r="77" spans="1:55" ht="15">
      <c r="A77" s="1">
        <v>71</v>
      </c>
      <c r="B77">
        <v>0.10979999999999999</v>
      </c>
      <c r="C77">
        <v>-2.1399999999999999E-2</v>
      </c>
      <c r="D77">
        <v>-5.1000000000000004E-3</v>
      </c>
      <c r="E77" s="34">
        <f t="shared" si="19"/>
        <v>6.9400000000000434E-3</v>
      </c>
      <c r="F77" s="34">
        <f t="shared" si="20"/>
        <v>1.557857142857149E-3</v>
      </c>
      <c r="G77" s="34">
        <f t="shared" si="21"/>
        <v>9.1592857142857136E-3</v>
      </c>
      <c r="H77">
        <v>6.8400000000000002E-2</v>
      </c>
      <c r="I77">
        <v>-5.2499999999999998E-2</v>
      </c>
      <c r="J77">
        <v>1.5E-3</v>
      </c>
      <c r="K77" s="35">
        <f t="shared" si="22"/>
        <v>1.4280000000000043E-2</v>
      </c>
      <c r="L77" s="35">
        <f t="shared" si="23"/>
        <v>5.6559285714285715E-2</v>
      </c>
      <c r="M77" s="35">
        <f t="shared" si="23"/>
        <v>5.5592857142857145E-3</v>
      </c>
      <c r="N77">
        <v>9.3700000000000006E-2</v>
      </c>
      <c r="O77">
        <v>-5.5E-2</v>
      </c>
      <c r="P77">
        <v>-2.8E-3</v>
      </c>
      <c r="Q77" s="35">
        <f t="shared" si="24"/>
        <v>2.2428571428569077E-4</v>
      </c>
      <c r="R77" s="35">
        <f t="shared" si="25"/>
        <v>5.9059285714285717E-2</v>
      </c>
      <c r="S77" s="35">
        <f t="shared" si="25"/>
        <v>1.2592857142857141E-3</v>
      </c>
      <c r="T77">
        <v>0.1072</v>
      </c>
      <c r="U77">
        <v>-2.1000000000000001E-2</v>
      </c>
      <c r="V77">
        <v>-8.3000000000000001E-3</v>
      </c>
      <c r="W77" s="35">
        <f t="shared" si="26"/>
        <v>1.5642857142857264E-3</v>
      </c>
      <c r="X77" s="35">
        <f t="shared" si="27"/>
        <v>2.5059285714285714E-2</v>
      </c>
      <c r="Y77" s="35">
        <f t="shared" si="27"/>
        <v>1.2359285714285715E-2</v>
      </c>
      <c r="Z77">
        <v>9.5500000000000002E-2</v>
      </c>
      <c r="AA77">
        <v>-4.82E-2</v>
      </c>
      <c r="AB77">
        <v>-6.6E-3</v>
      </c>
      <c r="AC77" s="35">
        <f t="shared" si="28"/>
        <v>1.0112142857142861E-2</v>
      </c>
      <c r="AD77" s="35">
        <f t="shared" si="29"/>
        <v>5.2259285714285716E-2</v>
      </c>
      <c r="AE77" s="35">
        <f t="shared" si="29"/>
        <v>1.0659285714285715E-2</v>
      </c>
      <c r="AF77">
        <v>9.4600000000000004E-2</v>
      </c>
      <c r="AG77">
        <v>-6.08E-2</v>
      </c>
      <c r="AH77">
        <v>8.0000000000000004E-4</v>
      </c>
      <c r="AI77" s="35">
        <f t="shared" si="30"/>
        <v>4.4271428571428795E-3</v>
      </c>
      <c r="AJ77" s="35">
        <f t="shared" si="31"/>
        <v>6.4859285714285717E-2</v>
      </c>
      <c r="AK77" s="35">
        <f t="shared" si="31"/>
        <v>4.8592857142857144E-3</v>
      </c>
      <c r="AL77">
        <v>0.1067</v>
      </c>
      <c r="AM77">
        <v>-1.49E-2</v>
      </c>
      <c r="AN77">
        <v>-6.6E-3</v>
      </c>
      <c r="AO77" s="35">
        <f t="shared" si="32"/>
        <v>1.0700714285714286E-2</v>
      </c>
      <c r="AP77" s="35">
        <f t="shared" si="33"/>
        <v>1.8959285714285713E-2</v>
      </c>
      <c r="AQ77" s="35">
        <f t="shared" si="33"/>
        <v>1.0659285714285715E-2</v>
      </c>
      <c r="AR77">
        <v>2.8E-3</v>
      </c>
      <c r="AS77">
        <v>2.9999999999999997E-4</v>
      </c>
      <c r="AT77">
        <v>3.2500000000000001E-2</v>
      </c>
      <c r="AU77" s="35">
        <f t="shared" si="34"/>
        <v>8.7714285714285741E-3</v>
      </c>
      <c r="AV77" s="35">
        <f t="shared" si="35"/>
        <v>4.359285714285714E-3</v>
      </c>
      <c r="AW77" s="35">
        <f t="shared" si="35"/>
        <v>3.6559285714285718E-2</v>
      </c>
      <c r="AX77">
        <v>0.1086</v>
      </c>
      <c r="AY77">
        <v>-6.5799999999999997E-2</v>
      </c>
      <c r="AZ77">
        <v>-2.0000000000000001E-4</v>
      </c>
      <c r="BA77" s="35">
        <f t="shared" si="36"/>
        <v>2.9899285714285753E-2</v>
      </c>
      <c r="BB77" s="35">
        <f t="shared" si="37"/>
        <v>6.9859285714285707E-2</v>
      </c>
      <c r="BC77" s="35">
        <f t="shared" si="37"/>
        <v>3.859285714285714E-3</v>
      </c>
    </row>
    <row r="78" spans="1:55" ht="15">
      <c r="A78" s="1">
        <v>72</v>
      </c>
      <c r="B78">
        <v>0.1191</v>
      </c>
      <c r="C78">
        <v>-2.07E-2</v>
      </c>
      <c r="D78">
        <v>-2.5000000000000001E-3</v>
      </c>
      <c r="E78" s="34">
        <f t="shared" si="19"/>
        <v>1.6240000000000046E-2</v>
      </c>
      <c r="F78" s="34">
        <f t="shared" si="20"/>
        <v>2.2578571428571483E-3</v>
      </c>
      <c r="G78" s="34">
        <f t="shared" si="21"/>
        <v>1.559285714285714E-3</v>
      </c>
      <c r="H78">
        <v>6.6400000000000001E-2</v>
      </c>
      <c r="I78">
        <v>-5.1799999999999999E-2</v>
      </c>
      <c r="J78">
        <v>5.0000000000000001E-3</v>
      </c>
      <c r="K78" s="35">
        <f t="shared" si="22"/>
        <v>1.6280000000000044E-2</v>
      </c>
      <c r="L78" s="35">
        <f t="shared" si="23"/>
        <v>5.5859285714285715E-2</v>
      </c>
      <c r="M78" s="35">
        <f t="shared" si="23"/>
        <v>9.0592857142857142E-3</v>
      </c>
      <c r="N78">
        <v>8.9800000000000005E-2</v>
      </c>
      <c r="O78">
        <v>-4.6600000000000003E-2</v>
      </c>
      <c r="P78">
        <v>-8.0000000000000004E-4</v>
      </c>
      <c r="Q78" s="35">
        <f t="shared" si="24"/>
        <v>3.6757142857143099E-3</v>
      </c>
      <c r="R78" s="35">
        <f t="shared" si="25"/>
        <v>5.0659285714285719E-2</v>
      </c>
      <c r="S78" s="35">
        <f t="shared" si="25"/>
        <v>3.2592857142857141E-3</v>
      </c>
      <c r="T78">
        <v>0.1074</v>
      </c>
      <c r="U78">
        <v>-1.52E-2</v>
      </c>
      <c r="V78">
        <v>-1.0200000000000001E-2</v>
      </c>
      <c r="W78" s="35">
        <f t="shared" si="26"/>
        <v>1.7642857142857182E-3</v>
      </c>
      <c r="X78" s="35">
        <f t="shared" si="27"/>
        <v>1.9259285714285715E-2</v>
      </c>
      <c r="Y78" s="35">
        <f t="shared" si="27"/>
        <v>1.4259285714285714E-2</v>
      </c>
      <c r="Z78">
        <v>9.3100000000000002E-2</v>
      </c>
      <c r="AA78">
        <v>-5.4600000000000003E-2</v>
      </c>
      <c r="AB78">
        <v>-1.2999999999999999E-3</v>
      </c>
      <c r="AC78" s="35">
        <f t="shared" si="28"/>
        <v>7.7121428571428619E-3</v>
      </c>
      <c r="AD78" s="35">
        <f t="shared" si="29"/>
        <v>5.8659285714285719E-2</v>
      </c>
      <c r="AE78" s="35">
        <f t="shared" si="29"/>
        <v>2.7592857142857141E-3</v>
      </c>
      <c r="AF78">
        <v>9.2200000000000004E-2</v>
      </c>
      <c r="AG78">
        <v>-5.6000000000000001E-2</v>
      </c>
      <c r="AH78">
        <v>5.9999999999999995E-4</v>
      </c>
      <c r="AI78" s="35">
        <f t="shared" si="30"/>
        <v>2.0271428571428801E-3</v>
      </c>
      <c r="AJ78" s="35">
        <f t="shared" si="31"/>
        <v>6.0059285714285718E-2</v>
      </c>
      <c r="AK78" s="35">
        <f t="shared" si="31"/>
        <v>4.6592857142857139E-3</v>
      </c>
      <c r="AL78">
        <v>9.9000000000000005E-2</v>
      </c>
      <c r="AM78">
        <v>-1.9699999999999999E-2</v>
      </c>
      <c r="AN78">
        <v>-5.7000000000000002E-3</v>
      </c>
      <c r="AO78" s="35">
        <f t="shared" si="32"/>
        <v>3.0007142857142871E-3</v>
      </c>
      <c r="AP78" s="35">
        <f t="shared" si="33"/>
        <v>2.3759285714285712E-2</v>
      </c>
      <c r="AQ78" s="35">
        <f t="shared" si="33"/>
        <v>9.7592857142857134E-3</v>
      </c>
      <c r="AR78">
        <v>3.78E-2</v>
      </c>
      <c r="AS78">
        <v>-1.18E-2</v>
      </c>
      <c r="AT78">
        <v>2.46E-2</v>
      </c>
      <c r="AU78" s="35">
        <f t="shared" si="34"/>
        <v>2.6228571428571427E-2</v>
      </c>
      <c r="AV78" s="35">
        <f t="shared" si="35"/>
        <v>1.5859285714285715E-2</v>
      </c>
      <c r="AW78" s="35">
        <f t="shared" si="35"/>
        <v>2.8659285714285714E-2</v>
      </c>
      <c r="AX78">
        <v>5.1900000000000002E-2</v>
      </c>
      <c r="AY78">
        <v>-3.0599999999999999E-2</v>
      </c>
      <c r="AZ78">
        <v>5.0000000000000001E-4</v>
      </c>
      <c r="BA78" s="35">
        <f t="shared" si="36"/>
        <v>2.6800714285714247E-2</v>
      </c>
      <c r="BB78" s="35">
        <f t="shared" si="37"/>
        <v>3.4659285714285712E-2</v>
      </c>
      <c r="BC78" s="35">
        <f t="shared" si="37"/>
        <v>4.5592857142857136E-3</v>
      </c>
    </row>
    <row r="79" spans="1:55" ht="15">
      <c r="A79" s="1">
        <v>73</v>
      </c>
      <c r="B79">
        <v>0.10929999999999999</v>
      </c>
      <c r="C79">
        <v>-2.2800000000000001E-2</v>
      </c>
      <c r="D79">
        <v>4.0000000000000002E-4</v>
      </c>
      <c r="E79" s="34">
        <f t="shared" si="19"/>
        <v>6.4400000000000429E-3</v>
      </c>
      <c r="F79" s="34">
        <f t="shared" si="20"/>
        <v>1.5785714285714708E-4</v>
      </c>
      <c r="G79" s="34">
        <f t="shared" si="21"/>
        <v>4.4592857142857142E-3</v>
      </c>
      <c r="H79">
        <v>7.0199999999999999E-2</v>
      </c>
      <c r="I79">
        <v>-6.0199999999999997E-2</v>
      </c>
      <c r="J79">
        <v>9.9000000000000008E-3</v>
      </c>
      <c r="K79" s="35">
        <f t="shared" si="22"/>
        <v>1.2480000000000047E-2</v>
      </c>
      <c r="L79" s="35">
        <f t="shared" si="23"/>
        <v>6.4259285714285713E-2</v>
      </c>
      <c r="M79" s="35">
        <f t="shared" si="23"/>
        <v>1.3959285714285716E-2</v>
      </c>
      <c r="N79">
        <v>9.5399999999999999E-2</v>
      </c>
      <c r="O79">
        <v>-5.2200000000000003E-2</v>
      </c>
      <c r="P79">
        <v>-2.3E-3</v>
      </c>
      <c r="Q79" s="35">
        <f t="shared" si="24"/>
        <v>1.924285714285684E-3</v>
      </c>
      <c r="R79" s="35">
        <f t="shared" si="25"/>
        <v>5.625928571428572E-2</v>
      </c>
      <c r="S79" s="35">
        <f t="shared" si="25"/>
        <v>1.7592857142857141E-3</v>
      </c>
      <c r="T79">
        <v>0.1089</v>
      </c>
      <c r="U79">
        <v>-2.6700000000000002E-2</v>
      </c>
      <c r="V79">
        <v>-6.4000000000000003E-3</v>
      </c>
      <c r="W79" s="35">
        <f t="shared" si="26"/>
        <v>3.2642857142857196E-3</v>
      </c>
      <c r="X79" s="35">
        <f t="shared" si="27"/>
        <v>3.0759285714285715E-2</v>
      </c>
      <c r="Y79" s="35">
        <f t="shared" si="27"/>
        <v>1.0459285714285714E-2</v>
      </c>
      <c r="Z79">
        <v>9.6100000000000005E-2</v>
      </c>
      <c r="AA79">
        <v>-3.5099999999999999E-2</v>
      </c>
      <c r="AB79">
        <v>9.1000000000000004E-3</v>
      </c>
      <c r="AC79" s="35">
        <f t="shared" si="28"/>
        <v>1.0712142857142865E-2</v>
      </c>
      <c r="AD79" s="35">
        <f t="shared" si="29"/>
        <v>3.9159285714285716E-2</v>
      </c>
      <c r="AE79" s="35">
        <f t="shared" si="29"/>
        <v>1.3159285714285714E-2</v>
      </c>
      <c r="AF79">
        <v>8.9200000000000002E-2</v>
      </c>
      <c r="AG79">
        <v>-5.4199999999999998E-2</v>
      </c>
      <c r="AH79">
        <v>-2.9999999999999997E-4</v>
      </c>
      <c r="AI79" s="35">
        <f t="shared" si="30"/>
        <v>9.7285714285712255E-4</v>
      </c>
      <c r="AJ79" s="35">
        <f t="shared" si="31"/>
        <v>5.8259285714285715E-2</v>
      </c>
      <c r="AK79" s="35">
        <f t="shared" si="31"/>
        <v>3.7592857142857141E-3</v>
      </c>
      <c r="AL79">
        <v>0.10199999999999999</v>
      </c>
      <c r="AM79">
        <v>-8.5000000000000006E-3</v>
      </c>
      <c r="AN79">
        <v>-1.01E-2</v>
      </c>
      <c r="AO79" s="35">
        <f t="shared" si="32"/>
        <v>6.0007142857142759E-3</v>
      </c>
      <c r="AP79" s="35">
        <f t="shared" si="33"/>
        <v>1.2559285714285714E-2</v>
      </c>
      <c r="AQ79" s="35">
        <f t="shared" si="33"/>
        <v>1.4159285714285715E-2</v>
      </c>
      <c r="AR79">
        <v>7.1900000000000006E-2</v>
      </c>
      <c r="AS79">
        <v>-1.6500000000000001E-2</v>
      </c>
      <c r="AT79">
        <v>1.9E-3</v>
      </c>
      <c r="AU79" s="35">
        <f t="shared" si="34"/>
        <v>6.0328571428571433E-2</v>
      </c>
      <c r="AV79" s="35">
        <f t="shared" si="35"/>
        <v>2.0559285714285714E-2</v>
      </c>
      <c r="AW79" s="35">
        <f t="shared" si="35"/>
        <v>5.9592857142857138E-3</v>
      </c>
      <c r="AX79">
        <v>9.9299999999999999E-2</v>
      </c>
      <c r="AY79">
        <v>-8.3699999999999997E-2</v>
      </c>
      <c r="AZ79">
        <v>-1.6899999999999998E-2</v>
      </c>
      <c r="BA79" s="35">
        <f t="shared" si="36"/>
        <v>2.0599285714285751E-2</v>
      </c>
      <c r="BB79" s="35">
        <f t="shared" si="37"/>
        <v>8.7759285714285706E-2</v>
      </c>
      <c r="BC79" s="35">
        <f t="shared" si="37"/>
        <v>2.0959285714285712E-2</v>
      </c>
    </row>
    <row r="80" spans="1:55" ht="15">
      <c r="A80" s="1">
        <v>74</v>
      </c>
      <c r="B80">
        <v>0.10630000000000001</v>
      </c>
      <c r="C80">
        <v>-2.46E-2</v>
      </c>
      <c r="D80">
        <v>-1.8E-3</v>
      </c>
      <c r="E80" s="34">
        <f t="shared" si="19"/>
        <v>3.4400000000000541E-3</v>
      </c>
      <c r="F80" s="34">
        <f t="shared" si="20"/>
        <v>4.7557857142857152E-2</v>
      </c>
      <c r="G80" s="34">
        <f t="shared" si="21"/>
        <v>2.2592857142857141E-3</v>
      </c>
      <c r="H80">
        <v>9.3600000000000003E-2</v>
      </c>
      <c r="I80">
        <v>-4.58E-2</v>
      </c>
      <c r="J80">
        <v>7.6E-3</v>
      </c>
      <c r="K80" s="35">
        <f t="shared" si="22"/>
        <v>1.0919999999999958E-2</v>
      </c>
      <c r="L80" s="35">
        <f t="shared" si="23"/>
        <v>4.9859285714285717E-2</v>
      </c>
      <c r="M80" s="35">
        <f t="shared" si="23"/>
        <v>1.1659285714285714E-2</v>
      </c>
      <c r="N80">
        <v>9.5100000000000004E-2</v>
      </c>
      <c r="O80">
        <v>-0.05</v>
      </c>
      <c r="P80">
        <v>-1.6999999999999999E-3</v>
      </c>
      <c r="Q80" s="35">
        <f t="shared" si="24"/>
        <v>1.6242857142856892E-3</v>
      </c>
      <c r="R80" s="35">
        <f t="shared" si="25"/>
        <v>5.4059285714285719E-2</v>
      </c>
      <c r="S80" s="35">
        <f t="shared" si="25"/>
        <v>2.3592857142857139E-3</v>
      </c>
      <c r="T80">
        <v>0.10489999999999999</v>
      </c>
      <c r="U80">
        <v>-2.41E-2</v>
      </c>
      <c r="V80">
        <v>-1.1999999999999999E-3</v>
      </c>
      <c r="W80" s="35">
        <f t="shared" si="26"/>
        <v>7.3571428571428399E-4</v>
      </c>
      <c r="X80" s="35">
        <f t="shared" si="27"/>
        <v>2.8159285714285713E-2</v>
      </c>
      <c r="Y80" s="35">
        <f t="shared" si="27"/>
        <v>2.8592857142857144E-3</v>
      </c>
      <c r="Z80">
        <v>8.3699999999999997E-2</v>
      </c>
      <c r="AA80">
        <v>-4.9399999999999999E-2</v>
      </c>
      <c r="AB80">
        <v>1.5299999999999999E-2</v>
      </c>
      <c r="AC80" s="35">
        <f t="shared" si="28"/>
        <v>1.6878571428571437E-3</v>
      </c>
      <c r="AD80" s="35">
        <f t="shared" si="29"/>
        <v>5.3459285714285716E-2</v>
      </c>
      <c r="AE80" s="35">
        <f t="shared" si="29"/>
        <v>1.9359285714285714E-2</v>
      </c>
      <c r="AF80">
        <v>9.35E-2</v>
      </c>
      <c r="AG80">
        <v>-5.6599999999999998E-2</v>
      </c>
      <c r="AH80">
        <v>-2.5999999999999999E-3</v>
      </c>
      <c r="AI80" s="35">
        <f t="shared" si="30"/>
        <v>3.3271428571428757E-3</v>
      </c>
      <c r="AJ80" s="35">
        <f t="shared" si="31"/>
        <v>6.0659285714285714E-2</v>
      </c>
      <c r="AK80" s="35">
        <f t="shared" si="31"/>
        <v>1.4592857142857142E-3</v>
      </c>
      <c r="AL80">
        <v>9.3799999999999994E-2</v>
      </c>
      <c r="AM80">
        <v>-1.52E-2</v>
      </c>
      <c r="AN80">
        <v>-1.0500000000000001E-2</v>
      </c>
      <c r="AO80" s="35">
        <f t="shared" si="32"/>
        <v>2.1992857142857231E-3</v>
      </c>
      <c r="AP80" s="35">
        <f t="shared" si="33"/>
        <v>1.9259285714285715E-2</v>
      </c>
      <c r="AQ80" s="35">
        <f t="shared" si="33"/>
        <v>1.4559285714285716E-2</v>
      </c>
      <c r="AR80">
        <v>3.49E-2</v>
      </c>
      <c r="AS80">
        <v>-5.5E-2</v>
      </c>
      <c r="AT80">
        <v>-6.7000000000000002E-3</v>
      </c>
      <c r="AU80" s="35">
        <f t="shared" si="34"/>
        <v>2.3328571428571428E-2</v>
      </c>
      <c r="AV80" s="35">
        <f t="shared" si="35"/>
        <v>5.9059285714285717E-2</v>
      </c>
      <c r="AW80" s="35">
        <f t="shared" si="35"/>
        <v>1.0759285714285714E-2</v>
      </c>
      <c r="AX80">
        <v>9.8699999999999996E-2</v>
      </c>
      <c r="AY80">
        <v>-5.6800000000000003E-2</v>
      </c>
      <c r="AZ80">
        <v>-8.5000000000000006E-3</v>
      </c>
      <c r="BA80" s="35">
        <f t="shared" si="36"/>
        <v>1.9999285714285747E-2</v>
      </c>
      <c r="BB80" s="35">
        <f t="shared" si="37"/>
        <v>6.085928571428572E-2</v>
      </c>
      <c r="BC80" s="35">
        <f t="shared" si="37"/>
        <v>1.2559285714285714E-2</v>
      </c>
    </row>
    <row r="81" spans="1:55" ht="15">
      <c r="A81" s="1">
        <v>75</v>
      </c>
      <c r="B81">
        <v>0.1144</v>
      </c>
      <c r="C81">
        <v>-1.9599999999999999E-2</v>
      </c>
      <c r="D81">
        <v>1.1999999999999999E-3</v>
      </c>
      <c r="E81" s="34">
        <f t="shared" si="19"/>
        <v>1.154000000000005E-2</v>
      </c>
      <c r="F81" s="34">
        <f t="shared" si="20"/>
        <v>3.3578571428571485E-3</v>
      </c>
      <c r="G81" s="34">
        <f t="shared" si="21"/>
        <v>5.2592857142857137E-3</v>
      </c>
      <c r="H81">
        <v>8.8400000000000006E-2</v>
      </c>
      <c r="I81">
        <v>-3.6299999999999999E-2</v>
      </c>
      <c r="J81">
        <v>-2.7000000000000001E-3</v>
      </c>
      <c r="K81" s="35">
        <f t="shared" si="22"/>
        <v>5.7199999999999612E-3</v>
      </c>
      <c r="L81" s="35">
        <f t="shared" si="23"/>
        <v>4.0359285714285716E-2</v>
      </c>
      <c r="M81" s="35">
        <f t="shared" si="23"/>
        <v>1.3592857142857139E-3</v>
      </c>
      <c r="N81">
        <v>9.3100000000000002E-2</v>
      </c>
      <c r="O81">
        <v>-5.7299999999999997E-2</v>
      </c>
      <c r="P81">
        <v>-1E-3</v>
      </c>
      <c r="Q81" s="35">
        <f t="shared" si="24"/>
        <v>3.7571428571431253E-4</v>
      </c>
      <c r="R81" s="35">
        <f t="shared" si="25"/>
        <v>6.1359285714285713E-2</v>
      </c>
      <c r="S81" s="35">
        <f t="shared" si="25"/>
        <v>3.059285714285714E-3</v>
      </c>
      <c r="T81">
        <v>0.11070000000000001</v>
      </c>
      <c r="U81">
        <v>-2.2100000000000002E-2</v>
      </c>
      <c r="V81">
        <v>-1.1000000000000001E-3</v>
      </c>
      <c r="W81" s="35">
        <f t="shared" si="26"/>
        <v>5.0642857142857295E-3</v>
      </c>
      <c r="X81" s="35">
        <f t="shared" si="27"/>
        <v>2.6159285714285715E-2</v>
      </c>
      <c r="Y81" s="35">
        <f t="shared" si="27"/>
        <v>2.9592857142857138E-3</v>
      </c>
      <c r="Z81">
        <v>9.1800000000000007E-2</v>
      </c>
      <c r="AA81">
        <v>-4.5900000000000003E-2</v>
      </c>
      <c r="AB81">
        <v>4.7999999999999996E-3</v>
      </c>
      <c r="AC81" s="35">
        <f t="shared" si="28"/>
        <v>6.4121428571428662E-3</v>
      </c>
      <c r="AD81" s="35">
        <f t="shared" si="29"/>
        <v>4.995928571428572E-2</v>
      </c>
      <c r="AE81" s="35">
        <f t="shared" si="29"/>
        <v>8.8592857142857136E-3</v>
      </c>
      <c r="AF81">
        <v>8.9700000000000002E-2</v>
      </c>
      <c r="AG81">
        <v>-5.45E-2</v>
      </c>
      <c r="AH81">
        <v>-3.3E-3</v>
      </c>
      <c r="AI81" s="35">
        <f t="shared" si="30"/>
        <v>4.728571428571221E-4</v>
      </c>
      <c r="AJ81" s="35">
        <f t="shared" si="31"/>
        <v>5.8559285714285716E-2</v>
      </c>
      <c r="AK81" s="35">
        <f t="shared" si="31"/>
        <v>7.5928571428571408E-4</v>
      </c>
      <c r="AL81">
        <v>9.3700000000000006E-2</v>
      </c>
      <c r="AM81">
        <v>-1.1900000000000001E-2</v>
      </c>
      <c r="AN81">
        <v>-6.4000000000000003E-3</v>
      </c>
      <c r="AO81" s="35">
        <f t="shared" si="32"/>
        <v>2.299285714285712E-3</v>
      </c>
      <c r="AP81" s="35">
        <f t="shared" si="33"/>
        <v>1.5959285714285714E-2</v>
      </c>
      <c r="AQ81" s="35">
        <f t="shared" si="33"/>
        <v>1.0459285714285714E-2</v>
      </c>
      <c r="AR81">
        <v>-1.6199999999999999E-2</v>
      </c>
      <c r="AS81">
        <v>-5.1900000000000002E-2</v>
      </c>
      <c r="AT81">
        <v>-9.2999999999999992E-3</v>
      </c>
      <c r="AU81" s="35">
        <f t="shared" si="34"/>
        <v>2.7771428571428572E-2</v>
      </c>
      <c r="AV81" s="35">
        <f t="shared" si="35"/>
        <v>5.5959285714285718E-2</v>
      </c>
      <c r="AW81" s="35">
        <f t="shared" si="35"/>
        <v>1.3359285714285712E-2</v>
      </c>
      <c r="AX81">
        <v>8.6400000000000005E-2</v>
      </c>
      <c r="AY81">
        <v>-5.7799999999999997E-2</v>
      </c>
      <c r="AZ81">
        <v>-2.0999999999999999E-3</v>
      </c>
      <c r="BA81" s="35">
        <f t="shared" si="36"/>
        <v>7.6992857142857557E-3</v>
      </c>
      <c r="BB81" s="35">
        <f t="shared" si="37"/>
        <v>6.1859285714285714E-2</v>
      </c>
      <c r="BC81" s="35">
        <f t="shared" si="37"/>
        <v>1.9592857142857142E-3</v>
      </c>
    </row>
    <row r="82" spans="1:55" ht="15">
      <c r="A82" s="1">
        <v>76</v>
      </c>
      <c r="B82">
        <v>0.1094</v>
      </c>
      <c r="C82">
        <v>-2.3800000000000002E-2</v>
      </c>
      <c r="D82">
        <v>-2.0000000000000001E-4</v>
      </c>
      <c r="E82" s="34">
        <f t="shared" si="19"/>
        <v>6.5400000000000458E-3</v>
      </c>
      <c r="F82" s="34">
        <f t="shared" si="20"/>
        <v>4.675785714285715E-2</v>
      </c>
      <c r="G82" s="34">
        <f t="shared" si="21"/>
        <v>3.859285714285714E-3</v>
      </c>
      <c r="H82">
        <v>9.2499999999999999E-2</v>
      </c>
      <c r="I82">
        <v>-2.9399999999999999E-2</v>
      </c>
      <c r="J82">
        <v>-5.3E-3</v>
      </c>
      <c r="K82" s="35">
        <f t="shared" si="22"/>
        <v>9.8199999999999538E-3</v>
      </c>
      <c r="L82" s="35">
        <f t="shared" si="23"/>
        <v>3.3459285714285712E-2</v>
      </c>
      <c r="M82" s="35">
        <f t="shared" si="23"/>
        <v>9.3592857142857141E-3</v>
      </c>
      <c r="N82">
        <v>9.5000000000000001E-2</v>
      </c>
      <c r="O82">
        <v>-5.5899999999999998E-2</v>
      </c>
      <c r="P82">
        <v>-1.1000000000000001E-3</v>
      </c>
      <c r="Q82" s="35">
        <f t="shared" si="24"/>
        <v>1.5242857142856864E-3</v>
      </c>
      <c r="R82" s="35">
        <f t="shared" si="25"/>
        <v>5.9959285714285715E-2</v>
      </c>
      <c r="S82" s="35">
        <f t="shared" si="25"/>
        <v>2.9592857142857138E-3</v>
      </c>
      <c r="T82">
        <v>0.11020000000000001</v>
      </c>
      <c r="U82">
        <v>-1.32E-2</v>
      </c>
      <c r="V82">
        <v>-3.8E-3</v>
      </c>
      <c r="W82" s="35">
        <f t="shared" si="26"/>
        <v>4.564285714285729E-3</v>
      </c>
      <c r="X82" s="35">
        <f t="shared" si="27"/>
        <v>1.7259285714285713E-2</v>
      </c>
      <c r="Y82" s="35">
        <f t="shared" si="27"/>
        <v>2.5928571428571407E-4</v>
      </c>
      <c r="Z82">
        <v>8.5800000000000001E-2</v>
      </c>
      <c r="AA82">
        <v>-4.5699999999999998E-2</v>
      </c>
      <c r="AB82">
        <v>6.1999999999999998E-3</v>
      </c>
      <c r="AC82" s="35">
        <f t="shared" si="28"/>
        <v>4.1214285714286092E-4</v>
      </c>
      <c r="AD82" s="35">
        <f t="shared" si="29"/>
        <v>4.9759285714285714E-2</v>
      </c>
      <c r="AE82" s="35">
        <f t="shared" si="29"/>
        <v>1.0259285714285714E-2</v>
      </c>
      <c r="AF82">
        <v>9.5399999999999999E-2</v>
      </c>
      <c r="AG82">
        <v>-5.5399999999999998E-2</v>
      </c>
      <c r="AH82">
        <v>-4.8999999999999998E-3</v>
      </c>
      <c r="AI82" s="35">
        <f t="shared" si="30"/>
        <v>5.2271428571428746E-3</v>
      </c>
      <c r="AJ82" s="35">
        <f t="shared" si="31"/>
        <v>5.9459285714285715E-2</v>
      </c>
      <c r="AK82" s="35">
        <f t="shared" si="31"/>
        <v>8.9592857142857148E-3</v>
      </c>
      <c r="AL82">
        <v>7.5200000000000003E-2</v>
      </c>
      <c r="AM82">
        <v>-7.4000000000000003E-3</v>
      </c>
      <c r="AN82">
        <v>-1.03E-2</v>
      </c>
      <c r="AO82" s="35">
        <f t="shared" si="32"/>
        <v>2.0799285714285715E-2</v>
      </c>
      <c r="AP82" s="35">
        <f t="shared" si="33"/>
        <v>1.1459285714285714E-2</v>
      </c>
      <c r="AQ82" s="35">
        <f t="shared" si="33"/>
        <v>1.4359285714285713E-2</v>
      </c>
      <c r="AR82">
        <v>1.23E-2</v>
      </c>
      <c r="AS82">
        <v>-4.1099999999999998E-2</v>
      </c>
      <c r="AT82">
        <v>-4.7999999999999996E-3</v>
      </c>
      <c r="AU82" s="35">
        <f t="shared" si="34"/>
        <v>7.2857142857142565E-4</v>
      </c>
      <c r="AV82" s="35">
        <f t="shared" si="35"/>
        <v>4.5159285714285714E-2</v>
      </c>
      <c r="AW82" s="35">
        <f t="shared" si="35"/>
        <v>8.8592857142857136E-3</v>
      </c>
      <c r="AX82">
        <v>4.87E-2</v>
      </c>
      <c r="AY82">
        <v>-9.4600000000000004E-2</v>
      </c>
      <c r="AZ82">
        <v>-4.0000000000000002E-4</v>
      </c>
      <c r="BA82" s="35">
        <f t="shared" si="36"/>
        <v>3.0000714285714249E-2</v>
      </c>
      <c r="BB82" s="35">
        <f t="shared" si="37"/>
        <v>9.8659285714285713E-2</v>
      </c>
      <c r="BC82" s="35">
        <f t="shared" si="37"/>
        <v>3.6592857142857139E-3</v>
      </c>
    </row>
    <row r="83" spans="1:55" ht="15">
      <c r="A83" s="1">
        <v>77</v>
      </c>
      <c r="B83">
        <v>9.8000000000000004E-2</v>
      </c>
      <c r="C83">
        <v>-2.8799999999999999E-2</v>
      </c>
      <c r="D83">
        <v>2.5999999999999999E-3</v>
      </c>
      <c r="E83" s="34">
        <f t="shared" si="19"/>
        <v>4.8599999999999477E-3</v>
      </c>
      <c r="F83" s="34">
        <f t="shared" si="20"/>
        <v>5.1757857142857147E-2</v>
      </c>
      <c r="G83" s="34">
        <f t="shared" si="21"/>
        <v>6.6592857142857139E-3</v>
      </c>
      <c r="H83">
        <v>8.2299999999999998E-2</v>
      </c>
      <c r="I83">
        <v>-3.6400000000000002E-2</v>
      </c>
      <c r="J83">
        <v>-3.7000000000000002E-3</v>
      </c>
      <c r="K83" s="35">
        <f t="shared" si="22"/>
        <v>3.8000000000004697E-4</v>
      </c>
      <c r="L83" s="35">
        <f t="shared" si="23"/>
        <v>4.0459285714285718E-2</v>
      </c>
      <c r="M83" s="35">
        <f t="shared" si="23"/>
        <v>3.592857142857139E-4</v>
      </c>
      <c r="N83">
        <v>9.35E-2</v>
      </c>
      <c r="O83">
        <v>-5.8799999999999998E-2</v>
      </c>
      <c r="P83">
        <v>-1.8E-3</v>
      </c>
      <c r="Q83" s="35">
        <f t="shared" si="24"/>
        <v>2.4285714285685045E-5</v>
      </c>
      <c r="R83" s="35">
        <f t="shared" si="25"/>
        <v>6.2859285714285715E-2</v>
      </c>
      <c r="S83" s="35">
        <f t="shared" si="25"/>
        <v>2.2592857142857141E-3</v>
      </c>
      <c r="T83">
        <v>0.1067</v>
      </c>
      <c r="U83">
        <v>-1.21E-2</v>
      </c>
      <c r="V83">
        <v>-5.1000000000000004E-3</v>
      </c>
      <c r="W83" s="35">
        <f t="shared" si="26"/>
        <v>1.0642857142857259E-3</v>
      </c>
      <c r="X83" s="35">
        <f t="shared" si="27"/>
        <v>1.6159285714285713E-2</v>
      </c>
      <c r="Y83" s="35">
        <f t="shared" si="27"/>
        <v>9.1592857142857136E-3</v>
      </c>
      <c r="Z83">
        <v>9.64E-2</v>
      </c>
      <c r="AA83">
        <v>-4.0099999999999997E-2</v>
      </c>
      <c r="AB83">
        <v>1.3100000000000001E-2</v>
      </c>
      <c r="AC83" s="35">
        <f t="shared" si="28"/>
        <v>1.1012142857142859E-2</v>
      </c>
      <c r="AD83" s="35">
        <f t="shared" si="29"/>
        <v>4.4159285714285713E-2</v>
      </c>
      <c r="AE83" s="35">
        <f t="shared" si="29"/>
        <v>1.7159285714285714E-2</v>
      </c>
      <c r="AF83">
        <v>9.3200000000000005E-2</v>
      </c>
      <c r="AG83">
        <v>-5.3600000000000002E-2</v>
      </c>
      <c r="AH83">
        <v>-7.6E-3</v>
      </c>
      <c r="AI83" s="35">
        <f t="shared" si="30"/>
        <v>3.027142857142881E-3</v>
      </c>
      <c r="AJ83" s="35">
        <f t="shared" si="31"/>
        <v>5.7659285714285718E-2</v>
      </c>
      <c r="AK83" s="35">
        <f t="shared" si="31"/>
        <v>1.1659285714285714E-2</v>
      </c>
      <c r="AL83">
        <v>8.1199999999999994E-2</v>
      </c>
      <c r="AM83">
        <v>-5.5999999999999999E-3</v>
      </c>
      <c r="AN83">
        <v>-3.8E-3</v>
      </c>
      <c r="AO83" s="35">
        <f t="shared" si="32"/>
        <v>1.4799285714285723E-2</v>
      </c>
      <c r="AP83" s="35">
        <f t="shared" si="33"/>
        <v>9.659285714285714E-3</v>
      </c>
      <c r="AQ83" s="35">
        <f t="shared" si="33"/>
        <v>2.5928571428571407E-4</v>
      </c>
      <c r="AR83">
        <v>1.61E-2</v>
      </c>
      <c r="AS83">
        <v>-5.2999999999999999E-2</v>
      </c>
      <c r="AT83">
        <v>-6.7000000000000002E-3</v>
      </c>
      <c r="AU83" s="35">
        <f t="shared" si="34"/>
        <v>4.5285714285714252E-3</v>
      </c>
      <c r="AV83" s="35">
        <f t="shared" si="35"/>
        <v>5.7059285714285715E-2</v>
      </c>
      <c r="AW83" s="35">
        <f t="shared" si="35"/>
        <v>1.0759285714285714E-2</v>
      </c>
      <c r="AX83">
        <v>9.1600000000000001E-2</v>
      </c>
      <c r="AY83">
        <v>-7.5700000000000003E-2</v>
      </c>
      <c r="AZ83">
        <v>-1E-4</v>
      </c>
      <c r="BA83" s="35">
        <f t="shared" si="36"/>
        <v>1.2899285714285752E-2</v>
      </c>
      <c r="BB83" s="35">
        <f t="shared" si="37"/>
        <v>7.9759285714285713E-2</v>
      </c>
      <c r="BC83" s="35">
        <f t="shared" si="37"/>
        <v>3.9592857142857138E-3</v>
      </c>
    </row>
    <row r="84" spans="1:55" ht="15">
      <c r="A84" s="1">
        <v>78</v>
      </c>
      <c r="B84">
        <v>0.1021</v>
      </c>
      <c r="C84">
        <v>-2.5499999999999998E-2</v>
      </c>
      <c r="D84">
        <v>1E-3</v>
      </c>
      <c r="E84" s="34">
        <f t="shared" si="19"/>
        <v>7.5999999999995516E-4</v>
      </c>
      <c r="F84" s="34">
        <f t="shared" si="20"/>
        <v>4.845785714285715E-2</v>
      </c>
      <c r="G84" s="34">
        <f t="shared" si="21"/>
        <v>5.0592857142857141E-3</v>
      </c>
      <c r="H84">
        <v>8.3299999999999999E-2</v>
      </c>
      <c r="I84">
        <v>-2.4799999999999999E-2</v>
      </c>
      <c r="J84">
        <v>-4.4999999999999997E-3</v>
      </c>
      <c r="K84" s="35">
        <f t="shared" si="22"/>
        <v>6.1999999999995392E-4</v>
      </c>
      <c r="L84" s="35">
        <f t="shared" si="23"/>
        <v>2.8859285714285712E-2</v>
      </c>
      <c r="M84" s="35">
        <f t="shared" si="23"/>
        <v>8.5592857142857137E-3</v>
      </c>
      <c r="N84">
        <v>9.1800000000000007E-2</v>
      </c>
      <c r="O84">
        <v>-5.5199999999999999E-2</v>
      </c>
      <c r="P84">
        <v>2.9999999999999997E-4</v>
      </c>
      <c r="Q84" s="35">
        <f t="shared" si="24"/>
        <v>1.6757142857143081E-3</v>
      </c>
      <c r="R84" s="35">
        <f t="shared" si="25"/>
        <v>5.9259285714285716E-2</v>
      </c>
      <c r="S84" s="35">
        <f t="shared" si="25"/>
        <v>4.359285714285714E-3</v>
      </c>
      <c r="T84">
        <v>0.1143</v>
      </c>
      <c r="U84">
        <v>-1.6400000000000001E-2</v>
      </c>
      <c r="V84">
        <v>-6.7000000000000002E-3</v>
      </c>
      <c r="W84" s="35">
        <f t="shared" si="26"/>
        <v>8.6642857142857216E-3</v>
      </c>
      <c r="X84" s="35">
        <f t="shared" si="27"/>
        <v>2.0459285714285715E-2</v>
      </c>
      <c r="Y84" s="35">
        <f t="shared" si="27"/>
        <v>1.0759285714285714E-2</v>
      </c>
      <c r="Z84">
        <v>0.1002</v>
      </c>
      <c r="AA84">
        <v>-5.8400000000000001E-2</v>
      </c>
      <c r="AB84">
        <v>9.2999999999999992E-3</v>
      </c>
      <c r="AC84" s="35">
        <f t="shared" si="28"/>
        <v>1.4812142857142857E-2</v>
      </c>
      <c r="AD84" s="35">
        <f t="shared" si="29"/>
        <v>6.2459285714285717E-2</v>
      </c>
      <c r="AE84" s="35">
        <f t="shared" si="29"/>
        <v>1.3359285714285712E-2</v>
      </c>
      <c r="AF84">
        <v>8.9399999999999993E-2</v>
      </c>
      <c r="AG84">
        <v>-5.4300000000000001E-2</v>
      </c>
      <c r="AH84">
        <v>-2.0000000000000001E-4</v>
      </c>
      <c r="AI84" s="35">
        <f t="shared" si="30"/>
        <v>7.728571428571307E-4</v>
      </c>
      <c r="AJ84" s="35">
        <f t="shared" si="31"/>
        <v>5.8359285714285718E-2</v>
      </c>
      <c r="AK84" s="35">
        <f t="shared" si="31"/>
        <v>3.859285714285714E-3</v>
      </c>
      <c r="AL84">
        <v>9.0200000000000002E-2</v>
      </c>
      <c r="AM84">
        <v>-5.7000000000000002E-3</v>
      </c>
      <c r="AN84">
        <v>-8.0000000000000004E-4</v>
      </c>
      <c r="AO84" s="35">
        <f t="shared" si="32"/>
        <v>5.7992857142857152E-3</v>
      </c>
      <c r="AP84" s="35">
        <f t="shared" si="33"/>
        <v>9.7592857142857134E-3</v>
      </c>
      <c r="AQ84" s="35">
        <f t="shared" si="33"/>
        <v>3.2592857142857141E-3</v>
      </c>
      <c r="AR84">
        <v>6.2799999999999995E-2</v>
      </c>
      <c r="AS84">
        <v>-6.7799999999999999E-2</v>
      </c>
      <c r="AT84">
        <v>1E-3</v>
      </c>
      <c r="AU84" s="35">
        <f t="shared" si="34"/>
        <v>5.1228571428571422E-2</v>
      </c>
      <c r="AV84" s="35">
        <f t="shared" si="35"/>
        <v>7.1859285714285709E-2</v>
      </c>
      <c r="AW84" s="35">
        <f t="shared" si="35"/>
        <v>5.0592857142857141E-3</v>
      </c>
      <c r="AX84">
        <v>5.96E-2</v>
      </c>
      <c r="AY84">
        <v>-7.6700000000000004E-2</v>
      </c>
      <c r="AZ84">
        <v>-3.8999999999999998E-3</v>
      </c>
      <c r="BA84" s="35">
        <f t="shared" si="36"/>
        <v>1.9100714285714249E-2</v>
      </c>
      <c r="BB84" s="35">
        <f t="shared" si="37"/>
        <v>8.0759285714285714E-2</v>
      </c>
      <c r="BC84" s="35">
        <f t="shared" si="37"/>
        <v>1.5928571428571424E-4</v>
      </c>
    </row>
    <row r="85" spans="1:55" ht="15">
      <c r="A85" s="1">
        <v>79</v>
      </c>
      <c r="B85">
        <v>0.1114</v>
      </c>
      <c r="C85">
        <v>-2.5600000000000001E-2</v>
      </c>
      <c r="D85">
        <v>-3.7000000000000002E-3</v>
      </c>
      <c r="E85" s="34">
        <f t="shared" si="19"/>
        <v>8.5400000000000476E-3</v>
      </c>
      <c r="F85" s="34">
        <f t="shared" si="20"/>
        <v>4.8557857142857153E-2</v>
      </c>
      <c r="G85" s="34">
        <f t="shared" si="21"/>
        <v>3.592857142857139E-4</v>
      </c>
      <c r="H85">
        <v>7.8700000000000006E-2</v>
      </c>
      <c r="I85">
        <v>-2.3900000000000001E-2</v>
      </c>
      <c r="J85">
        <v>5.8999999999999999E-3</v>
      </c>
      <c r="K85" s="35">
        <f t="shared" si="22"/>
        <v>3.9800000000000391E-3</v>
      </c>
      <c r="L85" s="35">
        <f t="shared" si="23"/>
        <v>2.7959285714285714E-2</v>
      </c>
      <c r="M85" s="35">
        <f t="shared" si="23"/>
        <v>9.9592857142857139E-3</v>
      </c>
      <c r="N85">
        <v>0.09</v>
      </c>
      <c r="O85">
        <v>-5.1400000000000001E-2</v>
      </c>
      <c r="P85">
        <v>2.9999999999999997E-4</v>
      </c>
      <c r="Q85" s="35">
        <f t="shared" si="24"/>
        <v>3.4757142857143181E-3</v>
      </c>
      <c r="R85" s="35">
        <f t="shared" si="25"/>
        <v>5.5459285714285718E-2</v>
      </c>
      <c r="S85" s="35">
        <f t="shared" si="25"/>
        <v>4.359285714285714E-3</v>
      </c>
      <c r="T85">
        <v>0.11</v>
      </c>
      <c r="U85">
        <v>-1.2699999999999999E-2</v>
      </c>
      <c r="V85">
        <v>-7.0000000000000001E-3</v>
      </c>
      <c r="W85" s="35">
        <f t="shared" si="26"/>
        <v>4.3642857142857233E-3</v>
      </c>
      <c r="X85" s="35">
        <f t="shared" si="27"/>
        <v>1.6759285714285713E-2</v>
      </c>
      <c r="Y85" s="35">
        <f t="shared" si="27"/>
        <v>1.1059285714285714E-2</v>
      </c>
      <c r="Z85">
        <v>0.1008</v>
      </c>
      <c r="AA85">
        <v>-4.7300000000000002E-2</v>
      </c>
      <c r="AB85">
        <v>0</v>
      </c>
      <c r="AC85" s="35">
        <f t="shared" si="28"/>
        <v>1.541214285714286E-2</v>
      </c>
      <c r="AD85" s="35">
        <f t="shared" si="29"/>
        <v>5.1359285714285718E-2</v>
      </c>
      <c r="AE85" s="35">
        <f t="shared" si="29"/>
        <v>4.0592857142857141E-3</v>
      </c>
      <c r="AF85">
        <v>9.6600000000000005E-2</v>
      </c>
      <c r="AG85">
        <v>-5.11E-2</v>
      </c>
      <c r="AH85">
        <v>-2.9999999999999997E-4</v>
      </c>
      <c r="AI85" s="35">
        <f t="shared" si="30"/>
        <v>6.4271428571428812E-3</v>
      </c>
      <c r="AJ85" s="35">
        <f t="shared" si="31"/>
        <v>5.5159285714285716E-2</v>
      </c>
      <c r="AK85" s="35">
        <f t="shared" si="31"/>
        <v>3.7592857142857141E-3</v>
      </c>
      <c r="AL85">
        <v>8.9899999999999994E-2</v>
      </c>
      <c r="AM85">
        <v>-1.66E-2</v>
      </c>
      <c r="AN85">
        <v>-2.0000000000000001E-4</v>
      </c>
      <c r="AO85" s="35">
        <f t="shared" si="32"/>
        <v>6.0992857142857237E-3</v>
      </c>
      <c r="AP85" s="35">
        <f t="shared" si="33"/>
        <v>2.0659285714285713E-2</v>
      </c>
      <c r="AQ85" s="35">
        <f t="shared" si="33"/>
        <v>3.859285714285714E-3</v>
      </c>
      <c r="AR85">
        <v>9.9000000000000008E-3</v>
      </c>
      <c r="AS85">
        <v>-7.2800000000000004E-2</v>
      </c>
      <c r="AT85">
        <v>9.1999999999999998E-3</v>
      </c>
      <c r="AU85" s="35">
        <f t="shared" si="34"/>
        <v>1.6714285714285737E-3</v>
      </c>
      <c r="AV85" s="35">
        <f t="shared" si="35"/>
        <v>7.6859285714285713E-2</v>
      </c>
      <c r="AW85" s="35">
        <f t="shared" si="35"/>
        <v>1.3259285714285713E-2</v>
      </c>
      <c r="AX85">
        <v>8.7499999999999994E-2</v>
      </c>
      <c r="AY85">
        <v>-6.2399999999999997E-2</v>
      </c>
      <c r="AZ85">
        <v>-5.0000000000000001E-3</v>
      </c>
      <c r="BA85" s="35">
        <f t="shared" si="36"/>
        <v>8.7992857142857456E-3</v>
      </c>
      <c r="BB85" s="35">
        <f t="shared" si="37"/>
        <v>6.6459285714285707E-2</v>
      </c>
      <c r="BC85" s="35">
        <f t="shared" si="37"/>
        <v>9.0592857142857142E-3</v>
      </c>
    </row>
    <row r="86" spans="1:55" ht="15">
      <c r="A86" s="1">
        <v>80</v>
      </c>
      <c r="B86">
        <v>0.10440000000000001</v>
      </c>
      <c r="C86">
        <v>-3.2599999999999997E-2</v>
      </c>
      <c r="D86">
        <v>-3.8999999999999998E-3</v>
      </c>
      <c r="E86" s="34">
        <f t="shared" si="19"/>
        <v>1.5400000000000552E-3</v>
      </c>
      <c r="F86" s="34">
        <f t="shared" si="20"/>
        <v>5.5557857142857145E-2</v>
      </c>
      <c r="G86" s="34">
        <f t="shared" si="21"/>
        <v>1.5928571428571424E-4</v>
      </c>
      <c r="H86">
        <v>7.6899999999999996E-2</v>
      </c>
      <c r="I86">
        <v>-3.5700000000000003E-2</v>
      </c>
      <c r="J86">
        <v>6.3E-3</v>
      </c>
      <c r="K86" s="35">
        <f t="shared" si="22"/>
        <v>5.780000000000049E-3</v>
      </c>
      <c r="L86" s="35">
        <f t="shared" si="23"/>
        <v>3.9759285714285719E-2</v>
      </c>
      <c r="M86" s="35">
        <f t="shared" si="23"/>
        <v>1.0359285714285713E-2</v>
      </c>
      <c r="N86">
        <v>9.2600000000000002E-2</v>
      </c>
      <c r="O86">
        <v>-5.2499999999999998E-2</v>
      </c>
      <c r="P86">
        <v>8.0000000000000004E-4</v>
      </c>
      <c r="Q86" s="35">
        <f t="shared" si="24"/>
        <v>8.7571428571431298E-4</v>
      </c>
      <c r="R86" s="35">
        <f t="shared" si="25"/>
        <v>5.6559285714285715E-2</v>
      </c>
      <c r="S86" s="35">
        <f t="shared" si="25"/>
        <v>4.8592857142857144E-3</v>
      </c>
      <c r="T86">
        <v>0.1101</v>
      </c>
      <c r="U86">
        <v>-1.77E-2</v>
      </c>
      <c r="V86">
        <v>-5.1000000000000004E-3</v>
      </c>
      <c r="W86" s="35">
        <f t="shared" si="26"/>
        <v>4.4642857142857262E-3</v>
      </c>
      <c r="X86" s="35">
        <f t="shared" si="27"/>
        <v>2.1759285714285714E-2</v>
      </c>
      <c r="Y86" s="35">
        <f t="shared" si="27"/>
        <v>9.1592857142857136E-3</v>
      </c>
      <c r="Z86">
        <v>9.6799999999999997E-2</v>
      </c>
      <c r="AA86">
        <v>-4.1099999999999998E-2</v>
      </c>
      <c r="AB86">
        <v>-3.7000000000000002E-3</v>
      </c>
      <c r="AC86" s="35">
        <f t="shared" si="28"/>
        <v>1.1412142857142857E-2</v>
      </c>
      <c r="AD86" s="35">
        <f t="shared" si="29"/>
        <v>4.5159285714285714E-2</v>
      </c>
      <c r="AE86" s="35">
        <f t="shared" si="29"/>
        <v>3.592857142857139E-4</v>
      </c>
      <c r="AF86">
        <v>9.4799999999999995E-2</v>
      </c>
      <c r="AG86">
        <v>-4.3900000000000002E-2</v>
      </c>
      <c r="AH86">
        <v>-1.1999999999999999E-3</v>
      </c>
      <c r="AI86" s="35">
        <f t="shared" si="30"/>
        <v>4.6271428571428713E-3</v>
      </c>
      <c r="AJ86" s="35">
        <f t="shared" si="31"/>
        <v>4.7959285714285718E-2</v>
      </c>
      <c r="AK86" s="35">
        <f t="shared" si="31"/>
        <v>2.8592857142857144E-3</v>
      </c>
      <c r="AL86">
        <v>9.3899999999999997E-2</v>
      </c>
      <c r="AM86">
        <v>-6.3E-3</v>
      </c>
      <c r="AN86">
        <v>-6.9999999999999999E-4</v>
      </c>
      <c r="AO86" s="35">
        <f t="shared" si="32"/>
        <v>2.0992857142857202E-3</v>
      </c>
      <c r="AP86" s="35">
        <f t="shared" si="33"/>
        <v>1.0359285714285713E-2</v>
      </c>
      <c r="AQ86" s="35">
        <f t="shared" si="33"/>
        <v>3.359285714285714E-3</v>
      </c>
      <c r="AR86">
        <v>1.83E-2</v>
      </c>
      <c r="AS86">
        <v>-5.5500000000000001E-2</v>
      </c>
      <c r="AT86">
        <v>5.4999999999999997E-3</v>
      </c>
      <c r="AU86" s="35">
        <f t="shared" si="34"/>
        <v>6.7285714285714258E-3</v>
      </c>
      <c r="AV86" s="35">
        <f t="shared" si="35"/>
        <v>5.9559285714285717E-2</v>
      </c>
      <c r="AW86" s="35">
        <f t="shared" si="35"/>
        <v>9.5592857142857146E-3</v>
      </c>
      <c r="AX86">
        <v>0.1099</v>
      </c>
      <c r="AY86">
        <v>-3.3500000000000002E-2</v>
      </c>
      <c r="AZ86">
        <v>4.1000000000000003E-3</v>
      </c>
      <c r="BA86" s="35">
        <f t="shared" si="36"/>
        <v>3.1199285714285749E-2</v>
      </c>
      <c r="BB86" s="35">
        <f t="shared" si="37"/>
        <v>3.7559285714285719E-2</v>
      </c>
      <c r="BC86" s="35">
        <f t="shared" si="37"/>
        <v>8.1592857142857144E-3</v>
      </c>
    </row>
    <row r="87" spans="1:55" ht="15">
      <c r="A87" s="1">
        <v>81</v>
      </c>
      <c r="B87">
        <v>0.1067</v>
      </c>
      <c r="C87">
        <v>-2.7199999999999998E-2</v>
      </c>
      <c r="D87">
        <v>-5.4000000000000003E-3</v>
      </c>
      <c r="E87" s="34">
        <f t="shared" si="19"/>
        <v>3.8400000000000517E-3</v>
      </c>
      <c r="F87" s="34">
        <f t="shared" si="20"/>
        <v>5.0157857142857143E-2</v>
      </c>
      <c r="G87" s="34">
        <f t="shared" si="21"/>
        <v>9.4592857142857152E-3</v>
      </c>
      <c r="H87">
        <v>9.6299999999999997E-2</v>
      </c>
      <c r="I87">
        <v>-2.06E-2</v>
      </c>
      <c r="J87">
        <v>2E-3</v>
      </c>
      <c r="K87" s="35">
        <f t="shared" si="22"/>
        <v>1.3619999999999952E-2</v>
      </c>
      <c r="L87" s="35">
        <f t="shared" si="23"/>
        <v>2.4659285714285713E-2</v>
      </c>
      <c r="M87" s="35">
        <f t="shared" si="23"/>
        <v>6.0592857142857141E-3</v>
      </c>
      <c r="N87">
        <v>9.1300000000000006E-2</v>
      </c>
      <c r="O87">
        <v>-5.3100000000000001E-2</v>
      </c>
      <c r="P87">
        <v>-8.0000000000000004E-4</v>
      </c>
      <c r="Q87" s="35">
        <f t="shared" si="24"/>
        <v>2.1757142857143086E-3</v>
      </c>
      <c r="R87" s="35">
        <f t="shared" si="25"/>
        <v>5.7159285714285718E-2</v>
      </c>
      <c r="S87" s="35">
        <f t="shared" si="25"/>
        <v>3.2592857142857141E-3</v>
      </c>
      <c r="T87">
        <v>0.11269999999999999</v>
      </c>
      <c r="U87">
        <v>-1.6199999999999999E-2</v>
      </c>
      <c r="V87">
        <v>-7.7000000000000002E-3</v>
      </c>
      <c r="W87" s="35">
        <f t="shared" si="26"/>
        <v>7.0642857142857174E-3</v>
      </c>
      <c r="X87" s="35">
        <f t="shared" si="27"/>
        <v>2.0259285714285712E-2</v>
      </c>
      <c r="Y87" s="35">
        <f t="shared" si="27"/>
        <v>1.1759285714285715E-2</v>
      </c>
      <c r="Z87">
        <v>8.5599999999999996E-2</v>
      </c>
      <c r="AA87">
        <v>-5.4300000000000001E-2</v>
      </c>
      <c r="AB87">
        <v>-6.1000000000000004E-3</v>
      </c>
      <c r="AC87" s="35">
        <f t="shared" si="28"/>
        <v>2.1214285714285519E-4</v>
      </c>
      <c r="AD87" s="35">
        <f t="shared" si="29"/>
        <v>5.8359285714285718E-2</v>
      </c>
      <c r="AE87" s="35">
        <f t="shared" si="29"/>
        <v>1.0159285714285714E-2</v>
      </c>
      <c r="AF87">
        <v>9.64E-2</v>
      </c>
      <c r="AG87">
        <v>-5.04E-2</v>
      </c>
      <c r="AH87">
        <v>-5.0000000000000001E-4</v>
      </c>
      <c r="AI87" s="35">
        <f t="shared" si="30"/>
        <v>6.2271428571428755E-3</v>
      </c>
      <c r="AJ87" s="35">
        <f t="shared" si="31"/>
        <v>5.4459285714285717E-2</v>
      </c>
      <c r="AK87" s="35">
        <f t="shared" si="31"/>
        <v>3.559285714285714E-3</v>
      </c>
      <c r="AL87">
        <v>8.4199999999999997E-2</v>
      </c>
      <c r="AM87">
        <v>-4.4000000000000003E-3</v>
      </c>
      <c r="AN87">
        <v>5.0000000000000001E-4</v>
      </c>
      <c r="AO87" s="35">
        <f t="shared" si="32"/>
        <v>1.179928571428572E-2</v>
      </c>
      <c r="AP87" s="35">
        <f t="shared" si="33"/>
        <v>8.4592857142857143E-3</v>
      </c>
      <c r="AQ87" s="35">
        <f t="shared" si="33"/>
        <v>4.5592857142857136E-3</v>
      </c>
      <c r="AR87">
        <v>4.3700000000000003E-2</v>
      </c>
      <c r="AS87">
        <v>-4.36E-2</v>
      </c>
      <c r="AT87">
        <v>-1.1000000000000001E-3</v>
      </c>
      <c r="AU87" s="35">
        <f t="shared" si="34"/>
        <v>3.212857142857143E-2</v>
      </c>
      <c r="AV87" s="35">
        <f t="shared" si="35"/>
        <v>4.7659285714285717E-2</v>
      </c>
      <c r="AW87" s="35">
        <f t="shared" si="35"/>
        <v>2.9592857142857138E-3</v>
      </c>
      <c r="AX87">
        <v>9.5200000000000007E-2</v>
      </c>
      <c r="AY87">
        <v>-0.04</v>
      </c>
      <c r="AZ87">
        <v>-2.5000000000000001E-3</v>
      </c>
      <c r="BA87" s="35">
        <f t="shared" si="36"/>
        <v>1.6499285714285758E-2</v>
      </c>
      <c r="BB87" s="35">
        <f t="shared" si="37"/>
        <v>4.4059285714285717E-2</v>
      </c>
      <c r="BC87" s="35">
        <f t="shared" si="37"/>
        <v>1.559285714285714E-3</v>
      </c>
    </row>
    <row r="88" spans="1:55" ht="15">
      <c r="A88" s="1">
        <v>82</v>
      </c>
      <c r="B88">
        <v>9.6799999999999997E-2</v>
      </c>
      <c r="C88">
        <v>-3.3000000000000002E-2</v>
      </c>
      <c r="D88">
        <v>-2.3999999999999998E-3</v>
      </c>
      <c r="E88" s="34">
        <f t="shared" si="19"/>
        <v>6.0599999999999543E-3</v>
      </c>
      <c r="F88" s="34">
        <f t="shared" si="20"/>
        <v>5.5957857142857149E-2</v>
      </c>
      <c r="G88" s="34">
        <f t="shared" si="21"/>
        <v>1.6592857142857143E-3</v>
      </c>
      <c r="H88">
        <v>8.8099999999999998E-2</v>
      </c>
      <c r="I88">
        <v>-4.0300000000000002E-2</v>
      </c>
      <c r="J88">
        <v>-5.4000000000000003E-3</v>
      </c>
      <c r="K88" s="35">
        <f t="shared" si="22"/>
        <v>5.4199999999999526E-3</v>
      </c>
      <c r="L88" s="35">
        <f t="shared" si="23"/>
        <v>4.4359285714285719E-2</v>
      </c>
      <c r="M88" s="35">
        <f t="shared" si="23"/>
        <v>9.4592857142857152E-3</v>
      </c>
      <c r="N88">
        <v>8.7499999999999994E-2</v>
      </c>
      <c r="O88">
        <v>-5.79E-2</v>
      </c>
      <c r="P88">
        <v>-1.4E-3</v>
      </c>
      <c r="Q88" s="35">
        <f t="shared" si="24"/>
        <v>5.9757142857143203E-3</v>
      </c>
      <c r="R88" s="35">
        <f t="shared" si="25"/>
        <v>6.1959285714285717E-2</v>
      </c>
      <c r="S88" s="35">
        <f t="shared" si="25"/>
        <v>2.6592857142857139E-3</v>
      </c>
      <c r="T88">
        <v>0.1086</v>
      </c>
      <c r="U88">
        <v>-2.2200000000000001E-2</v>
      </c>
      <c r="V88">
        <v>-3.7000000000000002E-3</v>
      </c>
      <c r="W88" s="35">
        <f t="shared" si="26"/>
        <v>2.9642857142857248E-3</v>
      </c>
      <c r="X88" s="35">
        <f t="shared" si="27"/>
        <v>2.6259285714285714E-2</v>
      </c>
      <c r="Y88" s="35">
        <f t="shared" si="27"/>
        <v>3.592857142857139E-4</v>
      </c>
      <c r="Z88">
        <v>9.1999999999999998E-2</v>
      </c>
      <c r="AA88">
        <v>-5.1200000000000002E-2</v>
      </c>
      <c r="AB88">
        <v>-8.0000000000000004E-4</v>
      </c>
      <c r="AC88" s="35">
        <f t="shared" si="28"/>
        <v>6.6121428571428581E-3</v>
      </c>
      <c r="AD88" s="35">
        <f t="shared" si="29"/>
        <v>5.5259285714285719E-2</v>
      </c>
      <c r="AE88" s="35">
        <f t="shared" si="29"/>
        <v>3.2592857142857141E-3</v>
      </c>
      <c r="AF88">
        <v>9.1499999999999998E-2</v>
      </c>
      <c r="AG88">
        <v>-6.1100000000000002E-2</v>
      </c>
      <c r="AH88">
        <v>-5.0000000000000001E-4</v>
      </c>
      <c r="AI88" s="35">
        <f t="shared" si="30"/>
        <v>1.3271428571428739E-3</v>
      </c>
      <c r="AJ88" s="35">
        <f t="shared" si="31"/>
        <v>6.5159285714285711E-2</v>
      </c>
      <c r="AK88" s="35">
        <f t="shared" si="31"/>
        <v>3.559285714285714E-3</v>
      </c>
      <c r="AL88">
        <v>6.83E-2</v>
      </c>
      <c r="AM88">
        <v>1.1599999999999999E-2</v>
      </c>
      <c r="AN88">
        <v>-3.5000000000000001E-3</v>
      </c>
      <c r="AO88" s="35">
        <f t="shared" si="32"/>
        <v>2.7699285714285718E-2</v>
      </c>
      <c r="AP88" s="35">
        <f t="shared" si="33"/>
        <v>1.5659285714285712E-2</v>
      </c>
      <c r="AQ88" s="35">
        <f t="shared" si="33"/>
        <v>5.5928571428571399E-4</v>
      </c>
      <c r="AR88">
        <v>3.0499999999999999E-2</v>
      </c>
      <c r="AS88">
        <v>-3.5400000000000001E-2</v>
      </c>
      <c r="AT88">
        <v>7.0000000000000001E-3</v>
      </c>
      <c r="AU88" s="35">
        <f t="shared" si="34"/>
        <v>1.8928571428571427E-2</v>
      </c>
      <c r="AV88" s="35">
        <f t="shared" si="35"/>
        <v>3.9459285714285718E-2</v>
      </c>
      <c r="AW88" s="35">
        <f t="shared" si="35"/>
        <v>1.1059285714285714E-2</v>
      </c>
      <c r="AX88">
        <v>0.1085</v>
      </c>
      <c r="AY88">
        <v>-5.4699999999999999E-2</v>
      </c>
      <c r="AZ88">
        <v>-9.7000000000000003E-3</v>
      </c>
      <c r="BA88" s="35">
        <f t="shared" si="36"/>
        <v>2.979928571428575E-2</v>
      </c>
      <c r="BB88" s="35">
        <f t="shared" si="37"/>
        <v>5.8759285714285715E-2</v>
      </c>
      <c r="BC88" s="35">
        <f t="shared" si="37"/>
        <v>1.3759285714285713E-2</v>
      </c>
    </row>
    <row r="89" spans="1:55" ht="15">
      <c r="A89" s="1">
        <v>83</v>
      </c>
      <c r="B89">
        <v>9.8699999999999996E-2</v>
      </c>
      <c r="C89">
        <v>-2.76E-2</v>
      </c>
      <c r="D89">
        <v>1.5E-3</v>
      </c>
      <c r="E89" s="34">
        <f t="shared" si="19"/>
        <v>4.1599999999999554E-3</v>
      </c>
      <c r="F89" s="34">
        <f t="shared" si="20"/>
        <v>5.0557857142857147E-2</v>
      </c>
      <c r="G89" s="34">
        <f t="shared" si="21"/>
        <v>5.5592857142857145E-3</v>
      </c>
      <c r="H89">
        <v>9.4700000000000006E-2</v>
      </c>
      <c r="I89">
        <v>-3.9E-2</v>
      </c>
      <c r="J89">
        <v>-1.4E-3</v>
      </c>
      <c r="K89" s="35">
        <f t="shared" si="22"/>
        <v>1.2019999999999961E-2</v>
      </c>
      <c r="L89" s="35">
        <f t="shared" si="23"/>
        <v>4.3059285714285717E-2</v>
      </c>
      <c r="M89" s="35">
        <f t="shared" si="23"/>
        <v>2.6592857142857139E-3</v>
      </c>
      <c r="N89">
        <v>9.5399999999999999E-2</v>
      </c>
      <c r="O89">
        <v>-5.5199999999999999E-2</v>
      </c>
      <c r="P89">
        <v>-4.0000000000000002E-4</v>
      </c>
      <c r="Q89" s="35">
        <f t="shared" si="24"/>
        <v>1.924285714285684E-3</v>
      </c>
      <c r="R89" s="35">
        <f t="shared" si="25"/>
        <v>5.9259285714285716E-2</v>
      </c>
      <c r="S89" s="35">
        <f t="shared" si="25"/>
        <v>3.6592857142857139E-3</v>
      </c>
      <c r="T89">
        <v>0.1144</v>
      </c>
      <c r="U89">
        <v>-2.2499999999999999E-2</v>
      </c>
      <c r="V89">
        <v>-4.1000000000000003E-3</v>
      </c>
      <c r="W89" s="35">
        <f t="shared" si="26"/>
        <v>8.7642857142857244E-3</v>
      </c>
      <c r="X89" s="35">
        <f t="shared" si="27"/>
        <v>2.6559285714285712E-2</v>
      </c>
      <c r="Y89" s="35">
        <f t="shared" si="27"/>
        <v>8.1592857142857144E-3</v>
      </c>
      <c r="Z89">
        <v>9.4899999999999998E-2</v>
      </c>
      <c r="AA89">
        <v>-4.4900000000000002E-2</v>
      </c>
      <c r="AB89">
        <v>-1.5E-3</v>
      </c>
      <c r="AC89" s="35">
        <f t="shared" si="28"/>
        <v>9.5121428571428579E-3</v>
      </c>
      <c r="AD89" s="35">
        <f t="shared" si="29"/>
        <v>4.8959285714285719E-2</v>
      </c>
      <c r="AE89" s="35">
        <f t="shared" si="29"/>
        <v>2.559285714285714E-3</v>
      </c>
      <c r="AF89">
        <v>8.4900000000000003E-2</v>
      </c>
      <c r="AG89">
        <v>-5.57E-2</v>
      </c>
      <c r="AH89">
        <v>-2.7000000000000001E-3</v>
      </c>
      <c r="AI89" s="35">
        <f t="shared" si="30"/>
        <v>5.2728571428571208E-3</v>
      </c>
      <c r="AJ89" s="35">
        <f t="shared" si="31"/>
        <v>5.9759285714285716E-2</v>
      </c>
      <c r="AK89" s="35">
        <f t="shared" si="31"/>
        <v>1.3592857142857139E-3</v>
      </c>
      <c r="AL89">
        <v>8.5999999999999993E-2</v>
      </c>
      <c r="AM89">
        <v>-2.0899999999999998E-2</v>
      </c>
      <c r="AN89">
        <v>-3.2000000000000002E-3</v>
      </c>
      <c r="AO89" s="35">
        <f t="shared" si="32"/>
        <v>9.9992857142857244E-3</v>
      </c>
      <c r="AP89" s="35">
        <f t="shared" si="33"/>
        <v>2.4959285714285712E-2</v>
      </c>
      <c r="AQ89" s="35">
        <f t="shared" si="33"/>
        <v>8.5928571428571391E-4</v>
      </c>
      <c r="AR89">
        <v>1.52E-2</v>
      </c>
      <c r="AS89">
        <v>7.7999999999999996E-3</v>
      </c>
      <c r="AT89">
        <v>-8.9999999999999998E-4</v>
      </c>
      <c r="AU89" s="35">
        <f t="shared" si="34"/>
        <v>3.6285714285714255E-3</v>
      </c>
      <c r="AV89" s="35">
        <f t="shared" si="35"/>
        <v>1.1859285714285715E-2</v>
      </c>
      <c r="AW89" s="35">
        <f t="shared" si="35"/>
        <v>3.1592857142857143E-3</v>
      </c>
      <c r="AX89">
        <v>7.7200000000000005E-2</v>
      </c>
      <c r="AY89">
        <v>-8.6499999999999994E-2</v>
      </c>
      <c r="AZ89">
        <v>-2.8E-3</v>
      </c>
      <c r="BA89" s="35">
        <f t="shared" si="36"/>
        <v>1.5007142857142441E-3</v>
      </c>
      <c r="BB89" s="35">
        <f t="shared" si="37"/>
        <v>9.0559285714285703E-2</v>
      </c>
      <c r="BC89" s="35">
        <f t="shared" si="37"/>
        <v>1.2592857142857141E-3</v>
      </c>
    </row>
    <row r="90" spans="1:55" ht="15">
      <c r="A90" s="1">
        <v>84</v>
      </c>
      <c r="B90">
        <v>0.10589999999999999</v>
      </c>
      <c r="C90">
        <v>-3.0300000000000001E-2</v>
      </c>
      <c r="D90">
        <v>-2.0000000000000001E-4</v>
      </c>
      <c r="E90" s="34">
        <f t="shared" si="19"/>
        <v>3.0400000000000427E-3</v>
      </c>
      <c r="F90" s="34">
        <f t="shared" si="20"/>
        <v>5.3257857142857148E-2</v>
      </c>
      <c r="G90" s="34">
        <f t="shared" si="21"/>
        <v>3.859285714285714E-3</v>
      </c>
      <c r="H90">
        <v>8.2699999999999996E-2</v>
      </c>
      <c r="I90">
        <v>-4.6899999999999997E-2</v>
      </c>
      <c r="J90">
        <v>-1.09E-2</v>
      </c>
      <c r="K90" s="35">
        <f t="shared" si="22"/>
        <v>1.9999999999950613E-5</v>
      </c>
      <c r="L90" s="35">
        <f t="shared" si="23"/>
        <v>5.0959285714285714E-2</v>
      </c>
      <c r="M90" s="35">
        <f t="shared" si="23"/>
        <v>1.4959285714285713E-2</v>
      </c>
      <c r="N90">
        <v>9.7600000000000006E-2</v>
      </c>
      <c r="O90">
        <v>-5.33E-2</v>
      </c>
      <c r="P90">
        <v>1.1000000000000001E-3</v>
      </c>
      <c r="Q90" s="35">
        <f t="shared" si="24"/>
        <v>4.1242857142856915E-3</v>
      </c>
      <c r="R90" s="35">
        <f t="shared" si="25"/>
        <v>5.7359285714285717E-2</v>
      </c>
      <c r="S90" s="35">
        <f t="shared" si="25"/>
        <v>5.1592857142857143E-3</v>
      </c>
      <c r="T90">
        <v>0.1129</v>
      </c>
      <c r="U90">
        <v>-2.64E-2</v>
      </c>
      <c r="V90">
        <v>-3.5000000000000001E-3</v>
      </c>
      <c r="W90" s="35">
        <f t="shared" si="26"/>
        <v>7.2642857142857231E-3</v>
      </c>
      <c r="X90" s="35">
        <f t="shared" si="27"/>
        <v>3.0459285714285713E-2</v>
      </c>
      <c r="Y90" s="35">
        <f t="shared" si="27"/>
        <v>5.5928571428571399E-4</v>
      </c>
      <c r="Z90">
        <v>8.6199999999999999E-2</v>
      </c>
      <c r="AA90">
        <v>-4.9700000000000001E-2</v>
      </c>
      <c r="AB90">
        <v>-1.1999999999999999E-3</v>
      </c>
      <c r="AC90" s="35">
        <f t="shared" si="28"/>
        <v>8.121428571428585E-4</v>
      </c>
      <c r="AD90" s="35">
        <f t="shared" si="29"/>
        <v>5.3759285714285718E-2</v>
      </c>
      <c r="AE90" s="35">
        <f t="shared" si="29"/>
        <v>2.8592857142857144E-3</v>
      </c>
      <c r="AF90">
        <v>8.6199999999999999E-2</v>
      </c>
      <c r="AG90">
        <v>-5.8500000000000003E-2</v>
      </c>
      <c r="AH90">
        <v>4.5999999999999999E-3</v>
      </c>
      <c r="AI90" s="35">
        <f t="shared" si="30"/>
        <v>3.9728571428571252E-3</v>
      </c>
      <c r="AJ90" s="35">
        <f t="shared" si="31"/>
        <v>6.255928571428572E-2</v>
      </c>
      <c r="AK90" s="35">
        <f t="shared" si="31"/>
        <v>8.6592857142857131E-3</v>
      </c>
      <c r="AL90">
        <v>9.7000000000000003E-2</v>
      </c>
      <c r="AM90">
        <v>-1.35E-2</v>
      </c>
      <c r="AN90">
        <v>-6.4000000000000003E-3</v>
      </c>
      <c r="AO90" s="35">
        <f t="shared" si="32"/>
        <v>1.0007142857142853E-3</v>
      </c>
      <c r="AP90" s="35">
        <f t="shared" si="33"/>
        <v>1.7559285714285715E-2</v>
      </c>
      <c r="AQ90" s="35">
        <f t="shared" si="33"/>
        <v>1.0459285714285714E-2</v>
      </c>
      <c r="AR90">
        <v>2.6800000000000001E-2</v>
      </c>
      <c r="AS90">
        <v>-7.4000000000000003E-3</v>
      </c>
      <c r="AT90">
        <v>9.1999999999999998E-3</v>
      </c>
      <c r="AU90" s="35">
        <f t="shared" si="34"/>
        <v>1.5228571428571426E-2</v>
      </c>
      <c r="AV90" s="35">
        <f t="shared" si="35"/>
        <v>1.1459285714285714E-2</v>
      </c>
      <c r="AW90" s="35">
        <f t="shared" si="35"/>
        <v>1.3259285714285713E-2</v>
      </c>
      <c r="AX90">
        <v>7.0300000000000001E-2</v>
      </c>
      <c r="AY90">
        <v>-8.3199999999999996E-2</v>
      </c>
      <c r="AZ90">
        <v>-7.7000000000000002E-3</v>
      </c>
      <c r="BA90" s="35">
        <f t="shared" si="36"/>
        <v>8.4007142857142475E-3</v>
      </c>
      <c r="BB90" s="35">
        <f t="shared" si="37"/>
        <v>8.7259285714285706E-2</v>
      </c>
      <c r="BC90" s="35">
        <f t="shared" si="37"/>
        <v>1.1759285714285715E-2</v>
      </c>
    </row>
    <row r="91" spans="1:55" ht="15">
      <c r="A91" s="1">
        <v>85</v>
      </c>
      <c r="B91">
        <v>0.1096</v>
      </c>
      <c r="C91">
        <v>-2.8899999999999999E-2</v>
      </c>
      <c r="D91">
        <v>1E-4</v>
      </c>
      <c r="E91" s="34">
        <f t="shared" si="19"/>
        <v>6.7400000000000515E-3</v>
      </c>
      <c r="F91" s="34">
        <f t="shared" si="20"/>
        <v>5.185785714285715E-2</v>
      </c>
      <c r="G91" s="34">
        <f t="shared" si="21"/>
        <v>4.1592857142857143E-3</v>
      </c>
      <c r="H91">
        <v>8.8099999999999998E-2</v>
      </c>
      <c r="I91">
        <v>-3.5999999999999997E-2</v>
      </c>
      <c r="J91">
        <v>-7.1999999999999998E-3</v>
      </c>
      <c r="K91" s="35">
        <f t="shared" si="22"/>
        <v>5.4199999999999526E-3</v>
      </c>
      <c r="L91" s="35">
        <f t="shared" si="23"/>
        <v>4.0059285714285714E-2</v>
      </c>
      <c r="M91" s="35">
        <f t="shared" si="23"/>
        <v>1.1259285714285715E-2</v>
      </c>
      <c r="N91">
        <v>9.3399999999999997E-2</v>
      </c>
      <c r="O91">
        <v>-6.0699999999999997E-2</v>
      </c>
      <c r="P91">
        <v>-3.0000000000000001E-3</v>
      </c>
      <c r="Q91" s="35">
        <f t="shared" si="24"/>
        <v>7.5714285714317819E-5</v>
      </c>
      <c r="R91" s="35">
        <f t="shared" si="25"/>
        <v>6.4759285714285714E-2</v>
      </c>
      <c r="S91" s="35">
        <f t="shared" si="25"/>
        <v>1.059285714285714E-3</v>
      </c>
      <c r="T91">
        <v>0.10879999999999999</v>
      </c>
      <c r="U91">
        <v>-2.0899999999999998E-2</v>
      </c>
      <c r="V91">
        <v>-1.1000000000000001E-3</v>
      </c>
      <c r="W91" s="35">
        <f t="shared" si="26"/>
        <v>3.1642857142857167E-3</v>
      </c>
      <c r="X91" s="35">
        <f t="shared" si="27"/>
        <v>2.4959285714285712E-2</v>
      </c>
      <c r="Y91" s="35">
        <f t="shared" si="27"/>
        <v>2.9592857142857138E-3</v>
      </c>
      <c r="Z91">
        <v>9.1899999999999996E-2</v>
      </c>
      <c r="AA91">
        <v>-5.3699999999999998E-2</v>
      </c>
      <c r="AB91">
        <v>4.3E-3</v>
      </c>
      <c r="AC91" s="35">
        <f t="shared" si="28"/>
        <v>6.5121428571428552E-3</v>
      </c>
      <c r="AD91" s="35">
        <f t="shared" si="29"/>
        <v>5.7759285714285714E-2</v>
      </c>
      <c r="AE91" s="35">
        <f t="shared" si="29"/>
        <v>8.3592857142857149E-3</v>
      </c>
      <c r="AF91">
        <v>8.4099999999999994E-2</v>
      </c>
      <c r="AG91">
        <v>-5.7200000000000001E-2</v>
      </c>
      <c r="AH91">
        <v>5.7000000000000002E-3</v>
      </c>
      <c r="AI91" s="35">
        <f t="shared" si="30"/>
        <v>6.0728571428571299E-3</v>
      </c>
      <c r="AJ91" s="35">
        <f t="shared" si="31"/>
        <v>6.1259285714285718E-2</v>
      </c>
      <c r="AK91" s="35">
        <f t="shared" si="31"/>
        <v>9.7592857142857134E-3</v>
      </c>
      <c r="AL91">
        <v>0.11070000000000001</v>
      </c>
      <c r="AM91">
        <v>-1.35E-2</v>
      </c>
      <c r="AN91">
        <v>-8.8999999999999999E-3</v>
      </c>
      <c r="AO91" s="35">
        <f t="shared" si="32"/>
        <v>1.4700714285714289E-2</v>
      </c>
      <c r="AP91" s="35">
        <f t="shared" si="33"/>
        <v>1.7559285714285715E-2</v>
      </c>
      <c r="AQ91" s="35">
        <f t="shared" si="33"/>
        <v>1.2959285714285715E-2</v>
      </c>
      <c r="AR91">
        <v>-2.8999999999999998E-3</v>
      </c>
      <c r="AS91">
        <v>-1E-4</v>
      </c>
      <c r="AT91">
        <v>9.4999999999999998E-3</v>
      </c>
      <c r="AU91" s="35">
        <f t="shared" si="34"/>
        <v>1.4471428571428574E-2</v>
      </c>
      <c r="AV91" s="35">
        <f t="shared" si="35"/>
        <v>3.9592857142857138E-3</v>
      </c>
      <c r="AW91" s="35">
        <f t="shared" si="35"/>
        <v>1.3559285714285715E-2</v>
      </c>
      <c r="AX91">
        <v>5.57E-2</v>
      </c>
      <c r="AY91">
        <v>-9.2700000000000005E-2</v>
      </c>
      <c r="AZ91">
        <v>2.5999999999999999E-3</v>
      </c>
      <c r="BA91" s="35">
        <f t="shared" si="36"/>
        <v>2.3000714285714249E-2</v>
      </c>
      <c r="BB91" s="35">
        <f t="shared" si="37"/>
        <v>9.6759285714285714E-2</v>
      </c>
      <c r="BC91" s="35">
        <f t="shared" si="37"/>
        <v>6.6592857142857139E-3</v>
      </c>
    </row>
    <row r="92" spans="1:55" ht="15">
      <c r="A92" s="1">
        <v>86</v>
      </c>
      <c r="B92">
        <v>0.1091</v>
      </c>
      <c r="C92">
        <v>-2.6100000000000002E-2</v>
      </c>
      <c r="D92">
        <v>1E-4</v>
      </c>
      <c r="E92" s="34">
        <f t="shared" si="19"/>
        <v>6.2400000000000511E-3</v>
      </c>
      <c r="F92" s="34">
        <f t="shared" si="20"/>
        <v>4.9057857142857153E-2</v>
      </c>
      <c r="G92" s="34">
        <f t="shared" si="21"/>
        <v>4.1592857142857143E-3</v>
      </c>
      <c r="H92">
        <v>7.6399999999999996E-2</v>
      </c>
      <c r="I92">
        <v>-3.7699999999999997E-2</v>
      </c>
      <c r="J92">
        <v>-2.5000000000000001E-3</v>
      </c>
      <c r="K92" s="35">
        <f t="shared" si="22"/>
        <v>6.2800000000000494E-3</v>
      </c>
      <c r="L92" s="35">
        <f t="shared" si="23"/>
        <v>4.1759285714285714E-2</v>
      </c>
      <c r="M92" s="35">
        <f t="shared" si="23"/>
        <v>1.559285714285714E-3</v>
      </c>
      <c r="N92">
        <v>8.6800000000000002E-2</v>
      </c>
      <c r="O92">
        <v>-6.0400000000000002E-2</v>
      </c>
      <c r="P92">
        <v>-1.1999999999999999E-3</v>
      </c>
      <c r="Q92" s="35">
        <f t="shared" si="24"/>
        <v>6.6757142857143126E-3</v>
      </c>
      <c r="R92" s="35">
        <f t="shared" si="25"/>
        <v>6.4459285714285719E-2</v>
      </c>
      <c r="S92" s="35">
        <f t="shared" si="25"/>
        <v>2.8592857142857144E-3</v>
      </c>
      <c r="T92">
        <v>0.10979999999999999</v>
      </c>
      <c r="U92">
        <v>-1.17E-2</v>
      </c>
      <c r="V92">
        <v>-4.1000000000000003E-3</v>
      </c>
      <c r="W92" s="35">
        <f t="shared" si="26"/>
        <v>4.1642857142857176E-3</v>
      </c>
      <c r="X92" s="35">
        <f t="shared" si="27"/>
        <v>1.5759285714285715E-2</v>
      </c>
      <c r="Y92" s="35">
        <f t="shared" si="27"/>
        <v>8.1592857142857144E-3</v>
      </c>
      <c r="Z92">
        <v>9.4E-2</v>
      </c>
      <c r="AA92">
        <v>-4.7100000000000003E-2</v>
      </c>
      <c r="AB92">
        <v>1.4E-3</v>
      </c>
      <c r="AC92" s="35">
        <f t="shared" si="28"/>
        <v>8.6121428571428599E-3</v>
      </c>
      <c r="AD92" s="35">
        <f t="shared" si="29"/>
        <v>5.115928571428572E-2</v>
      </c>
      <c r="AE92" s="35">
        <f t="shared" si="29"/>
        <v>5.4592857142857143E-3</v>
      </c>
      <c r="AF92">
        <v>8.2500000000000004E-2</v>
      </c>
      <c r="AG92">
        <v>-5.16E-2</v>
      </c>
      <c r="AH92">
        <v>1E-3</v>
      </c>
      <c r="AI92" s="35">
        <f t="shared" si="30"/>
        <v>7.6728571428571202E-3</v>
      </c>
      <c r="AJ92" s="35">
        <f t="shared" si="31"/>
        <v>5.5659285714285717E-2</v>
      </c>
      <c r="AK92" s="35">
        <f t="shared" si="31"/>
        <v>5.0592857142857141E-3</v>
      </c>
      <c r="AL92">
        <v>0.1028</v>
      </c>
      <c r="AM92">
        <v>-2.2800000000000001E-2</v>
      </c>
      <c r="AN92">
        <v>-3.3E-3</v>
      </c>
      <c r="AO92" s="35">
        <f t="shared" si="32"/>
        <v>6.8007142857142849E-3</v>
      </c>
      <c r="AP92" s="35">
        <f t="shared" si="33"/>
        <v>2.6859285714285714E-2</v>
      </c>
      <c r="AQ92" s="35">
        <f t="shared" si="33"/>
        <v>7.5928571428571408E-4</v>
      </c>
      <c r="AR92">
        <v>-2.52E-2</v>
      </c>
      <c r="AS92">
        <v>2.86E-2</v>
      </c>
      <c r="AT92">
        <v>3.2000000000000002E-3</v>
      </c>
      <c r="AU92" s="35">
        <f t="shared" si="34"/>
        <v>3.6771428571428573E-2</v>
      </c>
      <c r="AV92" s="35">
        <f t="shared" si="35"/>
        <v>3.2659285714285717E-2</v>
      </c>
      <c r="AW92" s="35">
        <f t="shared" si="35"/>
        <v>7.2592857142857146E-3</v>
      </c>
      <c r="AX92">
        <v>8.5800000000000001E-2</v>
      </c>
      <c r="AY92">
        <v>-7.1800000000000003E-2</v>
      </c>
      <c r="AZ92">
        <v>-2.8999999999999998E-3</v>
      </c>
      <c r="BA92" s="35">
        <f t="shared" si="36"/>
        <v>7.0992857142857524E-3</v>
      </c>
      <c r="BB92" s="35">
        <f t="shared" si="37"/>
        <v>7.5859285714285712E-2</v>
      </c>
      <c r="BC92" s="35">
        <f t="shared" si="37"/>
        <v>1.1592857142857143E-3</v>
      </c>
    </row>
    <row r="93" spans="1:55" ht="15">
      <c r="A93" s="1">
        <v>87</v>
      </c>
      <c r="B93">
        <v>0.1084</v>
      </c>
      <c r="C93">
        <v>-2.2800000000000001E-2</v>
      </c>
      <c r="D93">
        <v>-1.4E-3</v>
      </c>
      <c r="E93" s="34">
        <f t="shared" si="19"/>
        <v>5.5400000000000449E-3</v>
      </c>
      <c r="F93" s="34">
        <f t="shared" si="20"/>
        <v>1.5785714285714708E-4</v>
      </c>
      <c r="G93" s="34">
        <f t="shared" si="21"/>
        <v>2.6592857142857139E-3</v>
      </c>
      <c r="H93">
        <v>8.5999999999999993E-2</v>
      </c>
      <c r="I93">
        <v>-3.7699999999999997E-2</v>
      </c>
      <c r="J93">
        <v>-4.1000000000000003E-3</v>
      </c>
      <c r="K93" s="35">
        <f t="shared" si="22"/>
        <v>3.319999999999948E-3</v>
      </c>
      <c r="L93" s="35">
        <f t="shared" si="23"/>
        <v>4.1759285714285714E-2</v>
      </c>
      <c r="M93" s="35">
        <f t="shared" si="23"/>
        <v>8.1592857142857144E-3</v>
      </c>
      <c r="N93">
        <v>0.1012</v>
      </c>
      <c r="O93">
        <v>-5.6099999999999997E-2</v>
      </c>
      <c r="P93">
        <v>5.1999999999999998E-3</v>
      </c>
      <c r="Q93" s="35">
        <f t="shared" si="24"/>
        <v>7.7242857142856836E-3</v>
      </c>
      <c r="R93" s="35">
        <f t="shared" si="25"/>
        <v>6.0159285714285714E-2</v>
      </c>
      <c r="S93" s="35">
        <f t="shared" si="25"/>
        <v>9.259285714285713E-3</v>
      </c>
      <c r="T93">
        <v>0.1031</v>
      </c>
      <c r="U93">
        <v>-1.5800000000000002E-2</v>
      </c>
      <c r="V93">
        <v>-6.9999999999999999E-4</v>
      </c>
      <c r="W93" s="35">
        <f t="shared" si="26"/>
        <v>2.53571428571428E-3</v>
      </c>
      <c r="X93" s="35">
        <f t="shared" si="27"/>
        <v>1.9859285714285715E-2</v>
      </c>
      <c r="Y93" s="35">
        <f t="shared" si="27"/>
        <v>3.359285714285714E-3</v>
      </c>
      <c r="Z93">
        <v>9.3299999999999994E-2</v>
      </c>
      <c r="AA93">
        <v>-4.07E-2</v>
      </c>
      <c r="AB93">
        <v>6.6E-3</v>
      </c>
      <c r="AC93" s="35">
        <f t="shared" si="28"/>
        <v>7.9121428571428537E-3</v>
      </c>
      <c r="AD93" s="35">
        <f t="shared" si="29"/>
        <v>4.4759285714285717E-2</v>
      </c>
      <c r="AE93" s="35">
        <f t="shared" si="29"/>
        <v>1.0659285714285715E-2</v>
      </c>
      <c r="AF93">
        <v>7.2700000000000001E-2</v>
      </c>
      <c r="AG93">
        <v>-5.3999999999999999E-2</v>
      </c>
      <c r="AH93">
        <v>-2.5999999999999999E-3</v>
      </c>
      <c r="AI93" s="35">
        <f t="shared" si="30"/>
        <v>1.7472857142857123E-2</v>
      </c>
      <c r="AJ93" s="35">
        <f t="shared" si="31"/>
        <v>5.8059285714285716E-2</v>
      </c>
      <c r="AK93" s="35">
        <f t="shared" si="31"/>
        <v>1.4592857142857142E-3</v>
      </c>
      <c r="AL93">
        <v>8.8700000000000001E-2</v>
      </c>
      <c r="AM93">
        <v>-1.6400000000000001E-2</v>
      </c>
      <c r="AN93">
        <v>-5.1999999999999998E-3</v>
      </c>
      <c r="AO93" s="35">
        <f t="shared" si="32"/>
        <v>7.2992857142857165E-3</v>
      </c>
      <c r="AP93" s="35">
        <f t="shared" si="33"/>
        <v>2.0459285714285715E-2</v>
      </c>
      <c r="AQ93" s="35">
        <f t="shared" si="33"/>
        <v>9.259285714285713E-3</v>
      </c>
      <c r="AR93">
        <v>-6.7000000000000002E-3</v>
      </c>
      <c r="AS93">
        <v>-2.9999999999999997E-4</v>
      </c>
      <c r="AT93">
        <v>5.4000000000000003E-3</v>
      </c>
      <c r="AU93" s="35">
        <f t="shared" si="34"/>
        <v>1.8271428571428574E-2</v>
      </c>
      <c r="AV93" s="35">
        <f t="shared" si="35"/>
        <v>3.7592857142857141E-3</v>
      </c>
      <c r="AW93" s="35">
        <f t="shared" si="35"/>
        <v>9.4592857142857152E-3</v>
      </c>
      <c r="AX93">
        <v>3.3599999999999998E-2</v>
      </c>
      <c r="AY93">
        <v>-7.6100000000000001E-2</v>
      </c>
      <c r="AZ93">
        <v>5.1999999999999998E-3</v>
      </c>
      <c r="BA93" s="35">
        <f t="shared" si="36"/>
        <v>4.5100714285714251E-2</v>
      </c>
      <c r="BB93" s="35">
        <f t="shared" si="37"/>
        <v>8.0159285714285711E-2</v>
      </c>
      <c r="BC93" s="35">
        <f t="shared" si="37"/>
        <v>9.259285714285713E-3</v>
      </c>
    </row>
    <row r="94" spans="1:55" ht="15">
      <c r="A94" s="1">
        <v>88</v>
      </c>
      <c r="B94">
        <v>0.10780000000000001</v>
      </c>
      <c r="C94">
        <v>-2.1100000000000001E-2</v>
      </c>
      <c r="D94">
        <v>-8.9999999999999998E-4</v>
      </c>
      <c r="E94" s="34">
        <f t="shared" si="19"/>
        <v>4.9400000000000555E-3</v>
      </c>
      <c r="F94" s="34">
        <f t="shared" si="20"/>
        <v>1.8578571428571472E-3</v>
      </c>
      <c r="G94" s="34">
        <f t="shared" si="21"/>
        <v>3.1592857142857143E-3</v>
      </c>
      <c r="H94">
        <v>9.64E-2</v>
      </c>
      <c r="I94">
        <v>-3.4500000000000003E-2</v>
      </c>
      <c r="J94">
        <v>-1E-4</v>
      </c>
      <c r="K94" s="35">
        <f t="shared" si="22"/>
        <v>1.3719999999999954E-2</v>
      </c>
      <c r="L94" s="35">
        <f t="shared" si="23"/>
        <v>3.855928571428572E-2</v>
      </c>
      <c r="M94" s="35">
        <f t="shared" si="23"/>
        <v>3.9592857142857138E-3</v>
      </c>
      <c r="N94">
        <v>9.0700000000000003E-2</v>
      </c>
      <c r="O94">
        <v>-6.2300000000000001E-2</v>
      </c>
      <c r="P94">
        <v>1.5E-3</v>
      </c>
      <c r="Q94" s="35">
        <f t="shared" si="24"/>
        <v>2.7757142857143119E-3</v>
      </c>
      <c r="R94" s="35">
        <f t="shared" si="25"/>
        <v>6.6359285714285718E-2</v>
      </c>
      <c r="S94" s="35">
        <f t="shared" si="25"/>
        <v>5.5592857142857145E-3</v>
      </c>
      <c r="T94">
        <v>0.1036</v>
      </c>
      <c r="U94">
        <v>-1.3599999999999999E-2</v>
      </c>
      <c r="V94">
        <v>-4.8999999999999998E-3</v>
      </c>
      <c r="W94" s="35">
        <f t="shared" si="26"/>
        <v>2.0357142857142796E-3</v>
      </c>
      <c r="X94" s="35">
        <f t="shared" si="27"/>
        <v>1.7659285714285714E-2</v>
      </c>
      <c r="Y94" s="35">
        <f t="shared" si="27"/>
        <v>8.9592857142857148E-3</v>
      </c>
      <c r="Z94">
        <v>8.8499999999999995E-2</v>
      </c>
      <c r="AA94">
        <v>-3.0099999999999998E-2</v>
      </c>
      <c r="AB94">
        <v>7.4000000000000003E-3</v>
      </c>
      <c r="AC94" s="35">
        <f t="shared" si="28"/>
        <v>3.112142857142855E-3</v>
      </c>
      <c r="AD94" s="35">
        <f t="shared" si="29"/>
        <v>3.4159285714285711E-2</v>
      </c>
      <c r="AE94" s="35">
        <f t="shared" si="29"/>
        <v>1.1459285714285714E-2</v>
      </c>
      <c r="AF94">
        <v>7.9899999999999999E-2</v>
      </c>
      <c r="AG94">
        <v>-6.5299999999999997E-2</v>
      </c>
      <c r="AH94">
        <v>-2.8999999999999998E-3</v>
      </c>
      <c r="AI94" s="35">
        <f t="shared" si="30"/>
        <v>1.0272857142857125E-2</v>
      </c>
      <c r="AJ94" s="35">
        <f t="shared" si="31"/>
        <v>6.9359285714285707E-2</v>
      </c>
      <c r="AK94" s="35">
        <f t="shared" si="31"/>
        <v>1.1592857142857143E-3</v>
      </c>
      <c r="AL94">
        <v>8.5599999999999996E-2</v>
      </c>
      <c r="AM94">
        <v>2.8999999999999998E-3</v>
      </c>
      <c r="AN94">
        <v>-1.1000000000000001E-3</v>
      </c>
      <c r="AO94" s="35">
        <f t="shared" si="32"/>
        <v>1.0399285714285722E-2</v>
      </c>
      <c r="AP94" s="35">
        <f t="shared" si="33"/>
        <v>6.9592857142857139E-3</v>
      </c>
      <c r="AQ94" s="35">
        <f t="shared" si="33"/>
        <v>2.9592857142857138E-3</v>
      </c>
      <c r="AR94">
        <v>3.7600000000000001E-2</v>
      </c>
      <c r="AS94">
        <v>4.02E-2</v>
      </c>
      <c r="AT94">
        <v>-1E-3</v>
      </c>
      <c r="AU94" s="35">
        <f t="shared" si="34"/>
        <v>2.6028571428571429E-2</v>
      </c>
      <c r="AV94" s="35">
        <f t="shared" si="35"/>
        <v>4.4259285714285716E-2</v>
      </c>
      <c r="AW94" s="35">
        <f t="shared" si="35"/>
        <v>3.059285714285714E-3</v>
      </c>
      <c r="AX94">
        <v>7.2999999999999995E-2</v>
      </c>
      <c r="AY94">
        <v>-5.0099999999999999E-2</v>
      </c>
      <c r="AZ94">
        <v>3.0999999999999999E-3</v>
      </c>
      <c r="BA94" s="35">
        <f t="shared" si="36"/>
        <v>5.7007142857142534E-3</v>
      </c>
      <c r="BB94" s="35">
        <f t="shared" si="37"/>
        <v>5.4159285714285715E-2</v>
      </c>
      <c r="BC94" s="35">
        <f t="shared" si="37"/>
        <v>7.1592857142857135E-3</v>
      </c>
    </row>
    <row r="95" spans="1:55" ht="15">
      <c r="A95" s="1">
        <v>89</v>
      </c>
      <c r="B95">
        <v>0.1178</v>
      </c>
      <c r="C95">
        <v>-1.89E-2</v>
      </c>
      <c r="D95">
        <v>-4.7000000000000002E-3</v>
      </c>
      <c r="E95" s="34">
        <f t="shared" si="19"/>
        <v>1.494000000000005E-2</v>
      </c>
      <c r="F95" s="34">
        <f t="shared" si="20"/>
        <v>4.0578571428571478E-3</v>
      </c>
      <c r="G95" s="34">
        <f t="shared" si="21"/>
        <v>8.7592857142857142E-3</v>
      </c>
      <c r="H95">
        <v>9.1800000000000007E-2</v>
      </c>
      <c r="I95">
        <v>-4.2500000000000003E-2</v>
      </c>
      <c r="J95">
        <v>-1.5E-3</v>
      </c>
      <c r="K95" s="35">
        <f t="shared" si="22"/>
        <v>9.1199999999999615E-3</v>
      </c>
      <c r="L95" s="35">
        <f t="shared" si="23"/>
        <v>4.655928571428572E-2</v>
      </c>
      <c r="M95" s="35">
        <f t="shared" si="23"/>
        <v>2.559285714285714E-3</v>
      </c>
      <c r="N95">
        <v>8.4900000000000003E-2</v>
      </c>
      <c r="O95">
        <v>-5.8099999999999999E-2</v>
      </c>
      <c r="P95">
        <v>-3.5000000000000001E-3</v>
      </c>
      <c r="Q95" s="35">
        <f t="shared" si="24"/>
        <v>8.5757142857143115E-3</v>
      </c>
      <c r="R95" s="35">
        <f t="shared" si="25"/>
        <v>6.2159285714285716E-2</v>
      </c>
      <c r="S95" s="35">
        <f t="shared" si="25"/>
        <v>5.5928571428571399E-4</v>
      </c>
      <c r="T95">
        <v>0.10290000000000001</v>
      </c>
      <c r="U95">
        <v>-1.4800000000000001E-2</v>
      </c>
      <c r="V95">
        <v>-1.1000000000000001E-3</v>
      </c>
      <c r="W95" s="35">
        <f t="shared" si="26"/>
        <v>2.7357142857142719E-3</v>
      </c>
      <c r="X95" s="35">
        <f t="shared" si="27"/>
        <v>1.8859285714285714E-2</v>
      </c>
      <c r="Y95" s="35">
        <f t="shared" si="27"/>
        <v>2.9592857142857138E-3</v>
      </c>
      <c r="Z95">
        <v>8.5699999999999998E-2</v>
      </c>
      <c r="AA95">
        <v>-3.8899999999999997E-2</v>
      </c>
      <c r="AB95">
        <v>2E-3</v>
      </c>
      <c r="AC95" s="35">
        <f t="shared" si="28"/>
        <v>3.1214285714285805E-4</v>
      </c>
      <c r="AD95" s="35">
        <f t="shared" si="29"/>
        <v>4.2959285714285714E-2</v>
      </c>
      <c r="AE95" s="35">
        <f t="shared" si="29"/>
        <v>6.0592857142857141E-3</v>
      </c>
      <c r="AF95">
        <v>7.8200000000000006E-2</v>
      </c>
      <c r="AG95">
        <v>-5.0500000000000003E-2</v>
      </c>
      <c r="AH95">
        <v>-2E-3</v>
      </c>
      <c r="AI95" s="35">
        <f t="shared" si="30"/>
        <v>1.1972857142857118E-2</v>
      </c>
      <c r="AJ95" s="35">
        <f t="shared" si="31"/>
        <v>5.455928571428572E-2</v>
      </c>
      <c r="AK95" s="35">
        <f t="shared" si="31"/>
        <v>2.059285714285714E-3</v>
      </c>
      <c r="AL95">
        <v>9.9400000000000002E-2</v>
      </c>
      <c r="AM95">
        <v>-1.4E-3</v>
      </c>
      <c r="AN95">
        <v>-4.4999999999999997E-3</v>
      </c>
      <c r="AO95" s="35">
        <f t="shared" si="32"/>
        <v>3.4007142857142847E-3</v>
      </c>
      <c r="AP95" s="35">
        <f t="shared" si="33"/>
        <v>2.6592857142857139E-3</v>
      </c>
      <c r="AQ95" s="35">
        <f t="shared" si="33"/>
        <v>8.5592857142857137E-3</v>
      </c>
      <c r="AR95">
        <v>-7.4000000000000003E-3</v>
      </c>
      <c r="AS95">
        <v>-1.4E-3</v>
      </c>
      <c r="AT95">
        <v>-5.1999999999999998E-3</v>
      </c>
      <c r="AU95" s="35">
        <f t="shared" si="34"/>
        <v>1.8971428571428577E-2</v>
      </c>
      <c r="AV95" s="35">
        <f t="shared" si="35"/>
        <v>2.6592857142857139E-3</v>
      </c>
      <c r="AW95" s="35">
        <f t="shared" si="35"/>
        <v>9.259285714285713E-3</v>
      </c>
      <c r="AX95">
        <v>2.3400000000000001E-2</v>
      </c>
      <c r="AY95">
        <v>-7.2700000000000001E-2</v>
      </c>
      <c r="AZ95">
        <v>-8.0000000000000004E-4</v>
      </c>
      <c r="BA95" s="35">
        <f t="shared" si="36"/>
        <v>5.5300714285714245E-2</v>
      </c>
      <c r="BB95" s="35">
        <f t="shared" si="37"/>
        <v>7.675928571428571E-2</v>
      </c>
      <c r="BC95" s="35">
        <f t="shared" si="37"/>
        <v>3.2592857142857141E-3</v>
      </c>
    </row>
    <row r="96" spans="1:55" ht="15">
      <c r="A96" s="1">
        <v>90</v>
      </c>
      <c r="B96">
        <v>0.1085</v>
      </c>
      <c r="C96">
        <v>-2.1499999999999998E-2</v>
      </c>
      <c r="D96">
        <v>-6.4999999999999997E-3</v>
      </c>
      <c r="E96" s="34">
        <f t="shared" si="19"/>
        <v>5.6400000000000478E-3</v>
      </c>
      <c r="F96" s="34">
        <f t="shared" si="20"/>
        <v>1.4578571428571496E-3</v>
      </c>
      <c r="G96" s="34">
        <f t="shared" si="21"/>
        <v>1.0559285714285714E-2</v>
      </c>
      <c r="H96">
        <v>7.6200000000000004E-2</v>
      </c>
      <c r="I96">
        <v>-4.4499999999999998E-2</v>
      </c>
      <c r="J96">
        <v>2.8E-3</v>
      </c>
      <c r="K96" s="35">
        <f t="shared" si="22"/>
        <v>6.4800000000000413E-3</v>
      </c>
      <c r="L96" s="35">
        <f t="shared" si="23"/>
        <v>4.8559285714285715E-2</v>
      </c>
      <c r="M96" s="35">
        <f t="shared" si="23"/>
        <v>6.8592857142857136E-3</v>
      </c>
      <c r="N96">
        <v>8.7599999999999997E-2</v>
      </c>
      <c r="O96">
        <v>-5.3800000000000001E-2</v>
      </c>
      <c r="P96">
        <v>-4.7999999999999996E-3</v>
      </c>
      <c r="Q96" s="35">
        <f t="shared" si="24"/>
        <v>5.8757142857143174E-3</v>
      </c>
      <c r="R96" s="35">
        <f t="shared" si="25"/>
        <v>5.7859285714285717E-2</v>
      </c>
      <c r="S96" s="35">
        <f t="shared" si="25"/>
        <v>8.8592857142857136E-3</v>
      </c>
      <c r="T96">
        <v>0.1009</v>
      </c>
      <c r="U96">
        <v>-1.84E-2</v>
      </c>
      <c r="V96">
        <v>-6.6E-3</v>
      </c>
      <c r="W96" s="35">
        <f t="shared" si="26"/>
        <v>4.7357142857142737E-3</v>
      </c>
      <c r="X96" s="35">
        <f t="shared" si="27"/>
        <v>2.2459285714285713E-2</v>
      </c>
      <c r="Y96" s="35">
        <f t="shared" si="27"/>
        <v>1.0659285714285715E-2</v>
      </c>
      <c r="Z96">
        <v>7.5300000000000006E-2</v>
      </c>
      <c r="AA96">
        <v>-3.2899999999999999E-2</v>
      </c>
      <c r="AB96">
        <v>8.0000000000000004E-4</v>
      </c>
      <c r="AC96" s="35">
        <f t="shared" si="28"/>
        <v>1.0087857142857135E-2</v>
      </c>
      <c r="AD96" s="35">
        <f t="shared" si="29"/>
        <v>3.6959285714285715E-2</v>
      </c>
      <c r="AE96" s="35">
        <f t="shared" si="29"/>
        <v>4.8592857142857144E-3</v>
      </c>
      <c r="AF96">
        <v>8.5699999999999998E-2</v>
      </c>
      <c r="AG96">
        <v>-5.0099999999999999E-2</v>
      </c>
      <c r="AH96">
        <v>-5.7000000000000002E-3</v>
      </c>
      <c r="AI96" s="35">
        <f t="shared" si="30"/>
        <v>4.4728571428571257E-3</v>
      </c>
      <c r="AJ96" s="35">
        <f t="shared" si="31"/>
        <v>5.4159285714285715E-2</v>
      </c>
      <c r="AK96" s="35">
        <f t="shared" si="31"/>
        <v>9.7592857142857134E-3</v>
      </c>
      <c r="AL96">
        <v>8.3599999999999994E-2</v>
      </c>
      <c r="AM96">
        <v>-5.4999999999999997E-3</v>
      </c>
      <c r="AN96">
        <v>-7.7000000000000002E-3</v>
      </c>
      <c r="AO96" s="35">
        <f t="shared" si="32"/>
        <v>1.2399285714285724E-2</v>
      </c>
      <c r="AP96" s="35">
        <f t="shared" si="33"/>
        <v>9.5592857142857146E-3</v>
      </c>
      <c r="AQ96" s="35">
        <f t="shared" si="33"/>
        <v>1.1759285714285715E-2</v>
      </c>
      <c r="AR96">
        <v>2.3599999999999999E-2</v>
      </c>
      <c r="AS96">
        <v>7.6E-3</v>
      </c>
      <c r="AT96">
        <v>-1.0800000000000001E-2</v>
      </c>
      <c r="AU96" s="35">
        <f t="shared" si="34"/>
        <v>1.2028571428571425E-2</v>
      </c>
      <c r="AV96" s="35">
        <f t="shared" si="35"/>
        <v>1.1659285714285714E-2</v>
      </c>
      <c r="AW96" s="35">
        <f t="shared" si="35"/>
        <v>1.4859285714285714E-2</v>
      </c>
      <c r="AX96">
        <v>7.6100000000000001E-2</v>
      </c>
      <c r="AY96">
        <v>-6.0699999999999997E-2</v>
      </c>
      <c r="AZ96">
        <v>-2.5000000000000001E-3</v>
      </c>
      <c r="BA96" s="35">
        <f t="shared" si="36"/>
        <v>2.6007142857142479E-3</v>
      </c>
      <c r="BB96" s="35">
        <f t="shared" si="37"/>
        <v>6.4759285714285714E-2</v>
      </c>
      <c r="BC96" s="35">
        <f t="shared" si="37"/>
        <v>1.559285714285714E-3</v>
      </c>
    </row>
    <row r="97" spans="1:55" ht="15">
      <c r="A97" s="1">
        <v>91</v>
      </c>
      <c r="B97">
        <v>0.10920000000000001</v>
      </c>
      <c r="C97">
        <v>-2.4500000000000001E-2</v>
      </c>
      <c r="D97">
        <v>-4.4999999999999997E-3</v>
      </c>
      <c r="E97" s="34">
        <f t="shared" si="19"/>
        <v>6.3400000000000539E-3</v>
      </c>
      <c r="F97" s="34">
        <f t="shared" si="20"/>
        <v>4.7457857142857149E-2</v>
      </c>
      <c r="G97" s="34">
        <f t="shared" si="21"/>
        <v>8.5592857142857137E-3</v>
      </c>
      <c r="H97">
        <v>7.5999999999999998E-2</v>
      </c>
      <c r="I97">
        <v>-3.6600000000000001E-2</v>
      </c>
      <c r="J97">
        <v>5.7999999999999996E-3</v>
      </c>
      <c r="K97" s="35">
        <f t="shared" si="22"/>
        <v>6.680000000000047E-3</v>
      </c>
      <c r="L97" s="35">
        <f t="shared" si="23"/>
        <v>4.0659285714285717E-2</v>
      </c>
      <c r="M97" s="35">
        <f t="shared" si="23"/>
        <v>9.8592857142857128E-3</v>
      </c>
      <c r="N97">
        <v>9.2399999999999996E-2</v>
      </c>
      <c r="O97">
        <v>-5.8900000000000001E-2</v>
      </c>
      <c r="P97">
        <v>-3.0999999999999999E-3</v>
      </c>
      <c r="Q97" s="35">
        <f t="shared" si="24"/>
        <v>1.0757142857143187E-3</v>
      </c>
      <c r="R97" s="35">
        <f t="shared" si="25"/>
        <v>6.2959285714285718E-2</v>
      </c>
      <c r="S97" s="35">
        <f t="shared" si="25"/>
        <v>9.5928571428571417E-4</v>
      </c>
      <c r="T97">
        <v>9.3399999999999997E-2</v>
      </c>
      <c r="U97">
        <v>-2.1700000000000001E-2</v>
      </c>
      <c r="V97">
        <v>-7.1999999999999998E-3</v>
      </c>
      <c r="W97" s="35">
        <f t="shared" si="26"/>
        <v>1.223571428571428E-2</v>
      </c>
      <c r="X97" s="35">
        <f t="shared" si="27"/>
        <v>2.5759285714285714E-2</v>
      </c>
      <c r="Y97" s="35">
        <f t="shared" si="27"/>
        <v>1.1259285714285715E-2</v>
      </c>
      <c r="Z97">
        <v>6.9800000000000001E-2</v>
      </c>
      <c r="AA97">
        <v>-2.7799999999999998E-2</v>
      </c>
      <c r="AB97">
        <v>-8.9999999999999998E-4</v>
      </c>
      <c r="AC97" s="35">
        <f t="shared" si="28"/>
        <v>1.5587857142857139E-2</v>
      </c>
      <c r="AD97" s="35">
        <f t="shared" si="29"/>
        <v>3.1859285714285715E-2</v>
      </c>
      <c r="AE97" s="35">
        <f t="shared" si="29"/>
        <v>3.1592857142857143E-3</v>
      </c>
      <c r="AF97">
        <v>8.2600000000000007E-2</v>
      </c>
      <c r="AG97">
        <v>-6.1400000000000003E-2</v>
      </c>
      <c r="AH97">
        <v>-2.3E-3</v>
      </c>
      <c r="AI97" s="35">
        <f t="shared" si="30"/>
        <v>7.5728571428571173E-3</v>
      </c>
      <c r="AJ97" s="35">
        <f t="shared" si="31"/>
        <v>6.545928571428572E-2</v>
      </c>
      <c r="AK97" s="35">
        <f t="shared" si="31"/>
        <v>1.7592857142857141E-3</v>
      </c>
      <c r="AL97">
        <v>9.8400000000000001E-2</v>
      </c>
      <c r="AM97">
        <v>-1.95E-2</v>
      </c>
      <c r="AN97">
        <v>-6.1000000000000004E-3</v>
      </c>
      <c r="AO97" s="35">
        <f t="shared" si="32"/>
        <v>2.4007142857142838E-3</v>
      </c>
      <c r="AP97" s="35">
        <f t="shared" si="33"/>
        <v>2.3559285714285713E-2</v>
      </c>
      <c r="AQ97" s="35">
        <f t="shared" si="33"/>
        <v>1.0159285714285714E-2</v>
      </c>
      <c r="AR97">
        <v>-2.81E-2</v>
      </c>
      <c r="AS97">
        <v>2.2800000000000001E-2</v>
      </c>
      <c r="AT97">
        <v>-1.01E-2</v>
      </c>
      <c r="AU97" s="35">
        <f t="shared" si="34"/>
        <v>3.9671428571428573E-2</v>
      </c>
      <c r="AV97" s="35">
        <f t="shared" si="35"/>
        <v>2.6859285714285714E-2</v>
      </c>
      <c r="AW97" s="35">
        <f t="shared" si="35"/>
        <v>1.4159285714285715E-2</v>
      </c>
      <c r="AX97">
        <v>0.1082</v>
      </c>
      <c r="AY97">
        <v>-3.8399999999999997E-2</v>
      </c>
      <c r="AZ97">
        <v>-6.0000000000000001E-3</v>
      </c>
      <c r="BA97" s="35">
        <f t="shared" si="36"/>
        <v>2.9499285714285756E-2</v>
      </c>
      <c r="BB97" s="35">
        <f t="shared" si="37"/>
        <v>4.2459285714285713E-2</v>
      </c>
      <c r="BC97" s="35">
        <f t="shared" si="37"/>
        <v>1.0059285714285715E-2</v>
      </c>
    </row>
    <row r="98" spans="1:55" ht="15">
      <c r="A98" s="1">
        <v>92</v>
      </c>
      <c r="B98">
        <v>0.1105</v>
      </c>
      <c r="C98">
        <v>-2.87E-2</v>
      </c>
      <c r="D98">
        <v>-3.0000000000000001E-3</v>
      </c>
      <c r="E98" s="34">
        <f t="shared" si="19"/>
        <v>7.6400000000000495E-3</v>
      </c>
      <c r="F98" s="34">
        <f t="shared" si="20"/>
        <v>5.1657857142857144E-2</v>
      </c>
      <c r="G98" s="34">
        <f t="shared" si="21"/>
        <v>1.059285714285714E-3</v>
      </c>
      <c r="H98">
        <v>7.7299999999999994E-2</v>
      </c>
      <c r="I98">
        <v>-3.6700000000000003E-2</v>
      </c>
      <c r="J98">
        <v>-2.8999999999999998E-3</v>
      </c>
      <c r="K98" s="35">
        <f t="shared" si="22"/>
        <v>5.3800000000000514E-3</v>
      </c>
      <c r="L98" s="35">
        <f t="shared" si="23"/>
        <v>4.075928571428572E-2</v>
      </c>
      <c r="M98" s="35">
        <f t="shared" si="23"/>
        <v>1.1592857142857143E-3</v>
      </c>
      <c r="N98">
        <v>9.2200000000000004E-2</v>
      </c>
      <c r="O98">
        <v>-5.28E-2</v>
      </c>
      <c r="P98">
        <v>0</v>
      </c>
      <c r="Q98" s="35">
        <f t="shared" si="24"/>
        <v>1.2757142857143106E-3</v>
      </c>
      <c r="R98" s="35">
        <f t="shared" si="25"/>
        <v>5.6859285714285716E-2</v>
      </c>
      <c r="S98" s="35">
        <f t="shared" si="25"/>
        <v>4.0592857142857141E-3</v>
      </c>
      <c r="T98">
        <v>9.7900000000000001E-2</v>
      </c>
      <c r="U98">
        <v>-2.01E-2</v>
      </c>
      <c r="V98">
        <v>-4.5999999999999999E-3</v>
      </c>
      <c r="W98" s="35">
        <f t="shared" si="26"/>
        <v>7.7357142857142763E-3</v>
      </c>
      <c r="X98" s="35">
        <f t="shared" si="27"/>
        <v>2.4159285714285713E-2</v>
      </c>
      <c r="Y98" s="35">
        <f t="shared" si="27"/>
        <v>8.6592857142857131E-3</v>
      </c>
      <c r="Z98">
        <v>7.9699999999999993E-2</v>
      </c>
      <c r="AA98">
        <v>-2.46E-2</v>
      </c>
      <c r="AB98">
        <v>-4.0000000000000002E-4</v>
      </c>
      <c r="AC98" s="35">
        <f t="shared" si="28"/>
        <v>5.6878571428571473E-3</v>
      </c>
      <c r="AD98" s="35">
        <f t="shared" si="29"/>
        <v>2.8659285714285714E-2</v>
      </c>
      <c r="AE98" s="35">
        <f t="shared" si="29"/>
        <v>3.6592857142857139E-3</v>
      </c>
      <c r="AF98">
        <v>8.5500000000000007E-2</v>
      </c>
      <c r="AG98">
        <v>-5.7500000000000002E-2</v>
      </c>
      <c r="AH98">
        <v>-3.0999999999999999E-3</v>
      </c>
      <c r="AI98" s="35">
        <f t="shared" si="30"/>
        <v>4.6728571428571175E-3</v>
      </c>
      <c r="AJ98" s="35">
        <f t="shared" si="31"/>
        <v>6.1559285714285719E-2</v>
      </c>
      <c r="AK98" s="35">
        <f t="shared" si="31"/>
        <v>9.5928571428571417E-4</v>
      </c>
      <c r="AL98">
        <v>8.5000000000000006E-2</v>
      </c>
      <c r="AM98">
        <v>-2.7E-2</v>
      </c>
      <c r="AN98">
        <v>-3.5000000000000001E-3</v>
      </c>
      <c r="AO98" s="35">
        <f t="shared" si="32"/>
        <v>1.0999285714285711E-2</v>
      </c>
      <c r="AP98" s="35">
        <f t="shared" si="33"/>
        <v>3.1059285714285713E-2</v>
      </c>
      <c r="AQ98" s="35">
        <f t="shared" si="33"/>
        <v>5.5928571428571399E-4</v>
      </c>
      <c r="AR98">
        <v>1.46E-2</v>
      </c>
      <c r="AS98">
        <v>-1.14E-2</v>
      </c>
      <c r="AT98">
        <v>1.2E-2</v>
      </c>
      <c r="AU98" s="35">
        <f t="shared" si="34"/>
        <v>3.0285714285714256E-3</v>
      </c>
      <c r="AV98" s="35">
        <f t="shared" si="35"/>
        <v>1.5459285714285714E-2</v>
      </c>
      <c r="AW98" s="35">
        <f t="shared" si="35"/>
        <v>1.6059285714285713E-2</v>
      </c>
      <c r="AX98">
        <v>7.0300000000000001E-2</v>
      </c>
      <c r="AY98">
        <v>-8.2400000000000001E-2</v>
      </c>
      <c r="AZ98">
        <v>-1.04E-2</v>
      </c>
      <c r="BA98" s="35">
        <f t="shared" si="36"/>
        <v>8.4007142857142475E-3</v>
      </c>
      <c r="BB98" s="35">
        <f t="shared" si="37"/>
        <v>8.6459285714285711E-2</v>
      </c>
      <c r="BC98" s="35">
        <f t="shared" si="37"/>
        <v>1.4459285714285713E-2</v>
      </c>
    </row>
    <row r="99" spans="1:55" ht="15">
      <c r="A99" s="1">
        <v>93</v>
      </c>
      <c r="B99">
        <v>0.1067</v>
      </c>
      <c r="C99">
        <v>-2.4899999999999999E-2</v>
      </c>
      <c r="D99">
        <v>-4.4999999999999997E-3</v>
      </c>
      <c r="E99" s="34">
        <f t="shared" si="19"/>
        <v>3.8400000000000517E-3</v>
      </c>
      <c r="F99" s="34">
        <f t="shared" si="20"/>
        <v>4.7857857142857146E-2</v>
      </c>
      <c r="G99" s="34">
        <f t="shared" si="21"/>
        <v>8.5592857142857137E-3</v>
      </c>
      <c r="H99">
        <v>8.5999999999999993E-2</v>
      </c>
      <c r="I99">
        <v>-3.0200000000000001E-2</v>
      </c>
      <c r="J99">
        <v>-8.8000000000000005E-3</v>
      </c>
      <c r="K99" s="35">
        <f t="shared" si="22"/>
        <v>3.319999999999948E-3</v>
      </c>
      <c r="L99" s="35">
        <f t="shared" si="23"/>
        <v>3.4259285714285714E-2</v>
      </c>
      <c r="M99" s="35">
        <f t="shared" si="23"/>
        <v>1.2859285714285715E-2</v>
      </c>
      <c r="N99">
        <v>9.7799999999999998E-2</v>
      </c>
      <c r="O99">
        <v>-5.8299999999999998E-2</v>
      </c>
      <c r="P99">
        <v>-2E-3</v>
      </c>
      <c r="Q99" s="35">
        <f t="shared" si="24"/>
        <v>4.3242857142856833E-3</v>
      </c>
      <c r="R99" s="35">
        <f t="shared" si="25"/>
        <v>6.2359285714285714E-2</v>
      </c>
      <c r="S99" s="35">
        <f t="shared" si="25"/>
        <v>2.059285714285714E-3</v>
      </c>
      <c r="T99">
        <v>0.1013</v>
      </c>
      <c r="U99">
        <v>-1.55E-2</v>
      </c>
      <c r="V99">
        <v>-3.8E-3</v>
      </c>
      <c r="W99" s="35">
        <f t="shared" si="26"/>
        <v>4.3357142857142761E-3</v>
      </c>
      <c r="X99" s="35">
        <f t="shared" si="27"/>
        <v>1.9559285714285713E-2</v>
      </c>
      <c r="Y99" s="35">
        <f t="shared" si="27"/>
        <v>2.5928571428571407E-4</v>
      </c>
      <c r="Z99">
        <v>6.9400000000000003E-2</v>
      </c>
      <c r="AA99">
        <v>-3.8300000000000001E-2</v>
      </c>
      <c r="AB99">
        <v>-1.5E-3</v>
      </c>
      <c r="AC99" s="35">
        <f t="shared" si="28"/>
        <v>1.5987857142857137E-2</v>
      </c>
      <c r="AD99" s="35">
        <f t="shared" si="29"/>
        <v>4.2359285714285717E-2</v>
      </c>
      <c r="AE99" s="35">
        <f t="shared" si="29"/>
        <v>2.559285714285714E-3</v>
      </c>
      <c r="AF99">
        <v>8.9200000000000002E-2</v>
      </c>
      <c r="AG99">
        <v>-5.4100000000000002E-2</v>
      </c>
      <c r="AH99">
        <v>-1.9E-3</v>
      </c>
      <c r="AI99" s="35">
        <f t="shared" si="30"/>
        <v>9.7285714285712255E-4</v>
      </c>
      <c r="AJ99" s="35">
        <f t="shared" si="31"/>
        <v>5.8159285714285719E-2</v>
      </c>
      <c r="AK99" s="35">
        <f t="shared" si="31"/>
        <v>2.1592857142857143E-3</v>
      </c>
      <c r="AL99">
        <v>0.1026</v>
      </c>
      <c r="AM99">
        <v>-1.52E-2</v>
      </c>
      <c r="AN99">
        <v>1E-4</v>
      </c>
      <c r="AO99" s="35">
        <f t="shared" si="32"/>
        <v>6.6007142857142792E-3</v>
      </c>
      <c r="AP99" s="35">
        <f t="shared" si="33"/>
        <v>1.9259285714285715E-2</v>
      </c>
      <c r="AQ99" s="35">
        <f t="shared" si="33"/>
        <v>4.1592857142857143E-3</v>
      </c>
      <c r="AR99">
        <v>1.11E-2</v>
      </c>
      <c r="AS99">
        <v>-1.9099999999999999E-2</v>
      </c>
      <c r="AT99">
        <v>1.83E-2</v>
      </c>
      <c r="AU99" s="35">
        <f t="shared" si="34"/>
        <v>4.7142857142857403E-4</v>
      </c>
      <c r="AV99" s="35">
        <f t="shared" si="35"/>
        <v>2.3159285714285712E-2</v>
      </c>
      <c r="AW99" s="35">
        <f t="shared" si="35"/>
        <v>2.2359285714285713E-2</v>
      </c>
      <c r="AX99">
        <v>9.0499999999999997E-2</v>
      </c>
      <c r="AY99">
        <v>-0.1033</v>
      </c>
      <c r="AZ99">
        <v>-1.0200000000000001E-2</v>
      </c>
      <c r="BA99" s="35">
        <f t="shared" si="36"/>
        <v>1.1799285714285748E-2</v>
      </c>
      <c r="BB99" s="35">
        <f t="shared" si="37"/>
        <v>0.10735928571428571</v>
      </c>
      <c r="BC99" s="35">
        <f t="shared" si="37"/>
        <v>1.4259285714285714E-2</v>
      </c>
    </row>
    <row r="100" spans="1:55" ht="15">
      <c r="A100" s="1">
        <v>94</v>
      </c>
      <c r="B100">
        <v>0.1031</v>
      </c>
      <c r="C100">
        <v>-2.3099999999999999E-2</v>
      </c>
      <c r="D100">
        <v>-6.4999999999999997E-3</v>
      </c>
      <c r="E100" s="34">
        <f t="shared" si="19"/>
        <v>2.4000000000004573E-4</v>
      </c>
      <c r="F100" s="34">
        <f t="shared" si="20"/>
        <v>4.605785714285715E-2</v>
      </c>
      <c r="G100" s="34">
        <f t="shared" si="21"/>
        <v>1.0559285714285714E-2</v>
      </c>
      <c r="H100">
        <v>7.5700000000000003E-2</v>
      </c>
      <c r="I100">
        <v>-3.4599999999999999E-2</v>
      </c>
      <c r="J100">
        <v>6.3E-3</v>
      </c>
      <c r="K100" s="35">
        <f t="shared" si="22"/>
        <v>6.9800000000000417E-3</v>
      </c>
      <c r="L100" s="35">
        <f t="shared" si="23"/>
        <v>3.8659285714285715E-2</v>
      </c>
      <c r="M100" s="35">
        <f t="shared" si="23"/>
        <v>1.0359285714285713E-2</v>
      </c>
      <c r="N100">
        <v>8.8999999999999996E-2</v>
      </c>
      <c r="O100">
        <v>-5.1999999999999998E-2</v>
      </c>
      <c r="P100">
        <v>-1.1000000000000001E-3</v>
      </c>
      <c r="Q100" s="35">
        <f t="shared" si="24"/>
        <v>4.475714285714319E-3</v>
      </c>
      <c r="R100" s="35">
        <f t="shared" si="25"/>
        <v>5.6059285714285714E-2</v>
      </c>
      <c r="S100" s="35">
        <f t="shared" si="25"/>
        <v>2.9592857142857138E-3</v>
      </c>
      <c r="T100">
        <v>0.1018</v>
      </c>
      <c r="U100">
        <v>-1.1299999999999999E-2</v>
      </c>
      <c r="V100">
        <v>-5.5999999999999999E-3</v>
      </c>
      <c r="W100" s="35">
        <f t="shared" si="26"/>
        <v>3.8357142857142756E-3</v>
      </c>
      <c r="X100" s="35">
        <f t="shared" si="27"/>
        <v>1.5359285714285714E-2</v>
      </c>
      <c r="Y100" s="35">
        <f t="shared" si="27"/>
        <v>9.659285714285714E-3</v>
      </c>
      <c r="Z100">
        <v>7.5399999999999995E-2</v>
      </c>
      <c r="AA100">
        <v>-3.8399999999999997E-2</v>
      </c>
      <c r="AB100">
        <v>-1E-4</v>
      </c>
      <c r="AC100" s="35">
        <f t="shared" si="28"/>
        <v>9.9878571428571455E-3</v>
      </c>
      <c r="AD100" s="35">
        <f t="shared" si="29"/>
        <v>4.2459285714285713E-2</v>
      </c>
      <c r="AE100" s="35">
        <f t="shared" si="29"/>
        <v>3.9592857142857138E-3</v>
      </c>
      <c r="AF100">
        <v>8.5300000000000001E-2</v>
      </c>
      <c r="AG100">
        <v>-4.9299999999999997E-2</v>
      </c>
      <c r="AH100">
        <v>-3.8E-3</v>
      </c>
      <c r="AI100" s="35">
        <f t="shared" si="30"/>
        <v>4.8728571428571232E-3</v>
      </c>
      <c r="AJ100" s="35">
        <f t="shared" si="31"/>
        <v>5.3359285714285713E-2</v>
      </c>
      <c r="AK100" s="35">
        <f t="shared" si="31"/>
        <v>2.5928571428571407E-4</v>
      </c>
      <c r="AL100">
        <v>9.0300000000000005E-2</v>
      </c>
      <c r="AM100">
        <v>3.3999999999999998E-3</v>
      </c>
      <c r="AN100">
        <v>-6.8999999999999999E-3</v>
      </c>
      <c r="AO100" s="35">
        <f t="shared" si="32"/>
        <v>5.6992857142857123E-3</v>
      </c>
      <c r="AP100" s="35">
        <f t="shared" si="33"/>
        <v>7.4592857142857134E-3</v>
      </c>
      <c r="AQ100" s="35">
        <f t="shared" si="33"/>
        <v>1.0959285714285713E-2</v>
      </c>
      <c r="AR100">
        <v>2.6599999999999999E-2</v>
      </c>
      <c r="AS100">
        <v>-2.2599999999999999E-2</v>
      </c>
      <c r="AT100">
        <v>-2.5000000000000001E-3</v>
      </c>
      <c r="AU100" s="35">
        <f t="shared" si="34"/>
        <v>1.5028571428571424E-2</v>
      </c>
      <c r="AV100" s="35">
        <f t="shared" si="35"/>
        <v>2.6659285714285712E-2</v>
      </c>
      <c r="AW100" s="35">
        <f t="shared" si="35"/>
        <v>1.559285714285714E-3</v>
      </c>
      <c r="AX100">
        <v>7.6700000000000004E-2</v>
      </c>
      <c r="AY100">
        <v>-7.0900000000000005E-2</v>
      </c>
      <c r="AZ100">
        <v>-4.3E-3</v>
      </c>
      <c r="BA100" s="35">
        <f t="shared" si="36"/>
        <v>2.0007142857142446E-3</v>
      </c>
      <c r="BB100" s="35">
        <f t="shared" si="37"/>
        <v>7.4959285714285714E-2</v>
      </c>
      <c r="BC100" s="35">
        <f t="shared" si="37"/>
        <v>8.3592857142857149E-3</v>
      </c>
    </row>
    <row r="101" spans="1:55" ht="15">
      <c r="A101" s="1">
        <v>95</v>
      </c>
      <c r="B101">
        <v>9.8500000000000004E-2</v>
      </c>
      <c r="C101">
        <v>-0.02</v>
      </c>
      <c r="D101">
        <v>-8.5000000000000006E-3</v>
      </c>
      <c r="E101" s="34">
        <f t="shared" si="19"/>
        <v>4.3599999999999473E-3</v>
      </c>
      <c r="F101" s="34">
        <f t="shared" si="20"/>
        <v>2.9578571428571475E-3</v>
      </c>
      <c r="G101" s="34">
        <f t="shared" si="21"/>
        <v>1.2559285714285714E-2</v>
      </c>
      <c r="H101">
        <v>9.4299999999999995E-2</v>
      </c>
      <c r="I101">
        <v>-3.5499999999999997E-2</v>
      </c>
      <c r="J101">
        <v>-2.3E-3</v>
      </c>
      <c r="K101" s="35">
        <f t="shared" si="22"/>
        <v>1.161999999999995E-2</v>
      </c>
      <c r="L101" s="35">
        <f t="shared" si="23"/>
        <v>3.9559285714285713E-2</v>
      </c>
      <c r="M101" s="35">
        <f t="shared" si="23"/>
        <v>1.7592857142857141E-3</v>
      </c>
      <c r="N101">
        <v>9.4500000000000001E-2</v>
      </c>
      <c r="O101">
        <v>-5.1400000000000001E-2</v>
      </c>
      <c r="P101">
        <v>-2E-3</v>
      </c>
      <c r="Q101" s="35">
        <f t="shared" si="24"/>
        <v>1.0242857142856859E-3</v>
      </c>
      <c r="R101" s="35">
        <f t="shared" si="25"/>
        <v>5.5459285714285718E-2</v>
      </c>
      <c r="S101" s="35">
        <f t="shared" si="25"/>
        <v>2.059285714285714E-3</v>
      </c>
      <c r="T101">
        <v>0.10440000000000001</v>
      </c>
      <c r="U101">
        <v>-1.9900000000000001E-2</v>
      </c>
      <c r="V101">
        <v>-4.1999999999999997E-3</v>
      </c>
      <c r="W101" s="35">
        <f t="shared" si="26"/>
        <v>1.2357142857142706E-3</v>
      </c>
      <c r="X101" s="35">
        <f t="shared" si="27"/>
        <v>2.3959285714285714E-2</v>
      </c>
      <c r="Y101" s="35">
        <f t="shared" si="27"/>
        <v>8.2592857142857138E-3</v>
      </c>
      <c r="Z101">
        <v>7.9799999999999996E-2</v>
      </c>
      <c r="AA101">
        <v>-3.4700000000000002E-2</v>
      </c>
      <c r="AB101">
        <v>-8.0000000000000004E-4</v>
      </c>
      <c r="AC101" s="35">
        <f t="shared" si="28"/>
        <v>5.5878571428571444E-3</v>
      </c>
      <c r="AD101" s="35">
        <f t="shared" si="29"/>
        <v>3.8759285714285718E-2</v>
      </c>
      <c r="AE101" s="35">
        <f t="shared" si="29"/>
        <v>3.2592857142857141E-3</v>
      </c>
      <c r="AF101">
        <v>8.0500000000000002E-2</v>
      </c>
      <c r="AG101">
        <v>-5.0099999999999999E-2</v>
      </c>
      <c r="AH101">
        <v>1E-3</v>
      </c>
      <c r="AI101" s="35">
        <f t="shared" si="30"/>
        <v>9.6728571428571219E-3</v>
      </c>
      <c r="AJ101" s="35">
        <f t="shared" si="31"/>
        <v>5.4159285714285715E-2</v>
      </c>
      <c r="AK101" s="35">
        <f t="shared" si="31"/>
        <v>5.0592857142857141E-3</v>
      </c>
      <c r="AL101">
        <v>0.1082</v>
      </c>
      <c r="AM101">
        <v>-0.01</v>
      </c>
      <c r="AN101">
        <v>-5.3E-3</v>
      </c>
      <c r="AO101" s="35">
        <f t="shared" si="32"/>
        <v>1.2200714285714287E-2</v>
      </c>
      <c r="AP101" s="35">
        <f t="shared" si="33"/>
        <v>1.4059285714285715E-2</v>
      </c>
      <c r="AQ101" s="35">
        <f t="shared" si="33"/>
        <v>9.3592857142857141E-3</v>
      </c>
      <c r="AR101">
        <v>2.64E-2</v>
      </c>
      <c r="AS101">
        <v>-1.67E-2</v>
      </c>
      <c r="AT101">
        <v>-6.7999999999999996E-3</v>
      </c>
      <c r="AU101" s="35">
        <f t="shared" si="34"/>
        <v>1.4828571428571425E-2</v>
      </c>
      <c r="AV101" s="35">
        <f t="shared" si="35"/>
        <v>2.0759285714285713E-2</v>
      </c>
      <c r="AW101" s="35">
        <f t="shared" si="35"/>
        <v>1.0859285714285714E-2</v>
      </c>
      <c r="AX101">
        <v>8.6199999999999999E-2</v>
      </c>
      <c r="AY101">
        <v>-6.6600000000000006E-2</v>
      </c>
      <c r="AZ101">
        <v>-1.1000000000000001E-3</v>
      </c>
      <c r="BA101" s="35">
        <f t="shared" si="36"/>
        <v>7.49928571428575E-3</v>
      </c>
      <c r="BB101" s="35">
        <f t="shared" si="37"/>
        <v>7.0659285714285716E-2</v>
      </c>
      <c r="BC101" s="35">
        <f t="shared" si="37"/>
        <v>2.9592857142857138E-3</v>
      </c>
    </row>
    <row r="102" spans="1:55" ht="15">
      <c r="A102" s="1">
        <v>96</v>
      </c>
      <c r="B102">
        <v>9.8599999999999993E-2</v>
      </c>
      <c r="C102">
        <v>-1.95E-2</v>
      </c>
      <c r="D102">
        <v>-6.4000000000000003E-3</v>
      </c>
      <c r="E102" s="34">
        <f t="shared" si="19"/>
        <v>4.2599999999999583E-3</v>
      </c>
      <c r="F102" s="34">
        <f t="shared" si="20"/>
        <v>3.4578571428571479E-3</v>
      </c>
      <c r="G102" s="34">
        <f t="shared" si="21"/>
        <v>1.0459285714285714E-2</v>
      </c>
      <c r="H102">
        <v>8.9300000000000004E-2</v>
      </c>
      <c r="I102">
        <v>-0.05</v>
      </c>
      <c r="J102">
        <v>-1.29E-2</v>
      </c>
      <c r="K102" s="35">
        <f t="shared" si="22"/>
        <v>6.6199999999999593E-3</v>
      </c>
      <c r="L102" s="35">
        <f t="shared" si="23"/>
        <v>5.4059285714285719E-2</v>
      </c>
      <c r="M102" s="35">
        <f t="shared" si="23"/>
        <v>1.6959285714285715E-2</v>
      </c>
      <c r="N102">
        <v>9.5100000000000004E-2</v>
      </c>
      <c r="O102">
        <v>-5.3499999999999999E-2</v>
      </c>
      <c r="P102">
        <v>-5.7999999999999996E-3</v>
      </c>
      <c r="Q102" s="35">
        <f t="shared" si="24"/>
        <v>1.6242857142856892E-3</v>
      </c>
      <c r="R102" s="35">
        <f t="shared" si="25"/>
        <v>5.7559285714285716E-2</v>
      </c>
      <c r="S102" s="35">
        <f t="shared" si="25"/>
        <v>9.8592857142857128E-3</v>
      </c>
      <c r="T102">
        <v>0.1076</v>
      </c>
      <c r="U102">
        <v>-2.3400000000000001E-2</v>
      </c>
      <c r="V102">
        <v>-2E-3</v>
      </c>
      <c r="W102" s="35">
        <f t="shared" si="26"/>
        <v>1.964285714285724E-3</v>
      </c>
      <c r="X102" s="35">
        <f t="shared" si="27"/>
        <v>2.7459285714285714E-2</v>
      </c>
      <c r="Y102" s="35">
        <f t="shared" si="27"/>
        <v>2.059285714285714E-3</v>
      </c>
      <c r="Z102">
        <v>6.1899999999999997E-2</v>
      </c>
      <c r="AA102">
        <v>-3.61E-2</v>
      </c>
      <c r="AB102">
        <v>-2.0999999999999999E-3</v>
      </c>
      <c r="AC102" s="35">
        <f t="shared" si="28"/>
        <v>2.3487857142857144E-2</v>
      </c>
      <c r="AD102" s="35">
        <f t="shared" si="29"/>
        <v>4.0159285714285717E-2</v>
      </c>
      <c r="AE102" s="35">
        <f t="shared" si="29"/>
        <v>1.9592857142857142E-3</v>
      </c>
      <c r="AF102">
        <v>7.3300000000000004E-2</v>
      </c>
      <c r="AG102">
        <v>-4.8099999999999997E-2</v>
      </c>
      <c r="AH102">
        <v>1.4E-3</v>
      </c>
      <c r="AI102" s="35">
        <f t="shared" si="30"/>
        <v>1.687285714285712E-2</v>
      </c>
      <c r="AJ102" s="35">
        <f t="shared" si="31"/>
        <v>5.2159285714285714E-2</v>
      </c>
      <c r="AK102" s="35">
        <f t="shared" si="31"/>
        <v>5.4592857142857143E-3</v>
      </c>
      <c r="AL102">
        <v>9.2700000000000005E-2</v>
      </c>
      <c r="AM102">
        <v>2.0000000000000001E-4</v>
      </c>
      <c r="AN102">
        <v>-2.5000000000000001E-3</v>
      </c>
      <c r="AO102" s="35">
        <f t="shared" si="32"/>
        <v>3.2992857142857129E-3</v>
      </c>
      <c r="AP102" s="35">
        <f t="shared" si="33"/>
        <v>4.2592857142857137E-3</v>
      </c>
      <c r="AQ102" s="35">
        <f t="shared" si="33"/>
        <v>1.559285714285714E-3</v>
      </c>
      <c r="AR102">
        <v>-4.4000000000000003E-3</v>
      </c>
      <c r="AS102">
        <v>-8.8000000000000005E-3</v>
      </c>
      <c r="AT102">
        <v>-5.1000000000000004E-3</v>
      </c>
      <c r="AU102" s="35">
        <f t="shared" si="34"/>
        <v>1.5971428571428574E-2</v>
      </c>
      <c r="AV102" s="35">
        <f t="shared" si="35"/>
        <v>1.2859285714285715E-2</v>
      </c>
      <c r="AW102" s="35">
        <f t="shared" si="35"/>
        <v>9.1592857142857136E-3</v>
      </c>
      <c r="AX102">
        <v>7.4899999999999994E-2</v>
      </c>
      <c r="AY102">
        <v>-5.45E-2</v>
      </c>
      <c r="AZ102">
        <v>-1.6000000000000001E-3</v>
      </c>
      <c r="BA102" s="35">
        <f t="shared" si="36"/>
        <v>3.8007142857142545E-3</v>
      </c>
      <c r="BB102" s="35">
        <f t="shared" si="37"/>
        <v>5.8559285714285716E-2</v>
      </c>
      <c r="BC102" s="35">
        <f t="shared" si="37"/>
        <v>2.4592857142857142E-3</v>
      </c>
    </row>
    <row r="103" spans="1:55" ht="15">
      <c r="A103" s="1">
        <v>97</v>
      </c>
      <c r="B103">
        <v>0.1</v>
      </c>
      <c r="C103">
        <v>-1.7899999999999999E-2</v>
      </c>
      <c r="D103">
        <v>-8.2000000000000007E-3</v>
      </c>
      <c r="E103" s="34">
        <f t="shared" si="19"/>
        <v>2.8599999999999459E-3</v>
      </c>
      <c r="F103" s="34">
        <f t="shared" si="20"/>
        <v>5.0578571428571487E-3</v>
      </c>
      <c r="G103" s="34">
        <f t="shared" si="21"/>
        <v>1.2259285714285716E-2</v>
      </c>
      <c r="H103">
        <v>9.4E-2</v>
      </c>
      <c r="I103">
        <v>-3.5400000000000001E-2</v>
      </c>
      <c r="J103">
        <v>-1.5E-3</v>
      </c>
      <c r="K103" s="35">
        <f t="shared" si="22"/>
        <v>1.1319999999999955E-2</v>
      </c>
      <c r="L103" s="35">
        <f t="shared" si="23"/>
        <v>3.9459285714285718E-2</v>
      </c>
      <c r="M103" s="35">
        <f t="shared" si="23"/>
        <v>2.559285714285714E-3</v>
      </c>
      <c r="N103">
        <v>9.4700000000000006E-2</v>
      </c>
      <c r="O103">
        <v>-6.4199999999999993E-2</v>
      </c>
      <c r="P103">
        <v>-4.3E-3</v>
      </c>
      <c r="Q103" s="35">
        <f t="shared" si="24"/>
        <v>1.2242857142856917E-3</v>
      </c>
      <c r="R103" s="35">
        <f t="shared" si="25"/>
        <v>6.8259285714285703E-2</v>
      </c>
      <c r="S103" s="35">
        <f t="shared" si="25"/>
        <v>8.3592857142857149E-3</v>
      </c>
      <c r="T103">
        <v>0.10589999999999999</v>
      </c>
      <c r="U103">
        <v>-1.9300000000000001E-2</v>
      </c>
      <c r="V103">
        <v>-5.7000000000000002E-3</v>
      </c>
      <c r="W103" s="35">
        <f t="shared" si="26"/>
        <v>2.642857142857169E-4</v>
      </c>
      <c r="X103" s="35">
        <f t="shared" si="27"/>
        <v>2.3359285714285714E-2</v>
      </c>
      <c r="Y103" s="35">
        <f t="shared" si="27"/>
        <v>9.7592857142857134E-3</v>
      </c>
      <c r="Z103">
        <v>7.2900000000000006E-2</v>
      </c>
      <c r="AA103">
        <v>-3.2300000000000002E-2</v>
      </c>
      <c r="AB103">
        <v>3.5000000000000001E-3</v>
      </c>
      <c r="AC103" s="35">
        <f t="shared" si="28"/>
        <v>1.2487857142857134E-2</v>
      </c>
      <c r="AD103" s="35">
        <f t="shared" si="29"/>
        <v>3.6359285714285719E-2</v>
      </c>
      <c r="AE103" s="35">
        <f t="shared" si="29"/>
        <v>7.5592857142857146E-3</v>
      </c>
      <c r="AF103">
        <v>8.14E-2</v>
      </c>
      <c r="AG103">
        <v>-4.9599999999999998E-2</v>
      </c>
      <c r="AH103">
        <v>5.9999999999999995E-4</v>
      </c>
      <c r="AI103" s="35">
        <f t="shared" si="30"/>
        <v>8.7728571428571239E-3</v>
      </c>
      <c r="AJ103" s="35">
        <f t="shared" si="31"/>
        <v>5.3659285714285715E-2</v>
      </c>
      <c r="AK103" s="35">
        <f t="shared" si="31"/>
        <v>4.6592857142857139E-3</v>
      </c>
      <c r="AL103">
        <v>0.10489999999999999</v>
      </c>
      <c r="AM103">
        <v>-1.8200000000000001E-2</v>
      </c>
      <c r="AN103">
        <v>-3.7000000000000002E-3</v>
      </c>
      <c r="AO103" s="35">
        <f t="shared" si="32"/>
        <v>8.9007142857142757E-3</v>
      </c>
      <c r="AP103" s="35">
        <f t="shared" si="33"/>
        <v>2.2259285714285714E-2</v>
      </c>
      <c r="AQ103" s="35">
        <f t="shared" si="33"/>
        <v>3.592857142857139E-4</v>
      </c>
      <c r="AR103">
        <v>1.09E-2</v>
      </c>
      <c r="AS103">
        <v>-6.3E-3</v>
      </c>
      <c r="AT103">
        <v>5.0000000000000001E-4</v>
      </c>
      <c r="AU103" s="35">
        <f t="shared" si="34"/>
        <v>6.7142857142857455E-4</v>
      </c>
      <c r="AV103" s="35">
        <f t="shared" si="35"/>
        <v>1.0359285714285713E-2</v>
      </c>
      <c r="AW103" s="35">
        <f t="shared" si="35"/>
        <v>4.5592857142857136E-3</v>
      </c>
      <c r="AX103">
        <v>8.77E-2</v>
      </c>
      <c r="AY103">
        <v>-0.05</v>
      </c>
      <c r="AZ103">
        <v>-5.4999999999999997E-3</v>
      </c>
      <c r="BA103" s="35">
        <f t="shared" si="36"/>
        <v>8.9992857142857513E-3</v>
      </c>
      <c r="BB103" s="35">
        <f t="shared" si="37"/>
        <v>5.4059285714285719E-2</v>
      </c>
      <c r="BC103" s="35">
        <f t="shared" si="37"/>
        <v>9.5592857142857146E-3</v>
      </c>
    </row>
    <row r="104" spans="1:55" ht="15">
      <c r="A104" s="1">
        <v>98</v>
      </c>
      <c r="B104">
        <v>0.10050000000000001</v>
      </c>
      <c r="C104">
        <v>-1.3100000000000001E-2</v>
      </c>
      <c r="D104">
        <v>-9.7999999999999997E-3</v>
      </c>
      <c r="E104" s="34">
        <f t="shared" si="19"/>
        <v>2.3599999999999455E-3</v>
      </c>
      <c r="F104" s="34">
        <f t="shared" si="20"/>
        <v>9.8578571428571474E-3</v>
      </c>
      <c r="G104" s="34">
        <f t="shared" si="21"/>
        <v>1.3859285714285713E-2</v>
      </c>
      <c r="H104">
        <v>8.4099999999999994E-2</v>
      </c>
      <c r="I104">
        <v>-2.4299999999999999E-2</v>
      </c>
      <c r="J104">
        <v>2.0000000000000001E-4</v>
      </c>
      <c r="K104" s="35">
        <f t="shared" si="22"/>
        <v>1.4199999999999491E-3</v>
      </c>
      <c r="L104" s="35">
        <f t="shared" si="23"/>
        <v>2.8359285714285712E-2</v>
      </c>
      <c r="M104" s="35">
        <f t="shared" si="23"/>
        <v>4.2592857142857137E-3</v>
      </c>
      <c r="N104">
        <v>8.6800000000000002E-2</v>
      </c>
      <c r="O104">
        <v>-0.06</v>
      </c>
      <c r="P104">
        <v>-1.6999999999999999E-3</v>
      </c>
      <c r="Q104" s="35">
        <f t="shared" si="24"/>
        <v>6.6757142857143126E-3</v>
      </c>
      <c r="R104" s="35">
        <f t="shared" si="25"/>
        <v>6.4059285714285708E-2</v>
      </c>
      <c r="S104" s="35">
        <f t="shared" si="25"/>
        <v>2.3592857142857139E-3</v>
      </c>
      <c r="T104">
        <v>0.10730000000000001</v>
      </c>
      <c r="U104">
        <v>-2.0400000000000001E-2</v>
      </c>
      <c r="V104">
        <v>-3.8E-3</v>
      </c>
      <c r="W104" s="35">
        <f t="shared" si="26"/>
        <v>1.6642857142857292E-3</v>
      </c>
      <c r="X104" s="35">
        <f t="shared" si="27"/>
        <v>2.4459285714285715E-2</v>
      </c>
      <c r="Y104" s="35">
        <f t="shared" si="27"/>
        <v>2.5928571428571407E-4</v>
      </c>
      <c r="Z104">
        <v>8.7900000000000006E-2</v>
      </c>
      <c r="AA104">
        <v>-3.49E-2</v>
      </c>
      <c r="AB104">
        <v>0</v>
      </c>
      <c r="AC104" s="35">
        <f t="shared" si="28"/>
        <v>2.5121428571428656E-3</v>
      </c>
      <c r="AD104" s="35">
        <f t="shared" si="29"/>
        <v>3.8959285714285717E-2</v>
      </c>
      <c r="AE104" s="35">
        <f t="shared" si="29"/>
        <v>4.0592857142857141E-3</v>
      </c>
      <c r="AF104">
        <v>8.48E-2</v>
      </c>
      <c r="AG104">
        <v>-5.0999999999999997E-2</v>
      </c>
      <c r="AH104">
        <v>-2.2000000000000001E-3</v>
      </c>
      <c r="AI104" s="35">
        <f t="shared" si="30"/>
        <v>5.3728571428571237E-3</v>
      </c>
      <c r="AJ104" s="35">
        <f t="shared" si="31"/>
        <v>5.5059285714285713E-2</v>
      </c>
      <c r="AK104" s="35">
        <f t="shared" si="31"/>
        <v>1.8592857142857139E-3</v>
      </c>
      <c r="AL104">
        <v>0.11020000000000001</v>
      </c>
      <c r="AM104">
        <v>-1.26E-2</v>
      </c>
      <c r="AN104">
        <v>-3.0000000000000001E-3</v>
      </c>
      <c r="AO104" s="35">
        <f t="shared" si="32"/>
        <v>1.4200714285714289E-2</v>
      </c>
      <c r="AP104" s="35">
        <f t="shared" si="33"/>
        <v>1.6659285714285713E-2</v>
      </c>
      <c r="AQ104" s="35">
        <f t="shared" si="33"/>
        <v>1.059285714285714E-3</v>
      </c>
      <c r="AR104">
        <v>-8.9999999999999998E-4</v>
      </c>
      <c r="AS104">
        <v>3.3999999999999998E-3</v>
      </c>
      <c r="AT104">
        <v>-5.0000000000000001E-4</v>
      </c>
      <c r="AU104" s="35">
        <f t="shared" si="34"/>
        <v>1.2471428571428574E-2</v>
      </c>
      <c r="AV104" s="35">
        <f t="shared" si="35"/>
        <v>7.4592857142857134E-3</v>
      </c>
      <c r="AW104" s="35">
        <f t="shared" si="35"/>
        <v>3.559285714285714E-3</v>
      </c>
      <c r="AX104">
        <v>8.8099999999999998E-2</v>
      </c>
      <c r="AY104">
        <v>-7.1300000000000002E-2</v>
      </c>
      <c r="AZ104">
        <v>-1.1900000000000001E-2</v>
      </c>
      <c r="BA104" s="35">
        <f t="shared" si="36"/>
        <v>9.3992857142857489E-3</v>
      </c>
      <c r="BB104" s="35">
        <f t="shared" si="37"/>
        <v>7.5359285714285712E-2</v>
      </c>
      <c r="BC104" s="35">
        <f t="shared" si="37"/>
        <v>1.5959285714285714E-2</v>
      </c>
    </row>
    <row r="105" spans="1:55" ht="15">
      <c r="A105" s="1">
        <v>99</v>
      </c>
      <c r="B105">
        <v>9.2700000000000005E-2</v>
      </c>
      <c r="C105">
        <v>-1.8800000000000001E-2</v>
      </c>
      <c r="D105">
        <v>-1.0999999999999999E-2</v>
      </c>
      <c r="E105" s="34">
        <f t="shared" si="19"/>
        <v>1.0159999999999947E-2</v>
      </c>
      <c r="F105" s="34">
        <f t="shared" si="20"/>
        <v>4.1578571428571472E-3</v>
      </c>
      <c r="G105" s="34">
        <f t="shared" si="21"/>
        <v>1.5059285714285713E-2</v>
      </c>
      <c r="H105">
        <v>8.5000000000000006E-2</v>
      </c>
      <c r="I105">
        <v>-3.9899999999999998E-2</v>
      </c>
      <c r="J105">
        <v>-5.4999999999999997E-3</v>
      </c>
      <c r="K105" s="35">
        <f t="shared" si="22"/>
        <v>2.319999999999961E-3</v>
      </c>
      <c r="L105" s="35">
        <f t="shared" si="23"/>
        <v>4.3959285714285715E-2</v>
      </c>
      <c r="M105" s="35">
        <f t="shared" si="23"/>
        <v>9.5592857142857146E-3</v>
      </c>
      <c r="N105">
        <v>9.2299999999999993E-2</v>
      </c>
      <c r="O105">
        <v>-6.3500000000000001E-2</v>
      </c>
      <c r="P105">
        <v>-2.8E-3</v>
      </c>
      <c r="Q105" s="35">
        <f t="shared" si="24"/>
        <v>1.1757142857143216E-3</v>
      </c>
      <c r="R105" s="35">
        <f t="shared" si="25"/>
        <v>6.7559285714285711E-2</v>
      </c>
      <c r="S105" s="35">
        <f t="shared" si="25"/>
        <v>1.2592857142857141E-3</v>
      </c>
      <c r="T105">
        <v>0.1066</v>
      </c>
      <c r="U105">
        <v>-1.6299999999999999E-2</v>
      </c>
      <c r="V105">
        <v>-6.0000000000000001E-3</v>
      </c>
      <c r="W105" s="35">
        <f t="shared" si="26"/>
        <v>9.6428571428572307E-4</v>
      </c>
      <c r="X105" s="35">
        <f t="shared" si="27"/>
        <v>2.0359285714285712E-2</v>
      </c>
      <c r="Y105" s="35">
        <f t="shared" si="27"/>
        <v>1.0059285714285715E-2</v>
      </c>
      <c r="Z105">
        <v>7.4999999999999997E-2</v>
      </c>
      <c r="AA105">
        <v>-3.8899999999999997E-2</v>
      </c>
      <c r="AB105">
        <v>5.7000000000000002E-3</v>
      </c>
      <c r="AC105" s="35">
        <f t="shared" si="28"/>
        <v>1.0387857142857143E-2</v>
      </c>
      <c r="AD105" s="35">
        <f t="shared" si="29"/>
        <v>4.2959285714285714E-2</v>
      </c>
      <c r="AE105" s="35">
        <f t="shared" si="29"/>
        <v>9.7592857142857134E-3</v>
      </c>
      <c r="AF105">
        <v>8.5999999999999993E-2</v>
      </c>
      <c r="AG105">
        <v>-5.4800000000000001E-2</v>
      </c>
      <c r="AH105">
        <v>-1.4E-3</v>
      </c>
      <c r="AI105" s="35">
        <f t="shared" si="30"/>
        <v>4.1728571428571309E-3</v>
      </c>
      <c r="AJ105" s="35">
        <f t="shared" si="31"/>
        <v>5.8859285714285718E-2</v>
      </c>
      <c r="AK105" s="35">
        <f t="shared" si="31"/>
        <v>2.6592857142857139E-3</v>
      </c>
      <c r="AL105">
        <v>9.5600000000000004E-2</v>
      </c>
      <c r="AM105">
        <v>-1.12E-2</v>
      </c>
      <c r="AN105">
        <v>-5.4999999999999997E-3</v>
      </c>
      <c r="AO105" s="35">
        <f t="shared" si="32"/>
        <v>3.9928571428571313E-4</v>
      </c>
      <c r="AP105" s="35">
        <f t="shared" si="33"/>
        <v>1.5259285714285715E-2</v>
      </c>
      <c r="AQ105" s="35">
        <f t="shared" si="33"/>
        <v>9.5592857142857146E-3</v>
      </c>
      <c r="AR105">
        <v>-3.8999999999999998E-3</v>
      </c>
      <c r="AS105">
        <v>5.0000000000000001E-3</v>
      </c>
      <c r="AT105">
        <v>4.3E-3</v>
      </c>
      <c r="AU105" s="35">
        <f t="shared" si="34"/>
        <v>1.5471428571428573E-2</v>
      </c>
      <c r="AV105" s="35">
        <f t="shared" si="35"/>
        <v>9.0592857142857142E-3</v>
      </c>
      <c r="AW105" s="35">
        <f t="shared" si="35"/>
        <v>8.3592857142857149E-3</v>
      </c>
      <c r="AX105">
        <v>7.2499999999999995E-2</v>
      </c>
      <c r="AY105">
        <v>-4.7500000000000001E-2</v>
      </c>
      <c r="AZ105">
        <v>-9.1999999999999998E-3</v>
      </c>
      <c r="BA105" s="35">
        <f t="shared" si="36"/>
        <v>6.2007142857142539E-3</v>
      </c>
      <c r="BB105" s="35">
        <f t="shared" si="37"/>
        <v>5.1559285714285717E-2</v>
      </c>
      <c r="BC105" s="35">
        <f t="shared" si="37"/>
        <v>1.3259285714285713E-2</v>
      </c>
    </row>
    <row r="106" spans="1:55" ht="15">
      <c r="A106" s="1">
        <v>100</v>
      </c>
      <c r="B106">
        <v>9.6000000000000002E-2</v>
      </c>
      <c r="C106">
        <v>-2.4500000000000001E-2</v>
      </c>
      <c r="D106">
        <v>-1.04E-2</v>
      </c>
      <c r="E106" s="34">
        <f t="shared" si="19"/>
        <v>6.8599999999999495E-3</v>
      </c>
      <c r="F106" s="34">
        <f t="shared" si="20"/>
        <v>4.7457857142857149E-2</v>
      </c>
      <c r="G106" s="34">
        <f t="shared" si="21"/>
        <v>1.4459285714285713E-2</v>
      </c>
      <c r="H106">
        <v>7.1499999999999994E-2</v>
      </c>
      <c r="I106">
        <v>-2.5899999999999999E-2</v>
      </c>
      <c r="J106">
        <v>-1.17E-2</v>
      </c>
      <c r="K106" s="35">
        <f t="shared" si="22"/>
        <v>1.1180000000000051E-2</v>
      </c>
      <c r="L106" s="35">
        <f t="shared" si="23"/>
        <v>2.9959285714285713E-2</v>
      </c>
      <c r="M106" s="35">
        <f t="shared" si="23"/>
        <v>1.5759285714285715E-2</v>
      </c>
      <c r="N106">
        <v>9.9199999999999997E-2</v>
      </c>
      <c r="O106">
        <v>-5.5800000000000002E-2</v>
      </c>
      <c r="P106">
        <v>-5.9999999999999995E-4</v>
      </c>
      <c r="Q106" s="35">
        <f t="shared" si="24"/>
        <v>5.7242857142856818E-3</v>
      </c>
      <c r="R106" s="35">
        <f t="shared" si="25"/>
        <v>5.9859285714285719E-2</v>
      </c>
      <c r="S106" s="35">
        <f t="shared" si="25"/>
        <v>3.4592857142857142E-3</v>
      </c>
      <c r="T106">
        <v>0.1016</v>
      </c>
      <c r="U106">
        <v>-1.7899999999999999E-2</v>
      </c>
      <c r="V106">
        <v>-7.6E-3</v>
      </c>
      <c r="W106" s="35">
        <f t="shared" si="26"/>
        <v>4.0357142857142814E-3</v>
      </c>
      <c r="X106" s="35">
        <f t="shared" si="27"/>
        <v>2.1959285714285712E-2</v>
      </c>
      <c r="Y106" s="35">
        <f t="shared" si="27"/>
        <v>1.1659285714285714E-2</v>
      </c>
      <c r="Z106">
        <v>7.9000000000000001E-2</v>
      </c>
      <c r="AA106">
        <v>-2.4199999999999999E-2</v>
      </c>
      <c r="AB106">
        <v>6.7000000000000002E-3</v>
      </c>
      <c r="AC106" s="35">
        <f t="shared" si="28"/>
        <v>6.3878571428571396E-3</v>
      </c>
      <c r="AD106" s="35">
        <f t="shared" si="29"/>
        <v>2.8259285714285712E-2</v>
      </c>
      <c r="AE106" s="35">
        <f t="shared" si="29"/>
        <v>1.0759285714285714E-2</v>
      </c>
      <c r="AF106">
        <v>6.9900000000000004E-2</v>
      </c>
      <c r="AG106">
        <v>-6.4500000000000002E-2</v>
      </c>
      <c r="AH106">
        <v>5.7000000000000002E-3</v>
      </c>
      <c r="AI106" s="35">
        <f t="shared" si="30"/>
        <v>2.027285714285712E-2</v>
      </c>
      <c r="AJ106" s="35">
        <f t="shared" si="31"/>
        <v>6.8559285714285711E-2</v>
      </c>
      <c r="AK106" s="35">
        <f t="shared" si="31"/>
        <v>9.7592857142857134E-3</v>
      </c>
      <c r="AL106">
        <v>9.06E-2</v>
      </c>
      <c r="AM106">
        <v>-1.32E-2</v>
      </c>
      <c r="AN106">
        <v>-1.21E-2</v>
      </c>
      <c r="AO106" s="35">
        <f t="shared" si="32"/>
        <v>5.3992857142857176E-3</v>
      </c>
      <c r="AP106" s="35">
        <f t="shared" si="33"/>
        <v>1.7259285714285713E-2</v>
      </c>
      <c r="AQ106" s="35">
        <f t="shared" si="33"/>
        <v>1.6159285714285713E-2</v>
      </c>
      <c r="AR106">
        <v>-4.2500000000000003E-2</v>
      </c>
      <c r="AS106">
        <v>5.0000000000000001E-3</v>
      </c>
      <c r="AT106">
        <v>8.5000000000000006E-3</v>
      </c>
      <c r="AU106" s="35">
        <f t="shared" si="34"/>
        <v>5.4071428571428576E-2</v>
      </c>
      <c r="AV106" s="35">
        <f t="shared" si="35"/>
        <v>9.0592857142857142E-3</v>
      </c>
      <c r="AW106" s="35">
        <f t="shared" si="35"/>
        <v>1.2559285714285714E-2</v>
      </c>
      <c r="AX106">
        <v>6.9000000000000006E-2</v>
      </c>
      <c r="AY106">
        <v>-6.4500000000000002E-2</v>
      </c>
      <c r="AZ106">
        <v>-9.9000000000000008E-3</v>
      </c>
      <c r="BA106" s="35">
        <f t="shared" si="36"/>
        <v>9.7007142857142431E-3</v>
      </c>
      <c r="BB106" s="35">
        <f t="shared" si="37"/>
        <v>6.8559285714285711E-2</v>
      </c>
      <c r="BC106" s="35">
        <f t="shared" si="37"/>
        <v>1.3959285714285716E-2</v>
      </c>
    </row>
    <row r="107" spans="1:55" ht="15">
      <c r="A107" s="1">
        <v>101</v>
      </c>
      <c r="B107">
        <v>9.5399999999999999E-2</v>
      </c>
      <c r="C107">
        <v>-0.02</v>
      </c>
      <c r="D107">
        <v>-9.2999999999999992E-3</v>
      </c>
      <c r="E107" s="34">
        <f t="shared" si="19"/>
        <v>7.4599999999999528E-3</v>
      </c>
      <c r="F107" s="34">
        <f t="shared" si="20"/>
        <v>2.9578571428571475E-3</v>
      </c>
      <c r="G107" s="34">
        <f t="shared" si="21"/>
        <v>1.3359285714285712E-2</v>
      </c>
      <c r="H107">
        <v>9.8599999999999993E-2</v>
      </c>
      <c r="I107">
        <v>-5.4899999999999997E-2</v>
      </c>
      <c r="J107">
        <v>-1.32E-2</v>
      </c>
      <c r="K107" s="35">
        <f t="shared" si="22"/>
        <v>1.5919999999999948E-2</v>
      </c>
      <c r="L107" s="35">
        <f t="shared" si="23"/>
        <v>5.8959285714285714E-2</v>
      </c>
      <c r="M107" s="35">
        <f t="shared" si="23"/>
        <v>1.7259285714285713E-2</v>
      </c>
      <c r="N107">
        <v>0.10349999999999999</v>
      </c>
      <c r="O107">
        <v>-5.1799999999999999E-2</v>
      </c>
      <c r="P107">
        <v>-4.3E-3</v>
      </c>
      <c r="Q107" s="35">
        <f t="shared" si="24"/>
        <v>1.002428571428568E-2</v>
      </c>
      <c r="R107" s="35">
        <f t="shared" si="25"/>
        <v>5.5859285714285715E-2</v>
      </c>
      <c r="S107" s="35">
        <f t="shared" si="25"/>
        <v>8.3592857142857149E-3</v>
      </c>
      <c r="T107">
        <v>9.6699999999999994E-2</v>
      </c>
      <c r="U107">
        <v>-1.2999999999999999E-2</v>
      </c>
      <c r="V107">
        <v>-8.6999999999999994E-3</v>
      </c>
      <c r="W107" s="35">
        <f t="shared" si="26"/>
        <v>8.9357142857142829E-3</v>
      </c>
      <c r="X107" s="35">
        <f t="shared" si="27"/>
        <v>1.7059285714285714E-2</v>
      </c>
      <c r="Y107" s="35">
        <f t="shared" si="27"/>
        <v>1.2759285714285713E-2</v>
      </c>
      <c r="Z107">
        <v>7.4700000000000003E-2</v>
      </c>
      <c r="AA107">
        <v>-4.0800000000000003E-2</v>
      </c>
      <c r="AB107">
        <v>-2.3E-3</v>
      </c>
      <c r="AC107" s="35">
        <f t="shared" si="28"/>
        <v>1.0687857142857138E-2</v>
      </c>
      <c r="AD107" s="35">
        <f t="shared" si="29"/>
        <v>4.485928571428572E-2</v>
      </c>
      <c r="AE107" s="35">
        <f t="shared" si="29"/>
        <v>1.7592857142857141E-3</v>
      </c>
      <c r="AF107">
        <v>9.3899999999999997E-2</v>
      </c>
      <c r="AG107">
        <v>-5.9799999999999999E-2</v>
      </c>
      <c r="AH107">
        <v>1.04E-2</v>
      </c>
      <c r="AI107" s="35">
        <f t="shared" si="30"/>
        <v>3.7271428571428733E-3</v>
      </c>
      <c r="AJ107" s="35">
        <f t="shared" si="31"/>
        <v>6.3859285714285716E-2</v>
      </c>
      <c r="AK107" s="35">
        <f t="shared" si="31"/>
        <v>1.4459285714285713E-2</v>
      </c>
      <c r="AL107">
        <v>9.1800000000000007E-2</v>
      </c>
      <c r="AM107">
        <v>-5.1900000000000002E-2</v>
      </c>
      <c r="AN107">
        <v>-1.1599999999999999E-2</v>
      </c>
      <c r="AO107" s="35">
        <f t="shared" si="32"/>
        <v>4.199285714285711E-3</v>
      </c>
      <c r="AP107" s="35">
        <f t="shared" si="33"/>
        <v>5.5959285714285718E-2</v>
      </c>
      <c r="AQ107" s="35">
        <f t="shared" si="33"/>
        <v>1.5659285714285712E-2</v>
      </c>
      <c r="AR107">
        <v>3.2599999999999997E-2</v>
      </c>
      <c r="AS107">
        <v>-1.6500000000000001E-2</v>
      </c>
      <c r="AT107">
        <v>9.2999999999999992E-3</v>
      </c>
      <c r="AU107" s="35">
        <f t="shared" si="34"/>
        <v>2.1028571428571424E-2</v>
      </c>
      <c r="AV107" s="35">
        <f t="shared" si="35"/>
        <v>2.0559285714285714E-2</v>
      </c>
      <c r="AW107" s="35">
        <f t="shared" si="35"/>
        <v>1.3359285714285712E-2</v>
      </c>
      <c r="AX107">
        <v>7.3999999999999996E-2</v>
      </c>
      <c r="AY107">
        <v>-9.3399999999999997E-2</v>
      </c>
      <c r="AZ107">
        <v>-9.7999999999999997E-3</v>
      </c>
      <c r="BA107" s="35">
        <f t="shared" si="36"/>
        <v>4.7007142857142525E-3</v>
      </c>
      <c r="BB107" s="35">
        <f t="shared" si="37"/>
        <v>9.7459285714285707E-2</v>
      </c>
      <c r="BC107" s="35">
        <f t="shared" si="37"/>
        <v>1.3859285714285713E-2</v>
      </c>
    </row>
    <row r="108" spans="1:55" ht="15">
      <c r="A108" s="1">
        <v>102</v>
      </c>
      <c r="B108">
        <v>0.1019</v>
      </c>
      <c r="C108">
        <v>-1.18E-2</v>
      </c>
      <c r="D108">
        <v>-7.4000000000000003E-3</v>
      </c>
      <c r="E108" s="34">
        <f t="shared" si="19"/>
        <v>9.5999999999994701E-4</v>
      </c>
      <c r="F108" s="34">
        <f t="shared" si="20"/>
        <v>1.1157857142857148E-2</v>
      </c>
      <c r="G108" s="34">
        <f t="shared" si="21"/>
        <v>1.1459285714285714E-2</v>
      </c>
      <c r="H108">
        <v>8.9599999999999999E-2</v>
      </c>
      <c r="I108">
        <v>-1.9400000000000001E-2</v>
      </c>
      <c r="J108">
        <v>-4.4000000000000003E-3</v>
      </c>
      <c r="K108" s="35">
        <f t="shared" si="22"/>
        <v>6.919999999999954E-3</v>
      </c>
      <c r="L108" s="35">
        <f t="shared" si="23"/>
        <v>2.3459285714285714E-2</v>
      </c>
      <c r="M108" s="35">
        <f t="shared" si="23"/>
        <v>8.4592857142857143E-3</v>
      </c>
      <c r="N108">
        <v>9.8699999999999996E-2</v>
      </c>
      <c r="O108">
        <v>-5.6500000000000002E-2</v>
      </c>
      <c r="P108">
        <v>-4.1000000000000003E-3</v>
      </c>
      <c r="Q108" s="35">
        <f t="shared" si="24"/>
        <v>5.2242857142856813E-3</v>
      </c>
      <c r="R108" s="35">
        <f t="shared" si="25"/>
        <v>6.0559285714285718E-2</v>
      </c>
      <c r="S108" s="35">
        <f t="shared" si="25"/>
        <v>8.1592857142857144E-3</v>
      </c>
      <c r="T108">
        <v>0.1076</v>
      </c>
      <c r="U108">
        <v>-1.6400000000000001E-2</v>
      </c>
      <c r="V108">
        <v>-1.03E-2</v>
      </c>
      <c r="W108" s="35">
        <f t="shared" si="26"/>
        <v>1.964285714285724E-3</v>
      </c>
      <c r="X108" s="35">
        <f t="shared" si="27"/>
        <v>2.0459285714285715E-2</v>
      </c>
      <c r="Y108" s="35">
        <f t="shared" si="27"/>
        <v>1.4359285714285713E-2</v>
      </c>
      <c r="Z108">
        <v>7.9399999999999998E-2</v>
      </c>
      <c r="AA108">
        <v>-3.44E-2</v>
      </c>
      <c r="AB108">
        <v>8.0000000000000004E-4</v>
      </c>
      <c r="AC108" s="35">
        <f t="shared" si="28"/>
        <v>5.987857142857142E-3</v>
      </c>
      <c r="AD108" s="35">
        <f t="shared" si="29"/>
        <v>3.8459285714285717E-2</v>
      </c>
      <c r="AE108" s="35">
        <f t="shared" si="29"/>
        <v>4.8592857142857144E-3</v>
      </c>
      <c r="AF108">
        <v>9.7500000000000003E-2</v>
      </c>
      <c r="AG108">
        <v>-6.6699999999999995E-2</v>
      </c>
      <c r="AH108">
        <v>5.4999999999999997E-3</v>
      </c>
      <c r="AI108" s="35">
        <f t="shared" si="30"/>
        <v>7.3271428571428793E-3</v>
      </c>
      <c r="AJ108" s="35">
        <f t="shared" si="31"/>
        <v>7.0759285714285705E-2</v>
      </c>
      <c r="AK108" s="35">
        <f t="shared" si="31"/>
        <v>9.5592857142857146E-3</v>
      </c>
      <c r="AL108">
        <v>0.1152</v>
      </c>
      <c r="AM108">
        <v>5.3E-3</v>
      </c>
      <c r="AN108">
        <v>-9.9000000000000008E-3</v>
      </c>
      <c r="AO108" s="35">
        <f t="shared" si="32"/>
        <v>1.9200714285714279E-2</v>
      </c>
      <c r="AP108" s="35">
        <f t="shared" si="33"/>
        <v>9.3592857142857141E-3</v>
      </c>
      <c r="AQ108" s="35">
        <f t="shared" si="33"/>
        <v>1.3959285714285716E-2</v>
      </c>
      <c r="AR108">
        <v>1.2800000000000001E-2</v>
      </c>
      <c r="AS108">
        <v>1.2999999999999999E-2</v>
      </c>
      <c r="AT108">
        <v>1.15E-2</v>
      </c>
      <c r="AU108" s="35">
        <f t="shared" si="34"/>
        <v>1.2285714285714261E-3</v>
      </c>
      <c r="AV108" s="35">
        <f t="shared" si="35"/>
        <v>1.7059285714285714E-2</v>
      </c>
      <c r="AW108" s="35">
        <f t="shared" si="35"/>
        <v>1.5559285714285713E-2</v>
      </c>
      <c r="AX108">
        <v>0.109</v>
      </c>
      <c r="AY108">
        <v>-5.57E-2</v>
      </c>
      <c r="AZ108">
        <v>-1.23E-2</v>
      </c>
      <c r="BA108" s="35">
        <f t="shared" si="36"/>
        <v>3.0299285714285751E-2</v>
      </c>
      <c r="BB108" s="35">
        <f t="shared" si="37"/>
        <v>5.9759285714285716E-2</v>
      </c>
      <c r="BC108" s="35">
        <f t="shared" si="37"/>
        <v>1.6359285714285715E-2</v>
      </c>
    </row>
    <row r="109" spans="1:55" ht="15">
      <c r="A109" s="1">
        <v>103</v>
      </c>
      <c r="B109">
        <v>0.1045</v>
      </c>
      <c r="C109">
        <v>-1.2800000000000001E-2</v>
      </c>
      <c r="D109">
        <v>-7.3000000000000001E-3</v>
      </c>
      <c r="E109" s="34">
        <f t="shared" si="19"/>
        <v>1.6400000000000442E-3</v>
      </c>
      <c r="F109" s="34">
        <f t="shared" si="20"/>
        <v>1.0157857142857147E-2</v>
      </c>
      <c r="G109" s="34">
        <f t="shared" si="21"/>
        <v>1.1359285714285714E-2</v>
      </c>
      <c r="H109">
        <v>7.9399999999999998E-2</v>
      </c>
      <c r="I109">
        <v>-5.5899999999999998E-2</v>
      </c>
      <c r="J109">
        <v>-4.0000000000000002E-4</v>
      </c>
      <c r="K109" s="35">
        <f t="shared" si="22"/>
        <v>3.2800000000000468E-3</v>
      </c>
      <c r="L109" s="35">
        <f t="shared" si="23"/>
        <v>5.9959285714285715E-2</v>
      </c>
      <c r="M109" s="35">
        <f t="shared" si="23"/>
        <v>3.6592857142857139E-3</v>
      </c>
      <c r="N109">
        <v>9.8699999999999996E-2</v>
      </c>
      <c r="O109">
        <v>-5.8999999999999997E-2</v>
      </c>
      <c r="P109">
        <v>-4.0000000000000001E-3</v>
      </c>
      <c r="Q109" s="35">
        <f t="shared" si="24"/>
        <v>5.2242857142856813E-3</v>
      </c>
      <c r="R109" s="35">
        <f t="shared" si="25"/>
        <v>6.3059285714285707E-2</v>
      </c>
      <c r="S109" s="35">
        <f t="shared" si="25"/>
        <v>5.9285714285713977E-5</v>
      </c>
      <c r="T109">
        <v>0.1077</v>
      </c>
      <c r="U109">
        <v>-2.0199999999999999E-2</v>
      </c>
      <c r="V109">
        <v>-8.9999999999999993E-3</v>
      </c>
      <c r="W109" s="35">
        <f t="shared" si="26"/>
        <v>2.0642857142857268E-3</v>
      </c>
      <c r="X109" s="35">
        <f t="shared" si="27"/>
        <v>2.4259285714285712E-2</v>
      </c>
      <c r="Y109" s="35">
        <f t="shared" si="27"/>
        <v>1.3059285714285714E-2</v>
      </c>
      <c r="Z109">
        <v>7.8899999999999998E-2</v>
      </c>
      <c r="AA109">
        <v>-2.7300000000000001E-2</v>
      </c>
      <c r="AB109">
        <v>1.5E-3</v>
      </c>
      <c r="AC109" s="35">
        <f t="shared" si="28"/>
        <v>6.4878571428571424E-3</v>
      </c>
      <c r="AD109" s="35">
        <f t="shared" si="29"/>
        <v>3.1359285714285715E-2</v>
      </c>
      <c r="AE109" s="35">
        <f t="shared" si="29"/>
        <v>5.5592857142857145E-3</v>
      </c>
      <c r="AF109">
        <v>9.1499999999999998E-2</v>
      </c>
      <c r="AG109">
        <v>-5.1900000000000002E-2</v>
      </c>
      <c r="AH109">
        <v>5.9999999999999995E-4</v>
      </c>
      <c r="AI109" s="35">
        <f t="shared" si="30"/>
        <v>1.3271428571428739E-3</v>
      </c>
      <c r="AJ109" s="35">
        <f t="shared" si="31"/>
        <v>5.5959285714285718E-2</v>
      </c>
      <c r="AK109" s="35">
        <f t="shared" si="31"/>
        <v>4.6592857142857139E-3</v>
      </c>
      <c r="AL109">
        <v>0.1203</v>
      </c>
      <c r="AM109">
        <v>-7.1000000000000004E-3</v>
      </c>
      <c r="AN109">
        <v>-1.2999999999999999E-3</v>
      </c>
      <c r="AO109" s="35">
        <f t="shared" si="32"/>
        <v>2.4300714285714287E-2</v>
      </c>
      <c r="AP109" s="35">
        <f t="shared" si="33"/>
        <v>1.1159285714285715E-2</v>
      </c>
      <c r="AQ109" s="35">
        <f t="shared" si="33"/>
        <v>2.7592857142857141E-3</v>
      </c>
      <c r="AR109">
        <v>4.7500000000000001E-2</v>
      </c>
      <c r="AS109">
        <v>1.6400000000000001E-2</v>
      </c>
      <c r="AT109">
        <v>1.11E-2</v>
      </c>
      <c r="AU109" s="35">
        <f t="shared" si="34"/>
        <v>3.5928571428571428E-2</v>
      </c>
      <c r="AV109" s="35">
        <f t="shared" si="35"/>
        <v>2.0459285714285715E-2</v>
      </c>
      <c r="AW109" s="35">
        <f t="shared" si="35"/>
        <v>1.5159285714285715E-2</v>
      </c>
      <c r="AX109">
        <v>5.5800000000000002E-2</v>
      </c>
      <c r="AY109">
        <v>-0.1067</v>
      </c>
      <c r="AZ109">
        <v>-7.3000000000000001E-3</v>
      </c>
      <c r="BA109" s="35">
        <f t="shared" si="36"/>
        <v>2.2900714285714246E-2</v>
      </c>
      <c r="BB109" s="35">
        <f t="shared" si="37"/>
        <v>0.11075928571428571</v>
      </c>
      <c r="BC109" s="35">
        <f t="shared" si="37"/>
        <v>1.1359285714285714E-2</v>
      </c>
    </row>
    <row r="110" spans="1:55" ht="15">
      <c r="A110" s="1">
        <v>104</v>
      </c>
      <c r="B110">
        <v>9.9400000000000002E-2</v>
      </c>
      <c r="C110">
        <v>-2.3099999999999999E-2</v>
      </c>
      <c r="D110">
        <v>-1.18E-2</v>
      </c>
      <c r="E110" s="34">
        <f t="shared" si="19"/>
        <v>3.4599999999999492E-3</v>
      </c>
      <c r="F110" s="34">
        <f t="shared" si="20"/>
        <v>4.605785714285715E-2</v>
      </c>
      <c r="G110" s="34">
        <f t="shared" si="21"/>
        <v>1.5859285714285715E-2</v>
      </c>
      <c r="H110">
        <v>9.9500000000000005E-2</v>
      </c>
      <c r="I110">
        <v>-4.2000000000000003E-2</v>
      </c>
      <c r="J110">
        <v>-1.4E-3</v>
      </c>
      <c r="K110" s="35">
        <f t="shared" si="22"/>
        <v>1.681999999999996E-2</v>
      </c>
      <c r="L110" s="35">
        <f t="shared" si="23"/>
        <v>4.6059285714285719E-2</v>
      </c>
      <c r="M110" s="35">
        <f t="shared" si="23"/>
        <v>2.6592857142857139E-3</v>
      </c>
      <c r="N110">
        <v>0.10199999999999999</v>
      </c>
      <c r="O110">
        <v>-5.9700000000000003E-2</v>
      </c>
      <c r="P110">
        <v>-4.3E-3</v>
      </c>
      <c r="Q110" s="35">
        <f t="shared" si="24"/>
        <v>8.5242857142856787E-3</v>
      </c>
      <c r="R110" s="35">
        <f t="shared" si="25"/>
        <v>6.3759285714285713E-2</v>
      </c>
      <c r="S110" s="35">
        <f t="shared" si="25"/>
        <v>8.3592857142857149E-3</v>
      </c>
      <c r="T110">
        <v>0.1055</v>
      </c>
      <c r="U110">
        <v>-1.18E-2</v>
      </c>
      <c r="V110">
        <v>-1.04E-2</v>
      </c>
      <c r="W110" s="35">
        <f t="shared" si="26"/>
        <v>1.3571428571428068E-4</v>
      </c>
      <c r="X110" s="35">
        <f t="shared" si="27"/>
        <v>1.5859285714285715E-2</v>
      </c>
      <c r="Y110" s="35">
        <f t="shared" si="27"/>
        <v>1.4459285714285713E-2</v>
      </c>
      <c r="Z110">
        <v>8.3799999999999999E-2</v>
      </c>
      <c r="AA110">
        <v>-3.2300000000000002E-2</v>
      </c>
      <c r="AB110">
        <v>2.7000000000000001E-3</v>
      </c>
      <c r="AC110" s="35">
        <f t="shared" si="28"/>
        <v>1.5878571428571409E-3</v>
      </c>
      <c r="AD110" s="35">
        <f t="shared" si="29"/>
        <v>3.6359285714285719E-2</v>
      </c>
      <c r="AE110" s="35">
        <f t="shared" si="29"/>
        <v>6.7592857142857142E-3</v>
      </c>
      <c r="AF110">
        <v>8.2699999999999996E-2</v>
      </c>
      <c r="AG110">
        <v>-5.7599999999999998E-2</v>
      </c>
      <c r="AH110">
        <v>-1.8E-3</v>
      </c>
      <c r="AI110" s="35">
        <f t="shared" si="30"/>
        <v>7.4728571428571283E-3</v>
      </c>
      <c r="AJ110" s="35">
        <f t="shared" si="31"/>
        <v>6.1659285714285715E-2</v>
      </c>
      <c r="AK110" s="35">
        <f t="shared" si="31"/>
        <v>2.2592857142857141E-3</v>
      </c>
      <c r="AL110">
        <v>0.1</v>
      </c>
      <c r="AM110">
        <v>-2.0899999999999998E-2</v>
      </c>
      <c r="AN110">
        <v>-6.6E-3</v>
      </c>
      <c r="AO110" s="35">
        <f t="shared" si="32"/>
        <v>4.000714285714288E-3</v>
      </c>
      <c r="AP110" s="35">
        <f t="shared" si="33"/>
        <v>2.4959285714285712E-2</v>
      </c>
      <c r="AQ110" s="35">
        <f t="shared" si="33"/>
        <v>1.0659285714285715E-2</v>
      </c>
      <c r="AR110">
        <v>-4.0599999999999997E-2</v>
      </c>
      <c r="AS110">
        <v>1.23E-2</v>
      </c>
      <c r="AT110">
        <v>0.01</v>
      </c>
      <c r="AU110" s="35">
        <f t="shared" si="34"/>
        <v>5.217142857142857E-2</v>
      </c>
      <c r="AV110" s="35">
        <f t="shared" si="35"/>
        <v>1.6359285714285715E-2</v>
      </c>
      <c r="AW110" s="35">
        <f t="shared" si="35"/>
        <v>1.4059285714285715E-2</v>
      </c>
      <c r="AX110">
        <v>6.6000000000000003E-2</v>
      </c>
      <c r="AY110">
        <v>-8.2699999999999996E-2</v>
      </c>
      <c r="AZ110">
        <v>-6.1999999999999998E-3</v>
      </c>
      <c r="BA110" s="35">
        <f t="shared" si="36"/>
        <v>1.2700714285714246E-2</v>
      </c>
      <c r="BB110" s="35">
        <f t="shared" si="37"/>
        <v>8.6759285714285705E-2</v>
      </c>
      <c r="BC110" s="35">
        <f t="shared" si="37"/>
        <v>1.0259285714285714E-2</v>
      </c>
    </row>
    <row r="111" spans="1:55" ht="15">
      <c r="A111" s="1">
        <v>105</v>
      </c>
      <c r="B111">
        <v>0.1032</v>
      </c>
      <c r="C111">
        <v>-2.58E-2</v>
      </c>
      <c r="D111">
        <v>-8.9999999999999993E-3</v>
      </c>
      <c r="E111" s="34">
        <f t="shared" si="19"/>
        <v>3.400000000000486E-4</v>
      </c>
      <c r="F111" s="34">
        <f t="shared" si="20"/>
        <v>4.8757857142857144E-2</v>
      </c>
      <c r="G111" s="34">
        <f t="shared" si="21"/>
        <v>1.3059285714285714E-2</v>
      </c>
      <c r="H111">
        <v>7.85E-2</v>
      </c>
      <c r="I111">
        <v>-5.7500000000000002E-2</v>
      </c>
      <c r="J111">
        <v>-6.7999999999999996E-3</v>
      </c>
      <c r="K111" s="35">
        <f t="shared" si="22"/>
        <v>4.1800000000000448E-3</v>
      </c>
      <c r="L111" s="35">
        <f t="shared" si="23"/>
        <v>6.1559285714285719E-2</v>
      </c>
      <c r="M111" s="35">
        <f t="shared" si="23"/>
        <v>1.0859285714285714E-2</v>
      </c>
      <c r="N111">
        <v>9.4399999999999998E-2</v>
      </c>
      <c r="O111">
        <v>-5.6800000000000003E-2</v>
      </c>
      <c r="P111">
        <v>-2.5999999999999999E-3</v>
      </c>
      <c r="Q111" s="35">
        <f t="shared" si="24"/>
        <v>9.2428571428568307E-4</v>
      </c>
      <c r="R111" s="35">
        <f t="shared" si="25"/>
        <v>6.085928571428572E-2</v>
      </c>
      <c r="S111" s="35">
        <f t="shared" si="25"/>
        <v>1.4592857142857142E-3</v>
      </c>
      <c r="T111">
        <v>0.10050000000000001</v>
      </c>
      <c r="U111">
        <v>-1.11E-2</v>
      </c>
      <c r="V111">
        <v>-1.15E-2</v>
      </c>
      <c r="W111" s="35">
        <f t="shared" si="26"/>
        <v>5.1357142857142712E-3</v>
      </c>
      <c r="X111" s="35">
        <f t="shared" si="27"/>
        <v>1.5159285714285715E-2</v>
      </c>
      <c r="Y111" s="35">
        <f t="shared" si="27"/>
        <v>1.5559285714285713E-2</v>
      </c>
      <c r="Z111">
        <v>8.72E-2</v>
      </c>
      <c r="AA111">
        <v>-2.98E-2</v>
      </c>
      <c r="AB111">
        <v>1.5E-3</v>
      </c>
      <c r="AC111" s="35">
        <f t="shared" si="28"/>
        <v>1.8121428571428594E-3</v>
      </c>
      <c r="AD111" s="35">
        <f t="shared" si="29"/>
        <v>3.3859285714285717E-2</v>
      </c>
      <c r="AE111" s="35">
        <f t="shared" si="29"/>
        <v>5.5592857142857145E-3</v>
      </c>
      <c r="AF111">
        <v>9.3299999999999994E-2</v>
      </c>
      <c r="AG111">
        <v>-5.4199999999999998E-2</v>
      </c>
      <c r="AH111">
        <v>-2E-3</v>
      </c>
      <c r="AI111" s="35">
        <f t="shared" si="30"/>
        <v>3.12714285714287E-3</v>
      </c>
      <c r="AJ111" s="35">
        <f t="shared" si="31"/>
        <v>5.8259285714285715E-2</v>
      </c>
      <c r="AK111" s="35">
        <f t="shared" si="31"/>
        <v>2.059285714285714E-3</v>
      </c>
      <c r="AL111">
        <v>9.1800000000000007E-2</v>
      </c>
      <c r="AM111">
        <v>-1.0999999999999999E-2</v>
      </c>
      <c r="AN111">
        <v>-3.3999999999999998E-3</v>
      </c>
      <c r="AO111" s="35">
        <f t="shared" si="32"/>
        <v>4.199285714285711E-3</v>
      </c>
      <c r="AP111" s="35">
        <f t="shared" si="33"/>
        <v>1.5059285714285713E-2</v>
      </c>
      <c r="AQ111" s="35">
        <f t="shared" si="33"/>
        <v>6.5928571428571425E-4</v>
      </c>
      <c r="AR111">
        <v>2.01E-2</v>
      </c>
      <c r="AS111">
        <v>2.4E-2</v>
      </c>
      <c r="AT111">
        <v>1.11E-2</v>
      </c>
      <c r="AU111" s="35">
        <f t="shared" si="34"/>
        <v>8.5285714285714253E-3</v>
      </c>
      <c r="AV111" s="35">
        <f t="shared" si="35"/>
        <v>2.8059285714285714E-2</v>
      </c>
      <c r="AW111" s="35">
        <f t="shared" si="35"/>
        <v>1.5159285714285715E-2</v>
      </c>
      <c r="AX111">
        <v>9.4100000000000003E-2</v>
      </c>
      <c r="AY111">
        <v>-5.8799999999999998E-2</v>
      </c>
      <c r="AZ111">
        <v>-5.7999999999999996E-3</v>
      </c>
      <c r="BA111" s="35">
        <f t="shared" si="36"/>
        <v>1.5399285714285754E-2</v>
      </c>
      <c r="BB111" s="35">
        <f t="shared" si="37"/>
        <v>6.2859285714285715E-2</v>
      </c>
      <c r="BC111" s="35">
        <f t="shared" si="37"/>
        <v>9.8592857142857128E-3</v>
      </c>
    </row>
    <row r="112" spans="1:55" ht="15">
      <c r="A112" s="1">
        <v>106</v>
      </c>
      <c r="B112">
        <v>0.10199999999999999</v>
      </c>
      <c r="C112">
        <v>-2.7099999999999999E-2</v>
      </c>
      <c r="D112">
        <v>-5.5999999999999999E-3</v>
      </c>
      <c r="E112" s="34">
        <f t="shared" si="19"/>
        <v>8.5999999999995802E-4</v>
      </c>
      <c r="F112" s="34">
        <f t="shared" si="20"/>
        <v>5.0057857142857147E-2</v>
      </c>
      <c r="G112" s="34">
        <f t="shared" si="21"/>
        <v>9.659285714285714E-3</v>
      </c>
      <c r="H112">
        <v>9.7900000000000001E-2</v>
      </c>
      <c r="I112">
        <v>-4.8000000000000001E-2</v>
      </c>
      <c r="J112">
        <v>-5.7000000000000002E-3</v>
      </c>
      <c r="K112" s="35">
        <f t="shared" si="22"/>
        <v>1.5219999999999956E-2</v>
      </c>
      <c r="L112" s="35">
        <f t="shared" si="23"/>
        <v>5.2059285714285718E-2</v>
      </c>
      <c r="M112" s="35">
        <f t="shared" si="23"/>
        <v>9.7592857142857134E-3</v>
      </c>
      <c r="N112">
        <v>9.1399999999999995E-2</v>
      </c>
      <c r="O112">
        <v>-5.8099999999999999E-2</v>
      </c>
      <c r="P112">
        <v>1.1999999999999999E-3</v>
      </c>
      <c r="Q112" s="35">
        <f t="shared" si="24"/>
        <v>2.0757142857143196E-3</v>
      </c>
      <c r="R112" s="35">
        <f t="shared" si="25"/>
        <v>6.2159285714285716E-2</v>
      </c>
      <c r="S112" s="35">
        <f t="shared" si="25"/>
        <v>5.2592857142857137E-3</v>
      </c>
      <c r="T112">
        <v>9.9599999999999994E-2</v>
      </c>
      <c r="U112">
        <v>-1.84E-2</v>
      </c>
      <c r="V112">
        <v>-8.0000000000000002E-3</v>
      </c>
      <c r="W112" s="35">
        <f t="shared" si="26"/>
        <v>6.0357142857142831E-3</v>
      </c>
      <c r="X112" s="35">
        <f t="shared" si="27"/>
        <v>2.2459285714285713E-2</v>
      </c>
      <c r="Y112" s="35">
        <f t="shared" si="27"/>
        <v>1.2059285714285713E-2</v>
      </c>
      <c r="Z112">
        <v>8.0100000000000005E-2</v>
      </c>
      <c r="AA112">
        <v>-3.1399999999999997E-2</v>
      </c>
      <c r="AB112">
        <v>1.1999999999999999E-3</v>
      </c>
      <c r="AC112" s="35">
        <f t="shared" si="28"/>
        <v>5.2878571428571358E-3</v>
      </c>
      <c r="AD112" s="35">
        <f t="shared" si="29"/>
        <v>3.5459285714285714E-2</v>
      </c>
      <c r="AE112" s="35">
        <f t="shared" si="29"/>
        <v>5.2592857142857137E-3</v>
      </c>
      <c r="AF112">
        <v>9.74E-2</v>
      </c>
      <c r="AG112">
        <v>-7.0400000000000004E-2</v>
      </c>
      <c r="AH112">
        <v>-1.9E-3</v>
      </c>
      <c r="AI112" s="35">
        <f t="shared" si="30"/>
        <v>7.2271428571428764E-3</v>
      </c>
      <c r="AJ112" s="35">
        <f t="shared" si="31"/>
        <v>7.4459285714285714E-2</v>
      </c>
      <c r="AK112" s="35">
        <f t="shared" si="31"/>
        <v>2.1592857142857143E-3</v>
      </c>
      <c r="AL112">
        <v>9.6799999999999997E-2</v>
      </c>
      <c r="AM112">
        <v>6.6E-3</v>
      </c>
      <c r="AN112">
        <v>2.0999999999999999E-3</v>
      </c>
      <c r="AO112" s="35">
        <f t="shared" si="32"/>
        <v>8.0071428571427961E-4</v>
      </c>
      <c r="AP112" s="35">
        <f t="shared" si="33"/>
        <v>1.0659285714285715E-2</v>
      </c>
      <c r="AQ112" s="35">
        <f t="shared" si="33"/>
        <v>6.1592857142857144E-3</v>
      </c>
      <c r="AR112">
        <v>-1.9300000000000001E-2</v>
      </c>
      <c r="AS112">
        <v>-2.2000000000000001E-3</v>
      </c>
      <c r="AT112">
        <v>8.8999999999999999E-3</v>
      </c>
      <c r="AU112" s="35">
        <f t="shared" si="34"/>
        <v>3.0871428571428577E-2</v>
      </c>
      <c r="AV112" s="35">
        <f t="shared" si="35"/>
        <v>1.8592857142857139E-3</v>
      </c>
      <c r="AW112" s="35">
        <f t="shared" si="35"/>
        <v>1.2959285714285715E-2</v>
      </c>
      <c r="AX112">
        <v>8.3199999999999996E-2</v>
      </c>
      <c r="AY112">
        <v>-8.8499999999999995E-2</v>
      </c>
      <c r="AZ112">
        <v>-1.21E-2</v>
      </c>
      <c r="BA112" s="35">
        <f t="shared" si="36"/>
        <v>4.4992857142857473E-3</v>
      </c>
      <c r="BB112" s="35">
        <f t="shared" si="37"/>
        <v>9.2559285714285705E-2</v>
      </c>
      <c r="BC112" s="35">
        <f t="shared" si="37"/>
        <v>1.6159285714285713E-2</v>
      </c>
    </row>
    <row r="113" spans="1:55" ht="15">
      <c r="A113" s="1">
        <v>107</v>
      </c>
      <c r="B113">
        <v>0.1075</v>
      </c>
      <c r="C113">
        <v>-1.7999999999999999E-2</v>
      </c>
      <c r="D113">
        <v>-7.0000000000000001E-3</v>
      </c>
      <c r="E113" s="34">
        <f t="shared" si="19"/>
        <v>4.6400000000000469E-3</v>
      </c>
      <c r="F113" s="34">
        <f t="shared" si="20"/>
        <v>4.9578571428571493E-3</v>
      </c>
      <c r="G113" s="34">
        <f t="shared" si="21"/>
        <v>1.1059285714285714E-2</v>
      </c>
      <c r="H113">
        <v>0.1003</v>
      </c>
      <c r="I113">
        <v>-5.0599999999999999E-2</v>
      </c>
      <c r="J113">
        <v>-1.0200000000000001E-2</v>
      </c>
      <c r="K113" s="35">
        <f t="shared" si="22"/>
        <v>1.7619999999999955E-2</v>
      </c>
      <c r="L113" s="35">
        <f t="shared" si="23"/>
        <v>5.4659285714285716E-2</v>
      </c>
      <c r="M113" s="35">
        <f t="shared" si="23"/>
        <v>1.4259285714285714E-2</v>
      </c>
      <c r="N113">
        <v>9.2799999999999994E-2</v>
      </c>
      <c r="O113">
        <v>-5.8000000000000003E-2</v>
      </c>
      <c r="P113">
        <v>6.1999999999999998E-3</v>
      </c>
      <c r="Q113" s="35">
        <f t="shared" si="24"/>
        <v>6.7571428571432113E-4</v>
      </c>
      <c r="R113" s="35">
        <f t="shared" si="25"/>
        <v>6.205928571428572E-2</v>
      </c>
      <c r="S113" s="35">
        <f t="shared" si="25"/>
        <v>1.0259285714285714E-2</v>
      </c>
      <c r="T113">
        <v>9.4700000000000006E-2</v>
      </c>
      <c r="U113">
        <v>-1.5100000000000001E-2</v>
      </c>
      <c r="V113">
        <v>-4.3E-3</v>
      </c>
      <c r="W113" s="35">
        <f t="shared" si="26"/>
        <v>1.0935714285714271E-2</v>
      </c>
      <c r="X113" s="35">
        <f t="shared" si="27"/>
        <v>1.9159285714285716E-2</v>
      </c>
      <c r="Y113" s="35">
        <f t="shared" si="27"/>
        <v>8.3592857142857149E-3</v>
      </c>
      <c r="Z113">
        <v>8.8400000000000006E-2</v>
      </c>
      <c r="AA113">
        <v>-3.3000000000000002E-2</v>
      </c>
      <c r="AB113">
        <v>-8.9999999999999998E-4</v>
      </c>
      <c r="AC113" s="35">
        <f t="shared" si="28"/>
        <v>3.012142857142866E-3</v>
      </c>
      <c r="AD113" s="35">
        <f t="shared" si="29"/>
        <v>3.7059285714285718E-2</v>
      </c>
      <c r="AE113" s="35">
        <f t="shared" si="29"/>
        <v>3.1592857142857143E-3</v>
      </c>
      <c r="AF113">
        <v>9.3700000000000006E-2</v>
      </c>
      <c r="AG113">
        <v>-5.7500000000000002E-2</v>
      </c>
      <c r="AH113">
        <v>2.8E-3</v>
      </c>
      <c r="AI113" s="35">
        <f t="shared" si="30"/>
        <v>3.5271428571428814E-3</v>
      </c>
      <c r="AJ113" s="35">
        <f t="shared" si="31"/>
        <v>6.1559285714285719E-2</v>
      </c>
      <c r="AK113" s="35">
        <f t="shared" si="31"/>
        <v>6.8592857142857136E-3</v>
      </c>
      <c r="AL113">
        <v>0.1024</v>
      </c>
      <c r="AM113">
        <v>-1.17E-2</v>
      </c>
      <c r="AN113">
        <v>-2.2000000000000001E-3</v>
      </c>
      <c r="AO113" s="35">
        <f t="shared" si="32"/>
        <v>6.4007142857142874E-3</v>
      </c>
      <c r="AP113" s="35">
        <f t="shared" si="33"/>
        <v>1.5759285714285715E-2</v>
      </c>
      <c r="AQ113" s="35">
        <f t="shared" si="33"/>
        <v>1.8592857142857139E-3</v>
      </c>
      <c r="AR113">
        <v>-2.3E-2</v>
      </c>
      <c r="AS113">
        <v>1.9E-3</v>
      </c>
      <c r="AT113">
        <v>-1.2999999999999999E-3</v>
      </c>
      <c r="AU113" s="35">
        <f t="shared" si="34"/>
        <v>3.4571428571428572E-2</v>
      </c>
      <c r="AV113" s="35">
        <f t="shared" si="35"/>
        <v>5.9592857142857138E-3</v>
      </c>
      <c r="AW113" s="35">
        <f t="shared" si="35"/>
        <v>2.7592857142857141E-3</v>
      </c>
      <c r="AX113">
        <v>0.1081</v>
      </c>
      <c r="AY113">
        <v>-7.9399999999999998E-2</v>
      </c>
      <c r="AZ113">
        <v>-6.0000000000000001E-3</v>
      </c>
      <c r="BA113" s="35">
        <f t="shared" si="36"/>
        <v>2.9399285714285753E-2</v>
      </c>
      <c r="BB113" s="35">
        <f t="shared" si="37"/>
        <v>8.3459285714285708E-2</v>
      </c>
      <c r="BC113" s="35">
        <f t="shared" si="37"/>
        <v>1.0059285714285715E-2</v>
      </c>
    </row>
    <row r="114" spans="1:55" ht="15">
      <c r="A114" s="1">
        <v>108</v>
      </c>
      <c r="B114">
        <v>0.10539999999999999</v>
      </c>
      <c r="C114">
        <v>-2.1899999999999999E-2</v>
      </c>
      <c r="D114">
        <v>-8.5000000000000006E-3</v>
      </c>
      <c r="E114" s="34">
        <f t="shared" si="19"/>
        <v>2.5400000000000422E-3</v>
      </c>
      <c r="F114" s="34">
        <f t="shared" si="20"/>
        <v>1.0578571428571486E-3</v>
      </c>
      <c r="G114" s="34">
        <f t="shared" si="21"/>
        <v>1.2559285714285714E-2</v>
      </c>
      <c r="H114">
        <v>0.1003</v>
      </c>
      <c r="I114">
        <v>-5.6300000000000003E-2</v>
      </c>
      <c r="J114">
        <v>-1.11E-2</v>
      </c>
      <c r="K114" s="35">
        <f t="shared" si="22"/>
        <v>1.7619999999999955E-2</v>
      </c>
      <c r="L114" s="35">
        <f t="shared" si="23"/>
        <v>6.0359285714285719E-2</v>
      </c>
      <c r="M114" s="35">
        <f t="shared" si="23"/>
        <v>1.5159285714285715E-2</v>
      </c>
      <c r="N114">
        <v>9.9500000000000005E-2</v>
      </c>
      <c r="O114">
        <v>-5.1900000000000002E-2</v>
      </c>
      <c r="P114">
        <v>2E-3</v>
      </c>
      <c r="Q114" s="35">
        <f t="shared" si="24"/>
        <v>6.0242857142856904E-3</v>
      </c>
      <c r="R114" s="35">
        <f t="shared" si="25"/>
        <v>5.5959285714285718E-2</v>
      </c>
      <c r="S114" s="35">
        <f t="shared" si="25"/>
        <v>6.0592857142857141E-3</v>
      </c>
      <c r="T114">
        <v>0.1133</v>
      </c>
      <c r="U114">
        <v>-1.55E-2</v>
      </c>
      <c r="V114">
        <v>3.2000000000000002E-3</v>
      </c>
      <c r="W114" s="35">
        <f t="shared" si="26"/>
        <v>7.6642857142857207E-3</v>
      </c>
      <c r="X114" s="35">
        <f t="shared" si="27"/>
        <v>1.9559285714285713E-2</v>
      </c>
      <c r="Y114" s="35">
        <f t="shared" si="27"/>
        <v>7.2592857142857146E-3</v>
      </c>
      <c r="Z114">
        <v>9.0999999999999998E-2</v>
      </c>
      <c r="AA114">
        <v>-5.3999999999999999E-2</v>
      </c>
      <c r="AB114">
        <v>-1.0999999999999999E-2</v>
      </c>
      <c r="AC114" s="35">
        <f t="shared" si="28"/>
        <v>5.6121428571428572E-3</v>
      </c>
      <c r="AD114" s="35">
        <f t="shared" si="29"/>
        <v>5.8059285714285716E-2</v>
      </c>
      <c r="AE114" s="35">
        <f t="shared" si="29"/>
        <v>1.5059285714285713E-2</v>
      </c>
      <c r="AF114">
        <v>9.7299999999999998E-2</v>
      </c>
      <c r="AG114">
        <v>-5.8299999999999998E-2</v>
      </c>
      <c r="AH114">
        <v>1.8E-3</v>
      </c>
      <c r="AI114" s="35">
        <f t="shared" si="30"/>
        <v>7.1271428571428735E-3</v>
      </c>
      <c r="AJ114" s="35">
        <f t="shared" si="31"/>
        <v>6.2359285714285714E-2</v>
      </c>
      <c r="AK114" s="35">
        <f t="shared" si="31"/>
        <v>5.8592857142857144E-3</v>
      </c>
      <c r="AL114">
        <v>0.10780000000000001</v>
      </c>
      <c r="AM114">
        <v>6.9999999999999999E-4</v>
      </c>
      <c r="AN114">
        <v>-4.1999999999999997E-3</v>
      </c>
      <c r="AO114" s="35">
        <f t="shared" si="32"/>
        <v>1.1800714285714289E-2</v>
      </c>
      <c r="AP114" s="35">
        <f t="shared" si="33"/>
        <v>4.7592857142857142E-3</v>
      </c>
      <c r="AQ114" s="35">
        <f t="shared" si="33"/>
        <v>8.2592857142857138E-3</v>
      </c>
      <c r="AR114">
        <v>2.3599999999999999E-2</v>
      </c>
      <c r="AS114">
        <v>-1.0500000000000001E-2</v>
      </c>
      <c r="AT114">
        <v>-1.8100000000000002E-2</v>
      </c>
      <c r="AU114" s="35">
        <f t="shared" si="34"/>
        <v>1.2028571428571425E-2</v>
      </c>
      <c r="AV114" s="35">
        <f t="shared" si="35"/>
        <v>1.4559285714285716E-2</v>
      </c>
      <c r="AW114" s="35">
        <f t="shared" si="35"/>
        <v>2.2159285714285715E-2</v>
      </c>
      <c r="AX114">
        <v>6.8699999999999997E-2</v>
      </c>
      <c r="AY114">
        <v>-8.8900000000000007E-2</v>
      </c>
      <c r="AZ114">
        <v>-6.4000000000000003E-3</v>
      </c>
      <c r="BA114" s="35">
        <f t="shared" si="36"/>
        <v>1.0000714285714252E-2</v>
      </c>
      <c r="BB114" s="35">
        <f t="shared" si="37"/>
        <v>9.2959285714285717E-2</v>
      </c>
      <c r="BC114" s="35">
        <f t="shared" si="37"/>
        <v>1.0459285714285714E-2</v>
      </c>
    </row>
    <row r="115" spans="1:55" ht="15">
      <c r="A115" s="1">
        <v>109</v>
      </c>
      <c r="B115">
        <v>0.1082</v>
      </c>
      <c r="C115">
        <v>-2.7199999999999998E-2</v>
      </c>
      <c r="D115">
        <v>-1.12E-2</v>
      </c>
      <c r="E115" s="34">
        <f t="shared" si="19"/>
        <v>5.340000000000053E-3</v>
      </c>
      <c r="F115" s="34">
        <f t="shared" si="20"/>
        <v>5.0157857142857143E-2</v>
      </c>
      <c r="G115" s="34">
        <f t="shared" si="21"/>
        <v>1.5259285714285715E-2</v>
      </c>
      <c r="H115">
        <v>7.9000000000000001E-2</v>
      </c>
      <c r="I115">
        <v>-4.2799999999999998E-2</v>
      </c>
      <c r="J115">
        <v>6.4999999999999997E-3</v>
      </c>
      <c r="K115" s="35">
        <f t="shared" si="22"/>
        <v>3.6800000000000443E-3</v>
      </c>
      <c r="L115" s="35">
        <f t="shared" si="23"/>
        <v>4.6859285714285714E-2</v>
      </c>
      <c r="M115" s="35">
        <f t="shared" si="23"/>
        <v>1.0559285714285714E-2</v>
      </c>
      <c r="N115">
        <v>9.5000000000000001E-2</v>
      </c>
      <c r="O115">
        <v>-5.04E-2</v>
      </c>
      <c r="P115">
        <v>-1.4E-3</v>
      </c>
      <c r="Q115" s="35">
        <f t="shared" si="24"/>
        <v>1.5242857142856864E-3</v>
      </c>
      <c r="R115" s="35">
        <f t="shared" si="25"/>
        <v>5.4459285714285717E-2</v>
      </c>
      <c r="S115" s="35">
        <f t="shared" si="25"/>
        <v>2.6592857142857139E-3</v>
      </c>
      <c r="T115">
        <v>0.1086</v>
      </c>
      <c r="U115">
        <v>-1.2999999999999999E-2</v>
      </c>
      <c r="V115">
        <v>-4.8999999999999998E-3</v>
      </c>
      <c r="W115" s="35">
        <f t="shared" si="26"/>
        <v>2.9642857142857248E-3</v>
      </c>
      <c r="X115" s="35">
        <f t="shared" si="27"/>
        <v>1.7059285714285714E-2</v>
      </c>
      <c r="Y115" s="35">
        <f t="shared" si="27"/>
        <v>8.9592857142857148E-3</v>
      </c>
      <c r="Z115">
        <v>8.7900000000000006E-2</v>
      </c>
      <c r="AA115">
        <v>-6.3100000000000003E-2</v>
      </c>
      <c r="AB115">
        <v>-5.4999999999999997E-3</v>
      </c>
      <c r="AC115" s="35">
        <f t="shared" si="28"/>
        <v>2.5121428571428656E-3</v>
      </c>
      <c r="AD115" s="35">
        <f t="shared" si="29"/>
        <v>6.7159285714285713E-2</v>
      </c>
      <c r="AE115" s="35">
        <f t="shared" si="29"/>
        <v>9.5592857142857146E-3</v>
      </c>
      <c r="AF115">
        <v>9.5100000000000004E-2</v>
      </c>
      <c r="AG115">
        <v>-5.7299999999999997E-2</v>
      </c>
      <c r="AH115">
        <v>-5.9999999999999995E-4</v>
      </c>
      <c r="AI115" s="35">
        <f t="shared" si="30"/>
        <v>4.9271428571428799E-3</v>
      </c>
      <c r="AJ115" s="35">
        <f t="shared" si="31"/>
        <v>6.1359285714285713E-2</v>
      </c>
      <c r="AK115" s="35">
        <f t="shared" si="31"/>
        <v>3.4592857142857142E-3</v>
      </c>
      <c r="AL115">
        <v>9.0700000000000003E-2</v>
      </c>
      <c r="AM115">
        <v>-2.6599999999999999E-2</v>
      </c>
      <c r="AN115">
        <v>-1.4E-3</v>
      </c>
      <c r="AO115" s="35">
        <f t="shared" si="32"/>
        <v>5.2992857142857147E-3</v>
      </c>
      <c r="AP115" s="35">
        <f t="shared" si="33"/>
        <v>3.0659285714285712E-2</v>
      </c>
      <c r="AQ115" s="35">
        <f t="shared" si="33"/>
        <v>2.6592857142857139E-3</v>
      </c>
      <c r="AR115">
        <v>-5.7999999999999996E-3</v>
      </c>
      <c r="AS115">
        <v>4.3E-3</v>
      </c>
      <c r="AT115">
        <v>-1.38E-2</v>
      </c>
      <c r="AU115" s="35">
        <f t="shared" si="34"/>
        <v>1.7371428571428572E-2</v>
      </c>
      <c r="AV115" s="35">
        <f t="shared" si="35"/>
        <v>8.3592857142857149E-3</v>
      </c>
      <c r="AW115" s="35">
        <f t="shared" si="35"/>
        <v>1.7859285714285713E-2</v>
      </c>
      <c r="AX115">
        <v>7.2599999999999998E-2</v>
      </c>
      <c r="AY115">
        <v>-4.3299999999999998E-2</v>
      </c>
      <c r="AZ115">
        <v>-4.7000000000000002E-3</v>
      </c>
      <c r="BA115" s="35">
        <f t="shared" si="36"/>
        <v>6.100714285714251E-3</v>
      </c>
      <c r="BB115" s="35">
        <f t="shared" si="37"/>
        <v>4.7359285714285715E-2</v>
      </c>
      <c r="BC115" s="35">
        <f t="shared" si="37"/>
        <v>8.7592857142857142E-3</v>
      </c>
    </row>
    <row r="116" spans="1:55" ht="15">
      <c r="A116" s="1">
        <v>110</v>
      </c>
      <c r="B116">
        <v>9.98E-2</v>
      </c>
      <c r="C116">
        <v>-2.3E-2</v>
      </c>
      <c r="D116">
        <v>-1.0200000000000001E-2</v>
      </c>
      <c r="E116" s="34">
        <f t="shared" si="19"/>
        <v>3.0599999999999516E-3</v>
      </c>
      <c r="F116" s="34">
        <f t="shared" si="20"/>
        <v>4.5957857142857148E-2</v>
      </c>
      <c r="G116" s="34">
        <f t="shared" si="21"/>
        <v>1.4259285714285714E-2</v>
      </c>
      <c r="H116">
        <v>9.2100000000000001E-2</v>
      </c>
      <c r="I116">
        <v>-4.24E-2</v>
      </c>
      <c r="J116">
        <v>-3.0000000000000001E-3</v>
      </c>
      <c r="K116" s="35">
        <f t="shared" si="22"/>
        <v>9.4199999999999562E-3</v>
      </c>
      <c r="L116" s="35">
        <f t="shared" si="23"/>
        <v>4.6459285714285717E-2</v>
      </c>
      <c r="M116" s="35">
        <f t="shared" si="23"/>
        <v>1.059285714285714E-3</v>
      </c>
      <c r="N116">
        <v>9.5500000000000002E-2</v>
      </c>
      <c r="O116">
        <v>-5.1999999999999998E-2</v>
      </c>
      <c r="P116">
        <v>-1.5E-3</v>
      </c>
      <c r="Q116" s="35">
        <f t="shared" si="24"/>
        <v>2.0242857142856868E-3</v>
      </c>
      <c r="R116" s="35">
        <f t="shared" si="25"/>
        <v>5.6059285714285714E-2</v>
      </c>
      <c r="S116" s="35">
        <f t="shared" si="25"/>
        <v>2.559285714285714E-3</v>
      </c>
      <c r="T116">
        <v>0.10630000000000001</v>
      </c>
      <c r="U116">
        <v>-1.4999999999999999E-2</v>
      </c>
      <c r="V116">
        <v>-9.4000000000000004E-3</v>
      </c>
      <c r="W116" s="35">
        <f t="shared" si="26"/>
        <v>6.6428571428572836E-4</v>
      </c>
      <c r="X116" s="35">
        <f t="shared" si="27"/>
        <v>1.9059285714285713E-2</v>
      </c>
      <c r="Y116" s="35">
        <f t="shared" si="27"/>
        <v>1.3459285714285715E-2</v>
      </c>
      <c r="Z116">
        <v>9.0399999999999994E-2</v>
      </c>
      <c r="AA116">
        <v>-5.3999999999999999E-2</v>
      </c>
      <c r="AB116">
        <v>1.5E-3</v>
      </c>
      <c r="AC116" s="35">
        <f t="shared" si="28"/>
        <v>5.0121428571428539E-3</v>
      </c>
      <c r="AD116" s="35">
        <f t="shared" si="29"/>
        <v>5.8059285714285716E-2</v>
      </c>
      <c r="AE116" s="35">
        <f t="shared" si="29"/>
        <v>5.5592857142857145E-3</v>
      </c>
      <c r="AF116">
        <v>9.6600000000000005E-2</v>
      </c>
      <c r="AG116">
        <v>-5.8000000000000003E-2</v>
      </c>
      <c r="AH116">
        <v>-2.5999999999999999E-3</v>
      </c>
      <c r="AI116" s="35">
        <f t="shared" si="30"/>
        <v>6.4271428571428812E-3</v>
      </c>
      <c r="AJ116" s="35">
        <f t="shared" si="31"/>
        <v>6.205928571428572E-2</v>
      </c>
      <c r="AK116" s="35">
        <f t="shared" si="31"/>
        <v>1.4592857142857142E-3</v>
      </c>
      <c r="AL116">
        <v>9.2399999999999996E-2</v>
      </c>
      <c r="AM116">
        <v>-1.49E-2</v>
      </c>
      <c r="AN116">
        <v>1E-3</v>
      </c>
      <c r="AO116" s="35">
        <f t="shared" si="32"/>
        <v>3.5992857142857215E-3</v>
      </c>
      <c r="AP116" s="35">
        <f t="shared" si="33"/>
        <v>1.8959285714285713E-2</v>
      </c>
      <c r="AQ116" s="35">
        <f t="shared" si="33"/>
        <v>5.0592857142857141E-3</v>
      </c>
      <c r="AR116">
        <v>1.6899999999999998E-2</v>
      </c>
      <c r="AS116">
        <v>-1.2200000000000001E-2</v>
      </c>
      <c r="AT116">
        <v>-1.5E-3</v>
      </c>
      <c r="AU116" s="35">
        <f t="shared" si="34"/>
        <v>5.3285714285714238E-3</v>
      </c>
      <c r="AV116" s="35">
        <f t="shared" si="35"/>
        <v>1.6259285714285716E-2</v>
      </c>
      <c r="AW116" s="35">
        <f t="shared" si="35"/>
        <v>2.559285714285714E-3</v>
      </c>
      <c r="AX116">
        <v>7.7899999999999997E-2</v>
      </c>
      <c r="AY116">
        <v>-7.4800000000000005E-2</v>
      </c>
      <c r="AZ116">
        <v>-1.2200000000000001E-2</v>
      </c>
      <c r="BA116" s="35">
        <f t="shared" si="36"/>
        <v>8.0071428571425185E-4</v>
      </c>
      <c r="BB116" s="35">
        <f t="shared" si="37"/>
        <v>7.8859285714285715E-2</v>
      </c>
      <c r="BC116" s="35">
        <f t="shared" si="37"/>
        <v>1.6259285714285716E-2</v>
      </c>
    </row>
    <row r="117" spans="1:55" ht="15">
      <c r="A117" s="1">
        <v>111</v>
      </c>
      <c r="B117">
        <v>0.10680000000000001</v>
      </c>
      <c r="C117">
        <v>-1.4E-2</v>
      </c>
      <c r="D117">
        <v>-8.2000000000000007E-3</v>
      </c>
      <c r="E117" s="34">
        <f t="shared" si="19"/>
        <v>3.9400000000000546E-3</v>
      </c>
      <c r="F117" s="34">
        <f t="shared" si="20"/>
        <v>8.9578571428571476E-3</v>
      </c>
      <c r="G117" s="34">
        <f t="shared" si="21"/>
        <v>1.2259285714285716E-2</v>
      </c>
      <c r="H117">
        <v>9.5200000000000007E-2</v>
      </c>
      <c r="I117">
        <v>-4.8599999999999997E-2</v>
      </c>
      <c r="J117">
        <v>-2.2000000000000001E-3</v>
      </c>
      <c r="K117" s="35">
        <f t="shared" si="22"/>
        <v>1.2519999999999962E-2</v>
      </c>
      <c r="L117" s="35">
        <f t="shared" si="23"/>
        <v>5.2659285714285714E-2</v>
      </c>
      <c r="M117" s="35">
        <f t="shared" si="23"/>
        <v>1.8592857142857139E-3</v>
      </c>
      <c r="N117">
        <v>9.3299999999999994E-2</v>
      </c>
      <c r="O117">
        <v>-5.1900000000000002E-2</v>
      </c>
      <c r="P117">
        <v>-5.0000000000000001E-4</v>
      </c>
      <c r="Q117" s="35">
        <f t="shared" si="24"/>
        <v>1.7571428571432068E-4</v>
      </c>
      <c r="R117" s="35">
        <f t="shared" si="25"/>
        <v>5.5959285714285718E-2</v>
      </c>
      <c r="S117" s="35">
        <f t="shared" si="25"/>
        <v>3.559285714285714E-3</v>
      </c>
      <c r="T117">
        <v>0.10100000000000001</v>
      </c>
      <c r="U117">
        <v>-2.24E-2</v>
      </c>
      <c r="V117">
        <v>-7.0000000000000001E-3</v>
      </c>
      <c r="W117" s="35">
        <f t="shared" si="26"/>
        <v>4.6357142857142708E-3</v>
      </c>
      <c r="X117" s="35">
        <f t="shared" si="27"/>
        <v>2.6459285714285713E-2</v>
      </c>
      <c r="Y117" s="35">
        <f t="shared" si="27"/>
        <v>1.1059285714285714E-2</v>
      </c>
      <c r="Z117">
        <v>7.4800000000000005E-2</v>
      </c>
      <c r="AA117">
        <v>-5.1799999999999999E-2</v>
      </c>
      <c r="AB117">
        <v>3.8E-3</v>
      </c>
      <c r="AC117" s="35">
        <f t="shared" si="28"/>
        <v>1.0587857142857135E-2</v>
      </c>
      <c r="AD117" s="35">
        <f t="shared" si="29"/>
        <v>5.5859285714285715E-2</v>
      </c>
      <c r="AE117" s="35">
        <f t="shared" si="29"/>
        <v>7.8592857142857145E-3</v>
      </c>
      <c r="AF117">
        <v>9.4299999999999995E-2</v>
      </c>
      <c r="AG117">
        <v>-6.0100000000000001E-2</v>
      </c>
      <c r="AH117">
        <v>-3.7000000000000002E-3</v>
      </c>
      <c r="AI117" s="35">
        <f t="shared" si="30"/>
        <v>4.1271428571428709E-3</v>
      </c>
      <c r="AJ117" s="35">
        <f t="shared" si="31"/>
        <v>6.415928571428571E-2</v>
      </c>
      <c r="AK117" s="35">
        <f t="shared" si="31"/>
        <v>3.592857142857139E-4</v>
      </c>
      <c r="AL117">
        <v>9.7000000000000003E-2</v>
      </c>
      <c r="AM117">
        <v>-9.9000000000000008E-3</v>
      </c>
      <c r="AN117">
        <v>3.0999999999999999E-3</v>
      </c>
      <c r="AO117" s="35">
        <f t="shared" si="32"/>
        <v>1.0007142857142853E-3</v>
      </c>
      <c r="AP117" s="35">
        <f t="shared" si="33"/>
        <v>1.3959285714285716E-2</v>
      </c>
      <c r="AQ117" s="35">
        <f t="shared" si="33"/>
        <v>7.1592857142857135E-3</v>
      </c>
      <c r="AR117">
        <v>-1.2200000000000001E-2</v>
      </c>
      <c r="AS117">
        <v>-1.23E-2</v>
      </c>
      <c r="AT117">
        <v>8.0000000000000002E-3</v>
      </c>
      <c r="AU117" s="35">
        <f t="shared" si="34"/>
        <v>2.3771428571428575E-2</v>
      </c>
      <c r="AV117" s="35">
        <f t="shared" si="35"/>
        <v>1.6359285714285715E-2</v>
      </c>
      <c r="AW117" s="35">
        <f t="shared" si="35"/>
        <v>1.2059285714285713E-2</v>
      </c>
      <c r="AX117">
        <v>4.6399999999999997E-2</v>
      </c>
      <c r="AY117">
        <v>-4.9299999999999997E-2</v>
      </c>
      <c r="AZ117">
        <v>-8.3999999999999995E-3</v>
      </c>
      <c r="BA117" s="35">
        <f t="shared" si="36"/>
        <v>3.2300714285714252E-2</v>
      </c>
      <c r="BB117" s="35">
        <f t="shared" si="37"/>
        <v>5.3359285714285713E-2</v>
      </c>
      <c r="BC117" s="35">
        <f t="shared" si="37"/>
        <v>1.2459285714285714E-2</v>
      </c>
    </row>
    <row r="118" spans="1:55" ht="15">
      <c r="A118" s="1">
        <v>112</v>
      </c>
      <c r="B118">
        <v>0.10290000000000001</v>
      </c>
      <c r="C118">
        <v>-1.67E-2</v>
      </c>
      <c r="D118">
        <v>-8.5000000000000006E-3</v>
      </c>
      <c r="E118" s="34">
        <f t="shared" si="19"/>
        <v>4.0000000000053881E-5</v>
      </c>
      <c r="F118" s="34">
        <f t="shared" si="20"/>
        <v>6.2578571428571483E-3</v>
      </c>
      <c r="G118" s="34">
        <f t="shared" si="21"/>
        <v>1.2559285714285714E-2</v>
      </c>
      <c r="H118">
        <v>9.2499999999999999E-2</v>
      </c>
      <c r="I118">
        <v>-4.4200000000000003E-2</v>
      </c>
      <c r="J118">
        <v>8.5000000000000006E-3</v>
      </c>
      <c r="K118" s="35">
        <f t="shared" si="22"/>
        <v>9.8199999999999538E-3</v>
      </c>
      <c r="L118" s="35">
        <f t="shared" si="23"/>
        <v>4.825928571428572E-2</v>
      </c>
      <c r="M118" s="35">
        <f t="shared" si="23"/>
        <v>1.2559285714285714E-2</v>
      </c>
      <c r="N118">
        <v>9.8299999999999998E-2</v>
      </c>
      <c r="O118">
        <v>-5.4600000000000003E-2</v>
      </c>
      <c r="P118">
        <v>-2.8E-3</v>
      </c>
      <c r="Q118" s="35">
        <f t="shared" si="24"/>
        <v>4.8242857142856838E-3</v>
      </c>
      <c r="R118" s="35">
        <f t="shared" si="25"/>
        <v>5.8659285714285719E-2</v>
      </c>
      <c r="S118" s="35">
        <f t="shared" si="25"/>
        <v>1.2592857142857141E-3</v>
      </c>
      <c r="T118">
        <v>0.1021</v>
      </c>
      <c r="U118">
        <v>-1.6400000000000001E-2</v>
      </c>
      <c r="V118">
        <v>-2.3999999999999998E-3</v>
      </c>
      <c r="W118" s="35">
        <f t="shared" si="26"/>
        <v>3.5357142857142809E-3</v>
      </c>
      <c r="X118" s="35">
        <f t="shared" si="27"/>
        <v>2.0459285714285715E-2</v>
      </c>
      <c r="Y118" s="35">
        <f t="shared" si="27"/>
        <v>1.6592857142857143E-3</v>
      </c>
      <c r="Z118">
        <v>8.1799999999999998E-2</v>
      </c>
      <c r="AA118">
        <v>-4.4400000000000002E-2</v>
      </c>
      <c r="AB118">
        <v>6.1999999999999998E-3</v>
      </c>
      <c r="AC118" s="35">
        <f t="shared" si="28"/>
        <v>3.5878571428571426E-3</v>
      </c>
      <c r="AD118" s="35">
        <f t="shared" si="29"/>
        <v>4.8459285714285719E-2</v>
      </c>
      <c r="AE118" s="35">
        <f t="shared" si="29"/>
        <v>1.0259285714285714E-2</v>
      </c>
      <c r="AF118">
        <v>8.6400000000000005E-2</v>
      </c>
      <c r="AG118">
        <v>-6.0299999999999999E-2</v>
      </c>
      <c r="AH118">
        <v>-2.5000000000000001E-3</v>
      </c>
      <c r="AI118" s="35">
        <f t="shared" si="30"/>
        <v>3.7728571428571195E-3</v>
      </c>
      <c r="AJ118" s="35">
        <f t="shared" si="31"/>
        <v>6.4359285714285716E-2</v>
      </c>
      <c r="AK118" s="35">
        <f t="shared" si="31"/>
        <v>1.559285714285714E-3</v>
      </c>
      <c r="AL118">
        <v>9.7299999999999998E-2</v>
      </c>
      <c r="AM118">
        <v>-2.0500000000000001E-2</v>
      </c>
      <c r="AN118">
        <v>-5.1999999999999998E-3</v>
      </c>
      <c r="AO118" s="35">
        <f t="shared" si="32"/>
        <v>1.30071428571428E-3</v>
      </c>
      <c r="AP118" s="35">
        <f t="shared" si="33"/>
        <v>2.4559285714285714E-2</v>
      </c>
      <c r="AQ118" s="35">
        <f t="shared" si="33"/>
        <v>9.259285714285713E-3</v>
      </c>
      <c r="AR118">
        <v>0</v>
      </c>
      <c r="AS118">
        <v>-8.0999999999999996E-3</v>
      </c>
      <c r="AT118">
        <v>1.6299999999999999E-2</v>
      </c>
      <c r="AU118" s="35">
        <f t="shared" si="34"/>
        <v>1.1571428571428575E-2</v>
      </c>
      <c r="AV118" s="35">
        <f t="shared" si="35"/>
        <v>1.2159285714285713E-2</v>
      </c>
      <c r="AW118" s="35">
        <f t="shared" si="35"/>
        <v>2.0359285714285712E-2</v>
      </c>
      <c r="AX118">
        <v>7.5399999999999995E-2</v>
      </c>
      <c r="AY118">
        <v>-8.1500000000000003E-2</v>
      </c>
      <c r="AZ118">
        <v>-9.4999999999999998E-3</v>
      </c>
      <c r="BA118" s="35">
        <f t="shared" si="36"/>
        <v>3.3007142857142541E-3</v>
      </c>
      <c r="BB118" s="35">
        <f t="shared" si="37"/>
        <v>8.5559285714285713E-2</v>
      </c>
      <c r="BC118" s="35">
        <f t="shared" si="37"/>
        <v>1.3559285714285715E-2</v>
      </c>
    </row>
    <row r="119" spans="1:55" ht="15">
      <c r="A119" s="1">
        <v>113</v>
      </c>
      <c r="B119">
        <v>0.10059999999999999</v>
      </c>
      <c r="C119">
        <v>-1.0500000000000001E-2</v>
      </c>
      <c r="D119">
        <v>2.0000000000000001E-4</v>
      </c>
      <c r="E119" s="34">
        <f t="shared" si="19"/>
        <v>2.2599999999999565E-3</v>
      </c>
      <c r="F119" s="34">
        <f t="shared" si="20"/>
        <v>1.2457857142857147E-2</v>
      </c>
      <c r="G119" s="34">
        <f t="shared" si="21"/>
        <v>4.2592857142857137E-3</v>
      </c>
      <c r="H119">
        <v>8.1299999999999997E-2</v>
      </c>
      <c r="I119">
        <v>-4.0899999999999999E-2</v>
      </c>
      <c r="J119">
        <v>1.8E-3</v>
      </c>
      <c r="K119" s="35">
        <f t="shared" si="22"/>
        <v>1.3800000000000479E-3</v>
      </c>
      <c r="L119" s="35">
        <f t="shared" si="23"/>
        <v>4.4959285714285716E-2</v>
      </c>
      <c r="M119" s="35">
        <f t="shared" si="23"/>
        <v>5.8592857142857144E-3</v>
      </c>
      <c r="N119">
        <v>9.74E-2</v>
      </c>
      <c r="O119">
        <v>-5.4300000000000001E-2</v>
      </c>
      <c r="P119">
        <v>-1.4E-3</v>
      </c>
      <c r="Q119" s="35">
        <f t="shared" si="24"/>
        <v>3.9242857142856857E-3</v>
      </c>
      <c r="R119" s="35">
        <f t="shared" si="25"/>
        <v>5.8359285714285718E-2</v>
      </c>
      <c r="S119" s="35">
        <f t="shared" si="25"/>
        <v>2.6592857142857139E-3</v>
      </c>
      <c r="T119">
        <v>9.5500000000000002E-2</v>
      </c>
      <c r="U119">
        <v>-2.0400000000000001E-2</v>
      </c>
      <c r="V119">
        <v>8.0000000000000004E-4</v>
      </c>
      <c r="W119" s="35">
        <f t="shared" si="26"/>
        <v>1.0135714285714276E-2</v>
      </c>
      <c r="X119" s="35">
        <f t="shared" si="27"/>
        <v>2.4459285714285715E-2</v>
      </c>
      <c r="Y119" s="35">
        <f t="shared" si="27"/>
        <v>4.8592857142857144E-3</v>
      </c>
      <c r="Z119">
        <v>8.1199999999999994E-2</v>
      </c>
      <c r="AA119">
        <v>-4.4400000000000002E-2</v>
      </c>
      <c r="AB119">
        <v>1.32E-2</v>
      </c>
      <c r="AC119" s="35">
        <f t="shared" si="28"/>
        <v>4.1878571428571459E-3</v>
      </c>
      <c r="AD119" s="35">
        <f t="shared" si="29"/>
        <v>4.8459285714285719E-2</v>
      </c>
      <c r="AE119" s="35">
        <f t="shared" si="29"/>
        <v>1.7259285714285713E-2</v>
      </c>
      <c r="AF119">
        <v>9.1300000000000006E-2</v>
      </c>
      <c r="AG119">
        <v>-6.2600000000000003E-2</v>
      </c>
      <c r="AH119">
        <v>-5.1000000000000004E-3</v>
      </c>
      <c r="AI119" s="35">
        <f t="shared" si="30"/>
        <v>1.1271428571428821E-3</v>
      </c>
      <c r="AJ119" s="35">
        <f t="shared" si="31"/>
        <v>6.6659285714285713E-2</v>
      </c>
      <c r="AK119" s="35">
        <f t="shared" si="31"/>
        <v>9.1592857142857136E-3</v>
      </c>
      <c r="AL119">
        <v>7.6899999999999996E-2</v>
      </c>
      <c r="AM119">
        <v>-1.43E-2</v>
      </c>
      <c r="AN119">
        <v>5.7000000000000002E-3</v>
      </c>
      <c r="AO119" s="35">
        <f t="shared" si="32"/>
        <v>1.9099285714285721E-2</v>
      </c>
      <c r="AP119" s="35">
        <f t="shared" si="33"/>
        <v>1.8359285714285713E-2</v>
      </c>
      <c r="AQ119" s="35">
        <f t="shared" si="33"/>
        <v>9.7592857142857134E-3</v>
      </c>
      <c r="AR119">
        <v>4.1999999999999997E-3</v>
      </c>
      <c r="AS119">
        <v>-8.8999999999999999E-3</v>
      </c>
      <c r="AT119">
        <v>1.18E-2</v>
      </c>
      <c r="AU119" s="35">
        <f t="shared" si="34"/>
        <v>7.3714285714285748E-3</v>
      </c>
      <c r="AV119" s="35">
        <f t="shared" si="35"/>
        <v>1.2959285714285715E-2</v>
      </c>
      <c r="AW119" s="35">
        <f t="shared" si="35"/>
        <v>1.5859285714285715E-2</v>
      </c>
      <c r="AX119">
        <v>4.3700000000000003E-2</v>
      </c>
      <c r="AY119">
        <v>-7.2400000000000006E-2</v>
      </c>
      <c r="AZ119">
        <v>5.0000000000000001E-4</v>
      </c>
      <c r="BA119" s="35">
        <f t="shared" si="36"/>
        <v>3.5000714285714246E-2</v>
      </c>
      <c r="BB119" s="35">
        <f t="shared" si="37"/>
        <v>7.6459285714285716E-2</v>
      </c>
      <c r="BC119" s="35">
        <f t="shared" si="37"/>
        <v>4.5592857142857136E-3</v>
      </c>
    </row>
    <row r="120" spans="1:55" ht="15">
      <c r="A120" s="1">
        <v>114</v>
      </c>
      <c r="B120">
        <v>0.10150000000000001</v>
      </c>
      <c r="C120">
        <v>-2.1499999999999998E-2</v>
      </c>
      <c r="D120">
        <v>4.1000000000000003E-3</v>
      </c>
      <c r="E120" s="34">
        <f t="shared" si="19"/>
        <v>1.3599999999999446E-3</v>
      </c>
      <c r="F120" s="34">
        <f t="shared" si="20"/>
        <v>1.4578571428571496E-3</v>
      </c>
      <c r="G120" s="34">
        <f t="shared" si="21"/>
        <v>8.1592857142857144E-3</v>
      </c>
      <c r="H120">
        <v>8.2900000000000001E-2</v>
      </c>
      <c r="I120">
        <v>-2.5700000000000001E-2</v>
      </c>
      <c r="J120">
        <v>1.23E-2</v>
      </c>
      <c r="K120" s="35">
        <f t="shared" si="22"/>
        <v>2.1999999999995634E-4</v>
      </c>
      <c r="L120" s="35">
        <f t="shared" si="23"/>
        <v>2.9759285714285714E-2</v>
      </c>
      <c r="M120" s="35">
        <f t="shared" si="23"/>
        <v>1.6359285714285715E-2</v>
      </c>
      <c r="N120">
        <v>9.4299999999999995E-2</v>
      </c>
      <c r="O120">
        <v>-5.3199999999999997E-2</v>
      </c>
      <c r="P120">
        <v>-2.0000000000000001E-4</v>
      </c>
      <c r="Q120" s="35">
        <f t="shared" si="24"/>
        <v>8.242857142856802E-4</v>
      </c>
      <c r="R120" s="35">
        <f t="shared" si="25"/>
        <v>5.7259285714285714E-2</v>
      </c>
      <c r="S120" s="35">
        <f t="shared" si="25"/>
        <v>3.859285714285714E-3</v>
      </c>
      <c r="T120">
        <v>9.6100000000000005E-2</v>
      </c>
      <c r="U120">
        <v>-1.2699999999999999E-2</v>
      </c>
      <c r="V120">
        <v>2.8999999999999998E-3</v>
      </c>
      <c r="W120" s="35">
        <f t="shared" si="26"/>
        <v>9.5357142857142724E-3</v>
      </c>
      <c r="X120" s="35">
        <f t="shared" si="27"/>
        <v>1.6759285714285713E-2</v>
      </c>
      <c r="Y120" s="35">
        <f t="shared" si="27"/>
        <v>6.9592857142857139E-3</v>
      </c>
      <c r="Z120">
        <v>7.4700000000000003E-2</v>
      </c>
      <c r="AA120">
        <v>-4.07E-2</v>
      </c>
      <c r="AB120">
        <v>7.6E-3</v>
      </c>
      <c r="AC120" s="35">
        <f t="shared" si="28"/>
        <v>1.0687857142857138E-2</v>
      </c>
      <c r="AD120" s="35">
        <f t="shared" si="29"/>
        <v>4.4759285714285717E-2</v>
      </c>
      <c r="AE120" s="35">
        <f t="shared" si="29"/>
        <v>1.1659285714285714E-2</v>
      </c>
      <c r="AF120">
        <v>9.69E-2</v>
      </c>
      <c r="AG120">
        <v>-6.6100000000000006E-2</v>
      </c>
      <c r="AH120">
        <v>-6.4000000000000003E-3</v>
      </c>
      <c r="AI120" s="35">
        <f t="shared" si="30"/>
        <v>6.727142857142876E-3</v>
      </c>
      <c r="AJ120" s="35">
        <f t="shared" si="31"/>
        <v>7.0159285714285716E-2</v>
      </c>
      <c r="AK120" s="35">
        <f t="shared" si="31"/>
        <v>1.0459285714285714E-2</v>
      </c>
      <c r="AL120">
        <v>7.0000000000000007E-2</v>
      </c>
      <c r="AM120">
        <v>-3.7000000000000002E-3</v>
      </c>
      <c r="AN120">
        <v>3.0999999999999999E-3</v>
      </c>
      <c r="AO120" s="35">
        <f t="shared" si="32"/>
        <v>2.5999285714285711E-2</v>
      </c>
      <c r="AP120" s="35">
        <f t="shared" si="33"/>
        <v>3.592857142857139E-4</v>
      </c>
      <c r="AQ120" s="35">
        <f t="shared" si="33"/>
        <v>7.1592857142857135E-3</v>
      </c>
      <c r="AR120">
        <v>1.03E-2</v>
      </c>
      <c r="AS120">
        <v>6.7999999999999996E-3</v>
      </c>
      <c r="AT120">
        <v>1.1999999999999999E-3</v>
      </c>
      <c r="AU120" s="35">
        <f t="shared" si="34"/>
        <v>1.2714285714285744E-3</v>
      </c>
      <c r="AV120" s="35">
        <f t="shared" si="35"/>
        <v>1.0859285714285714E-2</v>
      </c>
      <c r="AW120" s="35">
        <f t="shared" si="35"/>
        <v>5.2592857142857137E-3</v>
      </c>
      <c r="AX120">
        <v>8.6300000000000002E-2</v>
      </c>
      <c r="AY120">
        <v>-6.8199999999999997E-2</v>
      </c>
      <c r="AZ120">
        <v>-2.7000000000000001E-3</v>
      </c>
      <c r="BA120" s="35">
        <f t="shared" si="36"/>
        <v>7.5992857142857528E-3</v>
      </c>
      <c r="BB120" s="35">
        <f t="shared" si="37"/>
        <v>7.2259285714285706E-2</v>
      </c>
      <c r="BC120" s="35">
        <f t="shared" si="37"/>
        <v>1.3592857142857139E-3</v>
      </c>
    </row>
    <row r="121" spans="1:55" ht="15">
      <c r="A121" s="1">
        <v>115</v>
      </c>
      <c r="B121">
        <v>0.1052</v>
      </c>
      <c r="C121">
        <v>-1.9599999999999999E-2</v>
      </c>
      <c r="D121">
        <v>1.1000000000000001E-3</v>
      </c>
      <c r="E121" s="34">
        <f t="shared" si="19"/>
        <v>2.3400000000000504E-3</v>
      </c>
      <c r="F121" s="34">
        <f t="shared" si="20"/>
        <v>3.3578571428571485E-3</v>
      </c>
      <c r="G121" s="34">
        <f t="shared" si="21"/>
        <v>5.1592857142857143E-3</v>
      </c>
      <c r="H121">
        <v>8.9599999999999999E-2</v>
      </c>
      <c r="I121">
        <v>-2.7900000000000001E-2</v>
      </c>
      <c r="J121">
        <v>5.0000000000000001E-3</v>
      </c>
      <c r="K121" s="35">
        <f t="shared" si="22"/>
        <v>6.919999999999954E-3</v>
      </c>
      <c r="L121" s="35">
        <f t="shared" si="23"/>
        <v>3.1959285714285718E-2</v>
      </c>
      <c r="M121" s="35">
        <f t="shared" si="23"/>
        <v>9.0592857142857142E-3</v>
      </c>
      <c r="N121">
        <v>9.9000000000000005E-2</v>
      </c>
      <c r="O121">
        <v>-5.4300000000000001E-2</v>
      </c>
      <c r="P121">
        <v>1.1000000000000001E-3</v>
      </c>
      <c r="Q121" s="35">
        <f t="shared" si="24"/>
        <v>5.5242857142856899E-3</v>
      </c>
      <c r="R121" s="35">
        <f t="shared" si="25"/>
        <v>5.8359285714285718E-2</v>
      </c>
      <c r="S121" s="35">
        <f t="shared" si="25"/>
        <v>5.1592857142857143E-3</v>
      </c>
      <c r="T121">
        <v>9.7000000000000003E-2</v>
      </c>
      <c r="U121">
        <v>-1.7299999999999999E-2</v>
      </c>
      <c r="V121">
        <v>-2E-3</v>
      </c>
      <c r="W121" s="35">
        <f t="shared" si="26"/>
        <v>8.6357142857142744E-3</v>
      </c>
      <c r="X121" s="35">
        <f t="shared" si="27"/>
        <v>2.1359285714285713E-2</v>
      </c>
      <c r="Y121" s="35">
        <f t="shared" si="27"/>
        <v>2.059285714285714E-3</v>
      </c>
      <c r="Z121">
        <v>8.3000000000000004E-2</v>
      </c>
      <c r="AA121">
        <v>-4.0599999999999997E-2</v>
      </c>
      <c r="AB121">
        <v>1.4E-3</v>
      </c>
      <c r="AC121" s="35">
        <f t="shared" si="28"/>
        <v>2.387857142857136E-3</v>
      </c>
      <c r="AD121" s="35">
        <f t="shared" si="29"/>
        <v>4.4659285714285714E-2</v>
      </c>
      <c r="AE121" s="35">
        <f t="shared" si="29"/>
        <v>5.4592857142857143E-3</v>
      </c>
      <c r="AF121">
        <v>9.9000000000000005E-2</v>
      </c>
      <c r="AG121">
        <v>-5.1799999999999999E-2</v>
      </c>
      <c r="AH121">
        <v>-1.9E-3</v>
      </c>
      <c r="AI121" s="35">
        <f t="shared" si="30"/>
        <v>8.8271428571428806E-3</v>
      </c>
      <c r="AJ121" s="35">
        <f t="shared" si="31"/>
        <v>5.5859285714285715E-2</v>
      </c>
      <c r="AK121" s="35">
        <f t="shared" si="31"/>
        <v>2.1592857142857143E-3</v>
      </c>
      <c r="AL121">
        <v>6.9400000000000003E-2</v>
      </c>
      <c r="AM121">
        <v>3.8999999999999998E-3</v>
      </c>
      <c r="AN121">
        <v>2.0999999999999999E-3</v>
      </c>
      <c r="AO121" s="35">
        <f t="shared" si="32"/>
        <v>2.6599285714285714E-2</v>
      </c>
      <c r="AP121" s="35">
        <f t="shared" si="33"/>
        <v>7.9592857142857139E-3</v>
      </c>
      <c r="AQ121" s="35">
        <f t="shared" si="33"/>
        <v>6.1592857142857144E-3</v>
      </c>
      <c r="AR121">
        <v>9.7999999999999997E-3</v>
      </c>
      <c r="AS121">
        <v>7.1999999999999998E-3</v>
      </c>
      <c r="AT121">
        <v>-4.0000000000000001E-3</v>
      </c>
      <c r="AU121" s="35">
        <f t="shared" si="34"/>
        <v>1.7714285714285748E-3</v>
      </c>
      <c r="AV121" s="35">
        <f t="shared" si="35"/>
        <v>1.1259285714285715E-2</v>
      </c>
      <c r="AW121" s="35">
        <f t="shared" si="35"/>
        <v>5.9285714285713977E-5</v>
      </c>
      <c r="AX121">
        <v>9.1200000000000003E-2</v>
      </c>
      <c r="AY121">
        <v>-3.6799999999999999E-2</v>
      </c>
      <c r="AZ121">
        <v>-7.1000000000000004E-3</v>
      </c>
      <c r="BA121" s="35">
        <f t="shared" si="36"/>
        <v>1.2499285714285754E-2</v>
      </c>
      <c r="BB121" s="35">
        <f t="shared" si="37"/>
        <v>4.0859285714285716E-2</v>
      </c>
      <c r="BC121" s="35">
        <f t="shared" si="37"/>
        <v>1.1159285714285715E-2</v>
      </c>
    </row>
    <row r="122" spans="1:55" ht="15">
      <c r="A122" s="1">
        <v>116</v>
      </c>
      <c r="B122">
        <v>9.7500000000000003E-2</v>
      </c>
      <c r="C122">
        <v>-1.3100000000000001E-2</v>
      </c>
      <c r="D122">
        <v>-2.3E-3</v>
      </c>
      <c r="E122" s="34">
        <f t="shared" si="19"/>
        <v>5.3599999999999481E-3</v>
      </c>
      <c r="F122" s="34">
        <f t="shared" si="20"/>
        <v>9.8578571428571474E-3</v>
      </c>
      <c r="G122" s="34">
        <f t="shared" si="21"/>
        <v>1.7592857142857141E-3</v>
      </c>
      <c r="H122">
        <v>8.4099999999999994E-2</v>
      </c>
      <c r="I122">
        <v>-2.5999999999999999E-2</v>
      </c>
      <c r="J122">
        <v>0.01</v>
      </c>
      <c r="K122" s="35">
        <f t="shared" si="22"/>
        <v>1.4199999999999491E-3</v>
      </c>
      <c r="L122" s="35">
        <f t="shared" si="23"/>
        <v>3.0059285714285712E-2</v>
      </c>
      <c r="M122" s="35">
        <f t="shared" si="23"/>
        <v>1.4059285714285715E-2</v>
      </c>
      <c r="N122">
        <v>9.3700000000000006E-2</v>
      </c>
      <c r="O122">
        <v>-4.9500000000000002E-2</v>
      </c>
      <c r="P122">
        <v>1.9E-3</v>
      </c>
      <c r="Q122" s="35">
        <f t="shared" si="24"/>
        <v>2.2428571428569077E-4</v>
      </c>
      <c r="R122" s="35">
        <f t="shared" si="25"/>
        <v>5.3559285714285719E-2</v>
      </c>
      <c r="S122" s="35">
        <f t="shared" si="25"/>
        <v>5.9592857142857138E-3</v>
      </c>
      <c r="T122">
        <v>9.8400000000000001E-2</v>
      </c>
      <c r="U122">
        <v>-1.44E-2</v>
      </c>
      <c r="V122">
        <v>-5.0000000000000001E-3</v>
      </c>
      <c r="W122" s="35">
        <f t="shared" si="26"/>
        <v>7.2357142857142759E-3</v>
      </c>
      <c r="X122" s="35">
        <f t="shared" si="27"/>
        <v>1.8459285714285713E-2</v>
      </c>
      <c r="Y122" s="35">
        <f t="shared" si="27"/>
        <v>9.0592857142857142E-3</v>
      </c>
      <c r="Z122">
        <v>8.1900000000000001E-2</v>
      </c>
      <c r="AA122">
        <v>-4.1200000000000001E-2</v>
      </c>
      <c r="AB122">
        <v>1.12E-2</v>
      </c>
      <c r="AC122" s="35">
        <f t="shared" si="28"/>
        <v>3.4878571428571398E-3</v>
      </c>
      <c r="AD122" s="35">
        <f t="shared" si="29"/>
        <v>4.5259285714285717E-2</v>
      </c>
      <c r="AE122" s="35">
        <f t="shared" si="29"/>
        <v>1.5259285714285715E-2</v>
      </c>
      <c r="AF122">
        <v>9.5299999999999996E-2</v>
      </c>
      <c r="AG122">
        <v>-5.3600000000000002E-2</v>
      </c>
      <c r="AH122">
        <v>-5.0000000000000001E-3</v>
      </c>
      <c r="AI122" s="35">
        <f t="shared" si="30"/>
        <v>5.1271428571428718E-3</v>
      </c>
      <c r="AJ122" s="35">
        <f t="shared" si="31"/>
        <v>5.7659285714285718E-2</v>
      </c>
      <c r="AK122" s="35">
        <f t="shared" si="31"/>
        <v>9.0592857142857142E-3</v>
      </c>
      <c r="AL122">
        <v>8.6599999999999996E-2</v>
      </c>
      <c r="AM122">
        <v>-1.38E-2</v>
      </c>
      <c r="AN122">
        <v>-3.5000000000000001E-3</v>
      </c>
      <c r="AO122" s="35">
        <f t="shared" si="32"/>
        <v>9.3992857142857211E-3</v>
      </c>
      <c r="AP122" s="35">
        <f t="shared" si="33"/>
        <v>1.7859285714285713E-2</v>
      </c>
      <c r="AQ122" s="35">
        <f t="shared" si="33"/>
        <v>5.5928571428571399E-4</v>
      </c>
      <c r="AR122">
        <v>1.95E-2</v>
      </c>
      <c r="AS122">
        <v>1.4E-3</v>
      </c>
      <c r="AT122">
        <v>2.5000000000000001E-3</v>
      </c>
      <c r="AU122" s="35">
        <f t="shared" si="34"/>
        <v>7.9285714285714255E-3</v>
      </c>
      <c r="AV122" s="35">
        <f t="shared" si="35"/>
        <v>5.4592857142857143E-3</v>
      </c>
      <c r="AW122" s="35">
        <f t="shared" si="35"/>
        <v>6.5592857142857137E-3</v>
      </c>
      <c r="AX122">
        <v>7.8E-2</v>
      </c>
      <c r="AY122">
        <v>-0.1009</v>
      </c>
      <c r="AZ122">
        <v>-1.55E-2</v>
      </c>
      <c r="BA122" s="35">
        <f t="shared" si="36"/>
        <v>7.0071428571424899E-4</v>
      </c>
      <c r="BB122" s="35">
        <f t="shared" si="37"/>
        <v>0.10495928571428571</v>
      </c>
      <c r="BC122" s="35">
        <f t="shared" si="37"/>
        <v>1.9559285714285713E-2</v>
      </c>
    </row>
    <row r="123" spans="1:55" ht="15">
      <c r="A123" s="1">
        <v>117</v>
      </c>
      <c r="B123">
        <v>9.6699999999999994E-2</v>
      </c>
      <c r="C123">
        <v>-1.6400000000000001E-2</v>
      </c>
      <c r="D123">
        <v>-4.1999999999999997E-3</v>
      </c>
      <c r="E123" s="34">
        <f t="shared" si="19"/>
        <v>6.1599999999999572E-3</v>
      </c>
      <c r="F123" s="34">
        <f t="shared" si="20"/>
        <v>6.5578571428571465E-3</v>
      </c>
      <c r="G123" s="34">
        <f t="shared" si="21"/>
        <v>8.2592857142857138E-3</v>
      </c>
      <c r="H123">
        <v>8.4000000000000005E-2</v>
      </c>
      <c r="I123">
        <v>-4.02E-2</v>
      </c>
      <c r="J123">
        <v>9.4999999999999998E-3</v>
      </c>
      <c r="K123" s="35">
        <f t="shared" si="22"/>
        <v>1.3199999999999601E-3</v>
      </c>
      <c r="L123" s="35">
        <f t="shared" si="23"/>
        <v>4.4259285714285716E-2</v>
      </c>
      <c r="M123" s="35">
        <f t="shared" si="23"/>
        <v>1.3559285714285715E-2</v>
      </c>
      <c r="N123">
        <v>8.9800000000000005E-2</v>
      </c>
      <c r="O123">
        <v>-4.5699999999999998E-2</v>
      </c>
      <c r="P123">
        <v>4.0000000000000002E-4</v>
      </c>
      <c r="Q123" s="35">
        <f t="shared" si="24"/>
        <v>3.6757142857143099E-3</v>
      </c>
      <c r="R123" s="35">
        <f t="shared" si="25"/>
        <v>4.9759285714285714E-2</v>
      </c>
      <c r="S123" s="35">
        <f t="shared" si="25"/>
        <v>4.4592857142857142E-3</v>
      </c>
      <c r="T123">
        <v>9.2700000000000005E-2</v>
      </c>
      <c r="U123">
        <v>-1.3299999999999999E-2</v>
      </c>
      <c r="V123">
        <v>-4.5999999999999999E-3</v>
      </c>
      <c r="W123" s="35">
        <f t="shared" si="26"/>
        <v>1.2935714285714273E-2</v>
      </c>
      <c r="X123" s="35">
        <f t="shared" si="27"/>
        <v>1.7359285714285713E-2</v>
      </c>
      <c r="Y123" s="35">
        <f t="shared" si="27"/>
        <v>8.6592857142857131E-3</v>
      </c>
      <c r="Z123">
        <v>9.5200000000000007E-2</v>
      </c>
      <c r="AA123">
        <v>-4.9099999999999998E-2</v>
      </c>
      <c r="AB123">
        <v>7.6E-3</v>
      </c>
      <c r="AC123" s="35">
        <f t="shared" si="28"/>
        <v>9.8121428571428665E-3</v>
      </c>
      <c r="AD123" s="35">
        <f t="shared" si="29"/>
        <v>5.3159285714285714E-2</v>
      </c>
      <c r="AE123" s="35">
        <f t="shared" si="29"/>
        <v>1.1659285714285714E-2</v>
      </c>
      <c r="AF123">
        <v>9.7600000000000006E-2</v>
      </c>
      <c r="AG123">
        <v>-5.7799999999999997E-2</v>
      </c>
      <c r="AH123">
        <v>-1.1999999999999999E-3</v>
      </c>
      <c r="AI123" s="35">
        <f t="shared" si="30"/>
        <v>7.4271428571428821E-3</v>
      </c>
      <c r="AJ123" s="35">
        <f t="shared" si="31"/>
        <v>6.1859285714285714E-2</v>
      </c>
      <c r="AK123" s="35">
        <f t="shared" si="31"/>
        <v>2.8592857142857144E-3</v>
      </c>
      <c r="AL123">
        <v>0.10879999999999999</v>
      </c>
      <c r="AM123">
        <v>-2.4500000000000001E-2</v>
      </c>
      <c r="AN123">
        <v>-5.0000000000000001E-3</v>
      </c>
      <c r="AO123" s="35">
        <f t="shared" si="32"/>
        <v>1.2800714285714276E-2</v>
      </c>
      <c r="AP123" s="35">
        <f t="shared" si="33"/>
        <v>2.8559285714285714E-2</v>
      </c>
      <c r="AQ123" s="35">
        <f t="shared" si="33"/>
        <v>9.0592857142857142E-3</v>
      </c>
      <c r="AR123">
        <v>-9.7000000000000003E-3</v>
      </c>
      <c r="AS123">
        <v>-3.2899999999999999E-2</v>
      </c>
      <c r="AT123">
        <v>1.14E-2</v>
      </c>
      <c r="AU123" s="35">
        <f t="shared" si="34"/>
        <v>2.1271428571428573E-2</v>
      </c>
      <c r="AV123" s="35">
        <f t="shared" si="35"/>
        <v>3.6959285714285715E-2</v>
      </c>
      <c r="AW123" s="35">
        <f t="shared" si="35"/>
        <v>1.5459285714285714E-2</v>
      </c>
      <c r="AX123">
        <v>7.6200000000000004E-2</v>
      </c>
      <c r="AY123">
        <v>-0.10630000000000001</v>
      </c>
      <c r="AZ123">
        <v>-1.5299999999999999E-2</v>
      </c>
      <c r="BA123" s="35">
        <f t="shared" si="36"/>
        <v>2.500714285714245E-3</v>
      </c>
      <c r="BB123" s="35">
        <f t="shared" si="37"/>
        <v>0.11035928571428572</v>
      </c>
      <c r="BC123" s="35">
        <f t="shared" si="37"/>
        <v>1.9359285714285714E-2</v>
      </c>
    </row>
    <row r="124" spans="1:55" ht="15">
      <c r="A124" s="1">
        <v>118</v>
      </c>
      <c r="B124">
        <v>0.10489999999999999</v>
      </c>
      <c r="C124">
        <v>-2.23E-2</v>
      </c>
      <c r="D124">
        <v>-7.7000000000000002E-3</v>
      </c>
      <c r="E124" s="34">
        <f t="shared" si="19"/>
        <v>2.0400000000000418E-3</v>
      </c>
      <c r="F124" s="34">
        <f t="shared" si="20"/>
        <v>6.5785714285714753E-4</v>
      </c>
      <c r="G124" s="34">
        <f t="shared" si="21"/>
        <v>1.1759285714285715E-2</v>
      </c>
      <c r="H124">
        <v>6.8099999999999994E-2</v>
      </c>
      <c r="I124">
        <v>-4.58E-2</v>
      </c>
      <c r="J124">
        <v>8.9999999999999993E-3</v>
      </c>
      <c r="K124" s="35">
        <f t="shared" si="22"/>
        <v>1.4580000000000051E-2</v>
      </c>
      <c r="L124" s="35">
        <f t="shared" si="23"/>
        <v>4.9859285714285717E-2</v>
      </c>
      <c r="M124" s="35">
        <f t="shared" si="23"/>
        <v>1.3059285714285714E-2</v>
      </c>
      <c r="N124">
        <v>9.1600000000000001E-2</v>
      </c>
      <c r="O124">
        <v>-5.2699999999999997E-2</v>
      </c>
      <c r="P124">
        <v>-2.0999999999999999E-3</v>
      </c>
      <c r="Q124" s="35">
        <f t="shared" si="24"/>
        <v>1.8757142857143139E-3</v>
      </c>
      <c r="R124" s="35">
        <f t="shared" si="25"/>
        <v>5.6759285714285714E-2</v>
      </c>
      <c r="S124" s="35">
        <f t="shared" si="25"/>
        <v>1.9592857142857142E-3</v>
      </c>
      <c r="T124">
        <v>9.06E-2</v>
      </c>
      <c r="U124">
        <v>-1.8499999999999999E-2</v>
      </c>
      <c r="V124">
        <v>-4.3E-3</v>
      </c>
      <c r="W124" s="35">
        <f t="shared" si="26"/>
        <v>1.5035714285714277E-2</v>
      </c>
      <c r="X124" s="35">
        <f t="shared" si="27"/>
        <v>2.2559285714285712E-2</v>
      </c>
      <c r="Y124" s="35">
        <f t="shared" si="27"/>
        <v>8.3592857142857149E-3</v>
      </c>
      <c r="Z124">
        <v>0.10100000000000001</v>
      </c>
      <c r="AA124">
        <v>-0.05</v>
      </c>
      <c r="AB124">
        <v>-2.9999999999999997E-4</v>
      </c>
      <c r="AC124" s="35">
        <f t="shared" si="28"/>
        <v>1.5612142857142866E-2</v>
      </c>
      <c r="AD124" s="35">
        <f t="shared" si="29"/>
        <v>5.4059285714285719E-2</v>
      </c>
      <c r="AE124" s="35">
        <f t="shared" si="29"/>
        <v>3.7592857142857141E-3</v>
      </c>
      <c r="AF124">
        <v>9.6799999999999997E-2</v>
      </c>
      <c r="AG124">
        <v>-6.2600000000000003E-2</v>
      </c>
      <c r="AH124">
        <v>1.5E-3</v>
      </c>
      <c r="AI124" s="35">
        <f t="shared" si="30"/>
        <v>6.6271428571428731E-3</v>
      </c>
      <c r="AJ124" s="35">
        <f t="shared" si="31"/>
        <v>6.6659285714285713E-2</v>
      </c>
      <c r="AK124" s="35">
        <f t="shared" si="31"/>
        <v>5.5592857142857145E-3</v>
      </c>
      <c r="AL124">
        <v>8.6999999999999994E-2</v>
      </c>
      <c r="AM124">
        <v>1.5900000000000001E-2</v>
      </c>
      <c r="AN124">
        <v>-5.8999999999999999E-3</v>
      </c>
      <c r="AO124" s="35">
        <f t="shared" si="32"/>
        <v>8.9992857142857235E-3</v>
      </c>
      <c r="AP124" s="35">
        <f t="shared" si="33"/>
        <v>1.9959285714285714E-2</v>
      </c>
      <c r="AQ124" s="35">
        <f t="shared" si="33"/>
        <v>9.9592857142857139E-3</v>
      </c>
      <c r="AR124">
        <v>1.9E-2</v>
      </c>
      <c r="AS124">
        <v>-1.9099999999999999E-2</v>
      </c>
      <c r="AT124">
        <v>6.4999999999999997E-3</v>
      </c>
      <c r="AU124" s="35">
        <f t="shared" si="34"/>
        <v>7.428571428571425E-3</v>
      </c>
      <c r="AV124" s="35">
        <f t="shared" si="35"/>
        <v>2.3159285714285712E-2</v>
      </c>
      <c r="AW124" s="35">
        <f t="shared" si="35"/>
        <v>1.0559285714285714E-2</v>
      </c>
      <c r="AX124">
        <v>3.6799999999999999E-2</v>
      </c>
      <c r="AY124">
        <v>-0.1084</v>
      </c>
      <c r="AZ124">
        <v>-5.9999999999999995E-4</v>
      </c>
      <c r="BA124" s="35">
        <f t="shared" si="36"/>
        <v>4.1900714285714249E-2</v>
      </c>
      <c r="BB124" s="35">
        <f t="shared" si="37"/>
        <v>0.11245928571428571</v>
      </c>
      <c r="BC124" s="35">
        <f t="shared" si="37"/>
        <v>3.4592857142857142E-3</v>
      </c>
    </row>
    <row r="125" spans="1:55" ht="15">
      <c r="A125" s="1">
        <v>119</v>
      </c>
      <c r="B125">
        <v>0.1074</v>
      </c>
      <c r="C125">
        <v>-2.1600000000000001E-2</v>
      </c>
      <c r="D125">
        <v>-8.6999999999999994E-3</v>
      </c>
      <c r="E125" s="34">
        <f t="shared" si="19"/>
        <v>4.540000000000044E-3</v>
      </c>
      <c r="F125" s="34">
        <f t="shared" si="20"/>
        <v>1.3578571428571468E-3</v>
      </c>
      <c r="G125" s="34">
        <f t="shared" si="21"/>
        <v>1.2759285714285713E-2</v>
      </c>
      <c r="H125">
        <v>7.5200000000000003E-2</v>
      </c>
      <c r="I125">
        <v>-3.4700000000000002E-2</v>
      </c>
      <c r="J125">
        <v>1.15E-2</v>
      </c>
      <c r="K125" s="35">
        <f t="shared" si="22"/>
        <v>7.4800000000000422E-3</v>
      </c>
      <c r="L125" s="35">
        <f t="shared" si="23"/>
        <v>3.8759285714285718E-2</v>
      </c>
      <c r="M125" s="35">
        <f t="shared" si="23"/>
        <v>1.5559285714285713E-2</v>
      </c>
      <c r="N125">
        <v>8.9499999999999996E-2</v>
      </c>
      <c r="O125">
        <v>-5.7599999999999998E-2</v>
      </c>
      <c r="P125">
        <v>-8.0000000000000004E-4</v>
      </c>
      <c r="Q125" s="35">
        <f t="shared" si="24"/>
        <v>3.9757142857143185E-3</v>
      </c>
      <c r="R125" s="35">
        <f t="shared" si="25"/>
        <v>6.1659285714285715E-2</v>
      </c>
      <c r="S125" s="35">
        <f t="shared" si="25"/>
        <v>3.2592857142857141E-3</v>
      </c>
      <c r="T125">
        <v>9.5399999999999999E-2</v>
      </c>
      <c r="U125">
        <v>-1.5900000000000001E-2</v>
      </c>
      <c r="V125">
        <v>-4.7999999999999996E-3</v>
      </c>
      <c r="W125" s="35">
        <f t="shared" si="26"/>
        <v>1.0235714285714279E-2</v>
      </c>
      <c r="X125" s="35">
        <f t="shared" si="27"/>
        <v>1.9959285714285714E-2</v>
      </c>
      <c r="Y125" s="35">
        <f t="shared" si="27"/>
        <v>8.8592857142857136E-3</v>
      </c>
      <c r="Z125">
        <v>9.7600000000000006E-2</v>
      </c>
      <c r="AA125">
        <v>-5.3699999999999998E-2</v>
      </c>
      <c r="AB125">
        <v>-3.2000000000000002E-3</v>
      </c>
      <c r="AC125" s="35">
        <f t="shared" si="28"/>
        <v>1.2212142857142866E-2</v>
      </c>
      <c r="AD125" s="35">
        <f t="shared" si="29"/>
        <v>5.7759285714285714E-2</v>
      </c>
      <c r="AE125" s="35">
        <f t="shared" si="29"/>
        <v>8.5928571428571391E-4</v>
      </c>
      <c r="AF125">
        <v>8.6499999999999994E-2</v>
      </c>
      <c r="AG125">
        <v>-5.04E-2</v>
      </c>
      <c r="AH125">
        <v>2.9999999999999997E-4</v>
      </c>
      <c r="AI125" s="35">
        <f t="shared" si="30"/>
        <v>3.6728571428571305E-3</v>
      </c>
      <c r="AJ125" s="35">
        <f t="shared" si="31"/>
        <v>5.4459285714285717E-2</v>
      </c>
      <c r="AK125" s="35">
        <f t="shared" si="31"/>
        <v>4.359285714285714E-3</v>
      </c>
      <c r="AL125">
        <v>8.4699999999999998E-2</v>
      </c>
      <c r="AM125">
        <v>-2.81E-2</v>
      </c>
      <c r="AN125">
        <v>-1.43E-2</v>
      </c>
      <c r="AO125" s="35">
        <f t="shared" si="32"/>
        <v>1.129928571428572E-2</v>
      </c>
      <c r="AP125" s="35">
        <f t="shared" si="33"/>
        <v>3.2159285714285717E-2</v>
      </c>
      <c r="AQ125" s="35">
        <f t="shared" si="33"/>
        <v>1.8359285714285713E-2</v>
      </c>
      <c r="AR125">
        <v>-4.5999999999999999E-3</v>
      </c>
      <c r="AS125">
        <v>-2.76E-2</v>
      </c>
      <c r="AT125">
        <v>1.4200000000000001E-2</v>
      </c>
      <c r="AU125" s="35">
        <f t="shared" si="34"/>
        <v>1.6171428571428573E-2</v>
      </c>
      <c r="AV125" s="35">
        <f t="shared" si="35"/>
        <v>3.1659285714285716E-2</v>
      </c>
      <c r="AW125" s="35">
        <f t="shared" si="35"/>
        <v>1.8259285714285714E-2</v>
      </c>
      <c r="AX125">
        <v>9.8799999999999999E-2</v>
      </c>
      <c r="AY125">
        <v>-3.8300000000000001E-2</v>
      </c>
      <c r="AZ125">
        <v>-8.8999999999999999E-3</v>
      </c>
      <c r="BA125" s="35">
        <f t="shared" si="36"/>
        <v>2.009928571428575E-2</v>
      </c>
      <c r="BB125" s="35">
        <f t="shared" si="37"/>
        <v>4.2359285714285717E-2</v>
      </c>
      <c r="BC125" s="35">
        <f t="shared" si="37"/>
        <v>1.2959285714285715E-2</v>
      </c>
    </row>
    <row r="126" spans="1:55" ht="15">
      <c r="A126" s="1">
        <v>120</v>
      </c>
      <c r="B126">
        <v>0.1106</v>
      </c>
      <c r="C126">
        <v>-2.3599999999999999E-2</v>
      </c>
      <c r="D126">
        <v>-8.3999999999999995E-3</v>
      </c>
      <c r="E126" s="34">
        <f t="shared" si="19"/>
        <v>7.7400000000000524E-3</v>
      </c>
      <c r="F126" s="34">
        <f t="shared" si="20"/>
        <v>4.6557857142857151E-2</v>
      </c>
      <c r="G126" s="34">
        <f t="shared" si="21"/>
        <v>1.2459285714285714E-2</v>
      </c>
      <c r="H126">
        <v>8.48E-2</v>
      </c>
      <c r="I126">
        <v>-4.0599999999999997E-2</v>
      </c>
      <c r="J126">
        <v>3.5000000000000001E-3</v>
      </c>
      <c r="K126" s="35">
        <f t="shared" si="22"/>
        <v>2.1199999999999553E-3</v>
      </c>
      <c r="L126" s="35">
        <f t="shared" si="23"/>
        <v>4.4659285714285714E-2</v>
      </c>
      <c r="M126" s="35">
        <f t="shared" si="23"/>
        <v>7.5592857142857146E-3</v>
      </c>
      <c r="N126">
        <v>9.1200000000000003E-2</v>
      </c>
      <c r="O126">
        <v>-5.4300000000000001E-2</v>
      </c>
      <c r="P126">
        <v>-5.0000000000000001E-4</v>
      </c>
      <c r="Q126" s="35">
        <f t="shared" si="24"/>
        <v>2.2757142857143114E-3</v>
      </c>
      <c r="R126" s="35">
        <f t="shared" si="25"/>
        <v>5.8359285714285718E-2</v>
      </c>
      <c r="S126" s="35">
        <f t="shared" si="25"/>
        <v>3.559285714285714E-3</v>
      </c>
      <c r="T126">
        <v>9.9000000000000005E-2</v>
      </c>
      <c r="U126">
        <v>-1.15E-2</v>
      </c>
      <c r="V126">
        <v>-7.4000000000000003E-3</v>
      </c>
      <c r="W126" s="35">
        <f t="shared" si="26"/>
        <v>6.6357142857142726E-3</v>
      </c>
      <c r="X126" s="35">
        <f t="shared" si="27"/>
        <v>1.5559285714285713E-2</v>
      </c>
      <c r="Y126" s="35">
        <f t="shared" si="27"/>
        <v>1.1459285714285714E-2</v>
      </c>
      <c r="Z126">
        <v>9.9400000000000002E-2</v>
      </c>
      <c r="AA126">
        <v>-4.7399999999999998E-2</v>
      </c>
      <c r="AB126">
        <v>8.0000000000000002E-3</v>
      </c>
      <c r="AC126" s="35">
        <f t="shared" si="28"/>
        <v>1.4012142857142862E-2</v>
      </c>
      <c r="AD126" s="35">
        <f t="shared" si="29"/>
        <v>5.1459285714285714E-2</v>
      </c>
      <c r="AE126" s="35">
        <f t="shared" si="29"/>
        <v>1.2059285714285713E-2</v>
      </c>
      <c r="AF126">
        <v>9.5799999999999996E-2</v>
      </c>
      <c r="AG126">
        <v>-6.1100000000000002E-2</v>
      </c>
      <c r="AH126">
        <v>-6.9999999999999999E-4</v>
      </c>
      <c r="AI126" s="35">
        <f t="shared" si="30"/>
        <v>5.6271428571428722E-3</v>
      </c>
      <c r="AJ126" s="35">
        <f t="shared" si="31"/>
        <v>6.5159285714285711E-2</v>
      </c>
      <c r="AK126" s="35">
        <f t="shared" si="31"/>
        <v>3.359285714285714E-3</v>
      </c>
      <c r="AL126">
        <v>8.5300000000000001E-2</v>
      </c>
      <c r="AM126">
        <v>-2.2100000000000002E-2</v>
      </c>
      <c r="AN126">
        <v>-2.0899999999999998E-2</v>
      </c>
      <c r="AO126" s="35">
        <f t="shared" si="32"/>
        <v>1.0699285714285717E-2</v>
      </c>
      <c r="AP126" s="35">
        <f t="shared" si="33"/>
        <v>2.6159285714285715E-2</v>
      </c>
      <c r="AQ126" s="35">
        <f t="shared" si="33"/>
        <v>2.4959285714285712E-2</v>
      </c>
      <c r="AR126">
        <v>2.5999999999999999E-3</v>
      </c>
      <c r="AS126">
        <v>7.3000000000000001E-3</v>
      </c>
      <c r="AT126">
        <v>0</v>
      </c>
      <c r="AU126" s="35">
        <f t="shared" si="34"/>
        <v>8.9714285714285746E-3</v>
      </c>
      <c r="AV126" s="35">
        <f t="shared" si="35"/>
        <v>1.1359285714285714E-2</v>
      </c>
      <c r="AW126" s="35">
        <f t="shared" si="35"/>
        <v>4.0592857142857141E-3</v>
      </c>
      <c r="AX126">
        <v>7.6399999999999996E-2</v>
      </c>
      <c r="AY126">
        <v>-7.4999999999999997E-2</v>
      </c>
      <c r="AZ126">
        <v>-1.24E-2</v>
      </c>
      <c r="BA126" s="35">
        <f t="shared" si="36"/>
        <v>2.3007142857142532E-3</v>
      </c>
      <c r="BB126" s="35">
        <f t="shared" si="37"/>
        <v>7.9059285714285707E-2</v>
      </c>
      <c r="BC126" s="35">
        <f t="shared" si="37"/>
        <v>1.6459285714285714E-2</v>
      </c>
    </row>
    <row r="127" spans="1:55" ht="15">
      <c r="A127" s="1">
        <v>121</v>
      </c>
      <c r="B127">
        <v>0.109</v>
      </c>
      <c r="C127">
        <v>-2.98E-2</v>
      </c>
      <c r="D127">
        <v>-7.4999999999999997E-3</v>
      </c>
      <c r="E127" s="34">
        <f t="shared" si="19"/>
        <v>6.1400000000000482E-3</v>
      </c>
      <c r="F127" s="34">
        <f t="shared" si="20"/>
        <v>5.2757857142857148E-2</v>
      </c>
      <c r="G127" s="34">
        <f t="shared" si="21"/>
        <v>1.1559285714285713E-2</v>
      </c>
      <c r="H127">
        <v>7.6499999999999999E-2</v>
      </c>
      <c r="I127">
        <v>-2.0299999999999999E-2</v>
      </c>
      <c r="J127">
        <v>1.41E-2</v>
      </c>
      <c r="K127" s="35">
        <f t="shared" si="22"/>
        <v>6.1800000000000466E-3</v>
      </c>
      <c r="L127" s="35">
        <f t="shared" si="23"/>
        <v>2.4359285714285712E-2</v>
      </c>
      <c r="M127" s="35">
        <f t="shared" si="23"/>
        <v>1.8159285714285715E-2</v>
      </c>
      <c r="N127">
        <v>9.0399999999999994E-2</v>
      </c>
      <c r="O127">
        <v>-5.8099999999999999E-2</v>
      </c>
      <c r="P127">
        <v>-1.8E-3</v>
      </c>
      <c r="Q127" s="35">
        <f t="shared" si="24"/>
        <v>3.0757142857143205E-3</v>
      </c>
      <c r="R127" s="35">
        <f t="shared" si="25"/>
        <v>6.2159285714285716E-2</v>
      </c>
      <c r="S127" s="35">
        <f t="shared" si="25"/>
        <v>2.2592857142857141E-3</v>
      </c>
      <c r="T127">
        <v>0.1009</v>
      </c>
      <c r="U127">
        <v>-1.2500000000000001E-2</v>
      </c>
      <c r="V127">
        <v>-8.5000000000000006E-3</v>
      </c>
      <c r="W127" s="35">
        <f t="shared" si="26"/>
        <v>4.7357142857142737E-3</v>
      </c>
      <c r="X127" s="35">
        <f t="shared" si="27"/>
        <v>1.6559285714285714E-2</v>
      </c>
      <c r="Y127" s="35">
        <f t="shared" si="27"/>
        <v>1.2559285714285714E-2</v>
      </c>
      <c r="Z127">
        <v>9.8900000000000002E-2</v>
      </c>
      <c r="AA127">
        <v>-4.2500000000000003E-2</v>
      </c>
      <c r="AB127">
        <v>-4.0000000000000001E-3</v>
      </c>
      <c r="AC127" s="35">
        <f t="shared" si="28"/>
        <v>1.3512142857142861E-2</v>
      </c>
      <c r="AD127" s="35">
        <f t="shared" si="29"/>
        <v>4.655928571428572E-2</v>
      </c>
      <c r="AE127" s="35">
        <f t="shared" si="29"/>
        <v>5.9285714285713977E-5</v>
      </c>
      <c r="AF127">
        <v>9.7900000000000001E-2</v>
      </c>
      <c r="AG127">
        <v>-5.5300000000000002E-2</v>
      </c>
      <c r="AH127">
        <v>-2.0999999999999999E-3</v>
      </c>
      <c r="AI127" s="35">
        <f t="shared" si="30"/>
        <v>7.7271428571428769E-3</v>
      </c>
      <c r="AJ127" s="35">
        <f t="shared" si="31"/>
        <v>5.9359285714285719E-2</v>
      </c>
      <c r="AK127" s="35">
        <f t="shared" si="31"/>
        <v>1.9592857142857142E-3</v>
      </c>
      <c r="AL127">
        <v>7.4099999999999999E-2</v>
      </c>
      <c r="AM127">
        <v>-2.2700000000000001E-2</v>
      </c>
      <c r="AN127">
        <v>5.9999999999999995E-4</v>
      </c>
      <c r="AO127" s="35">
        <f t="shared" si="32"/>
        <v>2.1899285714285718E-2</v>
      </c>
      <c r="AP127" s="35">
        <f t="shared" si="33"/>
        <v>2.6759285714285715E-2</v>
      </c>
      <c r="AQ127" s="35">
        <f t="shared" si="33"/>
        <v>4.6592857142857139E-3</v>
      </c>
      <c r="AR127">
        <v>1.2999999999999999E-3</v>
      </c>
      <c r="AS127">
        <v>-2.81E-2</v>
      </c>
      <c r="AT127">
        <v>5.4000000000000003E-3</v>
      </c>
      <c r="AU127" s="35">
        <f t="shared" si="34"/>
        <v>1.0271428571428574E-2</v>
      </c>
      <c r="AV127" s="35">
        <f t="shared" si="35"/>
        <v>3.2159285714285717E-2</v>
      </c>
      <c r="AW127" s="35">
        <f t="shared" si="35"/>
        <v>9.4592857142857152E-3</v>
      </c>
      <c r="AX127">
        <v>5.8900000000000001E-2</v>
      </c>
      <c r="AY127">
        <v>-9.7199999999999995E-2</v>
      </c>
      <c r="AZ127">
        <v>-5.4000000000000003E-3</v>
      </c>
      <c r="BA127" s="35">
        <f t="shared" si="36"/>
        <v>1.9800714285714248E-2</v>
      </c>
      <c r="BB127" s="35">
        <f t="shared" si="37"/>
        <v>0.1012592857142857</v>
      </c>
      <c r="BC127" s="35">
        <f t="shared" si="37"/>
        <v>9.4592857142857152E-3</v>
      </c>
    </row>
    <row r="128" spans="1:55" ht="15">
      <c r="A128" s="1">
        <v>122</v>
      </c>
      <c r="B128">
        <v>0.1087</v>
      </c>
      <c r="C128">
        <v>-2.8400000000000002E-2</v>
      </c>
      <c r="D128">
        <v>-7.9000000000000008E-3</v>
      </c>
      <c r="E128" s="34">
        <f t="shared" si="19"/>
        <v>5.8400000000000535E-3</v>
      </c>
      <c r="F128" s="34">
        <f t="shared" si="20"/>
        <v>5.135785714285715E-2</v>
      </c>
      <c r="G128" s="34">
        <f t="shared" si="21"/>
        <v>1.1959285714285714E-2</v>
      </c>
      <c r="H128">
        <v>8.4599999999999995E-2</v>
      </c>
      <c r="I128">
        <v>-4.0899999999999999E-2</v>
      </c>
      <c r="J128">
        <v>-1.9E-3</v>
      </c>
      <c r="K128" s="35">
        <f t="shared" si="22"/>
        <v>1.9199999999999495E-3</v>
      </c>
      <c r="L128" s="35">
        <f t="shared" si="23"/>
        <v>4.4959285714285716E-2</v>
      </c>
      <c r="M128" s="35">
        <f t="shared" si="23"/>
        <v>2.1592857142857143E-3</v>
      </c>
      <c r="N128">
        <v>9.2399999999999996E-2</v>
      </c>
      <c r="O128">
        <v>-5.6000000000000001E-2</v>
      </c>
      <c r="P128">
        <v>-2.0000000000000001E-4</v>
      </c>
      <c r="Q128" s="35">
        <f t="shared" si="24"/>
        <v>1.0757142857143187E-3</v>
      </c>
      <c r="R128" s="35">
        <f t="shared" si="25"/>
        <v>6.0059285714285718E-2</v>
      </c>
      <c r="S128" s="35">
        <f t="shared" si="25"/>
        <v>3.859285714285714E-3</v>
      </c>
      <c r="T128">
        <v>0.1041</v>
      </c>
      <c r="U128">
        <v>-0.02</v>
      </c>
      <c r="V128">
        <v>-1.6999999999999999E-3</v>
      </c>
      <c r="W128" s="35">
        <f t="shared" si="26"/>
        <v>1.5357142857142791E-3</v>
      </c>
      <c r="X128" s="35">
        <f t="shared" si="27"/>
        <v>2.4059285714285714E-2</v>
      </c>
      <c r="Y128" s="35">
        <f t="shared" si="27"/>
        <v>2.3592857142857139E-3</v>
      </c>
      <c r="Z128">
        <v>8.8499999999999995E-2</v>
      </c>
      <c r="AA128">
        <v>-4.3700000000000003E-2</v>
      </c>
      <c r="AB128">
        <v>-9.4999999999999998E-3</v>
      </c>
      <c r="AC128" s="35">
        <f t="shared" si="28"/>
        <v>3.112142857142855E-3</v>
      </c>
      <c r="AD128" s="35">
        <f t="shared" si="29"/>
        <v>4.7759285714285719E-2</v>
      </c>
      <c r="AE128" s="35">
        <f t="shared" si="29"/>
        <v>1.3559285714285715E-2</v>
      </c>
      <c r="AF128">
        <v>9.7600000000000006E-2</v>
      </c>
      <c r="AG128">
        <v>-6.3200000000000006E-2</v>
      </c>
      <c r="AH128">
        <v>-4.0000000000000001E-3</v>
      </c>
      <c r="AI128" s="35">
        <f t="shared" si="30"/>
        <v>7.4271428571428821E-3</v>
      </c>
      <c r="AJ128" s="35">
        <f t="shared" si="31"/>
        <v>6.7259285714285716E-2</v>
      </c>
      <c r="AK128" s="35">
        <f t="shared" si="31"/>
        <v>5.9285714285713977E-5</v>
      </c>
      <c r="AL128">
        <v>6.5600000000000006E-2</v>
      </c>
      <c r="AM128">
        <v>-1.7999999999999999E-2</v>
      </c>
      <c r="AN128">
        <v>5.1999999999999998E-3</v>
      </c>
      <c r="AO128" s="35">
        <f t="shared" si="32"/>
        <v>3.0399285714285712E-2</v>
      </c>
      <c r="AP128" s="35">
        <f t="shared" si="33"/>
        <v>2.2059285714285712E-2</v>
      </c>
      <c r="AQ128" s="35">
        <f t="shared" si="33"/>
        <v>9.259285714285713E-3</v>
      </c>
      <c r="AR128">
        <v>-6.3E-3</v>
      </c>
      <c r="AS128">
        <v>0.03</v>
      </c>
      <c r="AT128">
        <v>1.1999999999999999E-3</v>
      </c>
      <c r="AU128" s="35">
        <f t="shared" si="34"/>
        <v>1.7871428571428573E-2</v>
      </c>
      <c r="AV128" s="35">
        <f t="shared" si="35"/>
        <v>3.4059285714285716E-2</v>
      </c>
      <c r="AW128" s="35">
        <f t="shared" si="35"/>
        <v>5.2592857142857137E-3</v>
      </c>
      <c r="AX128">
        <v>9.6299999999999997E-2</v>
      </c>
      <c r="AY128">
        <v>-5.2999999999999999E-2</v>
      </c>
      <c r="AZ128">
        <v>-1.12E-2</v>
      </c>
      <c r="BA128" s="35">
        <f t="shared" si="36"/>
        <v>1.7599285714285748E-2</v>
      </c>
      <c r="BB128" s="35">
        <f t="shared" si="37"/>
        <v>5.7059285714285715E-2</v>
      </c>
      <c r="BC128" s="35">
        <f t="shared" si="37"/>
        <v>1.5259285714285715E-2</v>
      </c>
    </row>
    <row r="129" spans="1:55" ht="15">
      <c r="A129" s="1">
        <v>123</v>
      </c>
      <c r="B129">
        <v>0.1091</v>
      </c>
      <c r="C129">
        <v>-2.7900000000000001E-2</v>
      </c>
      <c r="D129">
        <v>-7.6E-3</v>
      </c>
      <c r="E129" s="34">
        <f t="shared" si="19"/>
        <v>6.2400000000000511E-3</v>
      </c>
      <c r="F129" s="34">
        <f t="shared" si="20"/>
        <v>5.0857857142857149E-2</v>
      </c>
      <c r="G129" s="34">
        <f t="shared" si="21"/>
        <v>1.1659285714285714E-2</v>
      </c>
      <c r="H129">
        <v>7.4200000000000002E-2</v>
      </c>
      <c r="I129">
        <v>-2.98E-2</v>
      </c>
      <c r="J129">
        <v>-1.5599999999999999E-2</v>
      </c>
      <c r="K129" s="35">
        <f t="shared" si="22"/>
        <v>8.4800000000000431E-3</v>
      </c>
      <c r="L129" s="35">
        <f t="shared" si="23"/>
        <v>3.3859285714285717E-2</v>
      </c>
      <c r="M129" s="35">
        <f t="shared" si="23"/>
        <v>1.9659285714285712E-2</v>
      </c>
      <c r="N129">
        <v>9.3200000000000005E-2</v>
      </c>
      <c r="O129">
        <v>-5.0200000000000002E-2</v>
      </c>
      <c r="P129">
        <v>-1E-3</v>
      </c>
      <c r="Q129" s="35">
        <f t="shared" si="24"/>
        <v>2.7571428571430967E-4</v>
      </c>
      <c r="R129" s="35">
        <f t="shared" si="25"/>
        <v>5.4259285714285718E-2</v>
      </c>
      <c r="S129" s="35">
        <f t="shared" si="25"/>
        <v>3.059285714285714E-3</v>
      </c>
      <c r="T129">
        <v>0.10589999999999999</v>
      </c>
      <c r="U129">
        <v>-1.7999999999999999E-2</v>
      </c>
      <c r="V129">
        <v>3.0000000000000001E-3</v>
      </c>
      <c r="W129" s="35">
        <f t="shared" si="26"/>
        <v>2.642857142857169E-4</v>
      </c>
      <c r="X129" s="35">
        <f t="shared" si="27"/>
        <v>2.2059285714285712E-2</v>
      </c>
      <c r="Y129" s="35">
        <f t="shared" si="27"/>
        <v>7.0592857142857141E-3</v>
      </c>
      <c r="Z129">
        <v>7.3999999999999996E-2</v>
      </c>
      <c r="AA129">
        <v>-3.61E-2</v>
      </c>
      <c r="AB129">
        <v>4.4000000000000003E-3</v>
      </c>
      <c r="AC129" s="35">
        <f t="shared" si="28"/>
        <v>1.1387857142857144E-2</v>
      </c>
      <c r="AD129" s="35">
        <f t="shared" si="29"/>
        <v>4.0159285714285717E-2</v>
      </c>
      <c r="AE129" s="35">
        <f t="shared" si="29"/>
        <v>8.4592857142857143E-3</v>
      </c>
      <c r="AF129">
        <v>9.9400000000000002E-2</v>
      </c>
      <c r="AG129">
        <v>-6.5299999999999997E-2</v>
      </c>
      <c r="AH129">
        <v>-3.0999999999999999E-3</v>
      </c>
      <c r="AI129" s="35">
        <f t="shared" si="30"/>
        <v>9.2271428571428782E-3</v>
      </c>
      <c r="AJ129" s="35">
        <f t="shared" si="31"/>
        <v>6.9359285714285707E-2</v>
      </c>
      <c r="AK129" s="35">
        <f t="shared" si="31"/>
        <v>9.5928571428571417E-4</v>
      </c>
      <c r="AL129">
        <v>9.6199999999999994E-2</v>
      </c>
      <c r="AM129">
        <v>-2.3900000000000001E-2</v>
      </c>
      <c r="AN129">
        <v>-4.0000000000000002E-4</v>
      </c>
      <c r="AO129" s="35">
        <f t="shared" si="32"/>
        <v>2.007142857142763E-4</v>
      </c>
      <c r="AP129" s="35">
        <f t="shared" si="33"/>
        <v>2.7959285714285714E-2</v>
      </c>
      <c r="AQ129" s="35">
        <f t="shared" si="33"/>
        <v>3.6592857142857139E-3</v>
      </c>
      <c r="AR129">
        <v>-1.03E-2</v>
      </c>
      <c r="AS129">
        <v>-2.3400000000000001E-2</v>
      </c>
      <c r="AT129">
        <v>8.3000000000000001E-3</v>
      </c>
      <c r="AU129" s="35">
        <f t="shared" si="34"/>
        <v>2.1871428571428576E-2</v>
      </c>
      <c r="AV129" s="35">
        <f t="shared" si="35"/>
        <v>2.7459285714285714E-2</v>
      </c>
      <c r="AW129" s="35">
        <f t="shared" si="35"/>
        <v>1.2359285714285715E-2</v>
      </c>
      <c r="AX129">
        <v>8.8099999999999998E-2</v>
      </c>
      <c r="AY129">
        <v>-6.3200000000000006E-2</v>
      </c>
      <c r="AZ129">
        <v>-5.4999999999999997E-3</v>
      </c>
      <c r="BA129" s="35">
        <f t="shared" si="36"/>
        <v>9.3992857142857489E-3</v>
      </c>
      <c r="BB129" s="35">
        <f t="shared" si="37"/>
        <v>6.7259285714285716E-2</v>
      </c>
      <c r="BC129" s="35">
        <f t="shared" si="37"/>
        <v>9.5592857142857146E-3</v>
      </c>
    </row>
    <row r="130" spans="1:55" ht="15">
      <c r="A130" s="1">
        <v>124</v>
      </c>
      <c r="B130">
        <v>0.1019</v>
      </c>
      <c r="C130">
        <v>-2.2100000000000002E-2</v>
      </c>
      <c r="D130">
        <v>-8.3000000000000001E-3</v>
      </c>
      <c r="E130" s="34">
        <f t="shared" si="19"/>
        <v>9.5999999999994701E-4</v>
      </c>
      <c r="F130" s="34">
        <f t="shared" si="20"/>
        <v>8.5785714285714632E-4</v>
      </c>
      <c r="G130" s="34">
        <f t="shared" si="21"/>
        <v>1.2359285714285715E-2</v>
      </c>
      <c r="H130">
        <v>8.1299999999999997E-2</v>
      </c>
      <c r="I130">
        <v>-4.53E-2</v>
      </c>
      <c r="J130">
        <v>1.6000000000000001E-3</v>
      </c>
      <c r="K130" s="35">
        <f t="shared" si="22"/>
        <v>1.3800000000000479E-3</v>
      </c>
      <c r="L130" s="35">
        <f t="shared" si="23"/>
        <v>4.9359285714285717E-2</v>
      </c>
      <c r="M130" s="35">
        <f t="shared" si="23"/>
        <v>5.6592857142857139E-3</v>
      </c>
      <c r="N130">
        <v>9.0399999999999994E-2</v>
      </c>
      <c r="O130">
        <v>-4.9700000000000001E-2</v>
      </c>
      <c r="P130">
        <v>-5.9999999999999995E-4</v>
      </c>
      <c r="Q130" s="35">
        <f t="shared" si="24"/>
        <v>3.0757142857143205E-3</v>
      </c>
      <c r="R130" s="35">
        <f t="shared" si="25"/>
        <v>5.3759285714285718E-2</v>
      </c>
      <c r="S130" s="35">
        <f t="shared" si="25"/>
        <v>3.4592857142857142E-3</v>
      </c>
      <c r="T130">
        <v>0.1047</v>
      </c>
      <c r="U130">
        <v>-2.5700000000000001E-2</v>
      </c>
      <c r="V130">
        <v>-4.1999999999999997E-3</v>
      </c>
      <c r="W130" s="35">
        <f t="shared" si="26"/>
        <v>9.3571428571427584E-4</v>
      </c>
      <c r="X130" s="35">
        <f t="shared" si="27"/>
        <v>2.9759285714285714E-2</v>
      </c>
      <c r="Y130" s="35">
        <f t="shared" si="27"/>
        <v>8.2592857142857138E-3</v>
      </c>
      <c r="Z130">
        <v>9.2700000000000005E-2</v>
      </c>
      <c r="AA130">
        <v>-2.64E-2</v>
      </c>
      <c r="AB130">
        <v>-2.0000000000000001E-4</v>
      </c>
      <c r="AC130" s="35">
        <f t="shared" si="28"/>
        <v>7.3121428571428643E-3</v>
      </c>
      <c r="AD130" s="35">
        <f t="shared" si="29"/>
        <v>3.0459285714285713E-2</v>
      </c>
      <c r="AE130" s="35">
        <f t="shared" si="29"/>
        <v>3.859285714285714E-3</v>
      </c>
      <c r="AF130">
        <v>0.1011</v>
      </c>
      <c r="AG130">
        <v>-6.3100000000000003E-2</v>
      </c>
      <c r="AH130">
        <v>-1E-3</v>
      </c>
      <c r="AI130" s="35">
        <f t="shared" si="30"/>
        <v>1.0927142857142871E-2</v>
      </c>
      <c r="AJ130" s="35">
        <f t="shared" si="31"/>
        <v>6.7159285714285713E-2</v>
      </c>
      <c r="AK130" s="35">
        <f t="shared" si="31"/>
        <v>3.059285714285714E-3</v>
      </c>
      <c r="AL130">
        <v>7.8600000000000003E-2</v>
      </c>
      <c r="AM130">
        <v>-3.3799999999999997E-2</v>
      </c>
      <c r="AN130">
        <v>6.4999999999999997E-3</v>
      </c>
      <c r="AO130" s="35">
        <f t="shared" si="32"/>
        <v>1.7399285714285714E-2</v>
      </c>
      <c r="AP130" s="35">
        <f t="shared" si="33"/>
        <v>3.7859285714285713E-2</v>
      </c>
      <c r="AQ130" s="35">
        <f t="shared" si="33"/>
        <v>1.0559285714285714E-2</v>
      </c>
      <c r="AR130">
        <v>2.9399999999999999E-2</v>
      </c>
      <c r="AS130">
        <v>-3.1699999999999999E-2</v>
      </c>
      <c r="AT130">
        <v>1.0200000000000001E-2</v>
      </c>
      <c r="AU130" s="35">
        <f t="shared" si="34"/>
        <v>1.7828571428571423E-2</v>
      </c>
      <c r="AV130" s="35">
        <f t="shared" si="35"/>
        <v>3.5759285714285716E-2</v>
      </c>
      <c r="AW130" s="35">
        <f t="shared" si="35"/>
        <v>1.4259285714285714E-2</v>
      </c>
      <c r="AX130">
        <v>9.3299999999999994E-2</v>
      </c>
      <c r="AY130">
        <v>-4.3099999999999999E-2</v>
      </c>
      <c r="AZ130">
        <v>-8.0999999999999996E-3</v>
      </c>
      <c r="BA130" s="35">
        <f t="shared" si="36"/>
        <v>1.4599285714285745E-2</v>
      </c>
      <c r="BB130" s="35">
        <f t="shared" si="37"/>
        <v>4.7159285714285716E-2</v>
      </c>
      <c r="BC130" s="35">
        <f t="shared" si="37"/>
        <v>1.2159285714285713E-2</v>
      </c>
    </row>
    <row r="131" spans="1:55" ht="15">
      <c r="A131" s="1">
        <v>125</v>
      </c>
      <c r="B131">
        <v>9.7199999999999995E-2</v>
      </c>
      <c r="C131">
        <v>-0.02</v>
      </c>
      <c r="D131">
        <v>-7.4999999999999997E-3</v>
      </c>
      <c r="E131" s="34">
        <f t="shared" si="19"/>
        <v>5.6599999999999567E-3</v>
      </c>
      <c r="F131" s="34">
        <f t="shared" si="20"/>
        <v>2.9578571428571475E-3</v>
      </c>
      <c r="G131" s="34">
        <f t="shared" si="21"/>
        <v>1.1559285714285713E-2</v>
      </c>
      <c r="H131">
        <v>9.3399999999999997E-2</v>
      </c>
      <c r="I131">
        <v>-3.7900000000000003E-2</v>
      </c>
      <c r="J131">
        <v>2.5999999999999999E-3</v>
      </c>
      <c r="K131" s="35">
        <f t="shared" si="22"/>
        <v>1.0719999999999952E-2</v>
      </c>
      <c r="L131" s="35">
        <f t="shared" si="23"/>
        <v>4.195928571428572E-2</v>
      </c>
      <c r="M131" s="35">
        <f t="shared" si="23"/>
        <v>6.6592857142857139E-3</v>
      </c>
      <c r="N131">
        <v>9.1499999999999998E-2</v>
      </c>
      <c r="O131">
        <v>-5.1900000000000002E-2</v>
      </c>
      <c r="P131">
        <v>5.9999999999999995E-4</v>
      </c>
      <c r="Q131" s="35">
        <f t="shared" si="24"/>
        <v>1.9757142857143167E-3</v>
      </c>
      <c r="R131" s="35">
        <f t="shared" si="25"/>
        <v>5.5959285714285718E-2</v>
      </c>
      <c r="S131" s="35">
        <f t="shared" si="25"/>
        <v>4.6592857142857139E-3</v>
      </c>
      <c r="T131">
        <v>0.1084</v>
      </c>
      <c r="U131">
        <v>-1.83E-2</v>
      </c>
      <c r="V131">
        <v>-7.4000000000000003E-3</v>
      </c>
      <c r="W131" s="35">
        <f t="shared" si="26"/>
        <v>2.7642857142857191E-3</v>
      </c>
      <c r="X131" s="35">
        <f t="shared" si="27"/>
        <v>2.2359285714285713E-2</v>
      </c>
      <c r="Y131" s="35">
        <f t="shared" si="27"/>
        <v>1.1459285714285714E-2</v>
      </c>
      <c r="Z131">
        <v>7.8299999999999995E-2</v>
      </c>
      <c r="AA131">
        <v>-3.9600000000000003E-2</v>
      </c>
      <c r="AB131">
        <v>-5.3E-3</v>
      </c>
      <c r="AC131" s="35">
        <f t="shared" si="28"/>
        <v>7.0878571428571457E-3</v>
      </c>
      <c r="AD131" s="35">
        <f t="shared" si="29"/>
        <v>4.365928571428572E-2</v>
      </c>
      <c r="AE131" s="35">
        <f t="shared" si="29"/>
        <v>9.3592857142857141E-3</v>
      </c>
      <c r="AF131">
        <v>9.7199999999999995E-2</v>
      </c>
      <c r="AG131">
        <v>-6.08E-2</v>
      </c>
      <c r="AH131">
        <v>-1.6000000000000001E-3</v>
      </c>
      <c r="AI131" s="35">
        <f t="shared" si="30"/>
        <v>7.0271428571428707E-3</v>
      </c>
      <c r="AJ131" s="35">
        <f t="shared" si="31"/>
        <v>6.4859285714285717E-2</v>
      </c>
      <c r="AK131" s="35">
        <f t="shared" si="31"/>
        <v>2.4592857142857142E-3</v>
      </c>
      <c r="AL131">
        <v>8.9899999999999994E-2</v>
      </c>
      <c r="AM131">
        <v>-3.39E-2</v>
      </c>
      <c r="AN131">
        <v>1.9E-3</v>
      </c>
      <c r="AO131" s="35">
        <f t="shared" si="32"/>
        <v>6.0992857142857237E-3</v>
      </c>
      <c r="AP131" s="35">
        <f t="shared" si="33"/>
        <v>3.7959285714285716E-2</v>
      </c>
      <c r="AQ131" s="35">
        <f t="shared" si="33"/>
        <v>5.9592857142857138E-3</v>
      </c>
      <c r="AR131">
        <v>7.7999999999999996E-3</v>
      </c>
      <c r="AS131">
        <v>2.3999999999999998E-3</v>
      </c>
      <c r="AT131">
        <v>5.5999999999999999E-3</v>
      </c>
      <c r="AU131" s="35">
        <f t="shared" si="34"/>
        <v>3.7714285714285749E-3</v>
      </c>
      <c r="AV131" s="35">
        <f t="shared" si="35"/>
        <v>6.4592857142857143E-3</v>
      </c>
      <c r="AW131" s="35">
        <f t="shared" si="35"/>
        <v>9.659285714285714E-3</v>
      </c>
      <c r="AX131">
        <v>7.85E-2</v>
      </c>
      <c r="AY131">
        <v>-5.62E-2</v>
      </c>
      <c r="AZ131">
        <v>-4.0000000000000001E-3</v>
      </c>
      <c r="BA131" s="35">
        <f t="shared" si="36"/>
        <v>2.0071428571424854E-4</v>
      </c>
      <c r="BB131" s="35">
        <f t="shared" si="37"/>
        <v>6.0259285714285717E-2</v>
      </c>
      <c r="BC131" s="35">
        <f t="shared" si="37"/>
        <v>5.9285714285713977E-5</v>
      </c>
    </row>
    <row r="132" spans="1:55" ht="15">
      <c r="A132" s="1">
        <v>126</v>
      </c>
      <c r="B132">
        <v>8.8499999999999995E-2</v>
      </c>
      <c r="C132">
        <v>-1.8200000000000001E-2</v>
      </c>
      <c r="D132">
        <v>-2.8E-3</v>
      </c>
      <c r="E132" s="34">
        <f t="shared" si="19"/>
        <v>1.4359999999999956E-2</v>
      </c>
      <c r="F132" s="34">
        <f t="shared" si="20"/>
        <v>4.757857142857147E-3</v>
      </c>
      <c r="G132" s="34">
        <f t="shared" si="21"/>
        <v>1.2592857142857141E-3</v>
      </c>
      <c r="H132">
        <v>6.7500000000000004E-2</v>
      </c>
      <c r="I132">
        <v>-5.6099999999999997E-2</v>
      </c>
      <c r="J132">
        <v>-1.1000000000000001E-3</v>
      </c>
      <c r="K132" s="35">
        <f t="shared" si="22"/>
        <v>1.5180000000000041E-2</v>
      </c>
      <c r="L132" s="35">
        <f t="shared" si="23"/>
        <v>6.0159285714285714E-2</v>
      </c>
      <c r="M132" s="35">
        <f t="shared" si="23"/>
        <v>2.9592857142857138E-3</v>
      </c>
      <c r="N132">
        <v>9.3799999999999994E-2</v>
      </c>
      <c r="O132">
        <v>-5.9900000000000002E-2</v>
      </c>
      <c r="P132">
        <v>1.5E-3</v>
      </c>
      <c r="Q132" s="35">
        <f t="shared" si="24"/>
        <v>3.2428571428567976E-4</v>
      </c>
      <c r="R132" s="35">
        <f t="shared" si="25"/>
        <v>6.3959285714285719E-2</v>
      </c>
      <c r="S132" s="35">
        <f t="shared" si="25"/>
        <v>5.5592857142857145E-3</v>
      </c>
      <c r="T132">
        <v>0.1055</v>
      </c>
      <c r="U132">
        <v>-1.9800000000000002E-2</v>
      </c>
      <c r="V132">
        <v>-8.2000000000000007E-3</v>
      </c>
      <c r="W132" s="35">
        <f t="shared" si="26"/>
        <v>1.3571428571428068E-4</v>
      </c>
      <c r="X132" s="35">
        <f t="shared" si="27"/>
        <v>2.3859285714285715E-2</v>
      </c>
      <c r="Y132" s="35">
        <f t="shared" si="27"/>
        <v>1.2259285714285716E-2</v>
      </c>
      <c r="Z132">
        <v>9.5699999999999993E-2</v>
      </c>
      <c r="AA132">
        <v>-3.56E-2</v>
      </c>
      <c r="AB132">
        <v>5.9999999999999995E-4</v>
      </c>
      <c r="AC132" s="35">
        <f t="shared" si="28"/>
        <v>1.0312142857142853E-2</v>
      </c>
      <c r="AD132" s="35">
        <f t="shared" si="29"/>
        <v>3.9659285714285716E-2</v>
      </c>
      <c r="AE132" s="35">
        <f t="shared" si="29"/>
        <v>4.6592857142857139E-3</v>
      </c>
      <c r="AF132">
        <v>0.1069</v>
      </c>
      <c r="AG132">
        <v>-5.8000000000000003E-2</v>
      </c>
      <c r="AH132">
        <v>-6.9999999999999999E-4</v>
      </c>
      <c r="AI132" s="35">
        <f t="shared" si="30"/>
        <v>1.6727142857142871E-2</v>
      </c>
      <c r="AJ132" s="35">
        <f t="shared" si="31"/>
        <v>6.205928571428572E-2</v>
      </c>
      <c r="AK132" s="35">
        <f t="shared" si="31"/>
        <v>3.359285714285714E-3</v>
      </c>
      <c r="AL132">
        <v>9.35E-2</v>
      </c>
      <c r="AM132">
        <v>-4.9500000000000002E-2</v>
      </c>
      <c r="AN132">
        <v>-9.4999999999999998E-3</v>
      </c>
      <c r="AO132" s="35">
        <f t="shared" si="32"/>
        <v>2.4992857142857178E-3</v>
      </c>
      <c r="AP132" s="35">
        <f t="shared" si="33"/>
        <v>5.3559285714285719E-2</v>
      </c>
      <c r="AQ132" s="35">
        <f t="shared" si="33"/>
        <v>1.3559285714285715E-2</v>
      </c>
      <c r="AR132">
        <v>3.44E-2</v>
      </c>
      <c r="AS132">
        <v>7.1999999999999998E-3</v>
      </c>
      <c r="AT132">
        <v>2E-3</v>
      </c>
      <c r="AU132" s="35">
        <f t="shared" si="34"/>
        <v>2.2828571428571427E-2</v>
      </c>
      <c r="AV132" s="35">
        <f t="shared" si="35"/>
        <v>1.1259285714285715E-2</v>
      </c>
      <c r="AW132" s="35">
        <f t="shared" si="35"/>
        <v>6.0592857142857141E-3</v>
      </c>
      <c r="AX132">
        <v>0.10879999999999999</v>
      </c>
      <c r="AY132">
        <v>-5.6899999999999999E-2</v>
      </c>
      <c r="AZ132">
        <v>-1.0200000000000001E-2</v>
      </c>
      <c r="BA132" s="35">
        <f t="shared" si="36"/>
        <v>3.0099285714285745E-2</v>
      </c>
      <c r="BB132" s="35">
        <f t="shared" si="37"/>
        <v>6.0959285714285716E-2</v>
      </c>
      <c r="BC132" s="35">
        <f t="shared" si="37"/>
        <v>1.4259285714285714E-2</v>
      </c>
    </row>
    <row r="133" spans="1:55" ht="15">
      <c r="A133" s="1">
        <v>127</v>
      </c>
      <c r="B133">
        <v>8.7999999999999995E-2</v>
      </c>
      <c r="C133">
        <v>-2.0400000000000001E-2</v>
      </c>
      <c r="D133">
        <v>3.0000000000000001E-3</v>
      </c>
      <c r="E133" s="34">
        <f t="shared" si="19"/>
        <v>1.4859999999999957E-2</v>
      </c>
      <c r="F133" s="34">
        <f t="shared" si="20"/>
        <v>2.5578571428571464E-3</v>
      </c>
      <c r="G133" s="34">
        <f t="shared" si="21"/>
        <v>7.0592857142857141E-3</v>
      </c>
      <c r="H133">
        <v>7.9100000000000004E-2</v>
      </c>
      <c r="I133">
        <v>-4.3299999999999998E-2</v>
      </c>
      <c r="J133">
        <v>-6.9999999999999999E-4</v>
      </c>
      <c r="K133" s="35">
        <f t="shared" si="22"/>
        <v>3.5800000000000415E-3</v>
      </c>
      <c r="L133" s="35">
        <f t="shared" si="23"/>
        <v>4.7359285714285715E-2</v>
      </c>
      <c r="M133" s="35">
        <f t="shared" si="23"/>
        <v>3.359285714285714E-3</v>
      </c>
      <c r="N133">
        <v>9.1899999999999996E-2</v>
      </c>
      <c r="O133">
        <v>-5.0599999999999999E-2</v>
      </c>
      <c r="P133">
        <v>-4.0000000000000002E-4</v>
      </c>
      <c r="Q133" s="35">
        <f t="shared" si="24"/>
        <v>1.5757142857143192E-3</v>
      </c>
      <c r="R133" s="35">
        <f t="shared" si="25"/>
        <v>5.4659285714285716E-2</v>
      </c>
      <c r="S133" s="35">
        <f t="shared" si="25"/>
        <v>3.6592857142857139E-3</v>
      </c>
      <c r="T133">
        <v>0.1011</v>
      </c>
      <c r="U133">
        <v>-1.7999999999999999E-2</v>
      </c>
      <c r="V133">
        <v>-1.3100000000000001E-2</v>
      </c>
      <c r="W133" s="35">
        <f t="shared" si="26"/>
        <v>4.5357142857142818E-3</v>
      </c>
      <c r="X133" s="35">
        <f t="shared" si="27"/>
        <v>2.2059285714285712E-2</v>
      </c>
      <c r="Y133" s="35">
        <f t="shared" si="27"/>
        <v>1.7159285714285714E-2</v>
      </c>
      <c r="Z133">
        <v>8.7599999999999997E-2</v>
      </c>
      <c r="AA133">
        <v>-4.5999999999999999E-2</v>
      </c>
      <c r="AB133">
        <v>-5.8999999999999999E-3</v>
      </c>
      <c r="AC133" s="35">
        <f t="shared" si="28"/>
        <v>2.212142857142857E-3</v>
      </c>
      <c r="AD133" s="35">
        <f t="shared" si="29"/>
        <v>5.0059285714285716E-2</v>
      </c>
      <c r="AE133" s="35">
        <f t="shared" si="29"/>
        <v>9.9592857142857139E-3</v>
      </c>
      <c r="AF133">
        <v>0.1017</v>
      </c>
      <c r="AG133">
        <v>-5.8099999999999999E-2</v>
      </c>
      <c r="AH133">
        <v>-5.9999999999999995E-4</v>
      </c>
      <c r="AI133" s="35">
        <f t="shared" si="30"/>
        <v>1.1527142857142875E-2</v>
      </c>
      <c r="AJ133" s="35">
        <f t="shared" si="31"/>
        <v>6.2159285714285716E-2</v>
      </c>
      <c r="AK133" s="35">
        <f t="shared" si="31"/>
        <v>3.4592857142857142E-3</v>
      </c>
      <c r="AL133">
        <v>8.6900000000000005E-2</v>
      </c>
      <c r="AM133">
        <v>-3.6499999999999998E-2</v>
      </c>
      <c r="AN133">
        <v>-1.01E-2</v>
      </c>
      <c r="AO133" s="35">
        <f t="shared" si="32"/>
        <v>9.0992857142857125E-3</v>
      </c>
      <c r="AP133" s="35">
        <f t="shared" si="33"/>
        <v>4.0559285714285714E-2</v>
      </c>
      <c r="AQ133" s="35">
        <f t="shared" si="33"/>
        <v>1.4159285714285715E-2</v>
      </c>
      <c r="AR133">
        <v>4.7100000000000003E-2</v>
      </c>
      <c r="AS133">
        <v>-1.09E-2</v>
      </c>
      <c r="AT133">
        <v>1.8E-3</v>
      </c>
      <c r="AU133" s="35">
        <f t="shared" si="34"/>
        <v>3.552857142857143E-2</v>
      </c>
      <c r="AV133" s="35">
        <f t="shared" si="35"/>
        <v>1.4959285714285713E-2</v>
      </c>
      <c r="AW133" s="35">
        <f t="shared" si="35"/>
        <v>5.8592857142857144E-3</v>
      </c>
      <c r="AX133">
        <v>6.83E-2</v>
      </c>
      <c r="AY133">
        <v>-6.25E-2</v>
      </c>
      <c r="AZ133">
        <v>-8.3999999999999995E-3</v>
      </c>
      <c r="BA133" s="35">
        <f t="shared" si="36"/>
        <v>1.0400714285714249E-2</v>
      </c>
      <c r="BB133" s="35">
        <f t="shared" si="37"/>
        <v>6.655928571428571E-2</v>
      </c>
      <c r="BC133" s="35">
        <f t="shared" si="37"/>
        <v>1.2459285714285714E-2</v>
      </c>
    </row>
    <row r="134" spans="1:55" ht="15">
      <c r="A134" s="1">
        <v>128</v>
      </c>
      <c r="B134">
        <v>9.0499999999999997E-2</v>
      </c>
      <c r="C134">
        <v>-1.2E-2</v>
      </c>
      <c r="D134">
        <v>2.5000000000000001E-3</v>
      </c>
      <c r="E134" s="34">
        <f t="shared" si="19"/>
        <v>1.2359999999999954E-2</v>
      </c>
      <c r="F134" s="34">
        <f t="shared" si="20"/>
        <v>1.0957857142857148E-2</v>
      </c>
      <c r="G134" s="34">
        <f t="shared" si="21"/>
        <v>6.5592857142857137E-3</v>
      </c>
      <c r="H134">
        <v>8.7400000000000005E-2</v>
      </c>
      <c r="I134">
        <v>-4.9399999999999999E-2</v>
      </c>
      <c r="J134">
        <v>-2.3999999999999998E-3</v>
      </c>
      <c r="K134" s="35">
        <f t="shared" si="22"/>
        <v>4.7199999999999603E-3</v>
      </c>
      <c r="L134" s="35">
        <f t="shared" si="23"/>
        <v>5.3459285714285716E-2</v>
      </c>
      <c r="M134" s="35">
        <f t="shared" si="23"/>
        <v>1.6592857142857143E-3</v>
      </c>
      <c r="N134">
        <v>9.0499999999999997E-2</v>
      </c>
      <c r="O134">
        <v>-5.7299999999999997E-2</v>
      </c>
      <c r="P134">
        <v>1.6000000000000001E-3</v>
      </c>
      <c r="Q134" s="35">
        <f t="shared" si="24"/>
        <v>2.9757142857143176E-3</v>
      </c>
      <c r="R134" s="35">
        <f t="shared" si="25"/>
        <v>6.1359285714285713E-2</v>
      </c>
      <c r="S134" s="35">
        <f t="shared" si="25"/>
        <v>5.6592857142857139E-3</v>
      </c>
      <c r="T134">
        <v>0.1041</v>
      </c>
      <c r="U134">
        <v>-1.09E-2</v>
      </c>
      <c r="V134">
        <v>-6.4999999999999997E-3</v>
      </c>
      <c r="W134" s="35">
        <f t="shared" si="26"/>
        <v>1.5357142857142791E-3</v>
      </c>
      <c r="X134" s="35">
        <f t="shared" si="27"/>
        <v>1.4959285714285713E-2</v>
      </c>
      <c r="Y134" s="35">
        <f t="shared" si="27"/>
        <v>1.0559285714285714E-2</v>
      </c>
      <c r="Z134">
        <v>8.4599999999999995E-2</v>
      </c>
      <c r="AA134">
        <v>-4.9299999999999997E-2</v>
      </c>
      <c r="AB134">
        <v>-1.1000000000000001E-3</v>
      </c>
      <c r="AC134" s="35">
        <f t="shared" si="28"/>
        <v>7.878571428571457E-4</v>
      </c>
      <c r="AD134" s="35">
        <f t="shared" si="29"/>
        <v>5.3359285714285713E-2</v>
      </c>
      <c r="AE134" s="35">
        <f t="shared" si="29"/>
        <v>2.9592857142857138E-3</v>
      </c>
      <c r="AF134">
        <v>0.10100000000000001</v>
      </c>
      <c r="AG134">
        <v>-5.6800000000000003E-2</v>
      </c>
      <c r="AH134">
        <v>1.6000000000000001E-3</v>
      </c>
      <c r="AI134" s="35">
        <f t="shared" si="30"/>
        <v>1.0827142857142882E-2</v>
      </c>
      <c r="AJ134" s="35">
        <f t="shared" si="31"/>
        <v>6.085928571428572E-2</v>
      </c>
      <c r="AK134" s="35">
        <f t="shared" si="31"/>
        <v>5.6592857142857139E-3</v>
      </c>
      <c r="AL134">
        <v>9.3600000000000003E-2</v>
      </c>
      <c r="AM134">
        <v>-6.1000000000000004E-3</v>
      </c>
      <c r="AN134">
        <v>-3.5000000000000001E-3</v>
      </c>
      <c r="AO134" s="35">
        <f t="shared" si="32"/>
        <v>2.3992857142857149E-3</v>
      </c>
      <c r="AP134" s="35">
        <f t="shared" si="33"/>
        <v>1.0159285714285714E-2</v>
      </c>
      <c r="AQ134" s="35">
        <f t="shared" si="33"/>
        <v>5.5928571428571399E-4</v>
      </c>
      <c r="AR134">
        <v>-4.53E-2</v>
      </c>
      <c r="AS134">
        <v>-1.4E-2</v>
      </c>
      <c r="AT134">
        <v>-1.9400000000000001E-2</v>
      </c>
      <c r="AU134" s="35">
        <f t="shared" si="34"/>
        <v>5.6871428571428573E-2</v>
      </c>
      <c r="AV134" s="35">
        <f t="shared" si="35"/>
        <v>1.8059285714285715E-2</v>
      </c>
      <c r="AW134" s="35">
        <f t="shared" si="35"/>
        <v>2.3459285714285714E-2</v>
      </c>
      <c r="AX134">
        <v>7.2400000000000006E-2</v>
      </c>
      <c r="AY134">
        <v>-8.6400000000000005E-2</v>
      </c>
      <c r="AZ134">
        <v>-9.7999999999999997E-3</v>
      </c>
      <c r="BA134" s="35">
        <f t="shared" si="36"/>
        <v>6.3007142857142429E-3</v>
      </c>
      <c r="BB134" s="35">
        <f t="shared" si="37"/>
        <v>9.0459285714285714E-2</v>
      </c>
      <c r="BC134" s="35">
        <f t="shared" si="37"/>
        <v>1.3859285714285713E-2</v>
      </c>
    </row>
    <row r="135" spans="1:55" ht="15">
      <c r="A135" s="1">
        <v>129</v>
      </c>
      <c r="B135">
        <v>9.6000000000000002E-2</v>
      </c>
      <c r="C135">
        <v>-9.1000000000000004E-3</v>
      </c>
      <c r="D135">
        <v>-2.5000000000000001E-3</v>
      </c>
      <c r="E135" s="34">
        <f t="shared" si="19"/>
        <v>6.8599999999999495E-3</v>
      </c>
      <c r="F135" s="34">
        <f t="shared" si="20"/>
        <v>1.3857857142857147E-2</v>
      </c>
      <c r="G135" s="34">
        <f t="shared" si="21"/>
        <v>1.559285714285714E-3</v>
      </c>
      <c r="H135">
        <v>7.8899999999999998E-2</v>
      </c>
      <c r="I135">
        <v>-2.9100000000000001E-2</v>
      </c>
      <c r="J135">
        <v>-1.1999999999999999E-3</v>
      </c>
      <c r="K135" s="35">
        <f t="shared" si="22"/>
        <v>3.7800000000000472E-3</v>
      </c>
      <c r="L135" s="35">
        <f t="shared" si="23"/>
        <v>3.3159285714285718E-2</v>
      </c>
      <c r="M135" s="35">
        <f t="shared" si="23"/>
        <v>2.8592857142857144E-3</v>
      </c>
      <c r="N135">
        <v>8.6800000000000002E-2</v>
      </c>
      <c r="O135">
        <v>-5.1999999999999998E-2</v>
      </c>
      <c r="P135">
        <v>-1E-4</v>
      </c>
      <c r="Q135" s="35">
        <f t="shared" si="24"/>
        <v>6.6757142857143126E-3</v>
      </c>
      <c r="R135" s="35">
        <f t="shared" si="25"/>
        <v>5.6059285714285714E-2</v>
      </c>
      <c r="S135" s="35">
        <f t="shared" si="25"/>
        <v>3.9592857142857138E-3</v>
      </c>
      <c r="T135">
        <v>0.1065</v>
      </c>
      <c r="U135">
        <v>-9.9000000000000008E-3</v>
      </c>
      <c r="V135">
        <v>-7.0000000000000001E-3</v>
      </c>
      <c r="W135" s="35">
        <f t="shared" si="26"/>
        <v>8.6428571428572021E-4</v>
      </c>
      <c r="X135" s="35">
        <f t="shared" si="27"/>
        <v>1.3959285714285716E-2</v>
      </c>
      <c r="Y135" s="35">
        <f t="shared" si="27"/>
        <v>1.1059285714285714E-2</v>
      </c>
      <c r="Z135">
        <v>8.5999999999999993E-2</v>
      </c>
      <c r="AA135">
        <v>-5.0299999999999997E-2</v>
      </c>
      <c r="AB135">
        <v>-5.3E-3</v>
      </c>
      <c r="AC135" s="35">
        <f t="shared" si="28"/>
        <v>6.1214285714285277E-4</v>
      </c>
      <c r="AD135" s="35">
        <f t="shared" si="29"/>
        <v>5.4359285714285714E-2</v>
      </c>
      <c r="AE135" s="35">
        <f t="shared" si="29"/>
        <v>9.3592857142857141E-3</v>
      </c>
      <c r="AF135">
        <v>9.6699999999999994E-2</v>
      </c>
      <c r="AG135">
        <v>-5.4699999999999999E-2</v>
      </c>
      <c r="AH135">
        <v>-5.9999999999999995E-4</v>
      </c>
      <c r="AI135" s="35">
        <f t="shared" si="30"/>
        <v>6.5271428571428702E-3</v>
      </c>
      <c r="AJ135" s="35">
        <f t="shared" si="31"/>
        <v>5.8759285714285715E-2</v>
      </c>
      <c r="AK135" s="35">
        <f t="shared" si="31"/>
        <v>3.4592857142857142E-3</v>
      </c>
      <c r="AL135">
        <v>7.7399999999999997E-2</v>
      </c>
      <c r="AM135">
        <v>-1.0500000000000001E-2</v>
      </c>
      <c r="AN135">
        <v>-3.8999999999999998E-3</v>
      </c>
      <c r="AO135" s="35">
        <f t="shared" si="32"/>
        <v>1.8599285714285721E-2</v>
      </c>
      <c r="AP135" s="35">
        <f t="shared" si="33"/>
        <v>1.4559285714285716E-2</v>
      </c>
      <c r="AQ135" s="35">
        <f t="shared" si="33"/>
        <v>1.5928571428571424E-4</v>
      </c>
      <c r="AR135">
        <v>1.4999999999999999E-2</v>
      </c>
      <c r="AS135">
        <v>-2.29E-2</v>
      </c>
      <c r="AT135">
        <v>-2.4299999999999999E-2</v>
      </c>
      <c r="AU135" s="35">
        <f t="shared" si="34"/>
        <v>3.4285714285714249E-3</v>
      </c>
      <c r="AV135" s="35">
        <f t="shared" si="35"/>
        <v>2.6959285714285713E-2</v>
      </c>
      <c r="AW135" s="35">
        <f t="shared" si="35"/>
        <v>2.8359285714285712E-2</v>
      </c>
      <c r="AX135">
        <v>0.1042</v>
      </c>
      <c r="AY135">
        <v>-6.93E-2</v>
      </c>
      <c r="AZ135">
        <v>-1.3100000000000001E-2</v>
      </c>
      <c r="BA135" s="35">
        <f t="shared" si="36"/>
        <v>2.5499285714285752E-2</v>
      </c>
      <c r="BB135" s="35">
        <f t="shared" si="37"/>
        <v>7.335928571428571E-2</v>
      </c>
      <c r="BC135" s="35">
        <f t="shared" si="37"/>
        <v>1.7159285714285714E-2</v>
      </c>
    </row>
    <row r="136" spans="1:55" ht="15">
      <c r="A136" s="1">
        <v>130</v>
      </c>
      <c r="B136">
        <v>0.1031</v>
      </c>
      <c r="C136">
        <v>-1.61E-2</v>
      </c>
      <c r="D136">
        <v>-4.7999999999999996E-3</v>
      </c>
      <c r="E136" s="34">
        <f t="shared" ref="E136:E146" si="38">IF(B136&gt;$B$149,B136-$B$149,$B$149-B136)</f>
        <v>2.4000000000004573E-4</v>
      </c>
      <c r="F136" s="34">
        <f t="shared" ref="F136:F146" si="39">IF(C136&gt;$C$149,C136-$C$149,IF(C136&gt;0,$C$149-C136,IF(C136&gt;(-$C$149),$C$149-(C136*(-1)),(C136+$C$149)*(-1))))</f>
        <v>6.8578571428571482E-3</v>
      </c>
      <c r="G136" s="34">
        <f t="shared" ref="G136:G146" si="40">IF(D136&gt;$D$149,D136-$D$149,IF(D136&gt;0,$D$149-D136,IF(D136&gt;(-$D$149),$D$149-(D136*(-1)),(D136+$D$149)*(-1))))</f>
        <v>8.8592857142857136E-3</v>
      </c>
      <c r="H136">
        <v>7.46E-2</v>
      </c>
      <c r="I136">
        <v>-3.6200000000000003E-2</v>
      </c>
      <c r="J136">
        <v>-2.3E-3</v>
      </c>
      <c r="K136" s="35">
        <f t="shared" ref="K136:K146" si="41">IF(H136&gt;$H$149,H136-$H$149,$H$149-H136)</f>
        <v>8.0800000000000455E-3</v>
      </c>
      <c r="L136" s="35">
        <f t="shared" ref="L136:M146" si="42">IF(I136&gt;$D$149,I136-$D$149,IF(I136&gt;0,$D$149-I136,IF(I136&gt;(-$D$149),$D$149-(I136*(-1)),(I136+$D$149)*(-1))))</f>
        <v>4.025928571428572E-2</v>
      </c>
      <c r="M136" s="35">
        <f t="shared" si="42"/>
        <v>1.7592857142857141E-3</v>
      </c>
      <c r="N136">
        <v>8.9599999999999999E-2</v>
      </c>
      <c r="O136">
        <v>-5.8400000000000001E-2</v>
      </c>
      <c r="P136">
        <v>-2.9999999999999997E-4</v>
      </c>
      <c r="Q136" s="35">
        <f t="shared" ref="Q136:Q146" si="43">IF(N136&gt;$N$149,N136-$N$149,$N$149-N136)</f>
        <v>3.8757142857143156E-3</v>
      </c>
      <c r="R136" s="35">
        <f t="shared" ref="R136:S146" si="44">IF(O136&gt;$D$149,O136-$D$149,IF(O136&gt;0,$D$149-O136,IF(O136&gt;(-$D$149),$D$149-(O136*(-1)),(O136+$D$149)*(-1))))</f>
        <v>6.2459285714285717E-2</v>
      </c>
      <c r="S136" s="35">
        <f t="shared" si="44"/>
        <v>3.7592857142857141E-3</v>
      </c>
      <c r="T136">
        <v>0.1018</v>
      </c>
      <c r="U136">
        <v>-7.4000000000000003E-3</v>
      </c>
      <c r="V136">
        <v>-5.5999999999999999E-3</v>
      </c>
      <c r="W136" s="35">
        <f t="shared" ref="W136:W146" si="45">IF(T136&gt;$T$149,T136-$T$149,$T$149-T136)</f>
        <v>3.8357142857142756E-3</v>
      </c>
      <c r="X136" s="35">
        <f t="shared" ref="X136:Y146" si="46">IF(U136&gt;$D$149,U136-$D$149,IF(U136&gt;0,$D$149-U136,IF(U136&gt;(-$D$149),$D$149-(U136*(-1)),(U136+$D$149)*(-1))))</f>
        <v>1.1459285714285714E-2</v>
      </c>
      <c r="Y136" s="35">
        <f t="shared" si="46"/>
        <v>9.659285714285714E-3</v>
      </c>
      <c r="Z136">
        <v>8.0699999999999994E-2</v>
      </c>
      <c r="AA136">
        <v>-4.8800000000000003E-2</v>
      </c>
      <c r="AB136">
        <v>1.2999999999999999E-3</v>
      </c>
      <c r="AC136" s="35">
        <f t="shared" ref="AC136:AC146" si="47">IF(Z136&gt;$Z$149,Z136-$Z$149,$Z$149-Z136)</f>
        <v>4.6878571428571464E-3</v>
      </c>
      <c r="AD136" s="35">
        <f t="shared" ref="AD136:AE146" si="48">IF(AA136&gt;$D$149,AA136-$D$149,IF(AA136&gt;0,$D$149-AA136,IF(AA136&gt;(-$D$149),$D$149-(AA136*(-1)),(AA136+$D$149)*(-1))))</f>
        <v>5.285928571428572E-2</v>
      </c>
      <c r="AE136" s="35">
        <f t="shared" si="48"/>
        <v>5.359285714285714E-3</v>
      </c>
      <c r="AF136">
        <v>9.7900000000000001E-2</v>
      </c>
      <c r="AG136">
        <v>-5.5300000000000002E-2</v>
      </c>
      <c r="AH136">
        <v>-2.9999999999999997E-4</v>
      </c>
      <c r="AI136" s="35">
        <f t="shared" ref="AI136:AI146" si="49">IF(AF136&gt;$AF$149,AF136-$AF$149,$AF$149-AF136)</f>
        <v>7.7271428571428769E-3</v>
      </c>
      <c r="AJ136" s="35">
        <f t="shared" ref="AJ136:AK146" si="50">IF(AG136&gt;$D$149,AG136-$D$149,IF(AG136&gt;0,$D$149-AG136,IF(AG136&gt;(-$D$149),$D$149-(AG136*(-1)),(AG136+$D$149)*(-1))))</f>
        <v>5.9359285714285719E-2</v>
      </c>
      <c r="AK136" s="35">
        <f t="shared" si="50"/>
        <v>3.7592857142857141E-3</v>
      </c>
      <c r="AL136">
        <v>8.5199999999999998E-2</v>
      </c>
      <c r="AM136">
        <v>-5.0000000000000001E-4</v>
      </c>
      <c r="AN136">
        <v>2.2000000000000001E-3</v>
      </c>
      <c r="AO136" s="35">
        <f t="shared" ref="AO136:AO146" si="51">IF(AL136&gt;$AL$149,AL136-$AL$149,$AL$149-AL136)</f>
        <v>1.079928571428572E-2</v>
      </c>
      <c r="AP136" s="35">
        <f t="shared" ref="AP136:AQ146" si="52">IF(AM136&gt;$D$149,AM136-$D$149,IF(AM136&gt;0,$D$149-AM136,IF(AM136&gt;(-$D$149),$D$149-(AM136*(-1)),(AM136+$D$149)*(-1))))</f>
        <v>3.559285714285714E-3</v>
      </c>
      <c r="AQ136" s="35">
        <f t="shared" si="52"/>
        <v>6.2592857142857138E-3</v>
      </c>
      <c r="AR136">
        <v>4.5999999999999999E-2</v>
      </c>
      <c r="AS136">
        <v>2.24E-2</v>
      </c>
      <c r="AT136">
        <v>-2.3199999999999998E-2</v>
      </c>
      <c r="AU136" s="35">
        <f t="shared" ref="AU136:AU146" si="53">IF(AR136&gt;$AR$149,AR136-$AR$149,$AR$149-AR136)</f>
        <v>3.4428571428571426E-2</v>
      </c>
      <c r="AV136" s="35">
        <f t="shared" ref="AV136:AW146" si="54">IF(AS136&gt;$D$149,AS136-$D$149,IF(AS136&gt;0,$D$149-AS136,IF(AS136&gt;(-$D$149),$D$149-(AS136*(-1)),(AS136+$D$149)*(-1))))</f>
        <v>2.6459285714285713E-2</v>
      </c>
      <c r="AW136" s="35">
        <f t="shared" si="54"/>
        <v>2.7259285714285712E-2</v>
      </c>
      <c r="AX136">
        <v>0.1149</v>
      </c>
      <c r="AY136">
        <v>-6.5299999999999997E-2</v>
      </c>
      <c r="AZ136">
        <v>-2.8000000000000001E-2</v>
      </c>
      <c r="BA136" s="35">
        <f t="shared" ref="BA136:BA146" si="55">IF(AX136&gt;$AX$149,AX136-$AX$149,$AX$149-AX136)</f>
        <v>3.6199285714285753E-2</v>
      </c>
      <c r="BB136" s="35">
        <f t="shared" ref="BB136:BC146" si="56">IF(AY136&gt;$D$149,AY136-$D$149,IF(AY136&gt;0,$D$149-AY136,IF(AY136&gt;(-$D$149),$D$149-(AY136*(-1)),(AY136+$D$149)*(-1))))</f>
        <v>6.9359285714285707E-2</v>
      </c>
      <c r="BC136" s="35">
        <f t="shared" si="56"/>
        <v>3.2059285714285714E-2</v>
      </c>
    </row>
    <row r="137" spans="1:55" ht="15">
      <c r="A137" s="1">
        <v>131</v>
      </c>
      <c r="B137">
        <v>0.1091</v>
      </c>
      <c r="C137">
        <v>-1.5800000000000002E-2</v>
      </c>
      <c r="D137">
        <v>-1.2999999999999999E-2</v>
      </c>
      <c r="E137" s="34">
        <f t="shared" si="38"/>
        <v>6.2400000000000511E-3</v>
      </c>
      <c r="F137" s="34">
        <f t="shared" si="39"/>
        <v>7.1578571428571464E-3</v>
      </c>
      <c r="G137" s="34">
        <f t="shared" si="40"/>
        <v>1.7059285714285714E-2</v>
      </c>
      <c r="H137">
        <v>7.7799999999999994E-2</v>
      </c>
      <c r="I137">
        <v>-4.5900000000000003E-2</v>
      </c>
      <c r="J137">
        <v>1.3100000000000001E-2</v>
      </c>
      <c r="K137" s="35">
        <f t="shared" si="41"/>
        <v>4.880000000000051E-3</v>
      </c>
      <c r="L137" s="35">
        <f t="shared" si="42"/>
        <v>4.995928571428572E-2</v>
      </c>
      <c r="M137" s="35">
        <f t="shared" si="42"/>
        <v>1.7159285714285714E-2</v>
      </c>
      <c r="N137">
        <v>8.6099999999999996E-2</v>
      </c>
      <c r="O137">
        <v>-5.4699999999999999E-2</v>
      </c>
      <c r="P137">
        <v>5.0000000000000001E-4</v>
      </c>
      <c r="Q137" s="35">
        <f t="shared" si="43"/>
        <v>7.3757142857143188E-3</v>
      </c>
      <c r="R137" s="35">
        <f t="shared" si="44"/>
        <v>5.8759285714285715E-2</v>
      </c>
      <c r="S137" s="35">
        <f t="shared" si="44"/>
        <v>4.5592857142857136E-3</v>
      </c>
      <c r="T137">
        <v>0.1047</v>
      </c>
      <c r="U137">
        <v>-1.9E-2</v>
      </c>
      <c r="V137">
        <v>-6.3E-3</v>
      </c>
      <c r="W137" s="35">
        <f t="shared" si="45"/>
        <v>9.3571428571427584E-4</v>
      </c>
      <c r="X137" s="35">
        <f t="shared" si="46"/>
        <v>2.3059285714285713E-2</v>
      </c>
      <c r="Y137" s="35">
        <f t="shared" si="46"/>
        <v>1.0359285714285713E-2</v>
      </c>
      <c r="Z137">
        <v>8.43E-2</v>
      </c>
      <c r="AA137">
        <v>-5.28E-2</v>
      </c>
      <c r="AB137">
        <v>1.15E-2</v>
      </c>
      <c r="AC137" s="35">
        <f t="shared" si="47"/>
        <v>1.0878571428571404E-3</v>
      </c>
      <c r="AD137" s="35">
        <f t="shared" si="48"/>
        <v>5.6859285714285716E-2</v>
      </c>
      <c r="AE137" s="35">
        <f t="shared" si="48"/>
        <v>1.5559285714285713E-2</v>
      </c>
      <c r="AF137">
        <v>9.7600000000000006E-2</v>
      </c>
      <c r="AG137">
        <v>-5.7500000000000002E-2</v>
      </c>
      <c r="AH137">
        <v>-4.0000000000000002E-4</v>
      </c>
      <c r="AI137" s="35">
        <f t="shared" si="49"/>
        <v>7.4271428571428821E-3</v>
      </c>
      <c r="AJ137" s="35">
        <f t="shared" si="50"/>
        <v>6.1559285714285719E-2</v>
      </c>
      <c r="AK137" s="35">
        <f t="shared" si="50"/>
        <v>3.6592857142857139E-3</v>
      </c>
      <c r="AL137">
        <v>8.9899999999999994E-2</v>
      </c>
      <c r="AM137">
        <v>5.8999999999999999E-3</v>
      </c>
      <c r="AN137">
        <v>-7.7999999999999996E-3</v>
      </c>
      <c r="AO137" s="35">
        <f t="shared" si="51"/>
        <v>6.0992857142857237E-3</v>
      </c>
      <c r="AP137" s="35">
        <f t="shared" si="52"/>
        <v>9.9592857142857139E-3</v>
      </c>
      <c r="AQ137" s="35">
        <f t="shared" si="52"/>
        <v>1.1859285714285715E-2</v>
      </c>
      <c r="AR137">
        <v>3.5499999999999997E-2</v>
      </c>
      <c r="AS137">
        <v>1.8E-3</v>
      </c>
      <c r="AT137">
        <v>-2.5700000000000001E-2</v>
      </c>
      <c r="AU137" s="35">
        <f t="shared" si="53"/>
        <v>2.3928571428571424E-2</v>
      </c>
      <c r="AV137" s="35">
        <f t="shared" si="54"/>
        <v>5.8592857142857144E-3</v>
      </c>
      <c r="AW137" s="35">
        <f t="shared" si="54"/>
        <v>2.9759285714285714E-2</v>
      </c>
      <c r="AX137">
        <v>7.4399999999999994E-2</v>
      </c>
      <c r="AY137">
        <v>-5.9299999999999999E-2</v>
      </c>
      <c r="AZ137">
        <v>-1.15E-2</v>
      </c>
      <c r="BA137" s="35">
        <f t="shared" si="55"/>
        <v>4.300714285714255E-3</v>
      </c>
      <c r="BB137" s="35">
        <f t="shared" si="56"/>
        <v>6.3359285714285715E-2</v>
      </c>
      <c r="BC137" s="35">
        <f t="shared" si="56"/>
        <v>1.5559285714285713E-2</v>
      </c>
    </row>
    <row r="138" spans="1:55" ht="15">
      <c r="A138" s="1">
        <v>132</v>
      </c>
      <c r="B138">
        <v>0.1069</v>
      </c>
      <c r="C138">
        <v>-2.4199999999999999E-2</v>
      </c>
      <c r="D138">
        <v>-1.0500000000000001E-2</v>
      </c>
      <c r="E138" s="34">
        <f t="shared" si="38"/>
        <v>4.0400000000000436E-3</v>
      </c>
      <c r="F138" s="34">
        <f t="shared" si="39"/>
        <v>4.7157857142857147E-2</v>
      </c>
      <c r="G138" s="34">
        <f t="shared" si="40"/>
        <v>1.4559285714285716E-2</v>
      </c>
      <c r="H138">
        <v>8.9300000000000004E-2</v>
      </c>
      <c r="I138">
        <v>-4.6300000000000001E-2</v>
      </c>
      <c r="J138">
        <v>4.5999999999999999E-3</v>
      </c>
      <c r="K138" s="35">
        <f t="shared" si="41"/>
        <v>6.6199999999999593E-3</v>
      </c>
      <c r="L138" s="35">
        <f t="shared" si="42"/>
        <v>5.0359285714285718E-2</v>
      </c>
      <c r="M138" s="35">
        <f t="shared" si="42"/>
        <v>8.6592857142857131E-3</v>
      </c>
      <c r="N138">
        <v>9.1800000000000007E-2</v>
      </c>
      <c r="O138">
        <v>-4.65E-2</v>
      </c>
      <c r="P138">
        <v>1E-4</v>
      </c>
      <c r="Q138" s="35">
        <f t="shared" si="43"/>
        <v>1.6757142857143081E-3</v>
      </c>
      <c r="R138" s="35">
        <f t="shared" si="44"/>
        <v>5.0559285714285716E-2</v>
      </c>
      <c r="S138" s="35">
        <f t="shared" si="44"/>
        <v>4.1592857142857143E-3</v>
      </c>
      <c r="T138">
        <v>0.11269999999999999</v>
      </c>
      <c r="U138">
        <v>-1.7600000000000001E-2</v>
      </c>
      <c r="V138">
        <v>-9.4000000000000004E-3</v>
      </c>
      <c r="W138" s="35">
        <f t="shared" si="45"/>
        <v>7.0642857142857174E-3</v>
      </c>
      <c r="X138" s="35">
        <f t="shared" si="46"/>
        <v>2.1659285714285714E-2</v>
      </c>
      <c r="Y138" s="35">
        <f t="shared" si="46"/>
        <v>1.3459285714285715E-2</v>
      </c>
      <c r="Z138">
        <v>9.3899999999999997E-2</v>
      </c>
      <c r="AA138">
        <v>-4.9599999999999998E-2</v>
      </c>
      <c r="AB138">
        <v>3.0999999999999999E-3</v>
      </c>
      <c r="AC138" s="35">
        <f t="shared" si="47"/>
        <v>8.512142857142857E-3</v>
      </c>
      <c r="AD138" s="35">
        <f t="shared" si="48"/>
        <v>5.3659285714285715E-2</v>
      </c>
      <c r="AE138" s="35">
        <f t="shared" si="48"/>
        <v>7.1592857142857135E-3</v>
      </c>
      <c r="AF138">
        <v>9.0800000000000006E-2</v>
      </c>
      <c r="AG138">
        <v>-5.9499999999999997E-2</v>
      </c>
      <c r="AH138">
        <v>-1.6000000000000001E-3</v>
      </c>
      <c r="AI138" s="35">
        <f t="shared" si="49"/>
        <v>6.2714285714288165E-4</v>
      </c>
      <c r="AJ138" s="35">
        <f t="shared" si="50"/>
        <v>6.3559285714285707E-2</v>
      </c>
      <c r="AK138" s="35">
        <f t="shared" si="50"/>
        <v>2.4592857142857142E-3</v>
      </c>
      <c r="AL138">
        <v>8.5900000000000004E-2</v>
      </c>
      <c r="AM138">
        <v>-0.02</v>
      </c>
      <c r="AN138">
        <v>-4.7000000000000002E-3</v>
      </c>
      <c r="AO138" s="35">
        <f t="shared" si="51"/>
        <v>1.0099285714285713E-2</v>
      </c>
      <c r="AP138" s="35">
        <f t="shared" si="52"/>
        <v>2.4059285714285714E-2</v>
      </c>
      <c r="AQ138" s="35">
        <f t="shared" si="52"/>
        <v>8.7592857142857142E-3</v>
      </c>
      <c r="AR138">
        <v>5.4100000000000002E-2</v>
      </c>
      <c r="AS138">
        <v>-5.11E-2</v>
      </c>
      <c r="AT138">
        <v>-7.4000000000000003E-3</v>
      </c>
      <c r="AU138" s="35">
        <f t="shared" si="53"/>
        <v>4.2528571428571429E-2</v>
      </c>
      <c r="AV138" s="35">
        <f t="shared" si="54"/>
        <v>5.5159285714285716E-2</v>
      </c>
      <c r="AW138" s="35">
        <f t="shared" si="54"/>
        <v>1.1459285714285714E-2</v>
      </c>
      <c r="AX138">
        <v>8.4900000000000003E-2</v>
      </c>
      <c r="AY138">
        <v>-4.9200000000000001E-2</v>
      </c>
      <c r="AZ138">
        <v>-8.0999999999999996E-3</v>
      </c>
      <c r="BA138" s="35">
        <f t="shared" si="55"/>
        <v>6.1992857142857544E-3</v>
      </c>
      <c r="BB138" s="35">
        <f t="shared" si="56"/>
        <v>5.3259285714285717E-2</v>
      </c>
      <c r="BC138" s="35">
        <f t="shared" si="56"/>
        <v>1.2159285714285713E-2</v>
      </c>
    </row>
    <row r="139" spans="1:55" ht="15">
      <c r="A139" s="1">
        <v>133</v>
      </c>
      <c r="B139">
        <v>0.1142</v>
      </c>
      <c r="C139">
        <v>-2.53E-2</v>
      </c>
      <c r="D139">
        <v>-8.0999999999999996E-3</v>
      </c>
      <c r="E139" s="34">
        <f t="shared" si="38"/>
        <v>1.1340000000000044E-2</v>
      </c>
      <c r="F139" s="34">
        <f t="shared" si="39"/>
        <v>4.8257857142857144E-2</v>
      </c>
      <c r="G139" s="34">
        <f t="shared" si="40"/>
        <v>1.2159285714285713E-2</v>
      </c>
      <c r="H139">
        <v>8.5099999999999995E-2</v>
      </c>
      <c r="I139">
        <v>-3.3300000000000003E-2</v>
      </c>
      <c r="J139">
        <v>4.0000000000000001E-3</v>
      </c>
      <c r="K139" s="35">
        <f t="shared" si="41"/>
        <v>2.41999999999995E-3</v>
      </c>
      <c r="L139" s="35">
        <f t="shared" si="42"/>
        <v>3.735928571428572E-2</v>
      </c>
      <c r="M139" s="35">
        <f t="shared" si="42"/>
        <v>8.0592857142857133E-3</v>
      </c>
      <c r="N139">
        <v>9.35E-2</v>
      </c>
      <c r="O139">
        <v>-5.0900000000000001E-2</v>
      </c>
      <c r="P139">
        <v>1E-3</v>
      </c>
      <c r="Q139" s="35">
        <f t="shared" si="43"/>
        <v>2.4285714285685045E-5</v>
      </c>
      <c r="R139" s="35">
        <f t="shared" si="44"/>
        <v>5.4959285714285717E-2</v>
      </c>
      <c r="S139" s="35">
        <f t="shared" si="44"/>
        <v>5.0592857142857141E-3</v>
      </c>
      <c r="T139">
        <v>0.10440000000000001</v>
      </c>
      <c r="U139">
        <v>-2.5399999999999999E-2</v>
      </c>
      <c r="V139">
        <v>-5.1000000000000004E-3</v>
      </c>
      <c r="W139" s="35">
        <f t="shared" si="45"/>
        <v>1.2357142857142706E-3</v>
      </c>
      <c r="X139" s="35">
        <f t="shared" si="46"/>
        <v>2.9459285714285712E-2</v>
      </c>
      <c r="Y139" s="35">
        <f t="shared" si="46"/>
        <v>9.1592857142857136E-3</v>
      </c>
      <c r="Z139">
        <v>8.8900000000000007E-2</v>
      </c>
      <c r="AA139">
        <v>-5.16E-2</v>
      </c>
      <c r="AB139">
        <v>-5.3E-3</v>
      </c>
      <c r="AC139" s="35">
        <f t="shared" si="47"/>
        <v>3.5121428571428664E-3</v>
      </c>
      <c r="AD139" s="35">
        <f t="shared" si="48"/>
        <v>5.5659285714285717E-2</v>
      </c>
      <c r="AE139" s="35">
        <f t="shared" si="48"/>
        <v>9.3592857142857141E-3</v>
      </c>
      <c r="AF139">
        <v>9.6000000000000002E-2</v>
      </c>
      <c r="AG139">
        <v>-5.7299999999999997E-2</v>
      </c>
      <c r="AH139">
        <v>-6.9999999999999999E-4</v>
      </c>
      <c r="AI139" s="35">
        <f t="shared" si="49"/>
        <v>5.8271428571428779E-3</v>
      </c>
      <c r="AJ139" s="35">
        <f t="shared" si="50"/>
        <v>6.1359285714285713E-2</v>
      </c>
      <c r="AK139" s="35">
        <f t="shared" si="50"/>
        <v>3.359285714285714E-3</v>
      </c>
      <c r="AL139">
        <v>8.1299999999999997E-2</v>
      </c>
      <c r="AM139">
        <v>-8.3999999999999995E-3</v>
      </c>
      <c r="AN139">
        <v>-2E-3</v>
      </c>
      <c r="AO139" s="35">
        <f t="shared" si="51"/>
        <v>1.469928571428572E-2</v>
      </c>
      <c r="AP139" s="35">
        <f t="shared" si="52"/>
        <v>1.2459285714285714E-2</v>
      </c>
      <c r="AQ139" s="35">
        <f t="shared" si="52"/>
        <v>2.059285714285714E-3</v>
      </c>
      <c r="AR139">
        <v>8.9999999999999998E-4</v>
      </c>
      <c r="AS139">
        <v>-3.4099999999999998E-2</v>
      </c>
      <c r="AT139">
        <v>6.6E-3</v>
      </c>
      <c r="AU139" s="35">
        <f t="shared" si="53"/>
        <v>1.0671428571428575E-2</v>
      </c>
      <c r="AV139" s="35">
        <f t="shared" si="54"/>
        <v>3.8159285714285715E-2</v>
      </c>
      <c r="AW139" s="35">
        <f t="shared" si="54"/>
        <v>1.0659285714285715E-2</v>
      </c>
      <c r="AX139">
        <v>9.7100000000000006E-2</v>
      </c>
      <c r="AY139">
        <v>-4.4200000000000003E-2</v>
      </c>
      <c r="AZ139">
        <v>-1.06E-2</v>
      </c>
      <c r="BA139" s="35">
        <f t="shared" si="55"/>
        <v>1.8399285714285757E-2</v>
      </c>
      <c r="BB139" s="35">
        <f t="shared" si="56"/>
        <v>4.825928571428572E-2</v>
      </c>
      <c r="BC139" s="35">
        <f t="shared" si="56"/>
        <v>1.4659285714285715E-2</v>
      </c>
    </row>
    <row r="140" spans="1:55" ht="15">
      <c r="A140" s="1">
        <v>134</v>
      </c>
      <c r="B140">
        <v>0.1143</v>
      </c>
      <c r="C140">
        <v>-1.9300000000000001E-2</v>
      </c>
      <c r="D140">
        <v>-6.0000000000000001E-3</v>
      </c>
      <c r="E140" s="34">
        <f t="shared" si="38"/>
        <v>1.1440000000000047E-2</v>
      </c>
      <c r="F140" s="34">
        <f t="shared" si="39"/>
        <v>3.6578571428571467E-3</v>
      </c>
      <c r="G140" s="34">
        <f t="shared" si="40"/>
        <v>1.0059285714285715E-2</v>
      </c>
      <c r="H140">
        <v>8.4000000000000005E-2</v>
      </c>
      <c r="I140">
        <v>-2.3300000000000001E-2</v>
      </c>
      <c r="J140">
        <v>4.7000000000000002E-3</v>
      </c>
      <c r="K140" s="35">
        <f t="shared" si="41"/>
        <v>1.3199999999999601E-3</v>
      </c>
      <c r="L140" s="35">
        <f t="shared" si="42"/>
        <v>2.7359285714285714E-2</v>
      </c>
      <c r="M140" s="35">
        <f t="shared" si="42"/>
        <v>8.7592857142857142E-3</v>
      </c>
      <c r="N140">
        <v>9.74E-2</v>
      </c>
      <c r="O140">
        <v>-5.21E-2</v>
      </c>
      <c r="P140">
        <v>-5.9999999999999995E-4</v>
      </c>
      <c r="Q140" s="35">
        <f t="shared" si="43"/>
        <v>3.9242857142856857E-3</v>
      </c>
      <c r="R140" s="35">
        <f t="shared" si="44"/>
        <v>5.6159285714285717E-2</v>
      </c>
      <c r="S140" s="35">
        <f t="shared" si="44"/>
        <v>3.4592857142857142E-3</v>
      </c>
      <c r="T140">
        <v>0.1031</v>
      </c>
      <c r="U140">
        <v>-2.6499999999999999E-2</v>
      </c>
      <c r="V140">
        <v>-1.9E-3</v>
      </c>
      <c r="W140" s="35">
        <f t="shared" si="45"/>
        <v>2.53571428571428E-3</v>
      </c>
      <c r="X140" s="35">
        <f t="shared" si="46"/>
        <v>3.0559285714285712E-2</v>
      </c>
      <c r="Y140" s="35">
        <f t="shared" si="46"/>
        <v>2.1592857142857143E-3</v>
      </c>
      <c r="Z140">
        <v>9.7299999999999998E-2</v>
      </c>
      <c r="AA140">
        <v>-4.5900000000000003E-2</v>
      </c>
      <c r="AB140">
        <v>5.1000000000000004E-3</v>
      </c>
      <c r="AC140" s="35">
        <f t="shared" si="47"/>
        <v>1.1912142857142857E-2</v>
      </c>
      <c r="AD140" s="35">
        <f t="shared" si="48"/>
        <v>4.995928571428572E-2</v>
      </c>
      <c r="AE140" s="35">
        <f t="shared" si="48"/>
        <v>9.1592857142857136E-3</v>
      </c>
      <c r="AF140">
        <v>8.0699999999999994E-2</v>
      </c>
      <c r="AG140">
        <v>-4.9200000000000001E-2</v>
      </c>
      <c r="AH140">
        <v>-3.2000000000000002E-3</v>
      </c>
      <c r="AI140" s="35">
        <f t="shared" si="49"/>
        <v>9.4728571428571301E-3</v>
      </c>
      <c r="AJ140" s="35">
        <f t="shared" si="50"/>
        <v>5.3259285714285717E-2</v>
      </c>
      <c r="AK140" s="35">
        <f t="shared" si="50"/>
        <v>8.5928571428571391E-4</v>
      </c>
      <c r="AL140">
        <v>7.1800000000000003E-2</v>
      </c>
      <c r="AM140">
        <v>-3.09E-2</v>
      </c>
      <c r="AN140">
        <v>5.0000000000000001E-4</v>
      </c>
      <c r="AO140" s="35">
        <f t="shared" si="51"/>
        <v>2.4199285714285715E-2</v>
      </c>
      <c r="AP140" s="35">
        <f t="shared" si="52"/>
        <v>3.4959285714285714E-2</v>
      </c>
      <c r="AQ140" s="35">
        <f t="shared" si="52"/>
        <v>4.5592857142857136E-3</v>
      </c>
      <c r="AR140">
        <v>8.2000000000000007E-3</v>
      </c>
      <c r="AS140">
        <v>-8.8999999999999999E-3</v>
      </c>
      <c r="AT140">
        <v>8.0999999999999996E-3</v>
      </c>
      <c r="AU140" s="35">
        <f t="shared" si="53"/>
        <v>3.3714285714285738E-3</v>
      </c>
      <c r="AV140" s="35">
        <f t="shared" si="54"/>
        <v>1.2959285714285715E-2</v>
      </c>
      <c r="AW140" s="35">
        <f t="shared" si="54"/>
        <v>1.2159285714285713E-2</v>
      </c>
      <c r="AX140">
        <v>4.7800000000000002E-2</v>
      </c>
      <c r="AY140">
        <v>-7.5700000000000003E-2</v>
      </c>
      <c r="AZ140">
        <v>-8.5000000000000006E-3</v>
      </c>
      <c r="BA140" s="35">
        <f t="shared" si="55"/>
        <v>3.0900714285714247E-2</v>
      </c>
      <c r="BB140" s="35">
        <f t="shared" si="56"/>
        <v>7.9759285714285713E-2</v>
      </c>
      <c r="BC140" s="35">
        <f t="shared" si="56"/>
        <v>1.2559285714285714E-2</v>
      </c>
    </row>
    <row r="141" spans="1:55" ht="15">
      <c r="A141" s="1">
        <v>135</v>
      </c>
      <c r="B141">
        <v>0.1116</v>
      </c>
      <c r="C141">
        <v>-2.41E-2</v>
      </c>
      <c r="D141">
        <v>-8.3000000000000001E-3</v>
      </c>
      <c r="E141" s="34">
        <f t="shared" si="38"/>
        <v>8.7400000000000533E-3</v>
      </c>
      <c r="F141" s="34">
        <f t="shared" si="39"/>
        <v>4.7057857142857151E-2</v>
      </c>
      <c r="G141" s="34">
        <f t="shared" si="40"/>
        <v>1.2359285714285715E-2</v>
      </c>
      <c r="H141">
        <v>7.4700000000000003E-2</v>
      </c>
      <c r="I141">
        <v>-3.4700000000000002E-2</v>
      </c>
      <c r="J141">
        <v>-5.5999999999999999E-3</v>
      </c>
      <c r="K141" s="35">
        <f t="shared" si="41"/>
        <v>7.9800000000000426E-3</v>
      </c>
      <c r="L141" s="35">
        <f t="shared" si="42"/>
        <v>3.8759285714285718E-2</v>
      </c>
      <c r="M141" s="35">
        <f t="shared" si="42"/>
        <v>9.659285714285714E-3</v>
      </c>
      <c r="N141">
        <v>9.11E-2</v>
      </c>
      <c r="O141">
        <v>-5.2999999999999999E-2</v>
      </c>
      <c r="P141">
        <v>-3.3E-3</v>
      </c>
      <c r="Q141" s="35">
        <f t="shared" si="43"/>
        <v>2.3757142857143143E-3</v>
      </c>
      <c r="R141" s="35">
        <f t="shared" si="44"/>
        <v>5.7059285714285715E-2</v>
      </c>
      <c r="S141" s="35">
        <f t="shared" si="44"/>
        <v>7.5928571428571408E-4</v>
      </c>
      <c r="T141">
        <v>0.10680000000000001</v>
      </c>
      <c r="U141">
        <v>-2.0799999999999999E-2</v>
      </c>
      <c r="V141">
        <v>-1.1000000000000001E-3</v>
      </c>
      <c r="W141" s="35">
        <f t="shared" si="45"/>
        <v>1.1642857142857288E-3</v>
      </c>
      <c r="X141" s="35">
        <f t="shared" si="46"/>
        <v>2.4859285714285712E-2</v>
      </c>
      <c r="Y141" s="35">
        <f t="shared" si="46"/>
        <v>2.9592857142857138E-3</v>
      </c>
      <c r="Z141">
        <v>9.5200000000000007E-2</v>
      </c>
      <c r="AA141">
        <v>-5.1499999999999997E-2</v>
      </c>
      <c r="AB141">
        <v>-4.7000000000000002E-3</v>
      </c>
      <c r="AC141" s="35">
        <f t="shared" si="47"/>
        <v>9.8121428571428665E-3</v>
      </c>
      <c r="AD141" s="35">
        <f t="shared" si="48"/>
        <v>5.5559285714285714E-2</v>
      </c>
      <c r="AE141" s="35">
        <f t="shared" si="48"/>
        <v>8.7592857142857142E-3</v>
      </c>
      <c r="AF141">
        <v>8.6900000000000005E-2</v>
      </c>
      <c r="AG141">
        <v>-5.3499999999999999E-2</v>
      </c>
      <c r="AH141">
        <v>-2.5000000000000001E-3</v>
      </c>
      <c r="AI141" s="35">
        <f t="shared" si="49"/>
        <v>3.272857142857119E-3</v>
      </c>
      <c r="AJ141" s="35">
        <f t="shared" si="50"/>
        <v>5.7559285714285716E-2</v>
      </c>
      <c r="AK141" s="35">
        <f t="shared" si="50"/>
        <v>1.559285714285714E-3</v>
      </c>
      <c r="AL141">
        <v>8.3900000000000002E-2</v>
      </c>
      <c r="AM141">
        <v>-2.0199999999999999E-2</v>
      </c>
      <c r="AN141">
        <v>1.1999999999999999E-3</v>
      </c>
      <c r="AO141" s="35">
        <f t="shared" si="51"/>
        <v>1.2099285714285715E-2</v>
      </c>
      <c r="AP141" s="35">
        <f t="shared" si="52"/>
        <v>2.4259285714285712E-2</v>
      </c>
      <c r="AQ141" s="35">
        <f t="shared" si="52"/>
        <v>5.2592857142857137E-3</v>
      </c>
      <c r="AR141">
        <v>-7.6E-3</v>
      </c>
      <c r="AS141">
        <v>-1.5299999999999999E-2</v>
      </c>
      <c r="AT141">
        <v>1.8200000000000001E-2</v>
      </c>
      <c r="AU141" s="35">
        <f t="shared" si="53"/>
        <v>1.9171428571428575E-2</v>
      </c>
      <c r="AV141" s="35">
        <f t="shared" si="54"/>
        <v>1.9359285714285714E-2</v>
      </c>
      <c r="AW141" s="35">
        <f t="shared" si="54"/>
        <v>2.2259285714285714E-2</v>
      </c>
      <c r="AX141">
        <v>7.22E-2</v>
      </c>
      <c r="AY141">
        <v>-7.3599999999999999E-2</v>
      </c>
      <c r="AZ141">
        <v>-9.1000000000000004E-3</v>
      </c>
      <c r="BA141" s="35">
        <f t="shared" si="55"/>
        <v>6.5007142857142486E-3</v>
      </c>
      <c r="BB141" s="35">
        <f t="shared" si="56"/>
        <v>7.7659285714285708E-2</v>
      </c>
      <c r="BC141" s="35">
        <f t="shared" si="56"/>
        <v>1.3159285714285714E-2</v>
      </c>
    </row>
    <row r="142" spans="1:55" ht="15">
      <c r="A142" s="1">
        <v>136</v>
      </c>
      <c r="B142">
        <v>0.1115</v>
      </c>
      <c r="C142">
        <v>-1.8200000000000001E-2</v>
      </c>
      <c r="D142">
        <v>-7.4999999999999997E-3</v>
      </c>
      <c r="E142" s="34">
        <f t="shared" si="38"/>
        <v>8.6400000000000504E-3</v>
      </c>
      <c r="F142" s="34">
        <f t="shared" si="39"/>
        <v>4.757857142857147E-3</v>
      </c>
      <c r="G142" s="34">
        <f t="shared" si="40"/>
        <v>1.1559285714285713E-2</v>
      </c>
      <c r="H142">
        <v>8.4699999999999998E-2</v>
      </c>
      <c r="I142">
        <v>-4.4999999999999998E-2</v>
      </c>
      <c r="J142">
        <v>-7.7000000000000002E-3</v>
      </c>
      <c r="K142" s="35">
        <f t="shared" si="41"/>
        <v>2.0199999999999524E-3</v>
      </c>
      <c r="L142" s="35">
        <f t="shared" si="42"/>
        <v>4.9059285714285715E-2</v>
      </c>
      <c r="M142" s="35">
        <f t="shared" si="42"/>
        <v>1.1759285714285715E-2</v>
      </c>
      <c r="N142">
        <v>8.7800000000000003E-2</v>
      </c>
      <c r="O142">
        <v>-5.33E-2</v>
      </c>
      <c r="P142">
        <v>-8.0000000000000004E-4</v>
      </c>
      <c r="Q142" s="35">
        <f t="shared" si="43"/>
        <v>5.6757142857143117E-3</v>
      </c>
      <c r="R142" s="35">
        <f t="shared" si="44"/>
        <v>5.7359285714285717E-2</v>
      </c>
      <c r="S142" s="35">
        <f t="shared" si="44"/>
        <v>3.2592857142857141E-3</v>
      </c>
      <c r="T142">
        <v>0.1076</v>
      </c>
      <c r="U142">
        <v>-2.5499999999999998E-2</v>
      </c>
      <c r="V142">
        <v>-4.0000000000000001E-3</v>
      </c>
      <c r="W142" s="35">
        <f t="shared" si="45"/>
        <v>1.964285714285724E-3</v>
      </c>
      <c r="X142" s="35">
        <f t="shared" si="46"/>
        <v>2.9559285714285712E-2</v>
      </c>
      <c r="Y142" s="35">
        <f t="shared" si="46"/>
        <v>5.9285714285713977E-5</v>
      </c>
      <c r="Z142">
        <v>9.2600000000000002E-2</v>
      </c>
      <c r="AA142">
        <v>-4.48E-2</v>
      </c>
      <c r="AB142">
        <v>-1.5E-3</v>
      </c>
      <c r="AC142" s="35">
        <f t="shared" si="47"/>
        <v>7.2121428571428614E-3</v>
      </c>
      <c r="AD142" s="35">
        <f t="shared" si="48"/>
        <v>4.8859285714285716E-2</v>
      </c>
      <c r="AE142" s="35">
        <f t="shared" si="48"/>
        <v>2.559285714285714E-3</v>
      </c>
      <c r="AF142">
        <v>9.5399999999999999E-2</v>
      </c>
      <c r="AG142">
        <v>-5.7500000000000002E-2</v>
      </c>
      <c r="AH142">
        <v>1.1000000000000001E-3</v>
      </c>
      <c r="AI142" s="35">
        <f t="shared" si="49"/>
        <v>5.2271428571428746E-3</v>
      </c>
      <c r="AJ142" s="35">
        <f t="shared" si="50"/>
        <v>6.1559285714285719E-2</v>
      </c>
      <c r="AK142" s="35">
        <f t="shared" si="50"/>
        <v>5.1592857142857143E-3</v>
      </c>
      <c r="AL142">
        <v>7.6899999999999996E-2</v>
      </c>
      <c r="AM142">
        <v>-2.98E-2</v>
      </c>
      <c r="AN142">
        <v>2.3999999999999998E-3</v>
      </c>
      <c r="AO142" s="35">
        <f t="shared" si="51"/>
        <v>1.9099285714285721E-2</v>
      </c>
      <c r="AP142" s="35">
        <f t="shared" si="52"/>
        <v>3.3859285714285717E-2</v>
      </c>
      <c r="AQ142" s="35">
        <f t="shared" si="52"/>
        <v>6.4592857142857143E-3</v>
      </c>
      <c r="AR142">
        <v>-7.9000000000000008E-3</v>
      </c>
      <c r="AS142">
        <v>3.7199999999999997E-2</v>
      </c>
      <c r="AT142">
        <v>7.3000000000000001E-3</v>
      </c>
      <c r="AU142" s="35">
        <f t="shared" si="53"/>
        <v>1.9471428571428577E-2</v>
      </c>
      <c r="AV142" s="35">
        <f t="shared" si="54"/>
        <v>4.1259285714285714E-2</v>
      </c>
      <c r="AW142" s="35">
        <f t="shared" si="54"/>
        <v>1.1359285714285714E-2</v>
      </c>
      <c r="AX142">
        <v>4.2299999999999997E-2</v>
      </c>
      <c r="AY142">
        <v>-6.2E-2</v>
      </c>
      <c r="AZ142">
        <v>-7.1000000000000004E-3</v>
      </c>
      <c r="BA142" s="35">
        <f t="shared" si="55"/>
        <v>3.6400714285714252E-2</v>
      </c>
      <c r="BB142" s="35">
        <f t="shared" si="56"/>
        <v>6.6059285714285709E-2</v>
      </c>
      <c r="BC142" s="35">
        <f t="shared" si="56"/>
        <v>1.1159285714285715E-2</v>
      </c>
    </row>
    <row r="143" spans="1:55" ht="15">
      <c r="A143" s="1">
        <v>137</v>
      </c>
      <c r="B143">
        <v>0.11210000000000001</v>
      </c>
      <c r="C143">
        <v>-2.4199999999999999E-2</v>
      </c>
      <c r="D143">
        <v>-7.7000000000000002E-3</v>
      </c>
      <c r="E143" s="34">
        <f t="shared" si="38"/>
        <v>9.2400000000000537E-3</v>
      </c>
      <c r="F143" s="34">
        <f t="shared" si="39"/>
        <v>4.7157857142857147E-2</v>
      </c>
      <c r="G143" s="34">
        <f t="shared" si="40"/>
        <v>1.1759285714285715E-2</v>
      </c>
      <c r="H143">
        <v>6.9199999999999998E-2</v>
      </c>
      <c r="I143">
        <v>-4.9099999999999998E-2</v>
      </c>
      <c r="J143">
        <v>-3.3E-3</v>
      </c>
      <c r="K143" s="35">
        <f t="shared" si="41"/>
        <v>1.3480000000000047E-2</v>
      </c>
      <c r="L143" s="35">
        <f t="shared" si="42"/>
        <v>5.3159285714285714E-2</v>
      </c>
      <c r="M143" s="35">
        <f t="shared" si="42"/>
        <v>7.5928571428571408E-4</v>
      </c>
      <c r="N143">
        <v>8.9200000000000002E-2</v>
      </c>
      <c r="O143">
        <v>-5.2699999999999997E-2</v>
      </c>
      <c r="P143">
        <v>-4.0000000000000002E-4</v>
      </c>
      <c r="Q143" s="35">
        <f t="shared" si="43"/>
        <v>4.2757142857143132E-3</v>
      </c>
      <c r="R143" s="35">
        <f t="shared" si="44"/>
        <v>5.6759285714285714E-2</v>
      </c>
      <c r="S143" s="35">
        <f t="shared" si="44"/>
        <v>3.6592857142857139E-3</v>
      </c>
      <c r="T143">
        <v>0.1052</v>
      </c>
      <c r="U143">
        <v>-2.47E-2</v>
      </c>
      <c r="V143">
        <v>-2.8E-3</v>
      </c>
      <c r="W143" s="35">
        <f t="shared" si="45"/>
        <v>4.357142857142754E-4</v>
      </c>
      <c r="X143" s="35">
        <f t="shared" si="46"/>
        <v>2.8759285714285713E-2</v>
      </c>
      <c r="Y143" s="35">
        <f t="shared" si="46"/>
        <v>1.2592857142857141E-3</v>
      </c>
      <c r="Z143">
        <v>9.2200000000000004E-2</v>
      </c>
      <c r="AA143">
        <v>-3.5799999999999998E-2</v>
      </c>
      <c r="AB143">
        <v>4.0000000000000002E-4</v>
      </c>
      <c r="AC143" s="35">
        <f t="shared" si="47"/>
        <v>6.8121428571428638E-3</v>
      </c>
      <c r="AD143" s="35">
        <f t="shared" si="48"/>
        <v>3.9859285714285715E-2</v>
      </c>
      <c r="AE143" s="35">
        <f t="shared" si="48"/>
        <v>4.4592857142857142E-3</v>
      </c>
      <c r="AF143">
        <v>8.9300000000000004E-2</v>
      </c>
      <c r="AG143">
        <v>-5.3900000000000003E-2</v>
      </c>
      <c r="AH143">
        <v>-2.2000000000000001E-3</v>
      </c>
      <c r="AI143" s="35">
        <f t="shared" si="49"/>
        <v>8.7285714285711968E-4</v>
      </c>
      <c r="AJ143" s="35">
        <f t="shared" si="50"/>
        <v>5.795928571428572E-2</v>
      </c>
      <c r="AK143" s="35">
        <f t="shared" si="50"/>
        <v>1.8592857142857139E-3</v>
      </c>
      <c r="AL143">
        <v>8.7900000000000006E-2</v>
      </c>
      <c r="AM143">
        <v>-6.7000000000000002E-3</v>
      </c>
      <c r="AN143">
        <v>-4.5999999999999999E-3</v>
      </c>
      <c r="AO143" s="35">
        <f t="shared" si="51"/>
        <v>8.0992857142857116E-3</v>
      </c>
      <c r="AP143" s="35">
        <f t="shared" si="52"/>
        <v>1.0759285714285714E-2</v>
      </c>
      <c r="AQ143" s="35">
        <f t="shared" si="52"/>
        <v>8.6592857142857131E-3</v>
      </c>
      <c r="AR143">
        <v>4.2599999999999999E-2</v>
      </c>
      <c r="AS143">
        <v>2.23E-2</v>
      </c>
      <c r="AT143">
        <v>1.5E-3</v>
      </c>
      <c r="AU143" s="35">
        <f t="shared" si="53"/>
        <v>3.1028571428571426E-2</v>
      </c>
      <c r="AV143" s="35">
        <f t="shared" si="54"/>
        <v>2.6359285714285714E-2</v>
      </c>
      <c r="AW143" s="35">
        <f t="shared" si="54"/>
        <v>5.5592857142857145E-3</v>
      </c>
      <c r="AX143">
        <v>9.2899999999999996E-2</v>
      </c>
      <c r="AY143">
        <v>-3.1199999999999999E-2</v>
      </c>
      <c r="AZ143">
        <v>-1.4E-2</v>
      </c>
      <c r="BA143" s="35">
        <f t="shared" si="55"/>
        <v>1.4199285714285748E-2</v>
      </c>
      <c r="BB143" s="35">
        <f t="shared" si="56"/>
        <v>3.5259285714285715E-2</v>
      </c>
      <c r="BC143" s="35">
        <f t="shared" si="56"/>
        <v>1.8059285714285715E-2</v>
      </c>
    </row>
    <row r="144" spans="1:55" ht="15">
      <c r="A144" s="1">
        <v>138</v>
      </c>
      <c r="B144">
        <v>0.11210000000000001</v>
      </c>
      <c r="C144">
        <v>-2.35E-2</v>
      </c>
      <c r="D144">
        <v>-8.3999999999999995E-3</v>
      </c>
      <c r="E144" s="34">
        <f t="shared" si="38"/>
        <v>9.2400000000000537E-3</v>
      </c>
      <c r="F144" s="34">
        <f t="shared" si="39"/>
        <v>4.6457857142857148E-2</v>
      </c>
      <c r="G144" s="34">
        <f t="shared" si="40"/>
        <v>1.2459285714285714E-2</v>
      </c>
      <c r="H144">
        <v>7.5800000000000006E-2</v>
      </c>
      <c r="I144">
        <v>-2.8899999999999999E-2</v>
      </c>
      <c r="J144">
        <v>1.6000000000000001E-3</v>
      </c>
      <c r="K144" s="35">
        <f t="shared" si="41"/>
        <v>6.8800000000000389E-3</v>
      </c>
      <c r="L144" s="35">
        <f t="shared" si="42"/>
        <v>3.2959285714285712E-2</v>
      </c>
      <c r="M144" s="35">
        <f t="shared" si="42"/>
        <v>5.6592857142857139E-3</v>
      </c>
      <c r="N144">
        <v>8.6599999999999996E-2</v>
      </c>
      <c r="O144">
        <v>-5.2900000000000003E-2</v>
      </c>
      <c r="P144">
        <v>1E-3</v>
      </c>
      <c r="Q144" s="35">
        <f t="shared" si="43"/>
        <v>6.8757142857143183E-3</v>
      </c>
      <c r="R144" s="35">
        <f t="shared" si="44"/>
        <v>5.6959285714285719E-2</v>
      </c>
      <c r="S144" s="35">
        <f t="shared" si="44"/>
        <v>5.0592857142857141E-3</v>
      </c>
      <c r="T144">
        <v>0.10199999999999999</v>
      </c>
      <c r="U144">
        <v>-1.7299999999999999E-2</v>
      </c>
      <c r="V144">
        <v>-2.2000000000000001E-3</v>
      </c>
      <c r="W144" s="35">
        <f t="shared" si="45"/>
        <v>3.6357142857142838E-3</v>
      </c>
      <c r="X144" s="35">
        <f t="shared" si="46"/>
        <v>2.1359285714285713E-2</v>
      </c>
      <c r="Y144" s="35">
        <f t="shared" si="46"/>
        <v>1.8592857142857139E-3</v>
      </c>
      <c r="Z144">
        <v>9.1899999999999996E-2</v>
      </c>
      <c r="AA144">
        <v>-3.3099999999999997E-2</v>
      </c>
      <c r="AB144">
        <v>-1.34E-2</v>
      </c>
      <c r="AC144" s="35">
        <f t="shared" si="47"/>
        <v>6.5121428571428552E-3</v>
      </c>
      <c r="AD144" s="35">
        <f t="shared" si="48"/>
        <v>3.7159285714285714E-2</v>
      </c>
      <c r="AE144" s="35">
        <f t="shared" si="48"/>
        <v>1.7459285714285715E-2</v>
      </c>
      <c r="AF144">
        <v>9.1300000000000006E-2</v>
      </c>
      <c r="AG144">
        <v>-6.2199999999999998E-2</v>
      </c>
      <c r="AH144">
        <v>-1.6000000000000001E-3</v>
      </c>
      <c r="AI144" s="35">
        <f t="shared" si="49"/>
        <v>1.1271428571428821E-3</v>
      </c>
      <c r="AJ144" s="35">
        <f t="shared" si="50"/>
        <v>6.6259285714285715E-2</v>
      </c>
      <c r="AK144" s="35">
        <f t="shared" si="50"/>
        <v>2.4592857142857142E-3</v>
      </c>
      <c r="AL144">
        <v>6.5600000000000006E-2</v>
      </c>
      <c r="AM144">
        <v>-1.47E-2</v>
      </c>
      <c r="AN144">
        <v>-6.1999999999999998E-3</v>
      </c>
      <c r="AO144" s="35">
        <f t="shared" si="51"/>
        <v>3.0399285714285712E-2</v>
      </c>
      <c r="AP144" s="35">
        <f t="shared" si="52"/>
        <v>1.8759285714285714E-2</v>
      </c>
      <c r="AQ144" s="35">
        <f t="shared" si="52"/>
        <v>1.0259285714285714E-2</v>
      </c>
      <c r="AR144">
        <v>2.8E-3</v>
      </c>
      <c r="AS144">
        <v>1.7000000000000001E-2</v>
      </c>
      <c r="AT144">
        <v>-3.0000000000000001E-3</v>
      </c>
      <c r="AU144" s="35">
        <f t="shared" si="53"/>
        <v>8.7714285714285741E-3</v>
      </c>
      <c r="AV144" s="35">
        <f t="shared" si="54"/>
        <v>2.1059285714285714E-2</v>
      </c>
      <c r="AW144" s="35">
        <f t="shared" si="54"/>
        <v>1.059285714285714E-3</v>
      </c>
      <c r="AX144">
        <v>9.6600000000000005E-2</v>
      </c>
      <c r="AY144">
        <v>-2.6700000000000002E-2</v>
      </c>
      <c r="AZ144">
        <v>-9.5999999999999992E-3</v>
      </c>
      <c r="BA144" s="35">
        <f t="shared" si="55"/>
        <v>1.7899285714285756E-2</v>
      </c>
      <c r="BB144" s="35">
        <f t="shared" si="56"/>
        <v>3.0759285714285715E-2</v>
      </c>
      <c r="BC144" s="35">
        <f t="shared" si="56"/>
        <v>1.3659285714285714E-2</v>
      </c>
    </row>
    <row r="145" spans="1:55" ht="15">
      <c r="A145" s="1">
        <v>139</v>
      </c>
      <c r="B145">
        <v>0.11269999999999999</v>
      </c>
      <c r="C145">
        <v>-2.1999999999999999E-2</v>
      </c>
      <c r="D145">
        <v>-8.2000000000000007E-3</v>
      </c>
      <c r="E145" s="34">
        <f t="shared" si="38"/>
        <v>9.8400000000000432E-3</v>
      </c>
      <c r="F145" s="34">
        <f t="shared" si="39"/>
        <v>9.5785714285714918E-4</v>
      </c>
      <c r="G145" s="34">
        <f t="shared" si="40"/>
        <v>1.2259285714285716E-2</v>
      </c>
      <c r="H145">
        <v>8.4099999999999994E-2</v>
      </c>
      <c r="I145">
        <v>-3.6600000000000001E-2</v>
      </c>
      <c r="J145">
        <v>-3.2000000000000002E-3</v>
      </c>
      <c r="K145" s="35">
        <f t="shared" si="41"/>
        <v>1.4199999999999491E-3</v>
      </c>
      <c r="L145" s="35">
        <f t="shared" si="42"/>
        <v>4.0659285714285717E-2</v>
      </c>
      <c r="M145" s="35">
        <f t="shared" si="42"/>
        <v>8.5928571428571391E-4</v>
      </c>
      <c r="N145">
        <v>9.0999999999999998E-2</v>
      </c>
      <c r="O145">
        <v>-5.0799999999999998E-2</v>
      </c>
      <c r="P145">
        <v>-1E-3</v>
      </c>
      <c r="Q145" s="35">
        <f t="shared" si="43"/>
        <v>2.4757142857143172E-3</v>
      </c>
      <c r="R145" s="35">
        <f t="shared" si="44"/>
        <v>5.4859285714285715E-2</v>
      </c>
      <c r="S145" s="35">
        <f t="shared" si="44"/>
        <v>3.059285714285714E-3</v>
      </c>
      <c r="T145">
        <v>0.1018</v>
      </c>
      <c r="U145">
        <v>-1.9400000000000001E-2</v>
      </c>
      <c r="V145">
        <v>-2.0999999999999999E-3</v>
      </c>
      <c r="W145" s="35">
        <f t="shared" si="45"/>
        <v>3.8357142857142756E-3</v>
      </c>
      <c r="X145" s="35">
        <f t="shared" si="46"/>
        <v>2.3459285714285714E-2</v>
      </c>
      <c r="Y145" s="35">
        <f t="shared" si="46"/>
        <v>1.9592857142857142E-3</v>
      </c>
      <c r="Z145">
        <v>8.3299999999999999E-2</v>
      </c>
      <c r="AA145">
        <v>-3.8100000000000002E-2</v>
      </c>
      <c r="AB145">
        <v>-5.9999999999999995E-4</v>
      </c>
      <c r="AC145" s="35">
        <f t="shared" si="47"/>
        <v>2.0878571428571413E-3</v>
      </c>
      <c r="AD145" s="35">
        <f t="shared" si="48"/>
        <v>4.2159285714285719E-2</v>
      </c>
      <c r="AE145" s="35">
        <f t="shared" si="48"/>
        <v>3.4592857142857142E-3</v>
      </c>
      <c r="AF145">
        <v>9.1899999999999996E-2</v>
      </c>
      <c r="AG145">
        <v>-6.6600000000000006E-2</v>
      </c>
      <c r="AH145">
        <v>-3.7000000000000002E-3</v>
      </c>
      <c r="AI145" s="35">
        <f t="shared" si="49"/>
        <v>1.7271428571428715E-3</v>
      </c>
      <c r="AJ145" s="35">
        <f t="shared" si="50"/>
        <v>7.0659285714285716E-2</v>
      </c>
      <c r="AK145" s="35">
        <f t="shared" si="50"/>
        <v>3.592857142857139E-4</v>
      </c>
      <c r="AL145">
        <v>6.9800000000000001E-2</v>
      </c>
      <c r="AM145">
        <v>-1.32E-2</v>
      </c>
      <c r="AN145">
        <v>-5.4000000000000003E-3</v>
      </c>
      <c r="AO145" s="35">
        <f t="shared" si="51"/>
        <v>2.6199285714285717E-2</v>
      </c>
      <c r="AP145" s="35">
        <f t="shared" si="52"/>
        <v>1.7259285714285713E-2</v>
      </c>
      <c r="AQ145" s="35">
        <f t="shared" si="52"/>
        <v>9.4592857142857152E-3</v>
      </c>
      <c r="AR145">
        <v>4.02E-2</v>
      </c>
      <c r="AS145">
        <v>5.7000000000000002E-3</v>
      </c>
      <c r="AT145">
        <v>4.8999999999999998E-3</v>
      </c>
      <c r="AU145" s="35">
        <f t="shared" si="53"/>
        <v>2.8628571428571427E-2</v>
      </c>
      <c r="AV145" s="35">
        <f t="shared" si="54"/>
        <v>9.7592857142857134E-3</v>
      </c>
      <c r="AW145" s="35">
        <f t="shared" si="54"/>
        <v>8.9592857142857148E-3</v>
      </c>
      <c r="AX145">
        <v>0.10249999999999999</v>
      </c>
      <c r="AY145">
        <v>-3.1600000000000003E-2</v>
      </c>
      <c r="AZ145">
        <v>-1.09E-2</v>
      </c>
      <c r="BA145" s="35">
        <f t="shared" si="55"/>
        <v>2.3799285714285745E-2</v>
      </c>
      <c r="BB145" s="35">
        <f t="shared" si="56"/>
        <v>3.565928571428572E-2</v>
      </c>
      <c r="BC145" s="35">
        <f t="shared" si="56"/>
        <v>1.4959285714285713E-2</v>
      </c>
    </row>
    <row r="146" spans="1:55" ht="15">
      <c r="A146" s="1">
        <v>140</v>
      </c>
      <c r="B146">
        <v>0.11310000000000001</v>
      </c>
      <c r="C146">
        <v>-2.0500000000000001E-2</v>
      </c>
      <c r="D146">
        <v>-7.4999999999999997E-3</v>
      </c>
      <c r="E146" s="34">
        <f t="shared" si="38"/>
        <v>1.0240000000000055E-2</v>
      </c>
      <c r="F146" s="34">
        <f t="shared" si="39"/>
        <v>2.457857142857147E-3</v>
      </c>
      <c r="G146" s="34">
        <f t="shared" si="40"/>
        <v>1.1559285714285713E-2</v>
      </c>
      <c r="H146">
        <v>8.9599999999999999E-2</v>
      </c>
      <c r="I146">
        <v>-3.7999999999999999E-2</v>
      </c>
      <c r="J146">
        <v>2.2000000000000001E-3</v>
      </c>
      <c r="K146" s="35">
        <f t="shared" si="41"/>
        <v>6.919999999999954E-3</v>
      </c>
      <c r="L146" s="35">
        <f t="shared" si="42"/>
        <v>4.2059285714285716E-2</v>
      </c>
      <c r="M146" s="35">
        <f t="shared" si="42"/>
        <v>6.2592857142857138E-3</v>
      </c>
      <c r="N146">
        <v>8.8999999999999996E-2</v>
      </c>
      <c r="O146">
        <v>-5.5E-2</v>
      </c>
      <c r="P146">
        <v>-3.7000000000000002E-3</v>
      </c>
      <c r="Q146" s="35">
        <f t="shared" si="43"/>
        <v>4.475714285714319E-3</v>
      </c>
      <c r="R146" s="35">
        <f t="shared" si="44"/>
        <v>5.9059285714285717E-2</v>
      </c>
      <c r="S146" s="35">
        <f t="shared" si="44"/>
        <v>3.592857142857139E-4</v>
      </c>
      <c r="T146">
        <v>0.1013</v>
      </c>
      <c r="U146">
        <v>-1.5800000000000002E-2</v>
      </c>
      <c r="V146">
        <v>-3.0000000000000001E-3</v>
      </c>
      <c r="W146" s="35">
        <f t="shared" si="45"/>
        <v>4.3357142857142761E-3</v>
      </c>
      <c r="X146" s="35">
        <f t="shared" si="46"/>
        <v>1.9859285714285715E-2</v>
      </c>
      <c r="Y146" s="35">
        <f t="shared" si="46"/>
        <v>1.059285714285714E-3</v>
      </c>
      <c r="Z146">
        <v>9.9199999999999997E-2</v>
      </c>
      <c r="AA146">
        <v>-3.2599999999999997E-2</v>
      </c>
      <c r="AB146">
        <v>-1.8E-3</v>
      </c>
      <c r="AC146" s="35">
        <f t="shared" si="47"/>
        <v>1.3812142857142856E-2</v>
      </c>
      <c r="AD146" s="35">
        <f t="shared" si="48"/>
        <v>3.6659285714285714E-2</v>
      </c>
      <c r="AE146" s="35">
        <f t="shared" si="48"/>
        <v>2.2592857142857141E-3</v>
      </c>
      <c r="AF146">
        <v>9.0999999999999998E-2</v>
      </c>
      <c r="AG146">
        <v>-5.8000000000000003E-2</v>
      </c>
      <c r="AH146">
        <v>-4.5999999999999999E-3</v>
      </c>
      <c r="AI146" s="35">
        <f t="shared" si="49"/>
        <v>8.271428571428735E-4</v>
      </c>
      <c r="AJ146" s="35">
        <f t="shared" si="50"/>
        <v>6.205928571428572E-2</v>
      </c>
      <c r="AK146" s="35">
        <f t="shared" si="50"/>
        <v>8.6592857142857131E-3</v>
      </c>
      <c r="AL146">
        <v>6.3899999999999998E-2</v>
      </c>
      <c r="AM146">
        <v>-2.24E-2</v>
      </c>
      <c r="AN146">
        <v>-5.0000000000000001E-3</v>
      </c>
      <c r="AO146" s="35">
        <f t="shared" si="51"/>
        <v>3.2099285714285719E-2</v>
      </c>
      <c r="AP146" s="35">
        <f t="shared" si="52"/>
        <v>2.6459285714285713E-2</v>
      </c>
      <c r="AQ146" s="35">
        <f t="shared" si="52"/>
        <v>9.0592857142857142E-3</v>
      </c>
      <c r="AR146">
        <v>1.21E-2</v>
      </c>
      <c r="AS146">
        <v>1.4E-3</v>
      </c>
      <c r="AT146">
        <v>1.17E-2</v>
      </c>
      <c r="AU146" s="35">
        <f t="shared" si="53"/>
        <v>5.2857142857142513E-4</v>
      </c>
      <c r="AV146" s="35">
        <f t="shared" si="54"/>
        <v>5.4592857142857143E-3</v>
      </c>
      <c r="AW146" s="35">
        <f t="shared" si="54"/>
        <v>1.5759285714285715E-2</v>
      </c>
      <c r="AX146">
        <v>4.0399999999999998E-2</v>
      </c>
      <c r="AY146">
        <v>-4.9500000000000002E-2</v>
      </c>
      <c r="AZ146">
        <v>4.1999999999999997E-3</v>
      </c>
      <c r="BA146" s="35">
        <f t="shared" si="55"/>
        <v>3.830071428571425E-2</v>
      </c>
      <c r="BB146" s="35">
        <f t="shared" si="56"/>
        <v>5.3559285714285719E-2</v>
      </c>
      <c r="BC146" s="35">
        <f t="shared" si="56"/>
        <v>8.2592857142857138E-3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0.10285999999999995</v>
      </c>
      <c r="C149" s="5">
        <f t="shared" si="57"/>
        <v>-2.2957857142857148E-2</v>
      </c>
      <c r="D149" s="5">
        <f t="shared" si="57"/>
        <v>-4.0592857142857141E-3</v>
      </c>
      <c r="E149" s="18">
        <f t="shared" si="57"/>
        <v>5.271714285714285E-3</v>
      </c>
      <c r="F149" s="18">
        <f t="shared" si="57"/>
        <v>2.8948571428571424E-2</v>
      </c>
      <c r="G149" s="18">
        <f t="shared" si="57"/>
        <v>8.8571428571428534E-3</v>
      </c>
      <c r="H149" s="5">
        <f t="shared" si="57"/>
        <v>8.2680000000000045E-2</v>
      </c>
      <c r="I149" s="5">
        <f t="shared" si="57"/>
        <v>-3.8559285714285685E-2</v>
      </c>
      <c r="J149" s="5">
        <f t="shared" si="57"/>
        <v>-7.7857142857142795E-4</v>
      </c>
      <c r="K149" s="18">
        <f t="shared" si="57"/>
        <v>6.6477142857142872E-3</v>
      </c>
      <c r="L149" s="18">
        <f t="shared" si="57"/>
        <v>4.2618571428571429E-2</v>
      </c>
      <c r="M149" s="18">
        <f t="shared" si="57"/>
        <v>8.0121428571428531E-3</v>
      </c>
      <c r="N149" s="5">
        <f t="shared" si="57"/>
        <v>9.3475714285714315E-2</v>
      </c>
      <c r="O149" s="5">
        <f t="shared" si="57"/>
        <v>-5.5318571428571384E-2</v>
      </c>
      <c r="P149" s="5">
        <f t="shared" si="57"/>
        <v>-1.6199999999999999E-3</v>
      </c>
      <c r="Q149" s="18">
        <f t="shared" si="57"/>
        <v>3.3310816326530619E-3</v>
      </c>
      <c r="R149" s="18">
        <f t="shared" si="57"/>
        <v>5.9377857142857114E-2</v>
      </c>
      <c r="S149" s="18">
        <f t="shared" si="57"/>
        <v>4.5278571428571451E-3</v>
      </c>
      <c r="T149" s="5">
        <f t="shared" si="57"/>
        <v>0.10563571428571428</v>
      </c>
      <c r="U149" s="5">
        <f t="shared" si="57"/>
        <v>-1.8695000000000003E-2</v>
      </c>
      <c r="V149" s="5">
        <f t="shared" si="57"/>
        <v>-6.0871428571428561E-3</v>
      </c>
      <c r="W149" s="18">
        <f t="shared" si="57"/>
        <v>4.3583673469387791E-3</v>
      </c>
      <c r="X149" s="18">
        <f t="shared" si="57"/>
        <v>2.275428571428572E-2</v>
      </c>
      <c r="Y149" s="18">
        <f t="shared" si="57"/>
        <v>9.5778571428571449E-3</v>
      </c>
      <c r="Z149" s="5">
        <f t="shared" si="57"/>
        <v>8.538785714285714E-2</v>
      </c>
      <c r="AA149" s="5">
        <f t="shared" si="57"/>
        <v>-3.9218571428571457E-2</v>
      </c>
      <c r="AB149" s="5">
        <f t="shared" si="57"/>
        <v>1.7585714285714288E-3</v>
      </c>
      <c r="AC149" s="18">
        <f t="shared" si="57"/>
        <v>7.5412346938775517E-3</v>
      </c>
      <c r="AD149" s="18">
        <f t="shared" si="57"/>
        <v>4.3277857142857139E-2</v>
      </c>
      <c r="AE149" s="18">
        <f t="shared" si="57"/>
        <v>8.4949999999999991E-3</v>
      </c>
      <c r="AF149" s="5">
        <f t="shared" si="57"/>
        <v>9.0172857142857124E-2</v>
      </c>
      <c r="AG149" s="5">
        <f t="shared" si="57"/>
        <v>-6.0113571428571419E-2</v>
      </c>
      <c r="AH149" s="5">
        <f t="shared" ref="AH149:BC149" si="58">(SUM(AH7:AH146))/140</f>
        <v>-1.1400000000000004E-3</v>
      </c>
      <c r="AI149" s="18">
        <f t="shared" si="58"/>
        <v>5.2408979591836756E-3</v>
      </c>
      <c r="AJ149" s="18">
        <f t="shared" si="58"/>
        <v>6.4172857142857115E-2</v>
      </c>
      <c r="AK149" s="18">
        <f t="shared" si="58"/>
        <v>4.7464285714285681E-3</v>
      </c>
      <c r="AL149" s="5">
        <f t="shared" si="58"/>
        <v>9.5999285714285718E-2</v>
      </c>
      <c r="AM149" s="5">
        <f t="shared" si="58"/>
        <v>-1.3254285714285717E-2</v>
      </c>
      <c r="AN149" s="5">
        <f t="shared" si="58"/>
        <v>-4.7192857142857115E-3</v>
      </c>
      <c r="AO149" s="18">
        <f t="shared" si="58"/>
        <v>1.0316448979591839E-2</v>
      </c>
      <c r="AP149" s="18">
        <f t="shared" si="58"/>
        <v>1.8403571428571432E-2</v>
      </c>
      <c r="AQ149" s="18">
        <f t="shared" si="58"/>
        <v>8.2914285714285763E-3</v>
      </c>
      <c r="AR149" s="5">
        <f t="shared" si="58"/>
        <v>1.1571428571428575E-2</v>
      </c>
      <c r="AS149" s="5">
        <f t="shared" si="58"/>
        <v>-8.8892857142857142E-3</v>
      </c>
      <c r="AT149" s="5">
        <f t="shared" si="58"/>
        <v>3.7250000000000004E-3</v>
      </c>
      <c r="AU149" s="18">
        <f t="shared" si="58"/>
        <v>2.1853673469387755E-2</v>
      </c>
      <c r="AV149" s="18">
        <f t="shared" si="58"/>
        <v>2.3258571428571431E-2</v>
      </c>
      <c r="AW149" s="18">
        <f t="shared" si="58"/>
        <v>1.3697142857142859E-2</v>
      </c>
      <c r="AX149" s="5">
        <f t="shared" si="58"/>
        <v>7.8700714285714249E-2</v>
      </c>
      <c r="AY149" s="5">
        <f t="shared" si="58"/>
        <v>-6.5133571428571457E-2</v>
      </c>
      <c r="AZ149" s="5">
        <f t="shared" si="58"/>
        <v>-6.7671428571428544E-3</v>
      </c>
      <c r="BA149" s="18">
        <f t="shared" si="58"/>
        <v>1.5887867346938773E-2</v>
      </c>
      <c r="BB149" s="18">
        <f t="shared" si="58"/>
        <v>6.966714285714283E-2</v>
      </c>
      <c r="BC149" s="18">
        <f t="shared" si="58"/>
        <v>1.0740714285714289E-2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0.45805172326530591</v>
      </c>
      <c r="D151" s="5" t="s">
        <v>17</v>
      </c>
      <c r="E151" s="18">
        <f>$A150*E149*F149</f>
        <v>1.4970903419755099</v>
      </c>
      <c r="F151" s="18" t="s">
        <v>18</v>
      </c>
      <c r="G151" s="18">
        <f>$A150*F149*G149</f>
        <v>2.5153000163265293</v>
      </c>
      <c r="H151" s="5" t="s">
        <v>16</v>
      </c>
      <c r="I151" s="5">
        <f>$A150*K149*M149</f>
        <v>0.52250450236530599</v>
      </c>
      <c r="J151" s="5" t="s">
        <v>17</v>
      </c>
      <c r="K151" s="18">
        <f>$A150*K149*L149</f>
        <v>2.7793308048612255</v>
      </c>
      <c r="L151" s="18" t="s">
        <v>18</v>
      </c>
      <c r="M151" s="18">
        <f>$A150*L149*M149</f>
        <v>3.349782270826529</v>
      </c>
      <c r="N151" s="5" t="s">
        <v>16</v>
      </c>
      <c r="O151" s="5">
        <f t="shared" ref="O151" si="59">$A150*Q149*S149</f>
        <v>0.14796091190335287</v>
      </c>
      <c r="P151" s="5" t="s">
        <v>17</v>
      </c>
      <c r="Q151" s="18">
        <f t="shared" ref="Q151" si="60">$A150*Q149*R149</f>
        <v>1.9403443201788624</v>
      </c>
      <c r="R151" s="18" t="s">
        <v>18</v>
      </c>
      <c r="S151" s="18">
        <f t="shared" ref="S151" si="61">$A150*R149*S149</f>
        <v>2.6374621995459187</v>
      </c>
      <c r="T151" s="5" t="s">
        <v>16</v>
      </c>
      <c r="U151" s="5">
        <f t="shared" ref="U151" si="62">$A150*W149*Y149</f>
        <v>0.40950687248396545</v>
      </c>
      <c r="V151" s="5" t="s">
        <v>17</v>
      </c>
      <c r="W151" s="18">
        <f t="shared" ref="W151" si="63">$A150*W149*X149</f>
        <v>0.97287276678717305</v>
      </c>
      <c r="X151" s="18" t="s">
        <v>18</v>
      </c>
      <c r="Y151" s="18">
        <f t="shared" ref="Y151" si="64">$A150*X149*Y149</f>
        <v>2.1379648929795931</v>
      </c>
      <c r="Z151" s="5" t="s">
        <v>16</v>
      </c>
      <c r="AA151" s="5">
        <f t="shared" ref="AA151" si="65">$A150*AC149*AE149</f>
        <v>0.6284559573872448</v>
      </c>
      <c r="AB151" s="5" t="s">
        <v>17</v>
      </c>
      <c r="AC151" s="18">
        <f t="shared" ref="AC151" si="66">$A150*AC149*AD149</f>
        <v>3.2016747668490524</v>
      </c>
      <c r="AD151" s="18" t="s">
        <v>18</v>
      </c>
      <c r="AE151" s="18">
        <f t="shared" ref="AE151" si="67">$A150*AD149*AE149</f>
        <v>3.6066013389642846</v>
      </c>
      <c r="AF151" s="5" t="s">
        <v>16</v>
      </c>
      <c r="AG151" s="5">
        <f t="shared" ref="AG151" si="68">$A150*AI149*AK149</f>
        <v>0.24402912404956262</v>
      </c>
      <c r="AH151" s="5" t="s">
        <v>17</v>
      </c>
      <c r="AI151" s="18">
        <f t="shared" ref="AI151" si="69">$A150*AI149*AJ149</f>
        <v>3.2993325151032069</v>
      </c>
      <c r="AJ151" s="18" t="s">
        <v>18</v>
      </c>
      <c r="AK151" s="18">
        <f t="shared" ref="AK151" si="70">$A150*AJ149*AK149</f>
        <v>2.9880463688265273</v>
      </c>
      <c r="AL151" s="5" t="s">
        <v>16</v>
      </c>
      <c r="AM151" s="5">
        <f t="shared" ref="AM151" si="71">$A150*AO149*AQ149</f>
        <v>0.83912875928396569</v>
      </c>
      <c r="AN151" s="5" t="s">
        <v>17</v>
      </c>
      <c r="AO151" s="18">
        <f t="shared" ref="AO151" si="72">$A150*AO149*AP149</f>
        <v>1.8625217507711378</v>
      </c>
      <c r="AP151" s="18" t="s">
        <v>18</v>
      </c>
      <c r="AQ151" s="18">
        <f t="shared" ref="AQ151" si="73">$A150*AP149*AQ149</f>
        <v>1.4969265189795931</v>
      </c>
      <c r="AR151" s="5" t="s">
        <v>16</v>
      </c>
      <c r="AS151" s="5">
        <f t="shared" ref="AS151" si="74">$A150*AU149*AW149</f>
        <v>2.936455626017493</v>
      </c>
      <c r="AT151" s="5" t="s">
        <v>17</v>
      </c>
      <c r="AU151" s="18">
        <f t="shared" ref="AU151" si="75">$A150*AU149*AV149</f>
        <v>4.9862780608250734</v>
      </c>
      <c r="AV151" s="18" t="s">
        <v>18</v>
      </c>
      <c r="AW151" s="18">
        <f t="shared" ref="AW151" si="76">$A150*AV149*AW149</f>
        <v>3.1252303197551026</v>
      </c>
      <c r="AX151" s="5" t="s">
        <v>16</v>
      </c>
      <c r="AY151" s="5">
        <f t="shared" ref="AY151" si="77">$A150*BA149*BC149</f>
        <v>1.6740474995092567</v>
      </c>
      <c r="AZ151" s="5" t="s">
        <v>17</v>
      </c>
      <c r="BA151" s="18">
        <f t="shared" ref="BA151" si="78">$A150*BA149*BB149</f>
        <v>10.858319399955825</v>
      </c>
      <c r="BB151" s="18" t="s">
        <v>18</v>
      </c>
      <c r="BC151" s="18">
        <f t="shared" ref="BC151" si="79">$A150*BB149*BC149</f>
        <v>7.3405765387653057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6.8331783622712656E-3</v>
      </c>
      <c r="D153" s="5" t="s">
        <v>17</v>
      </c>
      <c r="E153" s="19">
        <f>SQRT(E151/$A150)</f>
        <v>1.2353485239033573E-2</v>
      </c>
      <c r="F153" s="18" t="s">
        <v>18</v>
      </c>
      <c r="G153" s="20">
        <f>SQRT(G151/$A150)</f>
        <v>1.6012546101512436E-2</v>
      </c>
      <c r="H153" s="5" t="s">
        <v>16</v>
      </c>
      <c r="I153" s="45">
        <f>SQRT(I151/$A150)</f>
        <v>7.2981118469513896E-3</v>
      </c>
      <c r="J153" s="5" t="s">
        <v>17</v>
      </c>
      <c r="K153" s="19">
        <f>SQRT(K151/$A150)</f>
        <v>1.6831995904302292E-2</v>
      </c>
      <c r="L153" s="18" t="s">
        <v>18</v>
      </c>
      <c r="M153" s="20">
        <f>SQRT(M151/$A150)</f>
        <v>1.8478800898680117E-2</v>
      </c>
      <c r="N153" s="5" t="s">
        <v>16</v>
      </c>
      <c r="O153" s="45">
        <f t="shared" ref="O153" si="80">SQRT(O151/$A150)</f>
        <v>3.8836402721993198E-3</v>
      </c>
      <c r="P153" s="5" t="s">
        <v>17</v>
      </c>
      <c r="Q153" s="19">
        <f t="shared" ref="Q153" si="81">SQRT(Q151/$A150)</f>
        <v>1.4063871775399146E-2</v>
      </c>
      <c r="R153" s="18" t="s">
        <v>18</v>
      </c>
      <c r="S153" s="20">
        <f t="shared" ref="S153" si="82">SQRT(S151/$A150)</f>
        <v>1.6396781836440857E-2</v>
      </c>
      <c r="T153" s="5" t="s">
        <v>16</v>
      </c>
      <c r="U153" s="45">
        <f t="shared" ref="U153" si="83">SQRT(U151/$A150)</f>
        <v>6.4609457376666561E-3</v>
      </c>
      <c r="V153" s="5" t="s">
        <v>17</v>
      </c>
      <c r="W153" s="19">
        <f t="shared" ref="W153" si="84">SQRT(W151/$A150)</f>
        <v>9.9584906416614362E-3</v>
      </c>
      <c r="X153" s="18" t="s">
        <v>18</v>
      </c>
      <c r="Y153" s="20">
        <f t="shared" ref="Y153" si="85">SQRT(Y151/$A150)</f>
        <v>1.4762699548496671E-2</v>
      </c>
      <c r="Z153" s="5" t="s">
        <v>16</v>
      </c>
      <c r="AA153" s="45">
        <f t="shared" ref="AA153" si="86">SQRT(AA151/$A150)</f>
        <v>8.0039233332466261E-3</v>
      </c>
      <c r="AB153" s="5" t="s">
        <v>17</v>
      </c>
      <c r="AC153" s="19">
        <f t="shared" ref="AC153" si="87">SQRT(AC151/$A150)</f>
        <v>1.8065671251364858E-2</v>
      </c>
      <c r="AD153" s="18" t="s">
        <v>18</v>
      </c>
      <c r="AE153" s="20">
        <f t="shared" ref="AE153" si="88">SQRT(AE151/$A150)</f>
        <v>1.917408137117842E-2</v>
      </c>
      <c r="AF153" s="5" t="s">
        <v>16</v>
      </c>
      <c r="AG153" s="45">
        <f t="shared" ref="AG153" si="89">SQRT(AG151/$A150)</f>
        <v>4.9875392543228241E-3</v>
      </c>
      <c r="AH153" s="5" t="s">
        <v>17</v>
      </c>
      <c r="AI153" s="19">
        <f t="shared" ref="AI153" si="90">SQRT(AI151/$A150)</f>
        <v>1.8339122008291058E-2</v>
      </c>
      <c r="AJ153" s="18" t="s">
        <v>18</v>
      </c>
      <c r="AK153" s="20">
        <f t="shared" ref="AK153" si="91">SQRT(AK151/$A150)</f>
        <v>1.7452560919620389E-2</v>
      </c>
      <c r="AL153" s="5" t="s">
        <v>16</v>
      </c>
      <c r="AM153" s="45">
        <f t="shared" ref="AM153" si="92">SQRT(AM151/$A150)</f>
        <v>9.2486809775812334E-3</v>
      </c>
      <c r="AN153" s="5" t="s">
        <v>17</v>
      </c>
      <c r="AO153" s="19">
        <f t="shared" ref="AO153" si="93">SQRT(AO151/$A150)</f>
        <v>1.3778951545205871E-2</v>
      </c>
      <c r="AP153" s="18" t="s">
        <v>18</v>
      </c>
      <c r="AQ153" s="20">
        <f t="shared" ref="AQ153" si="94">SQRT(AQ151/$A150)</f>
        <v>1.2352809314450855E-2</v>
      </c>
      <c r="AR153" s="5" t="s">
        <v>16</v>
      </c>
      <c r="AS153" s="45">
        <f t="shared" ref="AS153" si="95">SQRT(AS151/$A150)</f>
        <v>1.7301239477666243E-2</v>
      </c>
      <c r="AT153" s="5" t="s">
        <v>17</v>
      </c>
      <c r="AU153" s="19">
        <f t="shared" ref="AU153" si="96">SQRT(AU151/$A150)</f>
        <v>2.254518186585399E-2</v>
      </c>
      <c r="AV153" s="18" t="s">
        <v>18</v>
      </c>
      <c r="AW153" s="20">
        <f t="shared" ref="AW153" si="97">SQRT(AW151/$A150)</f>
        <v>1.7848696745426655E-2</v>
      </c>
      <c r="AX153" s="5" t="s">
        <v>16</v>
      </c>
      <c r="AY153" s="45">
        <f t="shared" ref="AY153" si="98">SQRT(AY151/$A150)</f>
        <v>1.3063194241180021E-2</v>
      </c>
      <c r="AZ153" s="5" t="s">
        <v>17</v>
      </c>
      <c r="BA153" s="19">
        <f t="shared" ref="BA153" si="99">SQRT(BA151/$A150)</f>
        <v>3.3269540486074022E-2</v>
      </c>
      <c r="BB153" s="18" t="s">
        <v>18</v>
      </c>
      <c r="BC153" s="20">
        <f t="shared" ref="BC153" si="100">SQRT(BC151/$A150)</f>
        <v>2.7354613441440044E-2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0.10285999999999995</v>
      </c>
      <c r="D156" s="23">
        <f>C149</f>
        <v>-2.2957857142857148E-2</v>
      </c>
      <c r="E156" s="5">
        <f>D149</f>
        <v>-4.0592857142857141E-3</v>
      </c>
      <c r="F156" s="5">
        <f t="shared" ref="F156:H156" si="101">E149</f>
        <v>5.271714285714285E-3</v>
      </c>
      <c r="G156" s="23">
        <f t="shared" si="101"/>
        <v>2.8948571428571424E-2</v>
      </c>
      <c r="H156" s="5">
        <f t="shared" si="101"/>
        <v>8.8571428571428534E-3</v>
      </c>
      <c r="I156" s="5">
        <f>C151</f>
        <v>0.45805172326530591</v>
      </c>
      <c r="J156" s="23">
        <f>E151</f>
        <v>1.4970903419755099</v>
      </c>
      <c r="K156" s="23">
        <f>G151</f>
        <v>2.5153000163265293</v>
      </c>
      <c r="L156" s="5">
        <f>C153</f>
        <v>6.8331783622712656E-3</v>
      </c>
      <c r="M156" s="23">
        <f>E153</f>
        <v>1.2353485239033573E-2</v>
      </c>
      <c r="N156" s="23">
        <f>G153</f>
        <v>1.6012546101512436E-2</v>
      </c>
    </row>
    <row r="157" spans="1:55" ht="15">
      <c r="B157" s="3">
        <v>2</v>
      </c>
      <c r="C157" s="5">
        <f>H149</f>
        <v>8.2680000000000045E-2</v>
      </c>
      <c r="D157" s="23">
        <f t="shared" ref="D157:H157" si="102">I149</f>
        <v>-3.8559285714285685E-2</v>
      </c>
      <c r="E157" s="5">
        <f t="shared" si="102"/>
        <v>-7.7857142857142795E-4</v>
      </c>
      <c r="F157" s="5">
        <f t="shared" si="102"/>
        <v>6.6477142857142872E-3</v>
      </c>
      <c r="G157" s="23">
        <f t="shared" si="102"/>
        <v>4.2618571428571429E-2</v>
      </c>
      <c r="H157" s="5">
        <f t="shared" si="102"/>
        <v>8.0121428571428531E-3</v>
      </c>
      <c r="I157" s="5">
        <f>I151</f>
        <v>0.52250450236530599</v>
      </c>
      <c r="J157" s="23">
        <f>K151</f>
        <v>2.7793308048612255</v>
      </c>
      <c r="K157" s="23">
        <f>M51</f>
        <v>1.0159285714285714E-2</v>
      </c>
      <c r="L157" s="5">
        <f>I153</f>
        <v>7.2981118469513896E-3</v>
      </c>
      <c r="M157" s="23">
        <f>K153</f>
        <v>1.6831995904302292E-2</v>
      </c>
      <c r="N157" s="23">
        <f>M153</f>
        <v>1.8478800898680117E-2</v>
      </c>
    </row>
    <row r="158" spans="1:55" ht="15">
      <c r="B158" s="3">
        <v>3</v>
      </c>
      <c r="C158" s="5">
        <f>N149</f>
        <v>9.3475714285714315E-2</v>
      </c>
      <c r="D158" s="23">
        <f t="shared" ref="D158:H158" si="103">O149</f>
        <v>-5.5318571428571384E-2</v>
      </c>
      <c r="E158" s="5">
        <f t="shared" si="103"/>
        <v>-1.6199999999999999E-3</v>
      </c>
      <c r="F158" s="5">
        <f t="shared" si="103"/>
        <v>3.3310816326530619E-3</v>
      </c>
      <c r="G158" s="23">
        <f t="shared" si="103"/>
        <v>5.9377857142857114E-2</v>
      </c>
      <c r="H158" s="5">
        <f t="shared" si="103"/>
        <v>4.5278571428571451E-3</v>
      </c>
      <c r="I158" s="5">
        <f>O151</f>
        <v>0.14796091190335287</v>
      </c>
      <c r="J158" s="23">
        <f>Q151</f>
        <v>1.9403443201788624</v>
      </c>
      <c r="K158" s="23">
        <f>S151</f>
        <v>2.6374621995459187</v>
      </c>
      <c r="L158" s="5">
        <f>O153</f>
        <v>3.8836402721993198E-3</v>
      </c>
      <c r="M158" s="23">
        <f>Q153</f>
        <v>1.4063871775399146E-2</v>
      </c>
      <c r="N158" s="23">
        <f>S153</f>
        <v>1.6396781836440857E-2</v>
      </c>
    </row>
    <row r="159" spans="1:55" ht="15">
      <c r="B159" s="3">
        <v>4</v>
      </c>
      <c r="C159" s="5">
        <f>T149</f>
        <v>0.10563571428571428</v>
      </c>
      <c r="D159" s="23">
        <f t="shared" ref="D159:H159" si="104">U149</f>
        <v>-1.8695000000000003E-2</v>
      </c>
      <c r="E159" s="5">
        <f t="shared" si="104"/>
        <v>-6.0871428571428561E-3</v>
      </c>
      <c r="F159" s="5">
        <f t="shared" si="104"/>
        <v>4.3583673469387791E-3</v>
      </c>
      <c r="G159" s="23">
        <f t="shared" si="104"/>
        <v>2.275428571428572E-2</v>
      </c>
      <c r="H159" s="5">
        <f t="shared" si="104"/>
        <v>9.5778571428571449E-3</v>
      </c>
      <c r="I159" s="5">
        <f>U151</f>
        <v>0.40950687248396545</v>
      </c>
      <c r="J159" s="23">
        <f>W151</f>
        <v>0.97287276678717305</v>
      </c>
      <c r="K159" s="23">
        <f>Y151</f>
        <v>2.1379648929795931</v>
      </c>
      <c r="L159" s="5">
        <f>U153</f>
        <v>6.4609457376666561E-3</v>
      </c>
      <c r="M159" s="23">
        <f>W153</f>
        <v>9.9584906416614362E-3</v>
      </c>
      <c r="N159" s="23">
        <f>Y153</f>
        <v>1.4762699548496671E-2</v>
      </c>
    </row>
    <row r="160" spans="1:55" ht="15">
      <c r="B160" s="3">
        <v>5</v>
      </c>
      <c r="C160" s="5">
        <f>Z149</f>
        <v>8.538785714285714E-2</v>
      </c>
      <c r="D160" s="23">
        <f t="shared" ref="D160:H160" si="105">AA149</f>
        <v>-3.9218571428571457E-2</v>
      </c>
      <c r="E160" s="5">
        <f t="shared" si="105"/>
        <v>1.7585714285714288E-3</v>
      </c>
      <c r="F160" s="5">
        <f t="shared" si="105"/>
        <v>7.5412346938775517E-3</v>
      </c>
      <c r="G160" s="23">
        <f t="shared" si="105"/>
        <v>4.3277857142857139E-2</v>
      </c>
      <c r="H160" s="5">
        <f t="shared" si="105"/>
        <v>8.4949999999999991E-3</v>
      </c>
      <c r="I160" s="5">
        <f>AA151</f>
        <v>0.6284559573872448</v>
      </c>
      <c r="J160" s="23">
        <f>AC151</f>
        <v>3.2016747668490524</v>
      </c>
      <c r="K160" s="23">
        <f>AE151</f>
        <v>3.6066013389642846</v>
      </c>
      <c r="L160" s="5">
        <f>AA153</f>
        <v>8.0039233332466261E-3</v>
      </c>
      <c r="M160" s="23">
        <f>AC153</f>
        <v>1.8065671251364858E-2</v>
      </c>
      <c r="N160" s="23">
        <f>AE153</f>
        <v>1.917408137117842E-2</v>
      </c>
    </row>
    <row r="161" spans="2:55" ht="15">
      <c r="B161" s="3">
        <v>6</v>
      </c>
      <c r="C161" s="5">
        <f>AF149</f>
        <v>9.0172857142857124E-2</v>
      </c>
      <c r="D161" s="23">
        <f t="shared" ref="D161:H161" si="106">AG149</f>
        <v>-6.0113571428571419E-2</v>
      </c>
      <c r="E161" s="5">
        <f t="shared" si="106"/>
        <v>-1.1400000000000004E-3</v>
      </c>
      <c r="F161" s="5">
        <f t="shared" si="106"/>
        <v>5.2408979591836756E-3</v>
      </c>
      <c r="G161" s="23">
        <f t="shared" si="106"/>
        <v>6.4172857142857115E-2</v>
      </c>
      <c r="H161" s="5">
        <f t="shared" si="106"/>
        <v>4.7464285714285681E-3</v>
      </c>
      <c r="I161" s="5">
        <f>AG151</f>
        <v>0.24402912404956262</v>
      </c>
      <c r="J161" s="23">
        <f>AI151</f>
        <v>3.2993325151032069</v>
      </c>
      <c r="K161" s="23">
        <f>AK151</f>
        <v>2.9880463688265273</v>
      </c>
      <c r="L161" s="5">
        <f>AG153</f>
        <v>4.9875392543228241E-3</v>
      </c>
      <c r="M161" s="23">
        <f>AI153</f>
        <v>1.8339122008291058E-2</v>
      </c>
      <c r="N161" s="23">
        <f>AK153</f>
        <v>1.7452560919620389E-2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9.5999285714285718E-2</v>
      </c>
      <c r="D162" s="23">
        <f t="shared" ref="D162:H162" si="107">AM149</f>
        <v>-1.3254285714285717E-2</v>
      </c>
      <c r="E162" s="5">
        <f t="shared" si="107"/>
        <v>-4.7192857142857115E-3</v>
      </c>
      <c r="F162" s="5">
        <f t="shared" si="107"/>
        <v>1.0316448979591839E-2</v>
      </c>
      <c r="G162" s="23">
        <f t="shared" si="107"/>
        <v>1.8403571428571432E-2</v>
      </c>
      <c r="H162" s="5">
        <f t="shared" si="107"/>
        <v>8.2914285714285763E-3</v>
      </c>
      <c r="I162" s="5">
        <f>AM151</f>
        <v>0.83912875928396569</v>
      </c>
      <c r="J162" s="23">
        <f>AO151</f>
        <v>1.8625217507711378</v>
      </c>
      <c r="K162" s="23">
        <f>AQ151</f>
        <v>1.4969265189795931</v>
      </c>
      <c r="L162" s="5">
        <f>AM153</f>
        <v>9.2486809775812334E-3</v>
      </c>
      <c r="M162" s="23">
        <f>AO153</f>
        <v>1.3778951545205871E-2</v>
      </c>
      <c r="N162" s="23">
        <f>AQ153</f>
        <v>1.2352809314450855E-2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1.1571428571428575E-2</v>
      </c>
      <c r="D163" s="23">
        <f t="shared" ref="D163:H163" si="108">AS149</f>
        <v>-8.8892857142857142E-3</v>
      </c>
      <c r="E163" s="5">
        <f t="shared" si="108"/>
        <v>3.7250000000000004E-3</v>
      </c>
      <c r="F163" s="5">
        <f t="shared" si="108"/>
        <v>2.1853673469387755E-2</v>
      </c>
      <c r="G163" s="23">
        <f t="shared" si="108"/>
        <v>2.3258571428571431E-2</v>
      </c>
      <c r="H163" s="5">
        <f t="shared" si="108"/>
        <v>1.3697142857142859E-2</v>
      </c>
      <c r="I163" s="5">
        <f>AS151</f>
        <v>2.936455626017493</v>
      </c>
      <c r="J163" s="23">
        <f>AU151</f>
        <v>4.9862780608250734</v>
      </c>
      <c r="K163" s="23">
        <f>AW151</f>
        <v>3.1252303197551026</v>
      </c>
      <c r="L163" s="5">
        <f>AS153</f>
        <v>1.7301239477666243E-2</v>
      </c>
      <c r="M163" s="23">
        <f>AU153</f>
        <v>2.254518186585399E-2</v>
      </c>
      <c r="N163" s="23">
        <f>AW153</f>
        <v>1.7848696745426655E-2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7.8700714285714249E-2</v>
      </c>
      <c r="D164" s="23">
        <f t="shared" ref="D164:H164" si="109">AY149</f>
        <v>-6.5133571428571457E-2</v>
      </c>
      <c r="E164" s="5">
        <f t="shared" si="109"/>
        <v>-6.7671428571428544E-3</v>
      </c>
      <c r="F164" s="5">
        <f t="shared" si="109"/>
        <v>1.5887867346938773E-2</v>
      </c>
      <c r="G164" s="23">
        <f t="shared" si="109"/>
        <v>6.966714285714283E-2</v>
      </c>
      <c r="H164" s="5">
        <f t="shared" si="109"/>
        <v>1.0740714285714289E-2</v>
      </c>
      <c r="I164" s="5">
        <f>AY151</f>
        <v>1.6740474995092567</v>
      </c>
      <c r="J164" s="23">
        <f>10</f>
        <v>10</v>
      </c>
      <c r="K164" s="23">
        <f>BC151</f>
        <v>7.3405765387653057</v>
      </c>
      <c r="L164" s="5">
        <f>AY153</f>
        <v>1.3063194241180021E-2</v>
      </c>
      <c r="M164" s="23">
        <f>BA153</f>
        <v>3.3269540486074022E-2</v>
      </c>
      <c r="N164" s="23">
        <f>BC153</f>
        <v>2.7354613441440044E-2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5.5451789595897969E-3</v>
      </c>
      <c r="D182" s="1">
        <f t="shared" ref="D182:BC182" si="110">_xlfn.STDEV.P(D7:D146)</f>
        <v>5.4531104679357272E-3</v>
      </c>
      <c r="E182" s="21">
        <f t="shared" si="110"/>
        <v>3.8619757975969426E-3</v>
      </c>
      <c r="F182" s="21">
        <f t="shared" si="110"/>
        <v>2.2845646338693359E-2</v>
      </c>
      <c r="G182" s="21">
        <f t="shared" si="110"/>
        <v>4.8160960458081617E-3</v>
      </c>
      <c r="H182" s="1">
        <f t="shared" si="110"/>
        <v>8.4485264987452097E-3</v>
      </c>
      <c r="I182" s="1">
        <f t="shared" si="110"/>
        <v>9.5211711196573814E-3</v>
      </c>
      <c r="J182" s="1">
        <f t="shared" si="110"/>
        <v>6.3131584320176154E-3</v>
      </c>
      <c r="K182" s="21">
        <f t="shared" si="110"/>
        <v>5.2139711137970642E-3</v>
      </c>
      <c r="L182" s="21">
        <f t="shared" si="110"/>
        <v>9.5211711196572773E-3</v>
      </c>
      <c r="M182" s="21">
        <f t="shared" si="110"/>
        <v>4.9836796912829532E-3</v>
      </c>
      <c r="N182" s="1">
        <f t="shared" si="110"/>
        <v>4.1078300046300332E-3</v>
      </c>
      <c r="O182" s="1">
        <f t="shared" si="110"/>
        <v>4.3472090507142907E-3</v>
      </c>
      <c r="P182" s="1">
        <f t="shared" si="110"/>
        <v>2.6480774697342758E-3</v>
      </c>
      <c r="Q182" s="21">
        <f t="shared" si="110"/>
        <v>2.403780876773128E-3</v>
      </c>
      <c r="R182" s="21">
        <f t="shared" si="110"/>
        <v>4.3472090507142907E-3</v>
      </c>
      <c r="S182" s="21">
        <f t="shared" si="110"/>
        <v>3.0687383567259015E-3</v>
      </c>
      <c r="T182" s="1">
        <f t="shared" si="110"/>
        <v>5.5211679849799288E-3</v>
      </c>
      <c r="U182" s="1">
        <f t="shared" si="110"/>
        <v>4.4524844589445469E-3</v>
      </c>
      <c r="V182" s="1">
        <f t="shared" si="110"/>
        <v>3.9146582200227696E-3</v>
      </c>
      <c r="W182" s="21">
        <f t="shared" si="110"/>
        <v>3.3893848981054308E-3</v>
      </c>
      <c r="X182" s="21">
        <f t="shared" si="110"/>
        <v>4.4524844589445617E-3</v>
      </c>
      <c r="Y182" s="21">
        <f t="shared" si="110"/>
        <v>4.6822245280007911E-3</v>
      </c>
      <c r="Z182" s="1">
        <f t="shared" si="110"/>
        <v>9.1218377523167894E-3</v>
      </c>
      <c r="AA182" s="1">
        <f t="shared" si="110"/>
        <v>8.9698669022954727E-3</v>
      </c>
      <c r="AB182" s="1">
        <f t="shared" si="110"/>
        <v>7.1905194101507756E-3</v>
      </c>
      <c r="AC182" s="21">
        <f t="shared" si="110"/>
        <v>5.132027208759651E-3</v>
      </c>
      <c r="AD182" s="21">
        <f t="shared" si="110"/>
        <v>8.9698669022956236E-3</v>
      </c>
      <c r="AE182" s="21">
        <f t="shared" si="110"/>
        <v>5.9262620286866328E-3</v>
      </c>
      <c r="AF182" s="1">
        <f t="shared" si="110"/>
        <v>6.7670825414242576E-3</v>
      </c>
      <c r="AG182" s="1">
        <f t="shared" si="110"/>
        <v>6.9685539667677914E-3</v>
      </c>
      <c r="AH182" s="1">
        <f t="shared" si="110"/>
        <v>3.1663363236216252E-3</v>
      </c>
      <c r="AI182" s="21">
        <f t="shared" si="110"/>
        <v>4.2809338588529217E-3</v>
      </c>
      <c r="AJ182" s="21">
        <f t="shared" si="110"/>
        <v>6.9685539667677879E-3</v>
      </c>
      <c r="AK182" s="21">
        <f t="shared" si="110"/>
        <v>3.2944074441640212E-3</v>
      </c>
      <c r="AL182" s="1">
        <f t="shared" si="110"/>
        <v>1.3271265933956441E-2</v>
      </c>
      <c r="AM182" s="1">
        <f t="shared" si="110"/>
        <v>1.1846978948410501E-2</v>
      </c>
      <c r="AN182" s="1">
        <f>_xlfn.STDEV.P(AN7:AN146)</f>
        <v>4.687352228963315E-3</v>
      </c>
      <c r="AO182" s="21">
        <f t="shared" si="110"/>
        <v>8.3484956693571106E-3</v>
      </c>
      <c r="AP182" s="21">
        <f t="shared" si="110"/>
        <v>1.0500879360650644E-2</v>
      </c>
      <c r="AQ182" s="21">
        <f t="shared" si="110"/>
        <v>5.1314613326189206E-3</v>
      </c>
      <c r="AR182" s="1">
        <f t="shared" si="110"/>
        <v>2.9857213260340784E-2</v>
      </c>
      <c r="AS182" s="1">
        <f t="shared" si="110"/>
        <v>2.3874968052120943E-2</v>
      </c>
      <c r="AT182" s="1">
        <f t="shared" si="110"/>
        <v>1.1720983168172E-2</v>
      </c>
      <c r="AU182" s="21">
        <f t="shared" si="110"/>
        <v>2.0343798553044301E-2</v>
      </c>
      <c r="AV182" s="21">
        <f t="shared" si="110"/>
        <v>1.6745773438728483E-2</v>
      </c>
      <c r="AW182" s="21">
        <f t="shared" si="110"/>
        <v>7.6399464083492788E-3</v>
      </c>
      <c r="AX182" s="1">
        <f t="shared" si="110"/>
        <v>2.1517426480574892E-2</v>
      </c>
      <c r="AY182" s="1">
        <f t="shared" si="110"/>
        <v>1.9909063301185335E-2</v>
      </c>
      <c r="AZ182" s="1">
        <f t="shared" si="110"/>
        <v>5.4113035511278613E-3</v>
      </c>
      <c r="BA182" s="21">
        <f t="shared" si="110"/>
        <v>1.4511213371493626E-2</v>
      </c>
      <c r="BB182" s="21">
        <f t="shared" si="110"/>
        <v>1.8285568344841831E-2</v>
      </c>
      <c r="BC182" s="21">
        <f t="shared" si="110"/>
        <v>5.5167871824392889E-3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3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0.224</v>
      </c>
      <c r="C7">
        <v>-6.3E-3</v>
      </c>
      <c r="D7">
        <v>2.5999999999999999E-3</v>
      </c>
      <c r="E7" s="34">
        <f>IF(B7&gt;$B$149,B7-$B$149,$B$149-B7)</f>
        <v>6.6549999999999943E-3</v>
      </c>
      <c r="F7" s="34">
        <f>IF(C7&gt;$C$149,C7-$C$149,IF(C7&gt;0,$C$149-C7,IF(C7&gt;(-$C$149),$C$149-(C7*(-1)),(C7+$C$149)*(-1))))</f>
        <v>2.5535714285714276E-3</v>
      </c>
      <c r="G7" s="34">
        <f>IF(D7&gt;$D$149,D7-$D$149,IF(D7&gt;0,$D$149-D7,IF(D7&gt;(-$D$149),$D$149-(D7*(-1)),(D7+$D$149)*(-1))))</f>
        <v>7.5121428571428544E-3</v>
      </c>
      <c r="H7">
        <v>0.20810000000000001</v>
      </c>
      <c r="I7">
        <v>-1E-3</v>
      </c>
      <c r="J7">
        <v>-0.02</v>
      </c>
      <c r="K7" s="35">
        <f>IF(H7&gt;$H$149,H7-$H$149,$H$149-H7)</f>
        <v>3.7185714285714599E-3</v>
      </c>
      <c r="L7" s="35">
        <f>IF(I7&gt;$D$149,I7-$D$149,IF(I7&gt;0,$D$149-I7,IF(I7&gt;(-$D$149),$D$149-(I7*(-1)),(I7+$D$149)*(-1))))</f>
        <v>3.9121428571428545E-3</v>
      </c>
      <c r="M7" s="35">
        <f>IF(J7&gt;$D$149,J7-$D$149,IF(J7&gt;0,$D$149-J7,IF(J7&gt;(-$D$149),$D$149-(J7*(-1)),(J7+$D$149)*(-1))))</f>
        <v>2.4912142857142855E-2</v>
      </c>
      <c r="N7">
        <v>0.2389</v>
      </c>
      <c r="O7">
        <v>-7.1999999999999998E-3</v>
      </c>
      <c r="P7">
        <v>-1.7000000000000001E-2</v>
      </c>
      <c r="Q7" s="35">
        <f>IF(N7&gt;$N$149,N7-$N$149,$N$149-N7)</f>
        <v>1.4354285714285736E-2</v>
      </c>
      <c r="R7" s="35">
        <f>IF(O7&gt;$D$149,O7-$D$149,IF(O7&gt;0,$D$149-O7,IF(O7&gt;(-$D$149),$D$149-(O7*(-1)),(O7+$D$149)*(-1))))</f>
        <v>1.2112142857142854E-2</v>
      </c>
      <c r="S7" s="35">
        <f>IF(P7&gt;$D$149,P7-$D$149,IF(P7&gt;0,$D$149-P7,IF(P7&gt;(-$D$149),$D$149-(P7*(-1)),(P7+$D$149)*(-1))))</f>
        <v>2.1912142857142856E-2</v>
      </c>
      <c r="T7">
        <v>0.2273</v>
      </c>
      <c r="U7">
        <v>-5.4999999999999997E-3</v>
      </c>
      <c r="V7">
        <v>-1.9300000000000001E-2</v>
      </c>
      <c r="W7" s="35">
        <f>IF(T7&gt;$T$149,T7-$T$149,$T$149-T7)</f>
        <v>5.0707142857142062E-3</v>
      </c>
      <c r="X7" s="35">
        <f>IF(U7&gt;$D$149,U7-$D$149,IF(U7&gt;0,$D$149-U7,IF(U7&gt;(-$D$149),$D$149-(U7*(-1)),(U7+$D$149)*(-1))))</f>
        <v>1.0412142857142854E-2</v>
      </c>
      <c r="Y7" s="35">
        <f>IF(V7&gt;$D$149,V7-$D$149,IF(V7&gt;0,$D$149-V7,IF(V7&gt;(-$D$149),$D$149-(V7*(-1)),(V7+$D$149)*(-1))))</f>
        <v>2.4212142857142856E-2</v>
      </c>
      <c r="Z7">
        <v>0.22239999999999999</v>
      </c>
      <c r="AA7">
        <v>-4.1000000000000003E-3</v>
      </c>
      <c r="AB7">
        <v>-1.83E-2</v>
      </c>
      <c r="AC7" s="35">
        <f>IF(Z7&gt;$Z$149,Z7-$Z$149,$Z$149-Z7)</f>
        <v>7.285714285714312E-3</v>
      </c>
      <c r="AD7" s="35">
        <f>IF(AA7&gt;$D$149,AA7-$D$149,IF(AA7&gt;0,$D$149-AA7,IF(AA7&gt;(-$D$149),$D$149-(AA7*(-1)),(AA7+$D$149)*(-1))))</f>
        <v>8.1214285714285416E-4</v>
      </c>
      <c r="AE7" s="35">
        <f>IF(AB7&gt;$D$149,AB7-$D$149,IF(AB7&gt;0,$D$149-AB7,IF(AB7&gt;(-$D$149),$D$149-(AB7*(-1)),(AB7+$D$149)*(-1))))</f>
        <v>2.3212142857142855E-2</v>
      </c>
      <c r="AF7">
        <v>0.21110000000000001</v>
      </c>
      <c r="AG7">
        <v>-2.81E-2</v>
      </c>
      <c r="AH7">
        <v>-4.4000000000000003E-3</v>
      </c>
      <c r="AI7" s="35">
        <f>IF(AF7&gt;$AF$149,AF7-$AF$149,$AF$149-AF7)</f>
        <v>1.0014285714285143E-3</v>
      </c>
      <c r="AJ7" s="35">
        <f>IF(AG7&gt;$D$149,AG7-$D$149,IF(AG7&gt;0,$D$149-AG7,IF(AG7&gt;(-$D$149),$D$149-(AG7*(-1)),(AG7+$D$149)*(-1))))</f>
        <v>3.3012142857142851E-2</v>
      </c>
      <c r="AK7" s="35">
        <f>IF(AH7&gt;$D$149,AH7-$D$149,IF(AH7&gt;0,$D$149-AH7,IF(AH7&gt;(-$D$149),$D$149-(AH7*(-1)),(AH7+$D$149)*(-1))))</f>
        <v>5.1214285714285424E-4</v>
      </c>
      <c r="AL7">
        <v>0.21129999999999999</v>
      </c>
      <c r="AM7">
        <v>-2.3199999999999998E-2</v>
      </c>
      <c r="AN7">
        <v>-8.5000000000000006E-3</v>
      </c>
      <c r="AO7" s="35">
        <f>IF(AL7&gt;$AL$149,AL7-$AL$149,$AL$149-AL7)</f>
        <v>1.6575000000000006E-2</v>
      </c>
      <c r="AP7" s="35">
        <f>IF(AM7&gt;$D$149,AM7-$D$149,IF(AM7&gt;0,$D$149-AM7,IF(AM7&gt;(-$D$149),$D$149-(AM7*(-1)),(AM7+$D$149)*(-1))))</f>
        <v>2.8112142857142853E-2</v>
      </c>
      <c r="AQ7" s="35">
        <f>IF(AN7&gt;$D$149,AN7-$D$149,IF(AN7&gt;0,$D$149-AN7,IF(AN7&gt;(-$D$149),$D$149-(AN7*(-1)),(AN7+$D$149)*(-1))))</f>
        <v>1.3412142857142855E-2</v>
      </c>
      <c r="AR7">
        <v>9.6500000000000002E-2</v>
      </c>
      <c r="AS7">
        <v>-1.29E-2</v>
      </c>
      <c r="AT7">
        <v>-2.6499999999999999E-2</v>
      </c>
      <c r="AU7" s="35">
        <f>IF(AR7&gt;$AR$149,AR7-$AR$149,$AR$149-AR7)</f>
        <v>1.0857142857140234E-4</v>
      </c>
      <c r="AV7" s="35">
        <f>IF(AS7&gt;$D$149,AS7-$D$149,IF(AS7&gt;0,$D$149-AS7,IF(AS7&gt;(-$D$149),$D$149-(AS7*(-1)),(AS7+$D$149)*(-1))))</f>
        <v>1.7812142857142853E-2</v>
      </c>
      <c r="AW7" s="35">
        <f>IF(AT7&gt;$D$149,AT7-$D$149,IF(AT7&gt;0,$D$149-AT7,IF(AT7&gt;(-$D$149),$D$149-(AT7*(-1)),(AT7+$D$149)*(-1))))</f>
        <v>3.1412142857142854E-2</v>
      </c>
      <c r="AX7">
        <v>0.1323</v>
      </c>
      <c r="AY7">
        <v>-0.01</v>
      </c>
      <c r="AZ7">
        <v>-1.8599999999999998E-2</v>
      </c>
      <c r="BA7" s="35">
        <f>IF(AX7&gt;$AX$149,AX7-$AX$149,$AX$149-AX7)</f>
        <v>1.8520714285714279E-2</v>
      </c>
      <c r="BB7" s="35">
        <f>IF(AY7&gt;$D$149,AY7-$D$149,IF(AY7&gt;0,$D$149-AY7,IF(AY7&gt;(-$D$149),$D$149-(AY7*(-1)),(AY7+$D$149)*(-1))))</f>
        <v>1.4912142857142855E-2</v>
      </c>
      <c r="BC7" s="35">
        <f>IF(AZ7&gt;$D$149,AZ7-$D$149,IF(AZ7&gt;0,$D$149-AZ7,IF(AZ7&gt;(-$D$149),$D$149-(AZ7*(-1)),(AZ7+$D$149)*(-1))))</f>
        <v>2.3512142857142853E-2</v>
      </c>
    </row>
    <row r="8" spans="1:55" ht="15">
      <c r="A8" s="1">
        <v>2</v>
      </c>
      <c r="B8">
        <v>0.2324</v>
      </c>
      <c r="C8">
        <v>-4.0000000000000001E-3</v>
      </c>
      <c r="D8">
        <v>1.9E-3</v>
      </c>
      <c r="E8" s="34">
        <f t="shared" ref="E8:E71" si="0">IF(B8&gt;$B$149,B8-$B$149,$B$149-B8)</f>
        <v>1.7449999999999966E-3</v>
      </c>
      <c r="F8" s="34">
        <f t="shared" ref="F8:F71" si="1">IF(C8&gt;$C$149,C8-$C$149,IF(C8&gt;0,$C$149-C8,IF(C8&gt;(-$C$149),$C$149-(C8*(-1)),(C8+$C$149)*(-1))))</f>
        <v>4.8535714285714276E-3</v>
      </c>
      <c r="G8" s="34">
        <f t="shared" ref="G8:G71" si="2">IF(D8&gt;$D$149,D8-$D$149,IF(D8&gt;0,$D$149-D8,IF(D8&gt;(-$D$149),$D$149-(D8*(-1)),(D8+$D$149)*(-1))))</f>
        <v>6.8121428571428543E-3</v>
      </c>
      <c r="H8">
        <v>0.19089999999999999</v>
      </c>
      <c r="I8">
        <v>-1.15E-2</v>
      </c>
      <c r="J8">
        <v>-1.34E-2</v>
      </c>
      <c r="K8" s="35">
        <f t="shared" ref="K8:K71" si="3">IF(H8&gt;$H$149,H8-$H$149,$H$149-H8)</f>
        <v>2.0918571428571481E-2</v>
      </c>
      <c r="L8" s="35">
        <f t="shared" ref="L8:M71" si="4">IF(I8&gt;$D$149,I8-$D$149,IF(I8&gt;0,$D$149-I8,IF(I8&gt;(-$D$149),$D$149-(I8*(-1)),(I8+$D$149)*(-1))))</f>
        <v>1.6412142857142854E-2</v>
      </c>
      <c r="M8" s="35">
        <f t="shared" si="4"/>
        <v>1.8312142857142853E-2</v>
      </c>
      <c r="N8">
        <v>0.23430000000000001</v>
      </c>
      <c r="O8">
        <v>-5.8999999999999999E-3</v>
      </c>
      <c r="P8">
        <v>-1.7100000000000001E-2</v>
      </c>
      <c r="Q8" s="35">
        <f t="shared" ref="Q8:Q71" si="5">IF(N8&gt;$N$149,N8-$N$149,$N$149-N8)</f>
        <v>9.7542857142857431E-3</v>
      </c>
      <c r="R8" s="35">
        <f t="shared" ref="R8:S71" si="6">IF(O8&gt;$D$149,O8-$D$149,IF(O8&gt;0,$D$149-O8,IF(O8&gt;(-$D$149),$D$149-(O8*(-1)),(O8+$D$149)*(-1))))</f>
        <v>1.0812142857142854E-2</v>
      </c>
      <c r="S8" s="35">
        <f t="shared" si="6"/>
        <v>2.2012142857142855E-2</v>
      </c>
      <c r="T8">
        <v>0.22550000000000001</v>
      </c>
      <c r="U8">
        <v>-1.0800000000000001E-2</v>
      </c>
      <c r="V8">
        <v>-1.5699999999999999E-2</v>
      </c>
      <c r="W8" s="35">
        <f t="shared" ref="W8:W71" si="7">IF(T8&gt;$T$149,T8-$T$149,$T$149-T8)</f>
        <v>3.2707142857142102E-3</v>
      </c>
      <c r="X8" s="35">
        <f t="shared" ref="X8:Y71" si="8">IF(U8&gt;$D$149,U8-$D$149,IF(U8&gt;0,$D$149-U8,IF(U8&gt;(-$D$149),$D$149-(U8*(-1)),(U8+$D$149)*(-1))))</f>
        <v>1.5712142857142855E-2</v>
      </c>
      <c r="Y8" s="35">
        <f t="shared" si="8"/>
        <v>2.0612142857142853E-2</v>
      </c>
      <c r="Z8">
        <v>0.20669999999999999</v>
      </c>
      <c r="AA8">
        <v>-2.5700000000000001E-2</v>
      </c>
      <c r="AB8">
        <v>-1.7399999999999999E-2</v>
      </c>
      <c r="AC8" s="35">
        <f t="shared" ref="AC8:AC71" si="9">IF(Z8&gt;$Z$149,Z8-$Z$149,$Z$149-Z8)</f>
        <v>8.4142857142856797E-3</v>
      </c>
      <c r="AD8" s="35">
        <f t="shared" ref="AD8:AE71" si="10">IF(AA8&gt;$D$149,AA8-$D$149,IF(AA8&gt;0,$D$149-AA8,IF(AA8&gt;(-$D$149),$D$149-(AA8*(-1)),(AA8+$D$149)*(-1))))</f>
        <v>3.0612142857142855E-2</v>
      </c>
      <c r="AE8" s="35">
        <f t="shared" si="10"/>
        <v>2.2312142857142853E-2</v>
      </c>
      <c r="AF8">
        <v>0.22059999999999999</v>
      </c>
      <c r="AG8">
        <v>-1.7899999999999999E-2</v>
      </c>
      <c r="AH8">
        <v>-3.0000000000000001E-3</v>
      </c>
      <c r="AI8" s="35">
        <f t="shared" ref="AI8:AI71" si="11">IF(AF8&gt;$AF$149,AF8-$AF$149,$AF$149-AF8)</f>
        <v>8.4985714285714664E-3</v>
      </c>
      <c r="AJ8" s="35">
        <f t="shared" ref="AJ8:AK71" si="12">IF(AG8&gt;$D$149,AG8-$D$149,IF(AG8&gt;0,$D$149-AG8,IF(AG8&gt;(-$D$149),$D$149-(AG8*(-1)),(AG8+$D$149)*(-1))))</f>
        <v>2.2812142857142854E-2</v>
      </c>
      <c r="AK8" s="35">
        <f t="shared" si="12"/>
        <v>1.9121428571428544E-3</v>
      </c>
      <c r="AL8">
        <v>0.21340000000000001</v>
      </c>
      <c r="AM8">
        <v>-1.7999999999999999E-2</v>
      </c>
      <c r="AN8">
        <v>-1.49E-2</v>
      </c>
      <c r="AO8" s="35">
        <f t="shared" ref="AO8:AO71" si="13">IF(AL8&gt;$AL$149,AL8-$AL$149,$AL$149-AL8)</f>
        <v>1.8675000000000025E-2</v>
      </c>
      <c r="AP8" s="35">
        <f t="shared" ref="AP8:AQ71" si="14">IF(AM8&gt;$D$149,AM8-$D$149,IF(AM8&gt;0,$D$149-AM8,IF(AM8&gt;(-$D$149),$D$149-(AM8*(-1)),(AM8+$D$149)*(-1))))</f>
        <v>2.2912142857142853E-2</v>
      </c>
      <c r="AQ8" s="35">
        <f t="shared" si="14"/>
        <v>1.9812142857142855E-2</v>
      </c>
      <c r="AR8">
        <v>0.1188</v>
      </c>
      <c r="AS8">
        <v>1.32E-2</v>
      </c>
      <c r="AT8">
        <v>-1.8800000000000001E-2</v>
      </c>
      <c r="AU8" s="35">
        <f t="shared" ref="AU8:AU71" si="15">IF(AR8&gt;$AR$149,AR8-$AR$149,$AR$149-AR8)</f>
        <v>2.2408571428571403E-2</v>
      </c>
      <c r="AV8" s="35">
        <f t="shared" ref="AV8:AW71" si="16">IF(AS8&gt;$D$149,AS8-$D$149,IF(AS8&gt;0,$D$149-AS8,IF(AS8&gt;(-$D$149),$D$149-(AS8*(-1)),(AS8+$D$149)*(-1))))</f>
        <v>1.8112142857142854E-2</v>
      </c>
      <c r="AW8" s="35">
        <f t="shared" si="16"/>
        <v>2.3712142857142855E-2</v>
      </c>
      <c r="AX8">
        <v>0.1096</v>
      </c>
      <c r="AY8">
        <v>2.1399999999999999E-2</v>
      </c>
      <c r="AZ8">
        <v>-1.6E-2</v>
      </c>
      <c r="BA8" s="35">
        <f t="shared" ref="BA8:BA71" si="17">IF(AX8&gt;$AX$149,AX8-$AX$149,$AX$149-AX8)</f>
        <v>4.1220714285714277E-2</v>
      </c>
      <c r="BB8" s="35">
        <f t="shared" ref="BB8:BC71" si="18">IF(AY8&gt;$D$149,AY8-$D$149,IF(AY8&gt;0,$D$149-AY8,IF(AY8&gt;(-$D$149),$D$149-(AY8*(-1)),(AY8+$D$149)*(-1))))</f>
        <v>2.6312142857142853E-2</v>
      </c>
      <c r="BC8" s="35">
        <f t="shared" si="18"/>
        <v>2.0912142857142855E-2</v>
      </c>
    </row>
    <row r="9" spans="1:55" ht="15">
      <c r="A9" s="1">
        <v>3</v>
      </c>
      <c r="B9">
        <v>0.23100000000000001</v>
      </c>
      <c r="C9">
        <v>5.8999999999999999E-3</v>
      </c>
      <c r="D9">
        <v>-5.1000000000000004E-3</v>
      </c>
      <c r="E9" s="34">
        <f t="shared" si="0"/>
        <v>3.4500000000001196E-4</v>
      </c>
      <c r="F9" s="34">
        <f t="shared" si="1"/>
        <v>1.4753571428571428E-2</v>
      </c>
      <c r="G9" s="34">
        <f t="shared" si="2"/>
        <v>1.0012142857142855E-2</v>
      </c>
      <c r="H9">
        <v>0.2102</v>
      </c>
      <c r="I9">
        <v>1.6000000000000001E-3</v>
      </c>
      <c r="J9">
        <v>-2.1399999999999999E-2</v>
      </c>
      <c r="K9" s="35">
        <f t="shared" si="3"/>
        <v>1.6185714285714692E-3</v>
      </c>
      <c r="L9" s="35">
        <f t="shared" si="4"/>
        <v>6.5121428571428544E-3</v>
      </c>
      <c r="M9" s="35">
        <f t="shared" si="4"/>
        <v>2.6312142857142853E-2</v>
      </c>
      <c r="N9">
        <v>0.2233</v>
      </c>
      <c r="O9">
        <v>-4.3E-3</v>
      </c>
      <c r="P9">
        <v>-1.67E-2</v>
      </c>
      <c r="Q9" s="35">
        <f t="shared" si="5"/>
        <v>1.2457142857142667E-3</v>
      </c>
      <c r="R9" s="35">
        <f t="shared" si="6"/>
        <v>6.121428571428545E-4</v>
      </c>
      <c r="S9" s="35">
        <f t="shared" si="6"/>
        <v>2.1612142857142854E-2</v>
      </c>
      <c r="T9">
        <v>0.2334</v>
      </c>
      <c r="U9">
        <v>-2.3999999999999998E-3</v>
      </c>
      <c r="V9">
        <v>-1.35E-2</v>
      </c>
      <c r="W9" s="35">
        <f t="shared" si="7"/>
        <v>1.1170714285714201E-2</v>
      </c>
      <c r="X9" s="35">
        <f t="shared" si="8"/>
        <v>2.5121428571428547E-3</v>
      </c>
      <c r="Y9" s="35">
        <f t="shared" si="8"/>
        <v>1.8412142857142856E-2</v>
      </c>
      <c r="Z9">
        <v>0.20669999999999999</v>
      </c>
      <c r="AA9">
        <v>-2.6100000000000002E-2</v>
      </c>
      <c r="AB9">
        <v>-8.5000000000000006E-3</v>
      </c>
      <c r="AC9" s="35">
        <f t="shared" si="9"/>
        <v>8.4142857142856797E-3</v>
      </c>
      <c r="AD9" s="35">
        <f t="shared" si="10"/>
        <v>3.1012142857142856E-2</v>
      </c>
      <c r="AE9" s="35">
        <f t="shared" si="10"/>
        <v>1.3412142857142855E-2</v>
      </c>
      <c r="AF9">
        <v>0.21959999999999999</v>
      </c>
      <c r="AG9">
        <v>-1.14E-2</v>
      </c>
      <c r="AH9">
        <v>6.3E-3</v>
      </c>
      <c r="AI9" s="35">
        <f t="shared" si="11"/>
        <v>7.4985714285714655E-3</v>
      </c>
      <c r="AJ9" s="35">
        <f t="shared" si="12"/>
        <v>1.6312142857142855E-2</v>
      </c>
      <c r="AK9" s="35">
        <f t="shared" si="12"/>
        <v>1.1212142857142855E-2</v>
      </c>
      <c r="AL9">
        <v>0.20449999999999999</v>
      </c>
      <c r="AM9">
        <v>-4.0000000000000001E-3</v>
      </c>
      <c r="AN9">
        <v>-1.9199999999999998E-2</v>
      </c>
      <c r="AO9" s="35">
        <f t="shared" si="13"/>
        <v>9.7750000000000059E-3</v>
      </c>
      <c r="AP9" s="35">
        <f t="shared" si="14"/>
        <v>9.1214285714285442E-4</v>
      </c>
      <c r="AQ9" s="35">
        <f t="shared" si="14"/>
        <v>2.4112142857142853E-2</v>
      </c>
      <c r="AR9">
        <v>9.9199999999999997E-2</v>
      </c>
      <c r="AS9">
        <v>-1.3899999999999999E-2</v>
      </c>
      <c r="AT9">
        <v>-1.49E-2</v>
      </c>
      <c r="AU9" s="35">
        <f t="shared" si="15"/>
        <v>2.8085714285713964E-3</v>
      </c>
      <c r="AV9" s="35">
        <f t="shared" si="16"/>
        <v>1.8812142857142854E-2</v>
      </c>
      <c r="AW9" s="35">
        <f t="shared" si="16"/>
        <v>1.9812142857142855E-2</v>
      </c>
      <c r="AX9">
        <v>0.1368</v>
      </c>
      <c r="AY9">
        <v>-1.18E-2</v>
      </c>
      <c r="AZ9">
        <v>-1.06E-2</v>
      </c>
      <c r="BA9" s="35">
        <f t="shared" si="17"/>
        <v>1.4020714285714275E-2</v>
      </c>
      <c r="BB9" s="35">
        <f t="shared" si="18"/>
        <v>1.6712142857142856E-2</v>
      </c>
      <c r="BC9" s="35">
        <f t="shared" si="18"/>
        <v>1.5512142857142855E-2</v>
      </c>
    </row>
    <row r="10" spans="1:55" ht="15">
      <c r="A10" s="1">
        <v>4</v>
      </c>
      <c r="B10">
        <v>0.23899999999999999</v>
      </c>
      <c r="C10">
        <v>2.3E-3</v>
      </c>
      <c r="D10">
        <v>7.6E-3</v>
      </c>
      <c r="E10" s="34">
        <f t="shared" si="0"/>
        <v>8.3449999999999913E-3</v>
      </c>
      <c r="F10" s="34">
        <f t="shared" si="1"/>
        <v>1.1153571428571428E-2</v>
      </c>
      <c r="G10" s="34">
        <f t="shared" si="2"/>
        <v>1.2512142857142854E-2</v>
      </c>
      <c r="H10">
        <v>0.20569999999999999</v>
      </c>
      <c r="I10">
        <v>8.6999999999999994E-3</v>
      </c>
      <c r="J10">
        <v>-1.6000000000000001E-3</v>
      </c>
      <c r="K10" s="35">
        <f t="shared" si="3"/>
        <v>6.1185714285714732E-3</v>
      </c>
      <c r="L10" s="35">
        <f t="shared" si="4"/>
        <v>1.3612142857142854E-2</v>
      </c>
      <c r="M10" s="35">
        <f t="shared" si="4"/>
        <v>3.3121428571428546E-3</v>
      </c>
      <c r="N10">
        <v>0.22420000000000001</v>
      </c>
      <c r="O10">
        <v>1.06E-2</v>
      </c>
      <c r="P10">
        <v>-1.4E-2</v>
      </c>
      <c r="Q10" s="35">
        <f t="shared" si="5"/>
        <v>3.4571428571425478E-4</v>
      </c>
      <c r="R10" s="35">
        <f t="shared" si="6"/>
        <v>1.5512142857142855E-2</v>
      </c>
      <c r="S10" s="35">
        <f t="shared" si="6"/>
        <v>1.8912142857142857E-2</v>
      </c>
      <c r="T10">
        <v>0.23319999999999999</v>
      </c>
      <c r="U10">
        <v>-3.0000000000000001E-3</v>
      </c>
      <c r="V10">
        <v>-8.0999999999999996E-3</v>
      </c>
      <c r="W10" s="35">
        <f t="shared" si="7"/>
        <v>1.0970714285714195E-2</v>
      </c>
      <c r="X10" s="35">
        <f t="shared" si="8"/>
        <v>1.9121428571428544E-3</v>
      </c>
      <c r="Y10" s="35">
        <f t="shared" si="8"/>
        <v>1.3012142857142854E-2</v>
      </c>
      <c r="Z10">
        <v>0.19950000000000001</v>
      </c>
      <c r="AA10">
        <v>-2.3099999999999999E-2</v>
      </c>
      <c r="AB10">
        <v>3.8E-3</v>
      </c>
      <c r="AC10" s="35">
        <f t="shared" si="9"/>
        <v>1.5614285714285664E-2</v>
      </c>
      <c r="AD10" s="35">
        <f t="shared" si="10"/>
        <v>2.8012142857142854E-2</v>
      </c>
      <c r="AE10" s="35">
        <f t="shared" si="10"/>
        <v>8.7121428571428541E-3</v>
      </c>
      <c r="AF10">
        <v>0.2122</v>
      </c>
      <c r="AG10">
        <v>3.0999999999999999E-3</v>
      </c>
      <c r="AH10">
        <v>1.83E-2</v>
      </c>
      <c r="AI10" s="35">
        <f t="shared" si="11"/>
        <v>9.8571428571475606E-5</v>
      </c>
      <c r="AJ10" s="35">
        <f t="shared" si="12"/>
        <v>8.0121428571428548E-3</v>
      </c>
      <c r="AK10" s="35">
        <f t="shared" si="12"/>
        <v>2.3212142857142855E-2</v>
      </c>
      <c r="AL10">
        <v>0.19059999999999999</v>
      </c>
      <c r="AM10">
        <v>-2.1100000000000001E-2</v>
      </c>
      <c r="AN10">
        <v>-1.8200000000000001E-2</v>
      </c>
      <c r="AO10" s="35">
        <f t="shared" si="13"/>
        <v>4.1249999999999898E-3</v>
      </c>
      <c r="AP10" s="35">
        <f t="shared" si="14"/>
        <v>2.6012142857142855E-2</v>
      </c>
      <c r="AQ10" s="35">
        <f t="shared" si="14"/>
        <v>2.3112142857142855E-2</v>
      </c>
      <c r="AR10">
        <v>6.2199999999999998E-2</v>
      </c>
      <c r="AS10">
        <v>-2.9600000000000001E-2</v>
      </c>
      <c r="AT10">
        <v>5.4999999999999997E-3</v>
      </c>
      <c r="AU10" s="35">
        <f t="shared" si="15"/>
        <v>3.4191428571428602E-2</v>
      </c>
      <c r="AV10" s="35">
        <f t="shared" si="16"/>
        <v>3.4512142857142852E-2</v>
      </c>
      <c r="AW10" s="35">
        <f t="shared" si="16"/>
        <v>1.0412142857142854E-2</v>
      </c>
      <c r="AX10">
        <v>0.18529999999999999</v>
      </c>
      <c r="AY10">
        <v>-2.3E-3</v>
      </c>
      <c r="AZ10">
        <v>-2.2499999999999999E-2</v>
      </c>
      <c r="BA10" s="35">
        <f t="shared" si="17"/>
        <v>3.4479285714285712E-2</v>
      </c>
      <c r="BB10" s="35">
        <f t="shared" si="18"/>
        <v>2.6121428571428545E-3</v>
      </c>
      <c r="BC10" s="35">
        <f t="shared" si="18"/>
        <v>2.7412142857142854E-2</v>
      </c>
    </row>
    <row r="11" spans="1:55" ht="15">
      <c r="A11" s="1">
        <v>5</v>
      </c>
      <c r="B11">
        <v>0.2273</v>
      </c>
      <c r="C11">
        <v>8.3999999999999995E-3</v>
      </c>
      <c r="D11">
        <v>2E-3</v>
      </c>
      <c r="E11" s="34">
        <f t="shared" si="0"/>
        <v>3.3549999999999969E-3</v>
      </c>
      <c r="F11" s="34">
        <f t="shared" si="1"/>
        <v>1.7253571428571427E-2</v>
      </c>
      <c r="G11" s="34">
        <f t="shared" si="2"/>
        <v>6.9121428571428545E-3</v>
      </c>
      <c r="H11">
        <v>0.23150000000000001</v>
      </c>
      <c r="I11">
        <v>2.7000000000000001E-3</v>
      </c>
      <c r="J11">
        <v>-7.7000000000000002E-3</v>
      </c>
      <c r="K11" s="35">
        <f t="shared" si="3"/>
        <v>1.9681428571428544E-2</v>
      </c>
      <c r="L11" s="35">
        <f t="shared" si="4"/>
        <v>7.6121428571428547E-3</v>
      </c>
      <c r="M11" s="35">
        <f t="shared" si="4"/>
        <v>1.2612142857142855E-2</v>
      </c>
      <c r="N11">
        <v>0.23100000000000001</v>
      </c>
      <c r="O11">
        <v>5.0000000000000001E-3</v>
      </c>
      <c r="P11">
        <v>-1.3299999999999999E-2</v>
      </c>
      <c r="Q11" s="35">
        <f t="shared" si="5"/>
        <v>6.4542857142857457E-3</v>
      </c>
      <c r="R11" s="35">
        <f t="shared" si="6"/>
        <v>9.9121428571428555E-3</v>
      </c>
      <c r="S11" s="35">
        <f t="shared" si="6"/>
        <v>1.8212142857142854E-2</v>
      </c>
      <c r="T11">
        <v>0.22420000000000001</v>
      </c>
      <c r="U11">
        <v>1.2999999999999999E-3</v>
      </c>
      <c r="V11">
        <v>-4.1999999999999997E-3</v>
      </c>
      <c r="W11" s="35">
        <f t="shared" si="7"/>
        <v>1.9707142857142146E-3</v>
      </c>
      <c r="X11" s="35">
        <f t="shared" si="8"/>
        <v>6.2121428571428544E-3</v>
      </c>
      <c r="Y11" s="35">
        <f t="shared" si="8"/>
        <v>7.1214285714285477E-4</v>
      </c>
      <c r="Z11">
        <v>0.2094</v>
      </c>
      <c r="AA11">
        <v>-2.47E-2</v>
      </c>
      <c r="AB11">
        <v>-2.29E-2</v>
      </c>
      <c r="AC11" s="35">
        <f t="shared" si="9"/>
        <v>5.7142857142856718E-3</v>
      </c>
      <c r="AD11" s="35">
        <f t="shared" si="10"/>
        <v>2.9612142857142854E-2</v>
      </c>
      <c r="AE11" s="35">
        <f t="shared" si="10"/>
        <v>2.7812142857142855E-2</v>
      </c>
      <c r="AF11">
        <v>0.20860000000000001</v>
      </c>
      <c r="AG11">
        <v>-5.7999999999999996E-3</v>
      </c>
      <c r="AH11">
        <v>2.5000000000000001E-3</v>
      </c>
      <c r="AI11" s="35">
        <f t="shared" si="11"/>
        <v>3.5014285714285165E-3</v>
      </c>
      <c r="AJ11" s="35">
        <f t="shared" si="12"/>
        <v>1.0712142857142854E-2</v>
      </c>
      <c r="AK11" s="35">
        <f t="shared" si="12"/>
        <v>7.412142857142855E-3</v>
      </c>
      <c r="AL11">
        <v>0.1885</v>
      </c>
      <c r="AM11">
        <v>-1.35E-2</v>
      </c>
      <c r="AN11">
        <v>4.7999999999999996E-3</v>
      </c>
      <c r="AO11" s="35">
        <f t="shared" si="13"/>
        <v>6.2249999999999805E-3</v>
      </c>
      <c r="AP11" s="35">
        <f t="shared" si="14"/>
        <v>1.8412142857142856E-2</v>
      </c>
      <c r="AQ11" s="35">
        <f t="shared" si="14"/>
        <v>9.7121428571428532E-3</v>
      </c>
      <c r="AR11">
        <v>7.3599999999999999E-2</v>
      </c>
      <c r="AS11">
        <v>2.2499999999999999E-2</v>
      </c>
      <c r="AT11">
        <v>3.39E-2</v>
      </c>
      <c r="AU11" s="35">
        <f t="shared" si="15"/>
        <v>2.2791428571428601E-2</v>
      </c>
      <c r="AV11" s="35">
        <f t="shared" si="16"/>
        <v>2.7412142857142854E-2</v>
      </c>
      <c r="AW11" s="35">
        <f t="shared" si="16"/>
        <v>3.8812142857142851E-2</v>
      </c>
      <c r="AX11">
        <v>0.1593</v>
      </c>
      <c r="AY11">
        <v>-2.3999999999999998E-3</v>
      </c>
      <c r="AZ11">
        <v>-2.5899999999999999E-2</v>
      </c>
      <c r="BA11" s="35">
        <f t="shared" si="17"/>
        <v>8.479285714285717E-3</v>
      </c>
      <c r="BB11" s="35">
        <f t="shared" si="18"/>
        <v>2.5121428571428547E-3</v>
      </c>
      <c r="BC11" s="35">
        <f t="shared" si="18"/>
        <v>3.0812142857142854E-2</v>
      </c>
    </row>
    <row r="12" spans="1:55" ht="15">
      <c r="A12" s="1">
        <v>6</v>
      </c>
      <c r="B12">
        <v>0.22420000000000001</v>
      </c>
      <c r="C12">
        <v>-1.2800000000000001E-2</v>
      </c>
      <c r="D12">
        <v>-4.0000000000000001E-3</v>
      </c>
      <c r="E12" s="34">
        <f t="shared" si="0"/>
        <v>6.4549999999999885E-3</v>
      </c>
      <c r="F12" s="34">
        <f t="shared" si="1"/>
        <v>2.1653571428571428E-2</v>
      </c>
      <c r="G12" s="34">
        <f t="shared" si="2"/>
        <v>9.1214285714285442E-4</v>
      </c>
      <c r="H12">
        <v>0.23469999999999999</v>
      </c>
      <c r="I12">
        <v>-1.8E-3</v>
      </c>
      <c r="J12">
        <v>-4.0000000000000002E-4</v>
      </c>
      <c r="K12" s="35">
        <f t="shared" si="3"/>
        <v>2.2881428571428525E-2</v>
      </c>
      <c r="L12" s="35">
        <f t="shared" si="4"/>
        <v>3.1121428571428546E-3</v>
      </c>
      <c r="M12" s="35">
        <f t="shared" si="4"/>
        <v>4.5121428571428543E-3</v>
      </c>
      <c r="N12">
        <v>0.23219999999999999</v>
      </c>
      <c r="O12">
        <v>9.2999999999999992E-3</v>
      </c>
      <c r="P12">
        <v>-9.7000000000000003E-3</v>
      </c>
      <c r="Q12" s="35">
        <f t="shared" si="5"/>
        <v>7.6542857142857246E-3</v>
      </c>
      <c r="R12" s="35">
        <f t="shared" si="6"/>
        <v>1.4212142857142854E-2</v>
      </c>
      <c r="S12" s="35">
        <f t="shared" si="6"/>
        <v>1.4612142857142855E-2</v>
      </c>
      <c r="T12">
        <v>0.2258</v>
      </c>
      <c r="U12">
        <v>-3.8999999999999998E-3</v>
      </c>
      <c r="V12">
        <v>-9.1999999999999998E-3</v>
      </c>
      <c r="W12" s="35">
        <f t="shared" si="7"/>
        <v>3.5707142857142049E-3</v>
      </c>
      <c r="X12" s="35">
        <f t="shared" si="8"/>
        <v>1.0121428571428547E-3</v>
      </c>
      <c r="Y12" s="35">
        <f t="shared" si="8"/>
        <v>1.4112142857142854E-2</v>
      </c>
      <c r="Z12">
        <v>0.2268</v>
      </c>
      <c r="AA12">
        <v>-7.4999999999999997E-3</v>
      </c>
      <c r="AB12">
        <v>-7.6E-3</v>
      </c>
      <c r="AC12" s="35">
        <f t="shared" si="9"/>
        <v>1.1685714285714327E-2</v>
      </c>
      <c r="AD12" s="35">
        <f t="shared" si="10"/>
        <v>1.2412142857142854E-2</v>
      </c>
      <c r="AE12" s="35">
        <f t="shared" si="10"/>
        <v>1.2512142857142854E-2</v>
      </c>
      <c r="AF12">
        <v>0.21859999999999999</v>
      </c>
      <c r="AG12">
        <v>5.7999999999999996E-3</v>
      </c>
      <c r="AH12">
        <v>-9.1000000000000004E-3</v>
      </c>
      <c r="AI12" s="35">
        <f t="shared" si="11"/>
        <v>6.4985714285714646E-3</v>
      </c>
      <c r="AJ12" s="35">
        <f t="shared" si="12"/>
        <v>1.0712142857142854E-2</v>
      </c>
      <c r="AK12" s="35">
        <f t="shared" si="12"/>
        <v>1.4012142857142855E-2</v>
      </c>
      <c r="AL12">
        <v>0.19059999999999999</v>
      </c>
      <c r="AM12">
        <v>-1.47E-2</v>
      </c>
      <c r="AN12">
        <v>-1.9400000000000001E-2</v>
      </c>
      <c r="AO12" s="35">
        <f t="shared" si="13"/>
        <v>4.1249999999999898E-3</v>
      </c>
      <c r="AP12" s="35">
        <f t="shared" si="14"/>
        <v>1.9612142857142856E-2</v>
      </c>
      <c r="AQ12" s="35">
        <f t="shared" si="14"/>
        <v>2.4312142857142855E-2</v>
      </c>
      <c r="AR12">
        <v>7.5200000000000003E-2</v>
      </c>
      <c r="AS12">
        <v>7.7000000000000002E-3</v>
      </c>
      <c r="AT12">
        <v>2.0299999999999999E-2</v>
      </c>
      <c r="AU12" s="35">
        <f t="shared" si="15"/>
        <v>2.1191428571428597E-2</v>
      </c>
      <c r="AV12" s="35">
        <f t="shared" si="16"/>
        <v>1.2612142857142855E-2</v>
      </c>
      <c r="AW12" s="35">
        <f t="shared" si="16"/>
        <v>2.5212142857142853E-2</v>
      </c>
      <c r="AX12">
        <v>0.13730000000000001</v>
      </c>
      <c r="AY12">
        <v>-2.5000000000000001E-2</v>
      </c>
      <c r="AZ12">
        <v>3.3E-3</v>
      </c>
      <c r="BA12" s="35">
        <f t="shared" si="17"/>
        <v>1.3520714285714275E-2</v>
      </c>
      <c r="BB12" s="35">
        <f t="shared" si="18"/>
        <v>2.9912142857142856E-2</v>
      </c>
      <c r="BC12" s="35">
        <f t="shared" si="18"/>
        <v>8.2121428571428554E-3</v>
      </c>
    </row>
    <row r="13" spans="1:55" ht="15">
      <c r="A13" s="1">
        <v>7</v>
      </c>
      <c r="B13">
        <v>0.2369</v>
      </c>
      <c r="C13">
        <v>-9.9000000000000008E-3</v>
      </c>
      <c r="D13">
        <v>6.4999999999999997E-3</v>
      </c>
      <c r="E13" s="34">
        <f t="shared" si="0"/>
        <v>6.2450000000000006E-3</v>
      </c>
      <c r="F13" s="34">
        <f t="shared" si="1"/>
        <v>1.8753571428571428E-2</v>
      </c>
      <c r="G13" s="34">
        <f t="shared" si="2"/>
        <v>1.1412142857142853E-2</v>
      </c>
      <c r="H13">
        <v>0.2283</v>
      </c>
      <c r="I13">
        <v>4.1000000000000003E-3</v>
      </c>
      <c r="J13">
        <v>-1.2800000000000001E-2</v>
      </c>
      <c r="K13" s="35">
        <f t="shared" si="3"/>
        <v>1.6481428571428536E-2</v>
      </c>
      <c r="L13" s="35">
        <f t="shared" si="4"/>
        <v>9.012142857142854E-3</v>
      </c>
      <c r="M13" s="35">
        <f t="shared" si="4"/>
        <v>1.7712142857142857E-2</v>
      </c>
      <c r="N13">
        <v>0.22459999999999999</v>
      </c>
      <c r="O13">
        <v>1.7899999999999999E-2</v>
      </c>
      <c r="P13">
        <v>-5.9999999999999995E-4</v>
      </c>
      <c r="Q13" s="35">
        <f t="shared" si="5"/>
        <v>5.4285714285728925E-5</v>
      </c>
      <c r="R13" s="35">
        <f t="shared" si="6"/>
        <v>2.2812142857142854E-2</v>
      </c>
      <c r="S13" s="35">
        <f t="shared" si="6"/>
        <v>4.3121428571428547E-3</v>
      </c>
      <c r="T13">
        <v>0.22489999999999999</v>
      </c>
      <c r="U13">
        <v>-1.49E-2</v>
      </c>
      <c r="V13">
        <v>-7.0000000000000001E-3</v>
      </c>
      <c r="W13" s="35">
        <f t="shared" si="7"/>
        <v>2.670714285714193E-3</v>
      </c>
      <c r="X13" s="35">
        <f t="shared" si="8"/>
        <v>1.9812142857142855E-2</v>
      </c>
      <c r="Y13" s="35">
        <f t="shared" si="8"/>
        <v>1.1912142857142854E-2</v>
      </c>
      <c r="Z13">
        <v>0.23530000000000001</v>
      </c>
      <c r="AA13">
        <v>-2.5000000000000001E-3</v>
      </c>
      <c r="AB13">
        <v>8.0000000000000002E-3</v>
      </c>
      <c r="AC13" s="35">
        <f t="shared" si="9"/>
        <v>2.0185714285714335E-2</v>
      </c>
      <c r="AD13" s="35">
        <f t="shared" si="10"/>
        <v>2.4121428571428545E-3</v>
      </c>
      <c r="AE13" s="35">
        <f t="shared" si="10"/>
        <v>1.2912142857142855E-2</v>
      </c>
      <c r="AF13">
        <v>0.22070000000000001</v>
      </c>
      <c r="AG13">
        <v>2.5999999999999999E-3</v>
      </c>
      <c r="AH13">
        <v>-4.3E-3</v>
      </c>
      <c r="AI13" s="35">
        <f t="shared" si="11"/>
        <v>8.5985714285714832E-3</v>
      </c>
      <c r="AJ13" s="35">
        <f t="shared" si="12"/>
        <v>7.5121428571428544E-3</v>
      </c>
      <c r="AK13" s="35">
        <f t="shared" si="12"/>
        <v>6.121428571428545E-4</v>
      </c>
      <c r="AL13">
        <v>0.2011</v>
      </c>
      <c r="AM13">
        <v>-3.0000000000000001E-3</v>
      </c>
      <c r="AN13">
        <v>-2.3999999999999998E-3</v>
      </c>
      <c r="AO13" s="35">
        <f t="shared" si="13"/>
        <v>6.3750000000000195E-3</v>
      </c>
      <c r="AP13" s="35">
        <f t="shared" si="14"/>
        <v>1.9121428571428544E-3</v>
      </c>
      <c r="AQ13" s="35">
        <f t="shared" si="14"/>
        <v>2.5121428571428547E-3</v>
      </c>
      <c r="AR13">
        <v>8.4199999999999997E-2</v>
      </c>
      <c r="AS13">
        <v>4.3E-3</v>
      </c>
      <c r="AT13">
        <v>2.0799999999999999E-2</v>
      </c>
      <c r="AU13" s="35">
        <f t="shared" si="15"/>
        <v>1.2191428571428603E-2</v>
      </c>
      <c r="AV13" s="35">
        <f t="shared" si="16"/>
        <v>9.2121428571428545E-3</v>
      </c>
      <c r="AW13" s="35">
        <f t="shared" si="16"/>
        <v>2.5712142857142854E-2</v>
      </c>
      <c r="AX13">
        <v>0.14480000000000001</v>
      </c>
      <c r="AY13">
        <v>-2.1899999999999999E-2</v>
      </c>
      <c r="AZ13">
        <v>-1.8499999999999999E-2</v>
      </c>
      <c r="BA13" s="35">
        <f t="shared" si="17"/>
        <v>6.0207142857142681E-3</v>
      </c>
      <c r="BB13" s="35">
        <f t="shared" si="18"/>
        <v>2.6812142857142854E-2</v>
      </c>
      <c r="BC13" s="35">
        <f t="shared" si="18"/>
        <v>2.3412142857142854E-2</v>
      </c>
    </row>
    <row r="14" spans="1:55" ht="15">
      <c r="A14" s="1">
        <v>8</v>
      </c>
      <c r="B14">
        <v>0.23180000000000001</v>
      </c>
      <c r="C14">
        <v>-2.5000000000000001E-3</v>
      </c>
      <c r="D14">
        <v>5.5999999999999999E-3</v>
      </c>
      <c r="E14" s="34">
        <f t="shared" si="0"/>
        <v>1.1450000000000071E-3</v>
      </c>
      <c r="F14" s="34">
        <f t="shared" si="1"/>
        <v>6.3535714285714272E-3</v>
      </c>
      <c r="G14" s="34">
        <f t="shared" si="2"/>
        <v>1.0512142857142855E-2</v>
      </c>
      <c r="H14">
        <v>0.21049999999999999</v>
      </c>
      <c r="I14">
        <v>1.1000000000000001E-3</v>
      </c>
      <c r="J14">
        <v>-1.7100000000000001E-2</v>
      </c>
      <c r="K14" s="35">
        <f t="shared" si="3"/>
        <v>1.3185714285714745E-3</v>
      </c>
      <c r="L14" s="35">
        <f t="shared" si="4"/>
        <v>6.0121428571428548E-3</v>
      </c>
      <c r="M14" s="35">
        <f t="shared" si="4"/>
        <v>2.2012142857142855E-2</v>
      </c>
      <c r="N14">
        <v>0.22789999999999999</v>
      </c>
      <c r="O14">
        <v>-4.7000000000000002E-3</v>
      </c>
      <c r="P14">
        <v>5.7999999999999996E-3</v>
      </c>
      <c r="Q14" s="35">
        <f t="shared" si="5"/>
        <v>3.3542857142857263E-3</v>
      </c>
      <c r="R14" s="35">
        <f t="shared" si="6"/>
        <v>2.1214285714285432E-4</v>
      </c>
      <c r="S14" s="35">
        <f t="shared" si="6"/>
        <v>1.0712142857142854E-2</v>
      </c>
      <c r="T14">
        <v>0.22670000000000001</v>
      </c>
      <c r="U14">
        <v>-6.7999999999999996E-3</v>
      </c>
      <c r="V14">
        <v>-3.0999999999999999E-3</v>
      </c>
      <c r="W14" s="35">
        <f t="shared" si="7"/>
        <v>4.4707142857142168E-3</v>
      </c>
      <c r="X14" s="35">
        <f t="shared" si="8"/>
        <v>1.1712142857142855E-2</v>
      </c>
      <c r="Y14" s="35">
        <f t="shared" si="8"/>
        <v>1.8121428571428546E-3</v>
      </c>
      <c r="Z14">
        <v>0.2248</v>
      </c>
      <c r="AA14">
        <v>1.2E-2</v>
      </c>
      <c r="AB14">
        <v>1.24E-2</v>
      </c>
      <c r="AC14" s="35">
        <f t="shared" si="9"/>
        <v>9.6857142857143252E-3</v>
      </c>
      <c r="AD14" s="35">
        <f t="shared" si="10"/>
        <v>1.6912142857142855E-2</v>
      </c>
      <c r="AE14" s="35">
        <f t="shared" si="10"/>
        <v>1.7312142857142852E-2</v>
      </c>
      <c r="AF14">
        <v>0.22</v>
      </c>
      <c r="AG14">
        <v>1E-3</v>
      </c>
      <c r="AH14">
        <v>-4.3E-3</v>
      </c>
      <c r="AI14" s="35">
        <f t="shared" si="11"/>
        <v>7.898571428571477E-3</v>
      </c>
      <c r="AJ14" s="35">
        <f t="shared" si="12"/>
        <v>5.9121428571428545E-3</v>
      </c>
      <c r="AK14" s="35">
        <f t="shared" si="12"/>
        <v>6.121428571428545E-4</v>
      </c>
      <c r="AL14">
        <v>0.2107</v>
      </c>
      <c r="AM14">
        <v>-4.8999999999999998E-3</v>
      </c>
      <c r="AN14">
        <v>-0.01</v>
      </c>
      <c r="AO14" s="35">
        <f t="shared" si="13"/>
        <v>1.5975000000000017E-2</v>
      </c>
      <c r="AP14" s="35">
        <f t="shared" si="14"/>
        <v>1.2142857142854666E-5</v>
      </c>
      <c r="AQ14" s="35">
        <f t="shared" si="14"/>
        <v>1.4912142857142855E-2</v>
      </c>
      <c r="AR14">
        <v>8.0699999999999994E-2</v>
      </c>
      <c r="AS14">
        <v>-2.2700000000000001E-2</v>
      </c>
      <c r="AT14">
        <v>1.6999999999999999E-3</v>
      </c>
      <c r="AU14" s="35">
        <f t="shared" si="15"/>
        <v>1.5691428571428606E-2</v>
      </c>
      <c r="AV14" s="35">
        <f t="shared" si="16"/>
        <v>2.7612142857142856E-2</v>
      </c>
      <c r="AW14" s="35">
        <f t="shared" si="16"/>
        <v>6.6121428571428546E-3</v>
      </c>
      <c r="AX14">
        <v>0.12230000000000001</v>
      </c>
      <c r="AY14">
        <v>-2.9700000000000001E-2</v>
      </c>
      <c r="AZ14">
        <v>-3.61E-2</v>
      </c>
      <c r="BA14" s="35">
        <f t="shared" si="17"/>
        <v>2.8520714285714274E-2</v>
      </c>
      <c r="BB14" s="35">
        <f t="shared" si="18"/>
        <v>3.4612142857142855E-2</v>
      </c>
      <c r="BC14" s="35">
        <f t="shared" si="18"/>
        <v>4.1012142857142858E-2</v>
      </c>
    </row>
    <row r="15" spans="1:55" ht="15">
      <c r="A15" s="1">
        <v>9</v>
      </c>
      <c r="B15">
        <v>0.2273</v>
      </c>
      <c r="C15">
        <v>2.8999999999999998E-3</v>
      </c>
      <c r="D15">
        <v>-4.5999999999999999E-3</v>
      </c>
      <c r="E15" s="34">
        <f t="shared" si="0"/>
        <v>3.3549999999999969E-3</v>
      </c>
      <c r="F15" s="34">
        <f t="shared" si="1"/>
        <v>1.1753571428571427E-2</v>
      </c>
      <c r="G15" s="34">
        <f t="shared" si="2"/>
        <v>3.1214285714285459E-4</v>
      </c>
      <c r="H15">
        <v>0.22409999999999999</v>
      </c>
      <c r="I15">
        <v>5.1999999999999998E-3</v>
      </c>
      <c r="J15">
        <v>-4.1999999999999997E-3</v>
      </c>
      <c r="K15" s="35">
        <f t="shared" si="3"/>
        <v>1.2281428571428527E-2</v>
      </c>
      <c r="L15" s="35">
        <f t="shared" si="4"/>
        <v>1.0112142857142854E-2</v>
      </c>
      <c r="M15" s="35">
        <f t="shared" si="4"/>
        <v>7.1214285714285477E-4</v>
      </c>
      <c r="N15">
        <v>0.21740000000000001</v>
      </c>
      <c r="O15">
        <v>3.0000000000000001E-3</v>
      </c>
      <c r="P15">
        <v>4.0000000000000002E-4</v>
      </c>
      <c r="Q15" s="35">
        <f t="shared" si="5"/>
        <v>7.1457142857142553E-3</v>
      </c>
      <c r="R15" s="35">
        <f t="shared" si="6"/>
        <v>7.9121428571428537E-3</v>
      </c>
      <c r="S15" s="35">
        <f t="shared" si="6"/>
        <v>5.3121428571428547E-3</v>
      </c>
      <c r="T15">
        <v>0.21540000000000001</v>
      </c>
      <c r="U15">
        <v>-8.8999999999999999E-3</v>
      </c>
      <c r="V15">
        <v>-1E-4</v>
      </c>
      <c r="W15" s="35">
        <f t="shared" si="7"/>
        <v>6.8292857142857877E-3</v>
      </c>
      <c r="X15" s="35">
        <f t="shared" si="8"/>
        <v>1.3812142857142854E-2</v>
      </c>
      <c r="Y15" s="35">
        <f t="shared" si="8"/>
        <v>4.8121428571428542E-3</v>
      </c>
      <c r="Z15">
        <v>0.23619999999999999</v>
      </c>
      <c r="AA15">
        <v>-9.5999999999999992E-3</v>
      </c>
      <c r="AB15">
        <v>4.1000000000000003E-3</v>
      </c>
      <c r="AC15" s="35">
        <f t="shared" si="9"/>
        <v>2.1085714285714319E-2</v>
      </c>
      <c r="AD15" s="35">
        <f t="shared" si="10"/>
        <v>1.4512142857142854E-2</v>
      </c>
      <c r="AE15" s="35">
        <f t="shared" si="10"/>
        <v>9.012142857142854E-3</v>
      </c>
      <c r="AF15">
        <v>0.22439999999999999</v>
      </c>
      <c r="AG15">
        <v>1.06E-2</v>
      </c>
      <c r="AH15">
        <v>-1.2500000000000001E-2</v>
      </c>
      <c r="AI15" s="35">
        <f t="shared" si="11"/>
        <v>1.2298571428571464E-2</v>
      </c>
      <c r="AJ15" s="35">
        <f t="shared" si="12"/>
        <v>1.5512142857142855E-2</v>
      </c>
      <c r="AK15" s="35">
        <f t="shared" si="12"/>
        <v>1.7412142857142855E-2</v>
      </c>
      <c r="AL15">
        <v>0.17510000000000001</v>
      </c>
      <c r="AM15">
        <v>-8.0999999999999996E-3</v>
      </c>
      <c r="AN15">
        <v>-1.3100000000000001E-2</v>
      </c>
      <c r="AO15" s="35">
        <f t="shared" si="13"/>
        <v>1.9624999999999976E-2</v>
      </c>
      <c r="AP15" s="35">
        <f t="shared" si="14"/>
        <v>1.3012142857142854E-2</v>
      </c>
      <c r="AQ15" s="35">
        <f t="shared" si="14"/>
        <v>1.8012142857142855E-2</v>
      </c>
      <c r="AR15">
        <v>8.5300000000000001E-2</v>
      </c>
      <c r="AS15">
        <v>-2.9100000000000001E-2</v>
      </c>
      <c r="AT15">
        <v>-4.8300000000000003E-2</v>
      </c>
      <c r="AU15" s="35">
        <f t="shared" si="15"/>
        <v>1.1091428571428599E-2</v>
      </c>
      <c r="AV15" s="35">
        <f t="shared" si="16"/>
        <v>3.4012142857142852E-2</v>
      </c>
      <c r="AW15" s="35">
        <f t="shared" si="16"/>
        <v>5.3212142857142861E-2</v>
      </c>
      <c r="AX15">
        <v>0.1231</v>
      </c>
      <c r="AY15">
        <v>-8.3999999999999995E-3</v>
      </c>
      <c r="AZ15">
        <v>-2.8E-3</v>
      </c>
      <c r="BA15" s="35">
        <f t="shared" si="17"/>
        <v>2.7720714285714279E-2</v>
      </c>
      <c r="BB15" s="35">
        <f t="shared" si="18"/>
        <v>1.3312142857142854E-2</v>
      </c>
      <c r="BC15" s="35">
        <f t="shared" si="18"/>
        <v>2.1121428571428545E-3</v>
      </c>
    </row>
    <row r="16" spans="1:55" ht="15">
      <c r="A16" s="1">
        <v>10</v>
      </c>
      <c r="B16">
        <v>0.22600000000000001</v>
      </c>
      <c r="C16">
        <v>4.3E-3</v>
      </c>
      <c r="D16">
        <v>-1E-3</v>
      </c>
      <c r="E16" s="34">
        <f t="shared" si="0"/>
        <v>4.6549999999999925E-3</v>
      </c>
      <c r="F16" s="34">
        <f t="shared" si="1"/>
        <v>1.3153571428571428E-2</v>
      </c>
      <c r="G16" s="34">
        <f t="shared" si="2"/>
        <v>3.9121428571428545E-3</v>
      </c>
      <c r="H16">
        <v>0.21740000000000001</v>
      </c>
      <c r="I16">
        <v>-1.3599999999999999E-2</v>
      </c>
      <c r="J16">
        <v>-1.0200000000000001E-2</v>
      </c>
      <c r="K16" s="35">
        <f t="shared" si="3"/>
        <v>5.5814285714285428E-3</v>
      </c>
      <c r="L16" s="35">
        <f t="shared" si="4"/>
        <v>1.8512142857142852E-2</v>
      </c>
      <c r="M16" s="35">
        <f t="shared" si="4"/>
        <v>1.5112142857142855E-2</v>
      </c>
      <c r="N16">
        <v>0.2069</v>
      </c>
      <c r="O16">
        <v>4.4000000000000003E-3</v>
      </c>
      <c r="P16">
        <v>-1.8E-3</v>
      </c>
      <c r="Q16" s="35">
        <f t="shared" si="5"/>
        <v>1.7645714285714265E-2</v>
      </c>
      <c r="R16" s="35">
        <f t="shared" si="6"/>
        <v>9.3121428571428556E-3</v>
      </c>
      <c r="S16" s="35">
        <f t="shared" si="6"/>
        <v>3.1121428571428546E-3</v>
      </c>
      <c r="T16">
        <v>0.22070000000000001</v>
      </c>
      <c r="U16">
        <v>5.9999999999999995E-4</v>
      </c>
      <c r="V16">
        <v>5.5999999999999999E-3</v>
      </c>
      <c r="W16" s="35">
        <f t="shared" si="7"/>
        <v>1.5292857142857885E-3</v>
      </c>
      <c r="X16" s="35">
        <f t="shared" si="8"/>
        <v>5.5121428571428543E-3</v>
      </c>
      <c r="Y16" s="35">
        <f t="shared" si="8"/>
        <v>1.0512142857142855E-2</v>
      </c>
      <c r="Z16">
        <v>0.23469999999999999</v>
      </c>
      <c r="AA16">
        <v>6.0000000000000001E-3</v>
      </c>
      <c r="AB16">
        <v>-2.8E-3</v>
      </c>
      <c r="AC16" s="35">
        <f t="shared" si="9"/>
        <v>1.9585714285714317E-2</v>
      </c>
      <c r="AD16" s="35">
        <f t="shared" si="10"/>
        <v>1.0912142857142855E-2</v>
      </c>
      <c r="AE16" s="35">
        <f t="shared" si="10"/>
        <v>2.1121428571428545E-3</v>
      </c>
      <c r="AF16">
        <v>0.20960000000000001</v>
      </c>
      <c r="AG16">
        <v>-2.7199999999999998E-2</v>
      </c>
      <c r="AH16">
        <v>-7.1999999999999998E-3</v>
      </c>
      <c r="AI16" s="35">
        <f t="shared" si="11"/>
        <v>2.5014285714285156E-3</v>
      </c>
      <c r="AJ16" s="35">
        <f t="shared" si="12"/>
        <v>3.2112142857142853E-2</v>
      </c>
      <c r="AK16" s="35">
        <f t="shared" si="12"/>
        <v>1.2112142857142854E-2</v>
      </c>
      <c r="AL16">
        <v>0.16520000000000001</v>
      </c>
      <c r="AM16">
        <v>-3.1300000000000001E-2</v>
      </c>
      <c r="AN16">
        <v>8.9999999999999993E-3</v>
      </c>
      <c r="AO16" s="35">
        <f t="shared" si="13"/>
        <v>2.9524999999999968E-2</v>
      </c>
      <c r="AP16" s="35">
        <f t="shared" si="14"/>
        <v>3.6212142857142859E-2</v>
      </c>
      <c r="AQ16" s="35">
        <f t="shared" si="14"/>
        <v>1.3912142857142854E-2</v>
      </c>
      <c r="AR16">
        <v>9.06E-2</v>
      </c>
      <c r="AS16">
        <v>-3.4599999999999999E-2</v>
      </c>
      <c r="AT16">
        <v>-2.5100000000000001E-2</v>
      </c>
      <c r="AU16" s="35">
        <f t="shared" si="15"/>
        <v>5.7914285714286001E-3</v>
      </c>
      <c r="AV16" s="35">
        <f t="shared" si="16"/>
        <v>3.9512142857142857E-2</v>
      </c>
      <c r="AW16" s="35">
        <f t="shared" si="16"/>
        <v>3.0012142857142855E-2</v>
      </c>
      <c r="AX16">
        <v>0.13739999999999999</v>
      </c>
      <c r="AY16">
        <v>-3.7100000000000001E-2</v>
      </c>
      <c r="AZ16">
        <v>5.9999999999999995E-4</v>
      </c>
      <c r="BA16" s="35">
        <f t="shared" si="17"/>
        <v>1.3420714285714286E-2</v>
      </c>
      <c r="BB16" s="35">
        <f t="shared" si="18"/>
        <v>4.2012142857142859E-2</v>
      </c>
      <c r="BC16" s="35">
        <f t="shared" si="18"/>
        <v>5.5121428571428543E-3</v>
      </c>
    </row>
    <row r="17" spans="1:55" ht="15">
      <c r="A17" s="1">
        <v>11</v>
      </c>
      <c r="B17">
        <v>0.21529999999999999</v>
      </c>
      <c r="C17">
        <v>5.7999999999999996E-3</v>
      </c>
      <c r="D17">
        <v>-0.01</v>
      </c>
      <c r="E17" s="34">
        <f t="shared" si="0"/>
        <v>1.5355000000000008E-2</v>
      </c>
      <c r="F17" s="34">
        <f t="shared" si="1"/>
        <v>1.4653571428571427E-2</v>
      </c>
      <c r="G17" s="34">
        <f t="shared" si="2"/>
        <v>1.4912142857142855E-2</v>
      </c>
      <c r="H17">
        <v>0.22389999999999999</v>
      </c>
      <c r="I17">
        <v>2.3E-3</v>
      </c>
      <c r="J17">
        <v>-2.1000000000000001E-2</v>
      </c>
      <c r="K17" s="35">
        <f t="shared" si="3"/>
        <v>1.2081428571428521E-2</v>
      </c>
      <c r="L17" s="35">
        <f t="shared" si="4"/>
        <v>7.2121428571428545E-3</v>
      </c>
      <c r="M17" s="35">
        <f t="shared" si="4"/>
        <v>2.5912142857142856E-2</v>
      </c>
      <c r="N17">
        <v>0.2046</v>
      </c>
      <c r="O17">
        <v>3.2000000000000002E-3</v>
      </c>
      <c r="P17">
        <v>4.3E-3</v>
      </c>
      <c r="Q17" s="35">
        <f t="shared" si="5"/>
        <v>1.9945714285714261E-2</v>
      </c>
      <c r="R17" s="35">
        <f t="shared" si="6"/>
        <v>8.1121428571428542E-3</v>
      </c>
      <c r="S17" s="35">
        <f t="shared" si="6"/>
        <v>9.2121428571428545E-3</v>
      </c>
      <c r="T17">
        <v>0.22720000000000001</v>
      </c>
      <c r="U17">
        <v>-7.1999999999999998E-3</v>
      </c>
      <c r="V17">
        <v>-5.8999999999999999E-3</v>
      </c>
      <c r="W17" s="35">
        <f t="shared" si="7"/>
        <v>4.9707142857142173E-3</v>
      </c>
      <c r="X17" s="35">
        <f t="shared" si="8"/>
        <v>1.2112142857142854E-2</v>
      </c>
      <c r="Y17" s="35">
        <f t="shared" si="8"/>
        <v>1.0812142857142854E-2</v>
      </c>
      <c r="Z17">
        <v>0.23250000000000001</v>
      </c>
      <c r="AA17">
        <v>-2.3800000000000002E-2</v>
      </c>
      <c r="AB17">
        <v>-3.5000000000000001E-3</v>
      </c>
      <c r="AC17" s="35">
        <f t="shared" si="9"/>
        <v>1.7385714285714338E-2</v>
      </c>
      <c r="AD17" s="35">
        <f t="shared" si="10"/>
        <v>2.8712142857142856E-2</v>
      </c>
      <c r="AE17" s="35">
        <f t="shared" si="10"/>
        <v>1.4121428571428544E-3</v>
      </c>
      <c r="AF17">
        <v>0.20780000000000001</v>
      </c>
      <c r="AG17">
        <v>-1.41E-2</v>
      </c>
      <c r="AH17">
        <v>-5.0000000000000001E-3</v>
      </c>
      <c r="AI17" s="35">
        <f t="shared" si="11"/>
        <v>4.3014285714285116E-3</v>
      </c>
      <c r="AJ17" s="35">
        <f t="shared" si="12"/>
        <v>1.9012142857142852E-2</v>
      </c>
      <c r="AK17" s="35">
        <f t="shared" si="12"/>
        <v>9.9121428571428555E-3</v>
      </c>
      <c r="AL17">
        <v>0.17</v>
      </c>
      <c r="AM17">
        <v>-2.75E-2</v>
      </c>
      <c r="AN17">
        <v>-2.9999999999999997E-4</v>
      </c>
      <c r="AO17" s="35">
        <f t="shared" si="13"/>
        <v>2.4724999999999969E-2</v>
      </c>
      <c r="AP17" s="35">
        <f t="shared" si="14"/>
        <v>3.2412142857142855E-2</v>
      </c>
      <c r="AQ17" s="35">
        <f t="shared" si="14"/>
        <v>4.6121428571428546E-3</v>
      </c>
      <c r="AR17">
        <v>6.6100000000000006E-2</v>
      </c>
      <c r="AS17">
        <v>-1.06E-2</v>
      </c>
      <c r="AT17">
        <v>-8.0000000000000002E-3</v>
      </c>
      <c r="AU17" s="35">
        <f t="shared" si="15"/>
        <v>3.0291428571428594E-2</v>
      </c>
      <c r="AV17" s="35">
        <f t="shared" si="16"/>
        <v>1.5512142857142855E-2</v>
      </c>
      <c r="AW17" s="35">
        <f t="shared" si="16"/>
        <v>1.2912142857142855E-2</v>
      </c>
      <c r="AX17">
        <v>0.16980000000000001</v>
      </c>
      <c r="AY17">
        <v>-1.2999999999999999E-2</v>
      </c>
      <c r="AZ17">
        <v>-3.0300000000000001E-2</v>
      </c>
      <c r="BA17" s="35">
        <f t="shared" si="17"/>
        <v>1.8979285714285726E-2</v>
      </c>
      <c r="BB17" s="35">
        <f t="shared" si="18"/>
        <v>1.7912142857142856E-2</v>
      </c>
      <c r="BC17" s="35">
        <f t="shared" si="18"/>
        <v>3.5212142857142859E-2</v>
      </c>
    </row>
    <row r="18" spans="1:55" ht="15">
      <c r="A18" s="1">
        <v>12</v>
      </c>
      <c r="B18">
        <v>0.23330000000000001</v>
      </c>
      <c r="C18">
        <v>8.8999999999999999E-3</v>
      </c>
      <c r="D18">
        <v>-1.09E-2</v>
      </c>
      <c r="E18" s="34">
        <f t="shared" si="0"/>
        <v>2.6450000000000085E-3</v>
      </c>
      <c r="F18" s="34">
        <f t="shared" si="1"/>
        <v>1.7753571428571428E-2</v>
      </c>
      <c r="G18" s="34">
        <f t="shared" si="2"/>
        <v>1.5812142857142854E-2</v>
      </c>
      <c r="H18">
        <v>0.20730000000000001</v>
      </c>
      <c r="I18">
        <v>-2.01E-2</v>
      </c>
      <c r="J18">
        <v>-1.5900000000000001E-2</v>
      </c>
      <c r="K18" s="35">
        <f t="shared" si="3"/>
        <v>4.5185714285714551E-3</v>
      </c>
      <c r="L18" s="35">
        <f t="shared" si="4"/>
        <v>2.5012142857142854E-2</v>
      </c>
      <c r="M18" s="35">
        <f t="shared" si="4"/>
        <v>2.0812142857142855E-2</v>
      </c>
      <c r="N18">
        <v>0.20849999999999999</v>
      </c>
      <c r="O18">
        <v>5.4000000000000003E-3</v>
      </c>
      <c r="P18">
        <v>1.1999999999999999E-3</v>
      </c>
      <c r="Q18" s="35">
        <f t="shared" si="5"/>
        <v>1.6045714285714274E-2</v>
      </c>
      <c r="R18" s="35">
        <f t="shared" si="6"/>
        <v>1.0312142857142855E-2</v>
      </c>
      <c r="S18" s="35">
        <f t="shared" si="6"/>
        <v>6.1121428571428542E-3</v>
      </c>
      <c r="T18">
        <v>0.23499999999999999</v>
      </c>
      <c r="U18">
        <v>-1.14E-2</v>
      </c>
      <c r="V18">
        <v>-4.1999999999999997E-3</v>
      </c>
      <c r="W18" s="35">
        <f t="shared" si="7"/>
        <v>1.2770714285714191E-2</v>
      </c>
      <c r="X18" s="35">
        <f t="shared" si="8"/>
        <v>1.6312142857142855E-2</v>
      </c>
      <c r="Y18" s="35">
        <f t="shared" si="8"/>
        <v>7.1214285714285477E-4</v>
      </c>
      <c r="Z18">
        <v>0.221</v>
      </c>
      <c r="AA18">
        <v>-6.4000000000000003E-3</v>
      </c>
      <c r="AB18">
        <v>1.5E-3</v>
      </c>
      <c r="AC18" s="35">
        <f t="shared" si="9"/>
        <v>5.8857142857143274E-3</v>
      </c>
      <c r="AD18" s="35">
        <f t="shared" si="10"/>
        <v>1.1312142857142854E-2</v>
      </c>
      <c r="AE18" s="35">
        <f t="shared" si="10"/>
        <v>6.4121428571428541E-3</v>
      </c>
      <c r="AF18">
        <v>0.21590000000000001</v>
      </c>
      <c r="AG18">
        <v>5.1999999999999998E-3</v>
      </c>
      <c r="AH18">
        <v>-2.5999999999999999E-3</v>
      </c>
      <c r="AI18" s="35">
        <f t="shared" si="11"/>
        <v>3.7985714285714844E-3</v>
      </c>
      <c r="AJ18" s="35">
        <f t="shared" si="12"/>
        <v>1.0112142857142854E-2</v>
      </c>
      <c r="AK18" s="35">
        <f t="shared" si="12"/>
        <v>2.3121428571428546E-3</v>
      </c>
      <c r="AL18">
        <v>0.17730000000000001</v>
      </c>
      <c r="AM18">
        <v>-8.6999999999999994E-3</v>
      </c>
      <c r="AN18">
        <v>7.0000000000000001E-3</v>
      </c>
      <c r="AO18" s="35">
        <f t="shared" si="13"/>
        <v>1.7424999999999968E-2</v>
      </c>
      <c r="AP18" s="35">
        <f t="shared" si="14"/>
        <v>1.3612142857142854E-2</v>
      </c>
      <c r="AQ18" s="35">
        <f t="shared" si="14"/>
        <v>1.1912142857142854E-2</v>
      </c>
      <c r="AR18">
        <v>6.13E-2</v>
      </c>
      <c r="AS18">
        <v>-1.7100000000000001E-2</v>
      </c>
      <c r="AT18">
        <v>-1.34E-2</v>
      </c>
      <c r="AU18" s="35">
        <f t="shared" si="15"/>
        <v>3.50914285714286E-2</v>
      </c>
      <c r="AV18" s="35">
        <f t="shared" si="16"/>
        <v>2.2012142857142855E-2</v>
      </c>
      <c r="AW18" s="35">
        <f t="shared" si="16"/>
        <v>1.8312142857142853E-2</v>
      </c>
      <c r="AX18">
        <v>0.14149999999999999</v>
      </c>
      <c r="AY18">
        <v>-9.5999999999999992E-3</v>
      </c>
      <c r="AZ18">
        <v>-4.7500000000000001E-2</v>
      </c>
      <c r="BA18" s="35">
        <f t="shared" si="17"/>
        <v>9.3207142857142933E-3</v>
      </c>
      <c r="BB18" s="35">
        <f t="shared" si="18"/>
        <v>1.4512142857142854E-2</v>
      </c>
      <c r="BC18" s="35">
        <f t="shared" si="18"/>
        <v>5.2412142857142852E-2</v>
      </c>
    </row>
    <row r="19" spans="1:55" ht="15">
      <c r="A19" s="1">
        <v>13</v>
      </c>
      <c r="B19">
        <v>0.2402</v>
      </c>
      <c r="C19">
        <v>-3.3999999999999998E-3</v>
      </c>
      <c r="D19">
        <v>-4.7000000000000002E-3</v>
      </c>
      <c r="E19" s="34">
        <f t="shared" si="0"/>
        <v>9.5449999999999979E-3</v>
      </c>
      <c r="F19" s="34">
        <f t="shared" si="1"/>
        <v>5.4535714285714274E-3</v>
      </c>
      <c r="G19" s="34">
        <f t="shared" si="2"/>
        <v>2.1214285714285432E-4</v>
      </c>
      <c r="H19">
        <v>0.21560000000000001</v>
      </c>
      <c r="I19">
        <v>-3.0200000000000001E-2</v>
      </c>
      <c r="J19">
        <v>-2.6700000000000002E-2</v>
      </c>
      <c r="K19" s="35">
        <f t="shared" si="3"/>
        <v>3.7814285714285467E-3</v>
      </c>
      <c r="L19" s="35">
        <f t="shared" si="4"/>
        <v>3.5112142857142856E-2</v>
      </c>
      <c r="M19" s="35">
        <f t="shared" si="4"/>
        <v>3.1612142857142853E-2</v>
      </c>
      <c r="N19">
        <v>0.2145</v>
      </c>
      <c r="O19">
        <v>1.14E-2</v>
      </c>
      <c r="P19">
        <v>4.8999999999999998E-3</v>
      </c>
      <c r="Q19" s="35">
        <f t="shared" si="5"/>
        <v>1.0045714285714269E-2</v>
      </c>
      <c r="R19" s="35">
        <f t="shared" si="6"/>
        <v>1.6312142857142855E-2</v>
      </c>
      <c r="S19" s="35">
        <f t="shared" si="6"/>
        <v>9.8121428571428543E-3</v>
      </c>
      <c r="T19">
        <v>0.2374</v>
      </c>
      <c r="U19">
        <v>-1.41E-2</v>
      </c>
      <c r="V19">
        <v>-2.8E-3</v>
      </c>
      <c r="W19" s="35">
        <f t="shared" si="7"/>
        <v>1.5170714285714204E-2</v>
      </c>
      <c r="X19" s="35">
        <f t="shared" si="8"/>
        <v>1.9012142857142852E-2</v>
      </c>
      <c r="Y19" s="35">
        <f t="shared" si="8"/>
        <v>2.1121428571428545E-3</v>
      </c>
      <c r="Z19">
        <v>0.24579999999999999</v>
      </c>
      <c r="AA19">
        <v>-1.72E-2</v>
      </c>
      <c r="AB19">
        <v>-7.9000000000000008E-3</v>
      </c>
      <c r="AC19" s="35">
        <f t="shared" si="9"/>
        <v>3.0685714285714316E-2</v>
      </c>
      <c r="AD19" s="35">
        <f t="shared" si="10"/>
        <v>2.2112142857142855E-2</v>
      </c>
      <c r="AE19" s="35">
        <f t="shared" si="10"/>
        <v>1.2812142857142855E-2</v>
      </c>
      <c r="AF19">
        <v>0.2011</v>
      </c>
      <c r="AG19">
        <v>-4.4000000000000003E-3</v>
      </c>
      <c r="AH19">
        <v>4.8999999999999998E-3</v>
      </c>
      <c r="AI19" s="35">
        <f t="shared" si="11"/>
        <v>1.1001428571428523E-2</v>
      </c>
      <c r="AJ19" s="35">
        <f t="shared" si="12"/>
        <v>5.1214285714285424E-4</v>
      </c>
      <c r="AK19" s="35">
        <f t="shared" si="12"/>
        <v>9.8121428571428543E-3</v>
      </c>
      <c r="AL19">
        <v>0.19040000000000001</v>
      </c>
      <c r="AM19">
        <v>-1.8599999999999998E-2</v>
      </c>
      <c r="AN19">
        <v>2.0000000000000001E-4</v>
      </c>
      <c r="AO19" s="35">
        <f t="shared" si="13"/>
        <v>4.3249999999999678E-3</v>
      </c>
      <c r="AP19" s="35">
        <f t="shared" si="14"/>
        <v>2.3512142857142853E-2</v>
      </c>
      <c r="AQ19" s="35">
        <f t="shared" si="14"/>
        <v>5.1121428571428542E-3</v>
      </c>
      <c r="AR19">
        <v>7.1900000000000006E-2</v>
      </c>
      <c r="AS19">
        <v>1.9400000000000001E-2</v>
      </c>
      <c r="AT19">
        <v>1.2699999999999999E-2</v>
      </c>
      <c r="AU19" s="35">
        <f t="shared" si="15"/>
        <v>2.4491428571428595E-2</v>
      </c>
      <c r="AV19" s="35">
        <f t="shared" si="16"/>
        <v>2.4312142857142855E-2</v>
      </c>
      <c r="AW19" s="35">
        <f t="shared" si="16"/>
        <v>1.7612142857142854E-2</v>
      </c>
      <c r="AX19">
        <v>0.1</v>
      </c>
      <c r="AY19">
        <v>1.6500000000000001E-2</v>
      </c>
      <c r="AZ19">
        <v>-1.26E-2</v>
      </c>
      <c r="BA19" s="35">
        <f t="shared" si="17"/>
        <v>5.0820714285714275E-2</v>
      </c>
      <c r="BB19" s="35">
        <f t="shared" si="18"/>
        <v>2.1412142857142855E-2</v>
      </c>
      <c r="BC19" s="35">
        <f t="shared" si="18"/>
        <v>1.7512142857142855E-2</v>
      </c>
    </row>
    <row r="20" spans="1:55" ht="15">
      <c r="A20" s="1">
        <v>14</v>
      </c>
      <c r="B20">
        <v>0.2389</v>
      </c>
      <c r="C20">
        <v>-6.1999999999999998E-3</v>
      </c>
      <c r="D20">
        <v>-3.0999999999999999E-3</v>
      </c>
      <c r="E20" s="34">
        <f t="shared" si="0"/>
        <v>8.2450000000000023E-3</v>
      </c>
      <c r="F20" s="34">
        <f t="shared" si="1"/>
        <v>2.6535714285714279E-3</v>
      </c>
      <c r="G20" s="34">
        <f t="shared" si="2"/>
        <v>1.8121428571428546E-3</v>
      </c>
      <c r="H20">
        <v>0.22170000000000001</v>
      </c>
      <c r="I20">
        <v>-1.7999999999999999E-2</v>
      </c>
      <c r="J20">
        <v>-1.0200000000000001E-2</v>
      </c>
      <c r="K20" s="35">
        <f t="shared" si="3"/>
        <v>9.881428571428541E-3</v>
      </c>
      <c r="L20" s="35">
        <f t="shared" si="4"/>
        <v>2.2912142857142853E-2</v>
      </c>
      <c r="M20" s="35">
        <f t="shared" si="4"/>
        <v>1.5112142857142855E-2</v>
      </c>
      <c r="N20">
        <v>0.2177</v>
      </c>
      <c r="O20">
        <v>1.0999999999999999E-2</v>
      </c>
      <c r="P20">
        <v>5.7999999999999996E-3</v>
      </c>
      <c r="Q20" s="35">
        <f t="shared" si="5"/>
        <v>6.8457142857142605E-3</v>
      </c>
      <c r="R20" s="35">
        <f t="shared" si="6"/>
        <v>1.5912142857142854E-2</v>
      </c>
      <c r="S20" s="35">
        <f t="shared" si="6"/>
        <v>1.0712142857142854E-2</v>
      </c>
      <c r="T20">
        <v>0.23219999999999999</v>
      </c>
      <c r="U20">
        <v>-6.1000000000000004E-3</v>
      </c>
      <c r="V20">
        <v>-5.0000000000000001E-4</v>
      </c>
      <c r="W20" s="35">
        <f t="shared" si="7"/>
        <v>9.9707142857141939E-3</v>
      </c>
      <c r="X20" s="35">
        <f t="shared" si="8"/>
        <v>1.1012142857142856E-2</v>
      </c>
      <c r="Y20" s="35">
        <f t="shared" si="8"/>
        <v>4.4121428571428541E-3</v>
      </c>
      <c r="Z20">
        <v>0.24360000000000001</v>
      </c>
      <c r="AA20">
        <v>-6.4999999999999997E-3</v>
      </c>
      <c r="AB20">
        <v>-8.0999999999999996E-3</v>
      </c>
      <c r="AC20" s="35">
        <f t="shared" si="9"/>
        <v>2.8485714285714336E-2</v>
      </c>
      <c r="AD20" s="35">
        <f t="shared" si="10"/>
        <v>1.1412142857142853E-2</v>
      </c>
      <c r="AE20" s="35">
        <f t="shared" si="10"/>
        <v>1.3012142857142854E-2</v>
      </c>
      <c r="AF20">
        <v>0.21049999999999999</v>
      </c>
      <c r="AG20">
        <v>-1.43E-2</v>
      </c>
      <c r="AH20">
        <v>-8.8000000000000005E-3</v>
      </c>
      <c r="AI20" s="35">
        <f t="shared" si="11"/>
        <v>1.6014285714285315E-3</v>
      </c>
      <c r="AJ20" s="35">
        <f t="shared" si="12"/>
        <v>1.9212142857142855E-2</v>
      </c>
      <c r="AK20" s="35">
        <f t="shared" si="12"/>
        <v>1.3712142857142855E-2</v>
      </c>
      <c r="AL20">
        <v>0.19620000000000001</v>
      </c>
      <c r="AM20">
        <v>-9.7000000000000003E-3</v>
      </c>
      <c r="AN20">
        <v>-6.6E-3</v>
      </c>
      <c r="AO20" s="35">
        <f t="shared" si="13"/>
        <v>1.4750000000000318E-3</v>
      </c>
      <c r="AP20" s="35">
        <f t="shared" si="14"/>
        <v>1.4612142857142855E-2</v>
      </c>
      <c r="AQ20" s="35">
        <f t="shared" si="14"/>
        <v>1.1512142857142854E-2</v>
      </c>
      <c r="AR20">
        <v>9.0899999999999995E-2</v>
      </c>
      <c r="AS20">
        <v>4.0500000000000001E-2</v>
      </c>
      <c r="AT20">
        <v>9.2999999999999992E-3</v>
      </c>
      <c r="AU20" s="35">
        <f t="shared" si="15"/>
        <v>5.4914285714286054E-3</v>
      </c>
      <c r="AV20" s="35">
        <f t="shared" si="16"/>
        <v>4.5412142857142859E-2</v>
      </c>
      <c r="AW20" s="35">
        <f t="shared" si="16"/>
        <v>1.4212142857142854E-2</v>
      </c>
      <c r="AX20">
        <v>0.14779999999999999</v>
      </c>
      <c r="AY20">
        <v>1.7399999999999999E-2</v>
      </c>
      <c r="AZ20">
        <v>-2.9399999999999999E-2</v>
      </c>
      <c r="BA20" s="35">
        <f t="shared" si="17"/>
        <v>3.0207142857142932E-3</v>
      </c>
      <c r="BB20" s="35">
        <f t="shared" si="18"/>
        <v>2.2312142857142853E-2</v>
      </c>
      <c r="BC20" s="35">
        <f t="shared" si="18"/>
        <v>3.4312142857142854E-2</v>
      </c>
    </row>
    <row r="21" spans="1:55" ht="15">
      <c r="A21" s="1">
        <v>15</v>
      </c>
      <c r="B21">
        <v>0.23519999999999999</v>
      </c>
      <c r="C21">
        <v>-5.5999999999999999E-3</v>
      </c>
      <c r="D21">
        <v>-8.0000000000000004E-4</v>
      </c>
      <c r="E21" s="34">
        <f t="shared" si="0"/>
        <v>4.5449999999999935E-3</v>
      </c>
      <c r="F21" s="34">
        <f t="shared" si="1"/>
        <v>3.2535714285714277E-3</v>
      </c>
      <c r="G21" s="34">
        <f t="shared" si="2"/>
        <v>4.1121428571428541E-3</v>
      </c>
      <c r="H21">
        <v>0.20749999999999999</v>
      </c>
      <c r="I21">
        <v>-5.1000000000000004E-3</v>
      </c>
      <c r="J21">
        <v>-9.1999999999999998E-3</v>
      </c>
      <c r="K21" s="35">
        <f t="shared" si="3"/>
        <v>4.3185714285714771E-3</v>
      </c>
      <c r="L21" s="35">
        <f t="shared" si="4"/>
        <v>1.0012142857142855E-2</v>
      </c>
      <c r="M21" s="35">
        <f t="shared" si="4"/>
        <v>1.4112142857142854E-2</v>
      </c>
      <c r="N21">
        <v>0.21729999999999999</v>
      </c>
      <c r="O21">
        <v>5.5999999999999999E-3</v>
      </c>
      <c r="P21">
        <v>-3.7000000000000002E-3</v>
      </c>
      <c r="Q21" s="35">
        <f t="shared" si="5"/>
        <v>7.245714285714272E-3</v>
      </c>
      <c r="R21" s="35">
        <f t="shared" si="6"/>
        <v>1.0512142857142855E-2</v>
      </c>
      <c r="S21" s="35">
        <f t="shared" si="6"/>
        <v>1.2121428571428543E-3</v>
      </c>
      <c r="T21">
        <v>0.23719999999999999</v>
      </c>
      <c r="U21">
        <v>-9.9000000000000008E-3</v>
      </c>
      <c r="V21">
        <v>-1.3100000000000001E-2</v>
      </c>
      <c r="W21" s="35">
        <f t="shared" si="7"/>
        <v>1.4970714285714198E-2</v>
      </c>
      <c r="X21" s="35">
        <f t="shared" si="8"/>
        <v>1.4812142857142855E-2</v>
      </c>
      <c r="Y21" s="35">
        <f t="shared" si="8"/>
        <v>1.8012142857142855E-2</v>
      </c>
      <c r="Z21">
        <v>0.2293</v>
      </c>
      <c r="AA21">
        <v>-3.3999999999999998E-3</v>
      </c>
      <c r="AB21">
        <v>1.03E-2</v>
      </c>
      <c r="AC21" s="35">
        <f t="shared" si="9"/>
        <v>1.4185714285714329E-2</v>
      </c>
      <c r="AD21" s="35">
        <f t="shared" si="10"/>
        <v>1.5121428571428547E-3</v>
      </c>
      <c r="AE21" s="35">
        <f t="shared" si="10"/>
        <v>1.5212142857142855E-2</v>
      </c>
      <c r="AF21">
        <v>0.21129999999999999</v>
      </c>
      <c r="AG21">
        <v>0</v>
      </c>
      <c r="AH21">
        <v>-3.8E-3</v>
      </c>
      <c r="AI21" s="35">
        <f t="shared" si="11"/>
        <v>8.014285714285363E-4</v>
      </c>
      <c r="AJ21" s="35">
        <f t="shared" si="12"/>
        <v>4.9121428571428545E-3</v>
      </c>
      <c r="AK21" s="35">
        <f t="shared" si="12"/>
        <v>1.1121428571428545E-3</v>
      </c>
      <c r="AL21">
        <v>0.19969999999999999</v>
      </c>
      <c r="AM21">
        <v>-1.9300000000000001E-2</v>
      </c>
      <c r="AN21">
        <v>-2.2499999999999999E-2</v>
      </c>
      <c r="AO21" s="35">
        <f t="shared" si="13"/>
        <v>4.9750000000000072E-3</v>
      </c>
      <c r="AP21" s="35">
        <f t="shared" si="14"/>
        <v>2.4212142857142856E-2</v>
      </c>
      <c r="AQ21" s="35">
        <f t="shared" si="14"/>
        <v>2.7412142857142854E-2</v>
      </c>
      <c r="AR21">
        <v>7.1300000000000002E-2</v>
      </c>
      <c r="AS21">
        <v>9.1999999999999998E-3</v>
      </c>
      <c r="AT21">
        <v>8.8999999999999999E-3</v>
      </c>
      <c r="AU21" s="35">
        <f t="shared" si="15"/>
        <v>2.5091428571428598E-2</v>
      </c>
      <c r="AV21" s="35">
        <f t="shared" si="16"/>
        <v>1.4112142857142854E-2</v>
      </c>
      <c r="AW21" s="35">
        <f t="shared" si="16"/>
        <v>1.3812142857142854E-2</v>
      </c>
      <c r="AX21">
        <v>0.1615</v>
      </c>
      <c r="AY21">
        <v>-3.6999999999999998E-2</v>
      </c>
      <c r="AZ21">
        <v>-4.7999999999999996E-3</v>
      </c>
      <c r="BA21" s="35">
        <f t="shared" si="17"/>
        <v>1.0679285714285724E-2</v>
      </c>
      <c r="BB21" s="35">
        <f t="shared" si="18"/>
        <v>4.1912142857142856E-2</v>
      </c>
      <c r="BC21" s="35">
        <f t="shared" si="18"/>
        <v>1.1214285714285493E-4</v>
      </c>
    </row>
    <row r="22" spans="1:55" ht="15">
      <c r="A22" s="1">
        <v>16</v>
      </c>
      <c r="B22">
        <v>0.24079999999999999</v>
      </c>
      <c r="C22">
        <v>-3.3999999999999998E-3</v>
      </c>
      <c r="D22">
        <v>-7.4000000000000003E-3</v>
      </c>
      <c r="E22" s="34">
        <f t="shared" si="0"/>
        <v>1.0144999999999987E-2</v>
      </c>
      <c r="F22" s="34">
        <f t="shared" si="1"/>
        <v>5.4535714285714274E-3</v>
      </c>
      <c r="G22" s="34">
        <f t="shared" si="2"/>
        <v>1.2312142857142855E-2</v>
      </c>
      <c r="H22">
        <v>0.19969999999999999</v>
      </c>
      <c r="I22">
        <v>0</v>
      </c>
      <c r="J22">
        <v>-1.2999999999999999E-3</v>
      </c>
      <c r="K22" s="35">
        <f t="shared" si="3"/>
        <v>1.2118571428571479E-2</v>
      </c>
      <c r="L22" s="35">
        <f t="shared" si="4"/>
        <v>4.9121428571428545E-3</v>
      </c>
      <c r="M22" s="35">
        <f t="shared" si="4"/>
        <v>3.6121428571428546E-3</v>
      </c>
      <c r="N22">
        <v>0.21959999999999999</v>
      </c>
      <c r="O22">
        <v>0.01</v>
      </c>
      <c r="P22">
        <v>-4.5999999999999999E-3</v>
      </c>
      <c r="Q22" s="35">
        <f t="shared" si="5"/>
        <v>4.9457142857142755E-3</v>
      </c>
      <c r="R22" s="35">
        <f t="shared" si="6"/>
        <v>1.4912142857142855E-2</v>
      </c>
      <c r="S22" s="35">
        <f t="shared" si="6"/>
        <v>3.1214285714285459E-4</v>
      </c>
      <c r="T22">
        <v>0.23880000000000001</v>
      </c>
      <c r="U22">
        <v>-1.0200000000000001E-2</v>
      </c>
      <c r="V22">
        <v>-1.5900000000000001E-2</v>
      </c>
      <c r="W22" s="35">
        <f t="shared" si="7"/>
        <v>1.6570714285714216E-2</v>
      </c>
      <c r="X22" s="35">
        <f t="shared" si="8"/>
        <v>1.5112142857142855E-2</v>
      </c>
      <c r="Y22" s="35">
        <f t="shared" si="8"/>
        <v>2.0812142857142855E-2</v>
      </c>
      <c r="Z22">
        <v>0.2276</v>
      </c>
      <c r="AA22">
        <v>-2.47E-2</v>
      </c>
      <c r="AB22">
        <v>1.2999999999999999E-2</v>
      </c>
      <c r="AC22" s="35">
        <f t="shared" si="9"/>
        <v>1.2485714285714322E-2</v>
      </c>
      <c r="AD22" s="35">
        <f t="shared" si="10"/>
        <v>2.9612142857142854E-2</v>
      </c>
      <c r="AE22" s="35">
        <f t="shared" si="10"/>
        <v>1.7912142857142856E-2</v>
      </c>
      <c r="AF22">
        <v>0.20469999999999999</v>
      </c>
      <c r="AG22">
        <v>-5.7999999999999996E-3</v>
      </c>
      <c r="AH22">
        <v>-1.6000000000000001E-3</v>
      </c>
      <c r="AI22" s="35">
        <f t="shared" si="11"/>
        <v>7.4014285714285311E-3</v>
      </c>
      <c r="AJ22" s="35">
        <f t="shared" si="12"/>
        <v>1.0712142857142854E-2</v>
      </c>
      <c r="AK22" s="35">
        <f t="shared" si="12"/>
        <v>3.3121428571428546E-3</v>
      </c>
      <c r="AL22">
        <v>0.18640000000000001</v>
      </c>
      <c r="AM22">
        <v>-5.04E-2</v>
      </c>
      <c r="AN22">
        <v>-1.7999999999999999E-2</v>
      </c>
      <c r="AO22" s="35">
        <f t="shared" si="13"/>
        <v>8.3249999999999713E-3</v>
      </c>
      <c r="AP22" s="35">
        <f t="shared" si="14"/>
        <v>5.5312142857142851E-2</v>
      </c>
      <c r="AQ22" s="35">
        <f t="shared" si="14"/>
        <v>2.2912142857142853E-2</v>
      </c>
      <c r="AR22">
        <v>6.0299999999999999E-2</v>
      </c>
      <c r="AS22">
        <v>-3.2099999999999997E-2</v>
      </c>
      <c r="AT22">
        <v>1.12E-2</v>
      </c>
      <c r="AU22" s="35">
        <f t="shared" si="15"/>
        <v>3.6091428571428601E-2</v>
      </c>
      <c r="AV22" s="35">
        <f t="shared" si="16"/>
        <v>3.7012142857142855E-2</v>
      </c>
      <c r="AW22" s="35">
        <f t="shared" si="16"/>
        <v>1.6112142857142853E-2</v>
      </c>
      <c r="AX22">
        <v>0.155</v>
      </c>
      <c r="AY22">
        <v>-6.1999999999999998E-3</v>
      </c>
      <c r="AZ22">
        <v>-1.47E-2</v>
      </c>
      <c r="BA22" s="35">
        <f t="shared" si="17"/>
        <v>4.1792857142857187E-3</v>
      </c>
      <c r="BB22" s="35">
        <f t="shared" si="18"/>
        <v>1.1112142857142855E-2</v>
      </c>
      <c r="BC22" s="35">
        <f t="shared" si="18"/>
        <v>1.9612142857142856E-2</v>
      </c>
    </row>
    <row r="23" spans="1:55" ht="15">
      <c r="A23" s="1">
        <v>17</v>
      </c>
      <c r="B23">
        <v>0.23530000000000001</v>
      </c>
      <c r="C23">
        <v>-9.4999999999999998E-3</v>
      </c>
      <c r="D23">
        <v>-1.49E-2</v>
      </c>
      <c r="E23" s="34">
        <f t="shared" si="0"/>
        <v>4.6450000000000102E-3</v>
      </c>
      <c r="F23" s="34">
        <f t="shared" si="1"/>
        <v>1.8353571428571427E-2</v>
      </c>
      <c r="G23" s="34">
        <f t="shared" si="2"/>
        <v>1.9812142857142855E-2</v>
      </c>
      <c r="H23">
        <v>0.2021</v>
      </c>
      <c r="I23">
        <v>-1.8E-3</v>
      </c>
      <c r="J23">
        <v>6.9999999999999999E-4</v>
      </c>
      <c r="K23" s="35">
        <f t="shared" si="3"/>
        <v>9.7185714285714653E-3</v>
      </c>
      <c r="L23" s="35">
        <f t="shared" si="4"/>
        <v>3.1121428571428546E-3</v>
      </c>
      <c r="M23" s="35">
        <f t="shared" si="4"/>
        <v>5.6121428571428546E-3</v>
      </c>
      <c r="N23">
        <v>0.2263</v>
      </c>
      <c r="O23">
        <v>1.1299999999999999E-2</v>
      </c>
      <c r="P23">
        <v>1.1000000000000001E-3</v>
      </c>
      <c r="Q23" s="35">
        <f t="shared" si="5"/>
        <v>1.754285714285736E-3</v>
      </c>
      <c r="R23" s="35">
        <f t="shared" si="6"/>
        <v>1.6212142857142856E-2</v>
      </c>
      <c r="S23" s="35">
        <f t="shared" si="6"/>
        <v>6.0121428571428548E-3</v>
      </c>
      <c r="T23">
        <v>0.23710000000000001</v>
      </c>
      <c r="U23">
        <v>-4.1999999999999997E-3</v>
      </c>
      <c r="V23">
        <v>-1.18E-2</v>
      </c>
      <c r="W23" s="35">
        <f t="shared" si="7"/>
        <v>1.4870714285714209E-2</v>
      </c>
      <c r="X23" s="35">
        <f t="shared" si="8"/>
        <v>7.1214285714285477E-4</v>
      </c>
      <c r="Y23" s="35">
        <f t="shared" si="8"/>
        <v>1.6712142857142856E-2</v>
      </c>
      <c r="Z23">
        <v>0.22600000000000001</v>
      </c>
      <c r="AA23">
        <v>1.5E-3</v>
      </c>
      <c r="AB23">
        <v>-6.4000000000000003E-3</v>
      </c>
      <c r="AC23" s="35">
        <f t="shared" si="9"/>
        <v>1.0885714285714332E-2</v>
      </c>
      <c r="AD23" s="35">
        <f t="shared" si="10"/>
        <v>6.4121428571428541E-3</v>
      </c>
      <c r="AE23" s="35">
        <f t="shared" si="10"/>
        <v>1.1312142857142854E-2</v>
      </c>
      <c r="AF23">
        <v>0.20280000000000001</v>
      </c>
      <c r="AG23">
        <v>-1.2800000000000001E-2</v>
      </c>
      <c r="AH23">
        <v>-9.7000000000000003E-3</v>
      </c>
      <c r="AI23" s="35">
        <f t="shared" si="11"/>
        <v>9.3014285714285161E-3</v>
      </c>
      <c r="AJ23" s="35">
        <f t="shared" si="12"/>
        <v>1.7712142857142857E-2</v>
      </c>
      <c r="AK23" s="35">
        <f t="shared" si="12"/>
        <v>1.4612142857142855E-2</v>
      </c>
      <c r="AL23">
        <v>0.1363</v>
      </c>
      <c r="AM23">
        <v>-6.8999999999999999E-3</v>
      </c>
      <c r="AN23">
        <v>2.29E-2</v>
      </c>
      <c r="AO23" s="35">
        <f t="shared" si="13"/>
        <v>5.8424999999999977E-2</v>
      </c>
      <c r="AP23" s="35">
        <f t="shared" si="14"/>
        <v>1.1812142857142854E-2</v>
      </c>
      <c r="AQ23" s="35">
        <f t="shared" si="14"/>
        <v>2.7812142857142855E-2</v>
      </c>
      <c r="AR23">
        <v>9.6500000000000002E-2</v>
      </c>
      <c r="AS23">
        <v>-2.0400000000000001E-2</v>
      </c>
      <c r="AT23">
        <v>-1.43E-2</v>
      </c>
      <c r="AU23" s="35">
        <f t="shared" si="15"/>
        <v>1.0857142857140234E-4</v>
      </c>
      <c r="AV23" s="35">
        <f t="shared" si="16"/>
        <v>2.5312142857142856E-2</v>
      </c>
      <c r="AW23" s="35">
        <f t="shared" si="16"/>
        <v>1.9212142857142855E-2</v>
      </c>
      <c r="AX23">
        <v>0.15379999999999999</v>
      </c>
      <c r="AY23">
        <v>-1.01E-2</v>
      </c>
      <c r="AZ23">
        <v>-1.6299999999999999E-2</v>
      </c>
      <c r="BA23" s="35">
        <f t="shared" si="17"/>
        <v>2.9792857142857121E-3</v>
      </c>
      <c r="BB23" s="35">
        <f t="shared" si="18"/>
        <v>1.5012142857142854E-2</v>
      </c>
      <c r="BC23" s="35">
        <f t="shared" si="18"/>
        <v>2.1212142857142853E-2</v>
      </c>
    </row>
    <row r="24" spans="1:55" ht="15">
      <c r="A24" s="1">
        <v>18</v>
      </c>
      <c r="B24">
        <v>0.23300000000000001</v>
      </c>
      <c r="C24">
        <v>-1.21E-2</v>
      </c>
      <c r="D24">
        <v>-4.1999999999999997E-3</v>
      </c>
      <c r="E24" s="34">
        <f t="shared" si="0"/>
        <v>2.3450000000000137E-3</v>
      </c>
      <c r="F24" s="34">
        <f t="shared" si="1"/>
        <v>2.0953571428571426E-2</v>
      </c>
      <c r="G24" s="34">
        <f t="shared" si="2"/>
        <v>7.1214285714285477E-4</v>
      </c>
      <c r="H24">
        <v>0.19470000000000001</v>
      </c>
      <c r="I24">
        <v>-1.3899999999999999E-2</v>
      </c>
      <c r="J24">
        <v>5.4000000000000003E-3</v>
      </c>
      <c r="K24" s="35">
        <f t="shared" si="3"/>
        <v>1.7118571428571455E-2</v>
      </c>
      <c r="L24" s="35">
        <f t="shared" si="4"/>
        <v>1.8812142857142854E-2</v>
      </c>
      <c r="M24" s="35">
        <f t="shared" si="4"/>
        <v>1.0312142857142855E-2</v>
      </c>
      <c r="N24">
        <v>0.22439999999999999</v>
      </c>
      <c r="O24">
        <v>7.4999999999999997E-3</v>
      </c>
      <c r="P24">
        <v>-4.8999999999999998E-3</v>
      </c>
      <c r="Q24" s="35">
        <f t="shared" si="5"/>
        <v>1.457142857142768E-4</v>
      </c>
      <c r="R24" s="35">
        <f t="shared" si="6"/>
        <v>1.2412142857142854E-2</v>
      </c>
      <c r="S24" s="35">
        <f t="shared" si="6"/>
        <v>1.2142857142854666E-5</v>
      </c>
      <c r="T24">
        <v>0.2374</v>
      </c>
      <c r="U24">
        <v>-9.9000000000000008E-3</v>
      </c>
      <c r="V24">
        <v>-1.21E-2</v>
      </c>
      <c r="W24" s="35">
        <f t="shared" si="7"/>
        <v>1.5170714285714204E-2</v>
      </c>
      <c r="X24" s="35">
        <f t="shared" si="8"/>
        <v>1.4812142857142855E-2</v>
      </c>
      <c r="Y24" s="35">
        <f t="shared" si="8"/>
        <v>1.7012142857142854E-2</v>
      </c>
      <c r="Z24">
        <v>0.2235</v>
      </c>
      <c r="AA24">
        <v>-1.8200000000000001E-2</v>
      </c>
      <c r="AB24">
        <v>-1.0200000000000001E-2</v>
      </c>
      <c r="AC24" s="35">
        <f t="shared" si="9"/>
        <v>8.3857142857143296E-3</v>
      </c>
      <c r="AD24" s="35">
        <f t="shared" si="10"/>
        <v>2.3112142857142855E-2</v>
      </c>
      <c r="AE24" s="35">
        <f t="shared" si="10"/>
        <v>1.5112142857142855E-2</v>
      </c>
      <c r="AF24">
        <v>0.20760000000000001</v>
      </c>
      <c r="AG24">
        <v>-4.0000000000000001E-3</v>
      </c>
      <c r="AH24">
        <v>-4.7999999999999996E-3</v>
      </c>
      <c r="AI24" s="35">
        <f t="shared" si="11"/>
        <v>4.5014285714285174E-3</v>
      </c>
      <c r="AJ24" s="35">
        <f t="shared" si="12"/>
        <v>9.1214285714285442E-4</v>
      </c>
      <c r="AK24" s="35">
        <f t="shared" si="12"/>
        <v>1.1214285714285493E-4</v>
      </c>
      <c r="AL24">
        <v>0.17979999999999999</v>
      </c>
      <c r="AM24">
        <v>-2.41E-2</v>
      </c>
      <c r="AN24">
        <v>-3.8999999999999998E-3</v>
      </c>
      <c r="AO24" s="35">
        <f t="shared" si="13"/>
        <v>1.4924999999999994E-2</v>
      </c>
      <c r="AP24" s="35">
        <f t="shared" si="14"/>
        <v>2.9012142857142854E-2</v>
      </c>
      <c r="AQ24" s="35">
        <f t="shared" si="14"/>
        <v>1.0121428571428547E-3</v>
      </c>
      <c r="AR24">
        <v>8.5599999999999996E-2</v>
      </c>
      <c r="AS24">
        <v>-5.8999999999999999E-3</v>
      </c>
      <c r="AT24">
        <v>-3.0000000000000001E-3</v>
      </c>
      <c r="AU24" s="35">
        <f t="shared" si="15"/>
        <v>1.0791428571428605E-2</v>
      </c>
      <c r="AV24" s="35">
        <f t="shared" si="16"/>
        <v>1.0812142857142854E-2</v>
      </c>
      <c r="AW24" s="35">
        <f t="shared" si="16"/>
        <v>1.9121428571428544E-3</v>
      </c>
      <c r="AX24">
        <v>0.17330000000000001</v>
      </c>
      <c r="AY24">
        <v>-3.4000000000000002E-2</v>
      </c>
      <c r="AZ24">
        <v>-2.5499999999999998E-2</v>
      </c>
      <c r="BA24" s="35">
        <f t="shared" si="17"/>
        <v>2.2479285714285729E-2</v>
      </c>
      <c r="BB24" s="35">
        <f t="shared" si="18"/>
        <v>3.8912142857142853E-2</v>
      </c>
      <c r="BC24" s="35">
        <f t="shared" si="18"/>
        <v>3.0412142857142853E-2</v>
      </c>
    </row>
    <row r="25" spans="1:55" ht="15">
      <c r="A25" s="1">
        <v>19</v>
      </c>
      <c r="B25">
        <v>0.22919999999999999</v>
      </c>
      <c r="C25">
        <v>-1.12E-2</v>
      </c>
      <c r="D25">
        <v>-3.0999999999999999E-3</v>
      </c>
      <c r="E25" s="34">
        <f t="shared" si="0"/>
        <v>1.4550000000000118E-3</v>
      </c>
      <c r="F25" s="34">
        <f t="shared" si="1"/>
        <v>2.0053571428571428E-2</v>
      </c>
      <c r="G25" s="34">
        <f t="shared" si="2"/>
        <v>1.8121428571428546E-3</v>
      </c>
      <c r="H25">
        <v>0.20369999999999999</v>
      </c>
      <c r="I25">
        <v>1.1000000000000001E-3</v>
      </c>
      <c r="J25">
        <v>-3.8E-3</v>
      </c>
      <c r="K25" s="35">
        <f t="shared" si="3"/>
        <v>8.118571428571475E-3</v>
      </c>
      <c r="L25" s="35">
        <f t="shared" si="4"/>
        <v>6.0121428571428548E-3</v>
      </c>
      <c r="M25" s="35">
        <f t="shared" si="4"/>
        <v>1.1121428571428545E-3</v>
      </c>
      <c r="N25">
        <v>0.2223</v>
      </c>
      <c r="O25">
        <v>7.3000000000000001E-3</v>
      </c>
      <c r="P25">
        <v>-4.1000000000000003E-3</v>
      </c>
      <c r="Q25" s="35">
        <f t="shared" si="5"/>
        <v>2.2457142857142676E-3</v>
      </c>
      <c r="R25" s="35">
        <f t="shared" si="6"/>
        <v>1.2212142857142855E-2</v>
      </c>
      <c r="S25" s="35">
        <f t="shared" si="6"/>
        <v>8.1214285714285416E-4</v>
      </c>
      <c r="T25">
        <v>0.23280000000000001</v>
      </c>
      <c r="U25">
        <v>-6.1000000000000004E-3</v>
      </c>
      <c r="V25">
        <v>-8.3000000000000001E-3</v>
      </c>
      <c r="W25" s="35">
        <f t="shared" si="7"/>
        <v>1.0570714285714211E-2</v>
      </c>
      <c r="X25" s="35">
        <f t="shared" si="8"/>
        <v>1.1012142857142856E-2</v>
      </c>
      <c r="Y25" s="35">
        <f t="shared" si="8"/>
        <v>1.3212142857142855E-2</v>
      </c>
      <c r="Z25">
        <v>0.22090000000000001</v>
      </c>
      <c r="AA25">
        <v>-1.0800000000000001E-2</v>
      </c>
      <c r="AB25">
        <v>-1.6899999999999998E-2</v>
      </c>
      <c r="AC25" s="35">
        <f t="shared" si="9"/>
        <v>5.7857142857143384E-3</v>
      </c>
      <c r="AD25" s="35">
        <f t="shared" si="10"/>
        <v>1.5712142857142855E-2</v>
      </c>
      <c r="AE25" s="35">
        <f t="shared" si="10"/>
        <v>2.1812142857142853E-2</v>
      </c>
      <c r="AF25">
        <v>0.2011</v>
      </c>
      <c r="AG25">
        <v>-1.9900000000000001E-2</v>
      </c>
      <c r="AH25">
        <v>-1.6999999999999999E-3</v>
      </c>
      <c r="AI25" s="35">
        <f t="shared" si="11"/>
        <v>1.1001428571428523E-2</v>
      </c>
      <c r="AJ25" s="35">
        <f t="shared" si="12"/>
        <v>2.4812142857142856E-2</v>
      </c>
      <c r="AK25" s="35">
        <f t="shared" si="12"/>
        <v>3.2121428571428544E-3</v>
      </c>
      <c r="AL25">
        <v>0.18140000000000001</v>
      </c>
      <c r="AM25">
        <v>-3.0599999999999999E-2</v>
      </c>
      <c r="AN25">
        <v>-4.4000000000000003E-3</v>
      </c>
      <c r="AO25" s="35">
        <f t="shared" si="13"/>
        <v>1.3324999999999976E-2</v>
      </c>
      <c r="AP25" s="35">
        <f t="shared" si="14"/>
        <v>3.5512142857142853E-2</v>
      </c>
      <c r="AQ25" s="35">
        <f t="shared" si="14"/>
        <v>5.1214285714285424E-4</v>
      </c>
      <c r="AR25">
        <v>0.13039999999999999</v>
      </c>
      <c r="AS25">
        <v>1.17E-2</v>
      </c>
      <c r="AT25">
        <v>-1.32E-2</v>
      </c>
      <c r="AU25" s="35">
        <f t="shared" si="15"/>
        <v>3.4008571428571388E-2</v>
      </c>
      <c r="AV25" s="35">
        <f t="shared" si="16"/>
        <v>1.6612142857142853E-2</v>
      </c>
      <c r="AW25" s="35">
        <f t="shared" si="16"/>
        <v>1.8112142857142854E-2</v>
      </c>
      <c r="AX25">
        <v>0.16589999999999999</v>
      </c>
      <c r="AY25">
        <v>-9.1000000000000004E-3</v>
      </c>
      <c r="AZ25">
        <v>-1.8200000000000001E-2</v>
      </c>
      <c r="BA25" s="35">
        <f t="shared" si="17"/>
        <v>1.5079285714285712E-2</v>
      </c>
      <c r="BB25" s="35">
        <f t="shared" si="18"/>
        <v>1.4012142857142855E-2</v>
      </c>
      <c r="BC25" s="35">
        <f t="shared" si="18"/>
        <v>2.3112142857142855E-2</v>
      </c>
    </row>
    <row r="26" spans="1:55" ht="15">
      <c r="A26" s="1">
        <v>20</v>
      </c>
      <c r="B26">
        <v>0.22309999999999999</v>
      </c>
      <c r="C26">
        <v>-1.0999999999999999E-2</v>
      </c>
      <c r="D26">
        <v>-9.1000000000000004E-3</v>
      </c>
      <c r="E26" s="34">
        <f t="shared" si="0"/>
        <v>7.5550000000000062E-3</v>
      </c>
      <c r="F26" s="34">
        <f t="shared" si="1"/>
        <v>1.9853571428571429E-2</v>
      </c>
      <c r="G26" s="34">
        <f t="shared" si="2"/>
        <v>1.4012142857142855E-2</v>
      </c>
      <c r="H26">
        <v>0.2092</v>
      </c>
      <c r="I26">
        <v>-1.4999999999999999E-2</v>
      </c>
      <c r="J26">
        <v>-1.38E-2</v>
      </c>
      <c r="K26" s="35">
        <f t="shared" si="3"/>
        <v>2.6185714285714701E-3</v>
      </c>
      <c r="L26" s="35">
        <f t="shared" si="4"/>
        <v>1.9912142857142854E-2</v>
      </c>
      <c r="M26" s="35">
        <f t="shared" si="4"/>
        <v>1.8712142857142854E-2</v>
      </c>
      <c r="N26">
        <v>0.22770000000000001</v>
      </c>
      <c r="O26">
        <v>1.1900000000000001E-2</v>
      </c>
      <c r="P26">
        <v>-4.1000000000000003E-3</v>
      </c>
      <c r="Q26" s="35">
        <f t="shared" si="5"/>
        <v>3.1542857142857483E-3</v>
      </c>
      <c r="R26" s="35">
        <f t="shared" si="6"/>
        <v>1.6812142857142855E-2</v>
      </c>
      <c r="S26" s="35">
        <f t="shared" si="6"/>
        <v>8.1214285714285416E-4</v>
      </c>
      <c r="T26">
        <v>0.2397</v>
      </c>
      <c r="U26">
        <v>4.1000000000000003E-3</v>
      </c>
      <c r="V26">
        <v>-1.7500000000000002E-2</v>
      </c>
      <c r="W26" s="35">
        <f t="shared" si="7"/>
        <v>1.7470714285714201E-2</v>
      </c>
      <c r="X26" s="35">
        <f t="shared" si="8"/>
        <v>9.012142857142854E-3</v>
      </c>
      <c r="Y26" s="35">
        <f t="shared" si="8"/>
        <v>2.2412142857142856E-2</v>
      </c>
      <c r="Z26">
        <v>0.2266</v>
      </c>
      <c r="AA26">
        <v>-1.37E-2</v>
      </c>
      <c r="AB26">
        <v>-5.1999999999999998E-3</v>
      </c>
      <c r="AC26" s="35">
        <f t="shared" si="9"/>
        <v>1.1485714285714321E-2</v>
      </c>
      <c r="AD26" s="35">
        <f t="shared" si="10"/>
        <v>1.8612142857142855E-2</v>
      </c>
      <c r="AE26" s="35">
        <f t="shared" si="10"/>
        <v>1.0112142857142854E-2</v>
      </c>
      <c r="AF26">
        <v>0.1946</v>
      </c>
      <c r="AG26">
        <v>-6.3E-3</v>
      </c>
      <c r="AH26">
        <v>-1.6000000000000001E-3</v>
      </c>
      <c r="AI26" s="35">
        <f t="shared" si="11"/>
        <v>1.7501428571428529E-2</v>
      </c>
      <c r="AJ26" s="35">
        <f t="shared" si="12"/>
        <v>1.1212142857142855E-2</v>
      </c>
      <c r="AK26" s="35">
        <f t="shared" si="12"/>
        <v>3.3121428571428546E-3</v>
      </c>
      <c r="AL26">
        <v>0.19639999999999999</v>
      </c>
      <c r="AM26">
        <v>-2.0400000000000001E-2</v>
      </c>
      <c r="AN26">
        <v>-1.0500000000000001E-2</v>
      </c>
      <c r="AO26" s="35">
        <f t="shared" si="13"/>
        <v>1.6750000000000098E-3</v>
      </c>
      <c r="AP26" s="35">
        <f t="shared" si="14"/>
        <v>2.5312142857142856E-2</v>
      </c>
      <c r="AQ26" s="35">
        <f t="shared" si="14"/>
        <v>1.5412142857142855E-2</v>
      </c>
      <c r="AR26">
        <v>0.11990000000000001</v>
      </c>
      <c r="AS26">
        <v>1.06E-2</v>
      </c>
      <c r="AT26">
        <v>-1.0500000000000001E-2</v>
      </c>
      <c r="AU26" s="35">
        <f t="shared" si="15"/>
        <v>2.3508571428571406E-2</v>
      </c>
      <c r="AV26" s="35">
        <f t="shared" si="16"/>
        <v>1.5512142857142855E-2</v>
      </c>
      <c r="AW26" s="35">
        <f t="shared" si="16"/>
        <v>1.5412142857142855E-2</v>
      </c>
      <c r="AX26">
        <v>0.17069999999999999</v>
      </c>
      <c r="AY26">
        <v>-2.24E-2</v>
      </c>
      <c r="AZ26">
        <v>-1.7100000000000001E-2</v>
      </c>
      <c r="BA26" s="35">
        <f t="shared" si="17"/>
        <v>1.987928571428571E-2</v>
      </c>
      <c r="BB26" s="35">
        <f t="shared" si="18"/>
        <v>2.7312142857142854E-2</v>
      </c>
      <c r="BC26" s="35">
        <f t="shared" si="18"/>
        <v>2.2012142857142855E-2</v>
      </c>
    </row>
    <row r="27" spans="1:55" ht="15">
      <c r="A27" s="1">
        <v>21</v>
      </c>
      <c r="B27">
        <v>0.22850000000000001</v>
      </c>
      <c r="C27">
        <v>1.8E-3</v>
      </c>
      <c r="D27">
        <v>-4.0000000000000002E-4</v>
      </c>
      <c r="E27" s="34">
        <f t="shared" si="0"/>
        <v>2.1549999999999903E-3</v>
      </c>
      <c r="F27" s="34">
        <f t="shared" si="1"/>
        <v>1.0653571428571427E-2</v>
      </c>
      <c r="G27" s="34">
        <f t="shared" si="2"/>
        <v>4.5121428571428543E-3</v>
      </c>
      <c r="H27">
        <v>0.21079999999999999</v>
      </c>
      <c r="I27">
        <v>1E-3</v>
      </c>
      <c r="J27">
        <v>1.4E-3</v>
      </c>
      <c r="K27" s="35">
        <f t="shared" si="3"/>
        <v>1.0185714285714798E-3</v>
      </c>
      <c r="L27" s="35">
        <f t="shared" si="4"/>
        <v>5.9121428571428545E-3</v>
      </c>
      <c r="M27" s="35">
        <f t="shared" si="4"/>
        <v>6.3121428571428547E-3</v>
      </c>
      <c r="N27">
        <v>0.22700000000000001</v>
      </c>
      <c r="O27">
        <v>-5.0000000000000001E-3</v>
      </c>
      <c r="P27">
        <v>-6.1000000000000004E-3</v>
      </c>
      <c r="Q27" s="35">
        <f t="shared" si="5"/>
        <v>2.4542857142857422E-3</v>
      </c>
      <c r="R27" s="35">
        <f t="shared" si="6"/>
        <v>9.9121428571428555E-3</v>
      </c>
      <c r="S27" s="35">
        <f t="shared" si="6"/>
        <v>1.1012142857142856E-2</v>
      </c>
      <c r="T27">
        <v>0.23499999999999999</v>
      </c>
      <c r="U27">
        <v>-5.1999999999999998E-3</v>
      </c>
      <c r="V27">
        <v>-1.41E-2</v>
      </c>
      <c r="W27" s="35">
        <f t="shared" si="7"/>
        <v>1.2770714285714191E-2</v>
      </c>
      <c r="X27" s="35">
        <f t="shared" si="8"/>
        <v>1.0112142857142854E-2</v>
      </c>
      <c r="Y27" s="35">
        <f t="shared" si="8"/>
        <v>1.9012142857142852E-2</v>
      </c>
      <c r="Z27">
        <v>0.218</v>
      </c>
      <c r="AA27">
        <v>-5.8999999999999999E-3</v>
      </c>
      <c r="AB27">
        <v>2.5999999999999999E-3</v>
      </c>
      <c r="AC27" s="35">
        <f t="shared" si="9"/>
        <v>2.8857142857143248E-3</v>
      </c>
      <c r="AD27" s="35">
        <f t="shared" si="10"/>
        <v>1.0812142857142854E-2</v>
      </c>
      <c r="AE27" s="35">
        <f t="shared" si="10"/>
        <v>7.5121428571428544E-3</v>
      </c>
      <c r="AF27">
        <v>0.20549999999999999</v>
      </c>
      <c r="AG27">
        <v>-1.8100000000000002E-2</v>
      </c>
      <c r="AH27">
        <v>-1.15E-2</v>
      </c>
      <c r="AI27" s="35">
        <f t="shared" si="11"/>
        <v>6.6014285714285359E-3</v>
      </c>
      <c r="AJ27" s="35">
        <f t="shared" si="12"/>
        <v>2.3012142857142856E-2</v>
      </c>
      <c r="AK27" s="35">
        <f t="shared" si="12"/>
        <v>1.6412142857142854E-2</v>
      </c>
      <c r="AL27">
        <v>0.20180000000000001</v>
      </c>
      <c r="AM27">
        <v>-2.3800000000000002E-2</v>
      </c>
      <c r="AN27">
        <v>-1.2E-2</v>
      </c>
      <c r="AO27" s="35">
        <f t="shared" si="13"/>
        <v>7.0750000000000257E-3</v>
      </c>
      <c r="AP27" s="35">
        <f t="shared" si="14"/>
        <v>2.8712142857142856E-2</v>
      </c>
      <c r="AQ27" s="35">
        <f t="shared" si="14"/>
        <v>1.6912142857142855E-2</v>
      </c>
      <c r="AR27">
        <v>0.11070000000000001</v>
      </c>
      <c r="AS27">
        <v>-2.7000000000000001E-3</v>
      </c>
      <c r="AT27">
        <v>-1.26E-2</v>
      </c>
      <c r="AU27" s="35">
        <f t="shared" si="15"/>
        <v>1.4308571428571407E-2</v>
      </c>
      <c r="AV27" s="35">
        <f t="shared" si="16"/>
        <v>2.2121428571428544E-3</v>
      </c>
      <c r="AW27" s="35">
        <f t="shared" si="16"/>
        <v>1.7512142857142855E-2</v>
      </c>
      <c r="AX27">
        <v>0.14380000000000001</v>
      </c>
      <c r="AY27">
        <v>-2.1899999999999999E-2</v>
      </c>
      <c r="AZ27">
        <v>-2.3599999999999999E-2</v>
      </c>
      <c r="BA27" s="35">
        <f t="shared" si="17"/>
        <v>7.020714285714269E-3</v>
      </c>
      <c r="BB27" s="35">
        <f t="shared" si="18"/>
        <v>2.6812142857142854E-2</v>
      </c>
      <c r="BC27" s="35">
        <f t="shared" si="18"/>
        <v>2.8512142857142854E-2</v>
      </c>
    </row>
    <row r="28" spans="1:55" ht="15">
      <c r="A28" s="1">
        <v>22</v>
      </c>
      <c r="B28">
        <v>0.21959999999999999</v>
      </c>
      <c r="C28">
        <v>5.0000000000000001E-3</v>
      </c>
      <c r="D28">
        <v>-3.0999999999999999E-3</v>
      </c>
      <c r="E28" s="34">
        <f t="shared" si="0"/>
        <v>1.1055000000000009E-2</v>
      </c>
      <c r="F28" s="34">
        <f t="shared" si="1"/>
        <v>1.3853571428571427E-2</v>
      </c>
      <c r="G28" s="34">
        <f t="shared" si="2"/>
        <v>1.8121428571428546E-3</v>
      </c>
      <c r="H28">
        <v>0.19109999999999999</v>
      </c>
      <c r="I28">
        <v>-7.3000000000000001E-3</v>
      </c>
      <c r="J28">
        <v>-3.8999999999999998E-3</v>
      </c>
      <c r="K28" s="35">
        <f t="shared" si="3"/>
        <v>2.0718571428571475E-2</v>
      </c>
      <c r="L28" s="35">
        <f t="shared" si="4"/>
        <v>1.2212142857142855E-2</v>
      </c>
      <c r="M28" s="35">
        <f t="shared" si="4"/>
        <v>1.0121428571428547E-3</v>
      </c>
      <c r="N28">
        <v>0.23130000000000001</v>
      </c>
      <c r="O28">
        <v>-1.4800000000000001E-2</v>
      </c>
      <c r="P28">
        <v>8.8999999999999999E-3</v>
      </c>
      <c r="Q28" s="35">
        <f t="shared" si="5"/>
        <v>6.7542857142857404E-3</v>
      </c>
      <c r="R28" s="35">
        <f t="shared" si="6"/>
        <v>1.9712142857142855E-2</v>
      </c>
      <c r="S28" s="35">
        <f t="shared" si="6"/>
        <v>1.3812142857142854E-2</v>
      </c>
      <c r="T28">
        <v>0.2288</v>
      </c>
      <c r="U28">
        <v>-6.3E-3</v>
      </c>
      <c r="V28">
        <v>-1.0500000000000001E-2</v>
      </c>
      <c r="W28" s="35">
        <f t="shared" si="7"/>
        <v>6.5707142857142076E-3</v>
      </c>
      <c r="X28" s="35">
        <f t="shared" si="8"/>
        <v>1.1212142857142855E-2</v>
      </c>
      <c r="Y28" s="35">
        <f t="shared" si="8"/>
        <v>1.5412142857142855E-2</v>
      </c>
      <c r="Z28">
        <v>0.2331</v>
      </c>
      <c r="AA28">
        <v>-3.8E-3</v>
      </c>
      <c r="AB28">
        <v>-2.3E-3</v>
      </c>
      <c r="AC28" s="35">
        <f t="shared" si="9"/>
        <v>1.7985714285714327E-2</v>
      </c>
      <c r="AD28" s="35">
        <f t="shared" si="10"/>
        <v>1.1121428571428545E-3</v>
      </c>
      <c r="AE28" s="35">
        <f t="shared" si="10"/>
        <v>2.6121428571428545E-3</v>
      </c>
      <c r="AF28">
        <v>0.21429999999999999</v>
      </c>
      <c r="AG28">
        <v>-1.5800000000000002E-2</v>
      </c>
      <c r="AH28">
        <v>-7.9000000000000008E-3</v>
      </c>
      <c r="AI28" s="35">
        <f t="shared" si="11"/>
        <v>2.1985714285714664E-3</v>
      </c>
      <c r="AJ28" s="35">
        <f t="shared" si="12"/>
        <v>2.0712142857142856E-2</v>
      </c>
      <c r="AK28" s="35">
        <f t="shared" si="12"/>
        <v>1.2812142857142855E-2</v>
      </c>
      <c r="AL28">
        <v>0.22109999999999999</v>
      </c>
      <c r="AM28">
        <v>-4.8599999999999997E-2</v>
      </c>
      <c r="AN28">
        <v>-1.29E-2</v>
      </c>
      <c r="AO28" s="35">
        <f t="shared" si="13"/>
        <v>2.637500000000001E-2</v>
      </c>
      <c r="AP28" s="35">
        <f t="shared" si="14"/>
        <v>5.3512142857142855E-2</v>
      </c>
      <c r="AQ28" s="35">
        <f t="shared" si="14"/>
        <v>1.7812142857142853E-2</v>
      </c>
      <c r="AR28">
        <v>0.1077</v>
      </c>
      <c r="AS28">
        <v>-2.6599999999999999E-2</v>
      </c>
      <c r="AT28">
        <v>-2.6700000000000002E-2</v>
      </c>
      <c r="AU28" s="35">
        <f t="shared" si="15"/>
        <v>1.1308571428571404E-2</v>
      </c>
      <c r="AV28" s="35">
        <f t="shared" si="16"/>
        <v>3.151214285714285E-2</v>
      </c>
      <c r="AW28" s="35">
        <f t="shared" si="16"/>
        <v>3.1612142857142853E-2</v>
      </c>
      <c r="AX28">
        <v>0.13439999999999999</v>
      </c>
      <c r="AY28">
        <v>-1.3299999999999999E-2</v>
      </c>
      <c r="AZ28">
        <v>-2.0899999999999998E-2</v>
      </c>
      <c r="BA28" s="35">
        <f t="shared" si="17"/>
        <v>1.6420714285714288E-2</v>
      </c>
      <c r="BB28" s="35">
        <f t="shared" si="18"/>
        <v>1.8212142857142854E-2</v>
      </c>
      <c r="BC28" s="35">
        <f t="shared" si="18"/>
        <v>2.5812142857142853E-2</v>
      </c>
    </row>
    <row r="29" spans="1:55" ht="15">
      <c r="A29" s="1">
        <v>23</v>
      </c>
      <c r="B29">
        <v>0.21920000000000001</v>
      </c>
      <c r="C29">
        <v>-8.0000000000000004E-4</v>
      </c>
      <c r="D29">
        <v>-8.9999999999999998E-4</v>
      </c>
      <c r="E29" s="34">
        <f t="shared" si="0"/>
        <v>1.1454999999999993E-2</v>
      </c>
      <c r="F29" s="34">
        <f t="shared" si="1"/>
        <v>8.0535714285714273E-3</v>
      </c>
      <c r="G29" s="34">
        <f t="shared" si="2"/>
        <v>4.0121428571428547E-3</v>
      </c>
      <c r="H29">
        <v>0.21440000000000001</v>
      </c>
      <c r="I29">
        <v>-1.0500000000000001E-2</v>
      </c>
      <c r="J29">
        <v>7.1999999999999998E-3</v>
      </c>
      <c r="K29" s="35">
        <f t="shared" si="3"/>
        <v>2.5814285714285401E-3</v>
      </c>
      <c r="L29" s="35">
        <f t="shared" si="4"/>
        <v>1.5412142857142855E-2</v>
      </c>
      <c r="M29" s="35">
        <f t="shared" si="4"/>
        <v>1.2112142857142854E-2</v>
      </c>
      <c r="N29">
        <v>0.21840000000000001</v>
      </c>
      <c r="O29">
        <v>-5.1999999999999998E-3</v>
      </c>
      <c r="P29">
        <v>1.43E-2</v>
      </c>
      <c r="Q29" s="35">
        <f t="shared" si="5"/>
        <v>6.1457142857142544E-3</v>
      </c>
      <c r="R29" s="35">
        <f t="shared" si="6"/>
        <v>1.0112142857142854E-2</v>
      </c>
      <c r="S29" s="35">
        <f t="shared" si="6"/>
        <v>1.9212142857142855E-2</v>
      </c>
      <c r="T29">
        <v>0.2336</v>
      </c>
      <c r="U29">
        <v>-4.7000000000000002E-3</v>
      </c>
      <c r="V29">
        <v>-1.23E-2</v>
      </c>
      <c r="W29" s="35">
        <f t="shared" si="7"/>
        <v>1.1370714285714206E-2</v>
      </c>
      <c r="X29" s="35">
        <f t="shared" si="8"/>
        <v>2.1214285714285432E-4</v>
      </c>
      <c r="Y29" s="35">
        <f t="shared" si="8"/>
        <v>1.7212142857142856E-2</v>
      </c>
      <c r="Z29">
        <v>0.22170000000000001</v>
      </c>
      <c r="AA29">
        <v>2.9999999999999997E-4</v>
      </c>
      <c r="AB29">
        <v>2.3999999999999998E-3</v>
      </c>
      <c r="AC29" s="35">
        <f t="shared" si="9"/>
        <v>6.5857142857143336E-3</v>
      </c>
      <c r="AD29" s="35">
        <f t="shared" si="10"/>
        <v>5.2121428571428544E-3</v>
      </c>
      <c r="AE29" s="35">
        <f t="shared" si="10"/>
        <v>7.3121428571428539E-3</v>
      </c>
      <c r="AF29">
        <v>0.2074</v>
      </c>
      <c r="AG29">
        <v>-1.52E-2</v>
      </c>
      <c r="AH29">
        <v>-1.8E-3</v>
      </c>
      <c r="AI29" s="35">
        <f t="shared" si="11"/>
        <v>4.7014285714285231E-3</v>
      </c>
      <c r="AJ29" s="35">
        <f t="shared" si="12"/>
        <v>2.0112142857142856E-2</v>
      </c>
      <c r="AK29" s="35">
        <f t="shared" si="12"/>
        <v>3.1121428571428546E-3</v>
      </c>
      <c r="AL29">
        <v>0.1958</v>
      </c>
      <c r="AM29">
        <v>1.3299999999999999E-2</v>
      </c>
      <c r="AN29">
        <v>-3.8E-3</v>
      </c>
      <c r="AO29" s="35">
        <f t="shared" si="13"/>
        <v>1.0750000000000204E-3</v>
      </c>
      <c r="AP29" s="35">
        <f t="shared" si="14"/>
        <v>1.8212142857142854E-2</v>
      </c>
      <c r="AQ29" s="35">
        <f t="shared" si="14"/>
        <v>1.1121428571428545E-3</v>
      </c>
      <c r="AR29">
        <v>8.3699999999999997E-2</v>
      </c>
      <c r="AS29">
        <v>-3.7499999999999999E-2</v>
      </c>
      <c r="AT29">
        <v>-1.6299999999999999E-2</v>
      </c>
      <c r="AU29" s="35">
        <f t="shared" si="15"/>
        <v>1.2691428571428603E-2</v>
      </c>
      <c r="AV29" s="35">
        <f t="shared" si="16"/>
        <v>4.2412142857142857E-2</v>
      </c>
      <c r="AW29" s="35">
        <f t="shared" si="16"/>
        <v>2.1212142857142853E-2</v>
      </c>
      <c r="AX29">
        <v>0.16339999999999999</v>
      </c>
      <c r="AY29">
        <v>1.1999999999999999E-3</v>
      </c>
      <c r="AZ29">
        <v>-1.95E-2</v>
      </c>
      <c r="BA29" s="35">
        <f t="shared" si="17"/>
        <v>1.257928571428571E-2</v>
      </c>
      <c r="BB29" s="35">
        <f t="shared" si="18"/>
        <v>6.1121428571428542E-3</v>
      </c>
      <c r="BC29" s="35">
        <f t="shared" si="18"/>
        <v>2.4412142857142854E-2</v>
      </c>
    </row>
    <row r="30" spans="1:55" ht="15">
      <c r="A30" s="1">
        <v>24</v>
      </c>
      <c r="B30">
        <v>0.20730000000000001</v>
      </c>
      <c r="C30">
        <v>-2.8999999999999998E-3</v>
      </c>
      <c r="D30">
        <v>1.4E-3</v>
      </c>
      <c r="E30" s="34">
        <f t="shared" si="0"/>
        <v>2.3354999999999987E-2</v>
      </c>
      <c r="F30" s="34">
        <f t="shared" si="1"/>
        <v>5.9535714285714279E-3</v>
      </c>
      <c r="G30" s="34">
        <f t="shared" si="2"/>
        <v>6.3121428571428547E-3</v>
      </c>
      <c r="H30">
        <v>0.2059</v>
      </c>
      <c r="I30">
        <v>-2.1499999999999998E-2</v>
      </c>
      <c r="J30">
        <v>-7.9000000000000008E-3</v>
      </c>
      <c r="K30" s="35">
        <f t="shared" si="3"/>
        <v>5.9185714285714675E-3</v>
      </c>
      <c r="L30" s="35">
        <f t="shared" si="4"/>
        <v>2.6412142857142853E-2</v>
      </c>
      <c r="M30" s="35">
        <f t="shared" si="4"/>
        <v>1.2812142857142855E-2</v>
      </c>
      <c r="N30">
        <v>0.21809999999999999</v>
      </c>
      <c r="O30">
        <v>-1.35E-2</v>
      </c>
      <c r="P30">
        <v>-1.1999999999999999E-3</v>
      </c>
      <c r="Q30" s="35">
        <f t="shared" si="5"/>
        <v>6.4457142857142768E-3</v>
      </c>
      <c r="R30" s="35">
        <f t="shared" si="6"/>
        <v>1.8412142857142856E-2</v>
      </c>
      <c r="S30" s="35">
        <f t="shared" si="6"/>
        <v>3.7121428571428548E-3</v>
      </c>
      <c r="T30">
        <v>0.2349</v>
      </c>
      <c r="U30">
        <v>-7.9000000000000008E-3</v>
      </c>
      <c r="V30">
        <v>-1.11E-2</v>
      </c>
      <c r="W30" s="35">
        <f t="shared" si="7"/>
        <v>1.2670714285714202E-2</v>
      </c>
      <c r="X30" s="35">
        <f t="shared" si="8"/>
        <v>1.2812142857142855E-2</v>
      </c>
      <c r="Y30" s="35">
        <f t="shared" si="8"/>
        <v>1.6012142857142857E-2</v>
      </c>
      <c r="Z30">
        <v>0.21579999999999999</v>
      </c>
      <c r="AA30">
        <v>-7.3000000000000001E-3</v>
      </c>
      <c r="AB30">
        <v>2.0000000000000001E-4</v>
      </c>
      <c r="AC30" s="35">
        <f t="shared" si="9"/>
        <v>6.8571428571431725E-4</v>
      </c>
      <c r="AD30" s="35">
        <f t="shared" si="10"/>
        <v>1.2212142857142855E-2</v>
      </c>
      <c r="AE30" s="35">
        <f t="shared" si="10"/>
        <v>5.1121428571428542E-3</v>
      </c>
      <c r="AF30">
        <v>0.2072</v>
      </c>
      <c r="AG30">
        <v>-2.6100000000000002E-2</v>
      </c>
      <c r="AH30">
        <v>-7.4000000000000003E-3</v>
      </c>
      <c r="AI30" s="35">
        <f t="shared" si="11"/>
        <v>4.9014285714285288E-3</v>
      </c>
      <c r="AJ30" s="35">
        <f t="shared" si="12"/>
        <v>3.1012142857142856E-2</v>
      </c>
      <c r="AK30" s="35">
        <f t="shared" si="12"/>
        <v>1.2312142857142855E-2</v>
      </c>
      <c r="AL30">
        <v>0.19400000000000001</v>
      </c>
      <c r="AM30">
        <v>-2.07E-2</v>
      </c>
      <c r="AN30">
        <v>-1.4999999999999999E-2</v>
      </c>
      <c r="AO30" s="35">
        <f t="shared" si="13"/>
        <v>7.2499999999997566E-4</v>
      </c>
      <c r="AP30" s="35">
        <f t="shared" si="14"/>
        <v>2.5612142857142854E-2</v>
      </c>
      <c r="AQ30" s="35">
        <f t="shared" si="14"/>
        <v>1.9912142857142854E-2</v>
      </c>
      <c r="AR30">
        <v>0.10390000000000001</v>
      </c>
      <c r="AS30">
        <v>-1.32E-2</v>
      </c>
      <c r="AT30">
        <v>3.3E-3</v>
      </c>
      <c r="AU30" s="35">
        <f t="shared" si="15"/>
        <v>7.5085714285714061E-3</v>
      </c>
      <c r="AV30" s="35">
        <f t="shared" si="16"/>
        <v>1.8112142857142854E-2</v>
      </c>
      <c r="AW30" s="35">
        <f t="shared" si="16"/>
        <v>8.2121428571428554E-3</v>
      </c>
      <c r="AX30">
        <v>0.18859999999999999</v>
      </c>
      <c r="AY30">
        <v>-1.77E-2</v>
      </c>
      <c r="AZ30">
        <v>-3.27E-2</v>
      </c>
      <c r="BA30" s="35">
        <f t="shared" si="17"/>
        <v>3.777928571428571E-2</v>
      </c>
      <c r="BB30" s="35">
        <f t="shared" si="18"/>
        <v>2.2612142857142855E-2</v>
      </c>
      <c r="BC30" s="35">
        <f t="shared" si="18"/>
        <v>3.7612142857142858E-2</v>
      </c>
    </row>
    <row r="31" spans="1:55" ht="15">
      <c r="A31" s="1">
        <v>25</v>
      </c>
      <c r="B31">
        <v>0.2135</v>
      </c>
      <c r="C31">
        <v>1.9E-3</v>
      </c>
      <c r="D31">
        <v>1.6999999999999999E-3</v>
      </c>
      <c r="E31" s="34">
        <f t="shared" si="0"/>
        <v>1.7155000000000004E-2</v>
      </c>
      <c r="F31" s="34">
        <f t="shared" si="1"/>
        <v>1.0753571428571428E-2</v>
      </c>
      <c r="G31" s="34">
        <f t="shared" si="2"/>
        <v>6.6121428571428546E-3</v>
      </c>
      <c r="H31">
        <v>0.22650000000000001</v>
      </c>
      <c r="I31">
        <v>-1.21E-2</v>
      </c>
      <c r="J31">
        <v>-5.3E-3</v>
      </c>
      <c r="K31" s="35">
        <f t="shared" si="3"/>
        <v>1.468142857142854E-2</v>
      </c>
      <c r="L31" s="35">
        <f t="shared" si="4"/>
        <v>1.7012142857142854E-2</v>
      </c>
      <c r="M31" s="35">
        <f t="shared" si="4"/>
        <v>1.0212142857142854E-2</v>
      </c>
      <c r="N31">
        <v>0.22670000000000001</v>
      </c>
      <c r="O31">
        <v>-2.9999999999999997E-4</v>
      </c>
      <c r="P31">
        <v>-9.1999999999999998E-3</v>
      </c>
      <c r="Q31" s="35">
        <f t="shared" si="5"/>
        <v>2.1542857142857474E-3</v>
      </c>
      <c r="R31" s="35">
        <f t="shared" si="6"/>
        <v>4.6121428571428546E-3</v>
      </c>
      <c r="S31" s="35">
        <f t="shared" si="6"/>
        <v>1.4112142857142854E-2</v>
      </c>
      <c r="T31">
        <v>0.2319</v>
      </c>
      <c r="U31">
        <v>-3.0000000000000001E-3</v>
      </c>
      <c r="V31">
        <v>-1.1599999999999999E-2</v>
      </c>
      <c r="W31" s="35">
        <f t="shared" si="7"/>
        <v>9.6707142857141992E-3</v>
      </c>
      <c r="X31" s="35">
        <f t="shared" si="8"/>
        <v>1.9121428571428544E-3</v>
      </c>
      <c r="Y31" s="35">
        <f t="shared" si="8"/>
        <v>1.6512142857142854E-2</v>
      </c>
      <c r="Z31">
        <v>0.21920000000000001</v>
      </c>
      <c r="AA31">
        <v>-8.0000000000000004E-4</v>
      </c>
      <c r="AB31">
        <v>-7.1999999999999998E-3</v>
      </c>
      <c r="AC31" s="35">
        <f t="shared" si="9"/>
        <v>4.0857142857143314E-3</v>
      </c>
      <c r="AD31" s="35">
        <f t="shared" si="10"/>
        <v>4.1121428571428541E-3</v>
      </c>
      <c r="AE31" s="35">
        <f t="shared" si="10"/>
        <v>1.2112142857142854E-2</v>
      </c>
      <c r="AF31">
        <v>0.21149999999999999</v>
      </c>
      <c r="AG31">
        <v>-3.1099999999999999E-2</v>
      </c>
      <c r="AH31">
        <v>-6.0000000000000001E-3</v>
      </c>
      <c r="AI31" s="35">
        <f t="shared" si="11"/>
        <v>6.0142857142853057E-4</v>
      </c>
      <c r="AJ31" s="35">
        <f t="shared" si="12"/>
        <v>3.6012142857142854E-2</v>
      </c>
      <c r="AK31" s="35">
        <f t="shared" si="12"/>
        <v>1.0912142857142855E-2</v>
      </c>
      <c r="AL31">
        <v>0.2228</v>
      </c>
      <c r="AM31">
        <v>-1.89E-2</v>
      </c>
      <c r="AN31">
        <v>-1.4500000000000001E-2</v>
      </c>
      <c r="AO31" s="35">
        <f t="shared" si="13"/>
        <v>2.8075000000000017E-2</v>
      </c>
      <c r="AP31" s="35">
        <f t="shared" si="14"/>
        <v>2.3812142857142855E-2</v>
      </c>
      <c r="AQ31" s="35">
        <f t="shared" si="14"/>
        <v>1.9412142857142857E-2</v>
      </c>
      <c r="AR31">
        <v>0.1358</v>
      </c>
      <c r="AS31">
        <v>3.2899999999999999E-2</v>
      </c>
      <c r="AT31">
        <v>-1.11E-2</v>
      </c>
      <c r="AU31" s="35">
        <f t="shared" si="15"/>
        <v>3.9408571428571404E-2</v>
      </c>
      <c r="AV31" s="35">
        <f t="shared" si="16"/>
        <v>3.781214285714285E-2</v>
      </c>
      <c r="AW31" s="35">
        <f t="shared" si="16"/>
        <v>1.6012142857142857E-2</v>
      </c>
      <c r="AX31">
        <v>0.15629999999999999</v>
      </c>
      <c r="AY31">
        <v>2.3699999999999999E-2</v>
      </c>
      <c r="AZ31">
        <v>-3.2800000000000003E-2</v>
      </c>
      <c r="BA31" s="35">
        <f t="shared" si="17"/>
        <v>5.4792857142857143E-3</v>
      </c>
      <c r="BB31" s="35">
        <f t="shared" si="18"/>
        <v>2.8612142857142853E-2</v>
      </c>
      <c r="BC31" s="35">
        <f t="shared" si="18"/>
        <v>3.7712142857142861E-2</v>
      </c>
    </row>
    <row r="32" spans="1:55" ht="15">
      <c r="A32" s="1">
        <v>26</v>
      </c>
      <c r="B32">
        <v>0.22770000000000001</v>
      </c>
      <c r="C32">
        <v>-1.9E-3</v>
      </c>
      <c r="D32">
        <v>-5.5999999999999999E-3</v>
      </c>
      <c r="E32" s="34">
        <f t="shared" si="0"/>
        <v>2.9549999999999854E-3</v>
      </c>
      <c r="F32" s="34">
        <f t="shared" si="1"/>
        <v>6.9535714285714279E-3</v>
      </c>
      <c r="G32" s="34">
        <f t="shared" si="2"/>
        <v>1.0512142857142855E-2</v>
      </c>
      <c r="H32">
        <v>0.20619999999999999</v>
      </c>
      <c r="I32">
        <v>-4.4000000000000003E-3</v>
      </c>
      <c r="J32">
        <v>7.1000000000000004E-3</v>
      </c>
      <c r="K32" s="35">
        <f t="shared" si="3"/>
        <v>5.6185714285714727E-3</v>
      </c>
      <c r="L32" s="35">
        <f t="shared" si="4"/>
        <v>5.1214285714285424E-4</v>
      </c>
      <c r="M32" s="35">
        <f t="shared" si="4"/>
        <v>1.2012142857142855E-2</v>
      </c>
      <c r="N32">
        <v>0.2177</v>
      </c>
      <c r="O32">
        <v>-2.8999999999999998E-3</v>
      </c>
      <c r="P32">
        <v>-7.4999999999999997E-3</v>
      </c>
      <c r="Q32" s="35">
        <f t="shared" si="5"/>
        <v>6.8457142857142605E-3</v>
      </c>
      <c r="R32" s="35">
        <f t="shared" si="6"/>
        <v>2.0121428571428547E-3</v>
      </c>
      <c r="S32" s="35">
        <f t="shared" si="6"/>
        <v>1.2412142857142854E-2</v>
      </c>
      <c r="T32">
        <v>0.22620000000000001</v>
      </c>
      <c r="U32">
        <v>-7.3000000000000001E-3</v>
      </c>
      <c r="V32">
        <v>-8.8000000000000005E-3</v>
      </c>
      <c r="W32" s="35">
        <f t="shared" si="7"/>
        <v>3.9707142857142164E-3</v>
      </c>
      <c r="X32" s="35">
        <f t="shared" si="8"/>
        <v>1.2212142857142855E-2</v>
      </c>
      <c r="Y32" s="35">
        <f t="shared" si="8"/>
        <v>1.3712142857142855E-2</v>
      </c>
      <c r="Z32">
        <v>0.22850000000000001</v>
      </c>
      <c r="AA32">
        <v>8.0000000000000004E-4</v>
      </c>
      <c r="AB32">
        <v>-7.1000000000000004E-3</v>
      </c>
      <c r="AC32" s="35">
        <f t="shared" si="9"/>
        <v>1.3385714285714334E-2</v>
      </c>
      <c r="AD32" s="35">
        <f t="shared" si="10"/>
        <v>5.7121428571428549E-3</v>
      </c>
      <c r="AE32" s="35">
        <f t="shared" si="10"/>
        <v>1.2012142857142855E-2</v>
      </c>
      <c r="AF32">
        <v>0.2203</v>
      </c>
      <c r="AG32">
        <v>-2.9399999999999999E-2</v>
      </c>
      <c r="AH32">
        <v>-2.0000000000000001E-4</v>
      </c>
      <c r="AI32" s="35">
        <f t="shared" si="11"/>
        <v>8.1985714285714717E-3</v>
      </c>
      <c r="AJ32" s="35">
        <f t="shared" si="12"/>
        <v>3.4312142857142854E-2</v>
      </c>
      <c r="AK32" s="35">
        <f t="shared" si="12"/>
        <v>4.7121428571428549E-3</v>
      </c>
      <c r="AL32">
        <v>0.2266</v>
      </c>
      <c r="AM32">
        <v>-2.58E-2</v>
      </c>
      <c r="AN32">
        <v>-1.8700000000000001E-2</v>
      </c>
      <c r="AO32" s="35">
        <f t="shared" si="13"/>
        <v>3.1875000000000014E-2</v>
      </c>
      <c r="AP32" s="35">
        <f t="shared" si="14"/>
        <v>3.0712142857142855E-2</v>
      </c>
      <c r="AQ32" s="35">
        <f t="shared" si="14"/>
        <v>2.3612142857142856E-2</v>
      </c>
      <c r="AR32">
        <v>0.1133</v>
      </c>
      <c r="AS32">
        <v>6.9699999999999998E-2</v>
      </c>
      <c r="AT32">
        <v>-3.7000000000000002E-3</v>
      </c>
      <c r="AU32" s="35">
        <f t="shared" si="15"/>
        <v>1.6908571428571398E-2</v>
      </c>
      <c r="AV32" s="35">
        <f t="shared" si="16"/>
        <v>7.4612142857142849E-2</v>
      </c>
      <c r="AW32" s="35">
        <f t="shared" si="16"/>
        <v>1.2121428571428543E-3</v>
      </c>
      <c r="AX32">
        <v>0.17169999999999999</v>
      </c>
      <c r="AY32">
        <v>-2.8E-3</v>
      </c>
      <c r="AZ32">
        <v>-1.84E-2</v>
      </c>
      <c r="BA32" s="35">
        <f t="shared" si="17"/>
        <v>2.0879285714285711E-2</v>
      </c>
      <c r="BB32" s="35">
        <f t="shared" si="18"/>
        <v>2.1121428571428545E-3</v>
      </c>
      <c r="BC32" s="35">
        <f t="shared" si="18"/>
        <v>2.3312142857142854E-2</v>
      </c>
    </row>
    <row r="33" spans="1:55" ht="15">
      <c r="A33" s="1">
        <v>27</v>
      </c>
      <c r="B33">
        <v>0.2273</v>
      </c>
      <c r="C33">
        <v>-8.0000000000000004E-4</v>
      </c>
      <c r="D33">
        <v>-7.9000000000000008E-3</v>
      </c>
      <c r="E33" s="34">
        <f t="shared" si="0"/>
        <v>3.3549999999999969E-3</v>
      </c>
      <c r="F33" s="34">
        <f t="shared" si="1"/>
        <v>8.0535714285714273E-3</v>
      </c>
      <c r="G33" s="34">
        <f t="shared" si="2"/>
        <v>1.2812142857142855E-2</v>
      </c>
      <c r="H33">
        <v>0.20760000000000001</v>
      </c>
      <c r="I33">
        <v>-1.03E-2</v>
      </c>
      <c r="J33">
        <v>-1.5E-3</v>
      </c>
      <c r="K33" s="35">
        <f t="shared" si="3"/>
        <v>4.2185714285714604E-3</v>
      </c>
      <c r="L33" s="35">
        <f t="shared" si="4"/>
        <v>1.5212142857142855E-2</v>
      </c>
      <c r="M33" s="35">
        <f t="shared" si="4"/>
        <v>3.4121428571428545E-3</v>
      </c>
      <c r="N33">
        <v>0.21240000000000001</v>
      </c>
      <c r="O33">
        <v>-8.9999999999999998E-4</v>
      </c>
      <c r="P33">
        <v>-1.06E-2</v>
      </c>
      <c r="Q33" s="35">
        <f t="shared" si="5"/>
        <v>1.214571428571426E-2</v>
      </c>
      <c r="R33" s="35">
        <f t="shared" si="6"/>
        <v>4.0121428571428547E-3</v>
      </c>
      <c r="S33" s="35">
        <f t="shared" si="6"/>
        <v>1.5512142857142855E-2</v>
      </c>
      <c r="T33">
        <v>0.22720000000000001</v>
      </c>
      <c r="U33">
        <v>-7.1999999999999998E-3</v>
      </c>
      <c r="V33">
        <v>-8.3000000000000001E-3</v>
      </c>
      <c r="W33" s="35">
        <f t="shared" si="7"/>
        <v>4.9707142857142173E-3</v>
      </c>
      <c r="X33" s="35">
        <f t="shared" si="8"/>
        <v>1.2112142857142854E-2</v>
      </c>
      <c r="Y33" s="35">
        <f t="shared" si="8"/>
        <v>1.3212142857142855E-2</v>
      </c>
      <c r="Z33">
        <v>0.20499999999999999</v>
      </c>
      <c r="AA33">
        <v>1.2E-2</v>
      </c>
      <c r="AB33">
        <v>-1.8700000000000001E-2</v>
      </c>
      <c r="AC33" s="35">
        <f t="shared" si="9"/>
        <v>1.0114285714285687E-2</v>
      </c>
      <c r="AD33" s="35">
        <f t="shared" si="10"/>
        <v>1.6912142857142855E-2</v>
      </c>
      <c r="AE33" s="35">
        <f t="shared" si="10"/>
        <v>2.3612142857142856E-2</v>
      </c>
      <c r="AF33">
        <v>0.21440000000000001</v>
      </c>
      <c r="AG33">
        <v>-2.1100000000000001E-2</v>
      </c>
      <c r="AH33">
        <v>5.7000000000000002E-3</v>
      </c>
      <c r="AI33" s="35">
        <f t="shared" si="11"/>
        <v>2.2985714285714831E-3</v>
      </c>
      <c r="AJ33" s="35">
        <f t="shared" si="12"/>
        <v>2.6012142857142855E-2</v>
      </c>
      <c r="AK33" s="35">
        <f t="shared" si="12"/>
        <v>1.0612142857142855E-2</v>
      </c>
      <c r="AL33">
        <v>0.182</v>
      </c>
      <c r="AM33">
        <v>-5.3499999999999999E-2</v>
      </c>
      <c r="AN33">
        <v>-1.6899999999999998E-2</v>
      </c>
      <c r="AO33" s="35">
        <f t="shared" si="13"/>
        <v>1.2724999999999986E-2</v>
      </c>
      <c r="AP33" s="35">
        <f t="shared" si="14"/>
        <v>5.8412142857142857E-2</v>
      </c>
      <c r="AQ33" s="35">
        <f t="shared" si="14"/>
        <v>2.1812142857142853E-2</v>
      </c>
      <c r="AR33">
        <v>8.4500000000000006E-2</v>
      </c>
      <c r="AS33">
        <v>9.1000000000000004E-3</v>
      </c>
      <c r="AT33">
        <v>5.7000000000000002E-3</v>
      </c>
      <c r="AU33" s="35">
        <f t="shared" si="15"/>
        <v>1.1891428571428594E-2</v>
      </c>
      <c r="AV33" s="35">
        <f t="shared" si="16"/>
        <v>1.4012142857142855E-2</v>
      </c>
      <c r="AW33" s="35">
        <f t="shared" si="16"/>
        <v>1.0612142857142855E-2</v>
      </c>
      <c r="AX33">
        <v>0.16650000000000001</v>
      </c>
      <c r="AY33">
        <v>-2.01E-2</v>
      </c>
      <c r="AZ33">
        <v>-1.1000000000000001E-3</v>
      </c>
      <c r="BA33" s="35">
        <f t="shared" si="17"/>
        <v>1.5679285714285729E-2</v>
      </c>
      <c r="BB33" s="35">
        <f t="shared" si="18"/>
        <v>2.5012142857142854E-2</v>
      </c>
      <c r="BC33" s="35">
        <f t="shared" si="18"/>
        <v>3.8121428571428542E-3</v>
      </c>
    </row>
    <row r="34" spans="1:55" ht="15">
      <c r="A34" s="1">
        <v>28</v>
      </c>
      <c r="B34">
        <v>0.2387</v>
      </c>
      <c r="C34">
        <v>3.8999999999999998E-3</v>
      </c>
      <c r="D34">
        <v>-7.1000000000000004E-3</v>
      </c>
      <c r="E34" s="34">
        <f t="shared" si="0"/>
        <v>8.0449999999999966E-3</v>
      </c>
      <c r="F34" s="34">
        <f t="shared" si="1"/>
        <v>1.2753571428571427E-2</v>
      </c>
      <c r="G34" s="34">
        <f t="shared" si="2"/>
        <v>1.2012142857142855E-2</v>
      </c>
      <c r="H34">
        <v>0.2273</v>
      </c>
      <c r="I34">
        <v>-1.06E-2</v>
      </c>
      <c r="J34">
        <v>2.7000000000000001E-3</v>
      </c>
      <c r="K34" s="35">
        <f t="shared" si="3"/>
        <v>1.5481428571428535E-2</v>
      </c>
      <c r="L34" s="35">
        <f t="shared" si="4"/>
        <v>1.5512142857142855E-2</v>
      </c>
      <c r="M34" s="35">
        <f t="shared" si="4"/>
        <v>7.6121428571428547E-3</v>
      </c>
      <c r="N34">
        <v>0.2046</v>
      </c>
      <c r="O34">
        <v>-2.1000000000000001E-2</v>
      </c>
      <c r="P34">
        <v>-3.2000000000000002E-3</v>
      </c>
      <c r="Q34" s="35">
        <f t="shared" si="5"/>
        <v>1.9945714285714261E-2</v>
      </c>
      <c r="R34" s="35">
        <f t="shared" si="6"/>
        <v>2.5912142857142856E-2</v>
      </c>
      <c r="S34" s="35">
        <f t="shared" si="6"/>
        <v>1.7121428571428544E-3</v>
      </c>
      <c r="T34">
        <v>0.22439999999999999</v>
      </c>
      <c r="U34">
        <v>-1.12E-2</v>
      </c>
      <c r="V34">
        <v>-8.0000000000000002E-3</v>
      </c>
      <c r="W34" s="35">
        <f t="shared" si="7"/>
        <v>2.1707142857141926E-3</v>
      </c>
      <c r="X34" s="35">
        <f t="shared" si="8"/>
        <v>1.6112142857142853E-2</v>
      </c>
      <c r="Y34" s="35">
        <f t="shared" si="8"/>
        <v>1.2912142857142855E-2</v>
      </c>
      <c r="Z34">
        <v>0.23069999999999999</v>
      </c>
      <c r="AA34">
        <v>-1.6899999999999998E-2</v>
      </c>
      <c r="AB34">
        <v>-1.7600000000000001E-2</v>
      </c>
      <c r="AC34" s="35">
        <f t="shared" si="9"/>
        <v>1.5585714285714314E-2</v>
      </c>
      <c r="AD34" s="35">
        <f t="shared" si="10"/>
        <v>2.1812142857142853E-2</v>
      </c>
      <c r="AE34" s="35">
        <f t="shared" si="10"/>
        <v>2.2512142857142856E-2</v>
      </c>
      <c r="AF34">
        <v>0.22020000000000001</v>
      </c>
      <c r="AG34">
        <v>-9.5999999999999992E-3</v>
      </c>
      <c r="AH34">
        <v>-2.8E-3</v>
      </c>
      <c r="AI34" s="35">
        <f t="shared" si="11"/>
        <v>8.0985714285714827E-3</v>
      </c>
      <c r="AJ34" s="35">
        <f t="shared" si="12"/>
        <v>1.4512142857142854E-2</v>
      </c>
      <c r="AK34" s="35">
        <f t="shared" si="12"/>
        <v>2.1121428571428545E-3</v>
      </c>
      <c r="AL34">
        <v>0.17610000000000001</v>
      </c>
      <c r="AM34">
        <v>-2.9000000000000001E-2</v>
      </c>
      <c r="AN34">
        <v>-7.3000000000000001E-3</v>
      </c>
      <c r="AO34" s="35">
        <f t="shared" si="13"/>
        <v>1.8624999999999975E-2</v>
      </c>
      <c r="AP34" s="35">
        <f t="shared" si="14"/>
        <v>3.3912142857142856E-2</v>
      </c>
      <c r="AQ34" s="35">
        <f t="shared" si="14"/>
        <v>1.2212142857142855E-2</v>
      </c>
      <c r="AR34">
        <v>8.4099999999999994E-2</v>
      </c>
      <c r="AS34">
        <v>2.0799999999999999E-2</v>
      </c>
      <c r="AT34">
        <v>4.8800000000000003E-2</v>
      </c>
      <c r="AU34" s="35">
        <f t="shared" si="15"/>
        <v>1.2291428571428606E-2</v>
      </c>
      <c r="AV34" s="35">
        <f t="shared" si="16"/>
        <v>2.5712142857142854E-2</v>
      </c>
      <c r="AW34" s="35">
        <f t="shared" si="16"/>
        <v>5.3712142857142861E-2</v>
      </c>
      <c r="AX34">
        <v>0.18429999999999999</v>
      </c>
      <c r="AY34">
        <v>-3.3700000000000001E-2</v>
      </c>
      <c r="AZ34">
        <v>-2.3199999999999998E-2</v>
      </c>
      <c r="BA34" s="35">
        <f t="shared" si="17"/>
        <v>3.3479285714285711E-2</v>
      </c>
      <c r="BB34" s="35">
        <f t="shared" si="18"/>
        <v>3.8612142857142859E-2</v>
      </c>
      <c r="BC34" s="35">
        <f t="shared" si="18"/>
        <v>2.8112142857142853E-2</v>
      </c>
    </row>
    <row r="35" spans="1:55" ht="15">
      <c r="A35" s="1">
        <v>29</v>
      </c>
      <c r="B35">
        <v>0.23419999999999999</v>
      </c>
      <c r="C35">
        <v>-1E-3</v>
      </c>
      <c r="D35">
        <v>-5.1000000000000004E-3</v>
      </c>
      <c r="E35" s="34">
        <f t="shared" si="0"/>
        <v>3.5449999999999926E-3</v>
      </c>
      <c r="F35" s="34">
        <f t="shared" si="1"/>
        <v>7.8535714285714285E-3</v>
      </c>
      <c r="G35" s="34">
        <f t="shared" si="2"/>
        <v>1.0012142857142855E-2</v>
      </c>
      <c r="H35">
        <v>0.22950000000000001</v>
      </c>
      <c r="I35">
        <v>-1.6E-2</v>
      </c>
      <c r="J35">
        <v>-3.7000000000000002E-3</v>
      </c>
      <c r="K35" s="35">
        <f t="shared" si="3"/>
        <v>1.7681428571428542E-2</v>
      </c>
      <c r="L35" s="35">
        <f t="shared" si="4"/>
        <v>2.0912142857142855E-2</v>
      </c>
      <c r="M35" s="35">
        <f t="shared" si="4"/>
        <v>1.2121428571428543E-3</v>
      </c>
      <c r="N35">
        <v>0.22819999999999999</v>
      </c>
      <c r="O35">
        <v>-2.1100000000000001E-2</v>
      </c>
      <c r="P35">
        <v>1.4E-3</v>
      </c>
      <c r="Q35" s="35">
        <f t="shared" si="5"/>
        <v>3.654285714285721E-3</v>
      </c>
      <c r="R35" s="35">
        <f t="shared" si="6"/>
        <v>2.6012142857142855E-2</v>
      </c>
      <c r="S35" s="35">
        <f t="shared" si="6"/>
        <v>6.3121428571428547E-3</v>
      </c>
      <c r="T35">
        <v>0.2223</v>
      </c>
      <c r="U35">
        <v>-8.2000000000000007E-3</v>
      </c>
      <c r="V35">
        <v>-4.7999999999999996E-3</v>
      </c>
      <c r="W35" s="35">
        <f t="shared" si="7"/>
        <v>7.0714285714201797E-5</v>
      </c>
      <c r="X35" s="35">
        <f t="shared" si="8"/>
        <v>1.3112142857142855E-2</v>
      </c>
      <c r="Y35" s="35">
        <f t="shared" si="8"/>
        <v>1.1214285714285493E-4</v>
      </c>
      <c r="Z35">
        <v>0.22189999999999999</v>
      </c>
      <c r="AA35">
        <v>5.0000000000000001E-4</v>
      </c>
      <c r="AB35">
        <v>-1.67E-2</v>
      </c>
      <c r="AC35" s="35">
        <f t="shared" si="9"/>
        <v>6.7857142857143116E-3</v>
      </c>
      <c r="AD35" s="35">
        <f t="shared" si="10"/>
        <v>5.412142857142855E-3</v>
      </c>
      <c r="AE35" s="35">
        <f t="shared" si="10"/>
        <v>2.1612142857142854E-2</v>
      </c>
      <c r="AF35">
        <v>0.21690000000000001</v>
      </c>
      <c r="AG35">
        <v>-1.5100000000000001E-2</v>
      </c>
      <c r="AH35">
        <v>-6.4999999999999997E-3</v>
      </c>
      <c r="AI35" s="35">
        <f t="shared" si="11"/>
        <v>4.7985714285714853E-3</v>
      </c>
      <c r="AJ35" s="35">
        <f t="shared" si="12"/>
        <v>2.0012142857142853E-2</v>
      </c>
      <c r="AK35" s="35">
        <f t="shared" si="12"/>
        <v>1.1412142857142853E-2</v>
      </c>
      <c r="AL35">
        <v>0.1603</v>
      </c>
      <c r="AM35">
        <v>-1.8599999999999998E-2</v>
      </c>
      <c r="AN35">
        <v>-6.8999999999999999E-3</v>
      </c>
      <c r="AO35" s="35">
        <f t="shared" si="13"/>
        <v>3.4424999999999983E-2</v>
      </c>
      <c r="AP35" s="35">
        <f t="shared" si="14"/>
        <v>2.3512142857142853E-2</v>
      </c>
      <c r="AQ35" s="35">
        <f t="shared" si="14"/>
        <v>1.1812142857142854E-2</v>
      </c>
      <c r="AR35">
        <v>9.1899999999999996E-2</v>
      </c>
      <c r="AS35">
        <v>3.3599999999999998E-2</v>
      </c>
      <c r="AT35">
        <v>8.3000000000000001E-3</v>
      </c>
      <c r="AU35" s="35">
        <f t="shared" si="15"/>
        <v>4.4914285714286045E-3</v>
      </c>
      <c r="AV35" s="35">
        <f t="shared" si="16"/>
        <v>3.8512142857142856E-2</v>
      </c>
      <c r="AW35" s="35">
        <f t="shared" si="16"/>
        <v>1.3212142857142855E-2</v>
      </c>
      <c r="AX35">
        <v>0.21160000000000001</v>
      </c>
      <c r="AY35">
        <v>-2.46E-2</v>
      </c>
      <c r="AZ35">
        <v>-2.0199999999999999E-2</v>
      </c>
      <c r="BA35" s="35">
        <f t="shared" si="17"/>
        <v>6.077928571428573E-2</v>
      </c>
      <c r="BB35" s="35">
        <f t="shared" si="18"/>
        <v>2.9512142857142855E-2</v>
      </c>
      <c r="BC35" s="35">
        <f t="shared" si="18"/>
        <v>2.5112142857142854E-2</v>
      </c>
    </row>
    <row r="36" spans="1:55" ht="15">
      <c r="A36" s="1">
        <v>30</v>
      </c>
      <c r="B36">
        <v>0.22700000000000001</v>
      </c>
      <c r="C36">
        <v>-2.9999999999999997E-4</v>
      </c>
      <c r="D36">
        <v>-2.8999999999999998E-3</v>
      </c>
      <c r="E36" s="34">
        <f t="shared" si="0"/>
        <v>3.6549999999999916E-3</v>
      </c>
      <c r="F36" s="34">
        <f t="shared" si="1"/>
        <v>8.5535714285714277E-3</v>
      </c>
      <c r="G36" s="34">
        <f t="shared" si="2"/>
        <v>2.0121428571428547E-3</v>
      </c>
      <c r="H36">
        <v>0.19800000000000001</v>
      </c>
      <c r="I36">
        <v>-1.5299999999999999E-2</v>
      </c>
      <c r="J36">
        <v>-8.5000000000000006E-3</v>
      </c>
      <c r="K36" s="35">
        <f t="shared" si="3"/>
        <v>1.3818571428571458E-2</v>
      </c>
      <c r="L36" s="35">
        <f t="shared" si="4"/>
        <v>2.0212142857142852E-2</v>
      </c>
      <c r="M36" s="35">
        <f t="shared" si="4"/>
        <v>1.3412142857142855E-2</v>
      </c>
      <c r="N36">
        <v>0.2392</v>
      </c>
      <c r="O36">
        <v>-1.9400000000000001E-2</v>
      </c>
      <c r="P36">
        <v>-4.4000000000000003E-3</v>
      </c>
      <c r="Q36" s="35">
        <f t="shared" si="5"/>
        <v>1.4654285714285731E-2</v>
      </c>
      <c r="R36" s="35">
        <f t="shared" si="6"/>
        <v>2.4312142857142855E-2</v>
      </c>
      <c r="S36" s="35">
        <f t="shared" si="6"/>
        <v>5.1214285714285424E-4</v>
      </c>
      <c r="T36">
        <v>0.22739999999999999</v>
      </c>
      <c r="U36">
        <v>-6.1000000000000004E-3</v>
      </c>
      <c r="V36">
        <v>-8.3999999999999995E-3</v>
      </c>
      <c r="W36" s="35">
        <f t="shared" si="7"/>
        <v>5.1707142857141952E-3</v>
      </c>
      <c r="X36" s="35">
        <f t="shared" si="8"/>
        <v>1.1012142857142856E-2</v>
      </c>
      <c r="Y36" s="35">
        <f t="shared" si="8"/>
        <v>1.3312142857142854E-2</v>
      </c>
      <c r="Z36">
        <v>0.22919999999999999</v>
      </c>
      <c r="AA36">
        <v>4.7999999999999996E-3</v>
      </c>
      <c r="AB36">
        <v>-1.84E-2</v>
      </c>
      <c r="AC36" s="35">
        <f t="shared" si="9"/>
        <v>1.4085714285714312E-2</v>
      </c>
      <c r="AD36" s="35">
        <f t="shared" si="10"/>
        <v>9.7121428571428532E-3</v>
      </c>
      <c r="AE36" s="35">
        <f t="shared" si="10"/>
        <v>2.3312142857142854E-2</v>
      </c>
      <c r="AF36">
        <v>0.21160000000000001</v>
      </c>
      <c r="AG36">
        <v>-1.9199999999999998E-2</v>
      </c>
      <c r="AH36">
        <v>-8.9999999999999993E-3</v>
      </c>
      <c r="AI36" s="35">
        <f t="shared" si="11"/>
        <v>5.0142857142851383E-4</v>
      </c>
      <c r="AJ36" s="35">
        <f t="shared" si="12"/>
        <v>2.4112142857142853E-2</v>
      </c>
      <c r="AK36" s="35">
        <f t="shared" si="12"/>
        <v>1.3912142857142854E-2</v>
      </c>
      <c r="AL36">
        <v>0.17849999999999999</v>
      </c>
      <c r="AM36">
        <v>-2.1000000000000001E-2</v>
      </c>
      <c r="AN36">
        <v>-1.66E-2</v>
      </c>
      <c r="AO36" s="35">
        <f t="shared" si="13"/>
        <v>1.6224999999999989E-2</v>
      </c>
      <c r="AP36" s="35">
        <f t="shared" si="14"/>
        <v>2.5912142857142856E-2</v>
      </c>
      <c r="AQ36" s="35">
        <f t="shared" si="14"/>
        <v>2.1512142857142855E-2</v>
      </c>
      <c r="AR36">
        <v>0.1234</v>
      </c>
      <c r="AS36">
        <v>-4.0599999999999997E-2</v>
      </c>
      <c r="AT36">
        <v>-2.69E-2</v>
      </c>
      <c r="AU36" s="35">
        <f t="shared" si="15"/>
        <v>2.7008571428571396E-2</v>
      </c>
      <c r="AV36" s="35">
        <f t="shared" si="16"/>
        <v>4.5512142857142848E-2</v>
      </c>
      <c r="AW36" s="35">
        <f t="shared" si="16"/>
        <v>3.1812142857142858E-2</v>
      </c>
      <c r="AX36">
        <v>0.19670000000000001</v>
      </c>
      <c r="AY36">
        <v>3.8999999999999998E-3</v>
      </c>
      <c r="AZ36">
        <v>-6.9800000000000001E-2</v>
      </c>
      <c r="BA36" s="35">
        <f t="shared" si="17"/>
        <v>4.5879285714285734E-2</v>
      </c>
      <c r="BB36" s="35">
        <f t="shared" si="18"/>
        <v>8.8121428571428552E-3</v>
      </c>
      <c r="BC36" s="35">
        <f t="shared" si="18"/>
        <v>7.4712142857142852E-2</v>
      </c>
    </row>
    <row r="37" spans="1:55" ht="15">
      <c r="A37" s="1">
        <v>31</v>
      </c>
      <c r="B37">
        <v>0.23230000000000001</v>
      </c>
      <c r="C37">
        <v>-1.9E-3</v>
      </c>
      <c r="D37">
        <v>-6.3E-3</v>
      </c>
      <c r="E37" s="34">
        <f t="shared" si="0"/>
        <v>1.6450000000000076E-3</v>
      </c>
      <c r="F37" s="34">
        <f t="shared" si="1"/>
        <v>6.9535714285714279E-3</v>
      </c>
      <c r="G37" s="34">
        <f t="shared" si="2"/>
        <v>1.1212142857142855E-2</v>
      </c>
      <c r="H37">
        <v>0.18440000000000001</v>
      </c>
      <c r="I37">
        <v>-1.95E-2</v>
      </c>
      <c r="J37">
        <v>0.01</v>
      </c>
      <c r="K37" s="35">
        <f t="shared" si="3"/>
        <v>2.7418571428571459E-2</v>
      </c>
      <c r="L37" s="35">
        <f t="shared" si="4"/>
        <v>2.4412142857142854E-2</v>
      </c>
      <c r="M37" s="35">
        <f t="shared" si="4"/>
        <v>1.4912142857142855E-2</v>
      </c>
      <c r="N37">
        <v>0.23430000000000001</v>
      </c>
      <c r="O37">
        <v>-8.8000000000000005E-3</v>
      </c>
      <c r="P37">
        <v>3.0999999999999999E-3</v>
      </c>
      <c r="Q37" s="35">
        <f t="shared" si="5"/>
        <v>9.7542857142857431E-3</v>
      </c>
      <c r="R37" s="35">
        <f t="shared" si="6"/>
        <v>1.3712142857142855E-2</v>
      </c>
      <c r="S37" s="35">
        <f t="shared" si="6"/>
        <v>8.0121428571428548E-3</v>
      </c>
      <c r="T37">
        <v>0.22889999999999999</v>
      </c>
      <c r="U37">
        <v>-4.4999999999999997E-3</v>
      </c>
      <c r="V37">
        <v>-1.3599999999999999E-2</v>
      </c>
      <c r="W37" s="35">
        <f t="shared" si="7"/>
        <v>6.6707142857141966E-3</v>
      </c>
      <c r="X37" s="35">
        <f t="shared" si="8"/>
        <v>4.1214285714285485E-4</v>
      </c>
      <c r="Y37" s="35">
        <f t="shared" si="8"/>
        <v>1.8512142857142852E-2</v>
      </c>
      <c r="Z37">
        <v>0.23710000000000001</v>
      </c>
      <c r="AA37">
        <v>1.2200000000000001E-2</v>
      </c>
      <c r="AB37">
        <v>-1.38E-2</v>
      </c>
      <c r="AC37" s="35">
        <f t="shared" si="9"/>
        <v>2.1985714285714331E-2</v>
      </c>
      <c r="AD37" s="35">
        <f t="shared" si="10"/>
        <v>1.7112142857142854E-2</v>
      </c>
      <c r="AE37" s="35">
        <f t="shared" si="10"/>
        <v>1.8712142857142854E-2</v>
      </c>
      <c r="AF37">
        <v>0.2097</v>
      </c>
      <c r="AG37">
        <v>-2.3300000000000001E-2</v>
      </c>
      <c r="AH37">
        <v>-1.18E-2</v>
      </c>
      <c r="AI37" s="35">
        <f t="shared" si="11"/>
        <v>2.4014285714285266E-3</v>
      </c>
      <c r="AJ37" s="35">
        <f t="shared" si="12"/>
        <v>2.8212142857142856E-2</v>
      </c>
      <c r="AK37" s="35">
        <f t="shared" si="12"/>
        <v>1.6712142857142856E-2</v>
      </c>
      <c r="AL37">
        <v>0.18640000000000001</v>
      </c>
      <c r="AM37">
        <v>-2.76E-2</v>
      </c>
      <c r="AN37">
        <v>-6.3E-3</v>
      </c>
      <c r="AO37" s="35">
        <f t="shared" si="13"/>
        <v>8.3249999999999713E-3</v>
      </c>
      <c r="AP37" s="35">
        <f t="shared" si="14"/>
        <v>3.2512142857142851E-2</v>
      </c>
      <c r="AQ37" s="35">
        <f t="shared" si="14"/>
        <v>1.1212142857142855E-2</v>
      </c>
      <c r="AR37">
        <v>0.121</v>
      </c>
      <c r="AS37">
        <v>-2.58E-2</v>
      </c>
      <c r="AT37">
        <v>-5.4000000000000003E-3</v>
      </c>
      <c r="AU37" s="35">
        <f t="shared" si="15"/>
        <v>2.4608571428571396E-2</v>
      </c>
      <c r="AV37" s="35">
        <f t="shared" si="16"/>
        <v>3.0712142857142855E-2</v>
      </c>
      <c r="AW37" s="35">
        <f t="shared" si="16"/>
        <v>1.0312142857142855E-2</v>
      </c>
      <c r="AX37">
        <v>0.10390000000000001</v>
      </c>
      <c r="AY37">
        <v>-1.5299999999999999E-2</v>
      </c>
      <c r="AZ37">
        <v>-2.9700000000000001E-2</v>
      </c>
      <c r="BA37" s="35">
        <f t="shared" si="17"/>
        <v>4.6920714285714274E-2</v>
      </c>
      <c r="BB37" s="35">
        <f t="shared" si="18"/>
        <v>2.0212142857142852E-2</v>
      </c>
      <c r="BC37" s="35">
        <f t="shared" si="18"/>
        <v>3.4612142857142855E-2</v>
      </c>
    </row>
    <row r="38" spans="1:55" ht="15">
      <c r="A38" s="1">
        <v>32</v>
      </c>
      <c r="B38">
        <v>0.20849999999999999</v>
      </c>
      <c r="C38">
        <v>-6.4000000000000003E-3</v>
      </c>
      <c r="D38">
        <v>9.1999999999999998E-3</v>
      </c>
      <c r="E38" s="34">
        <f t="shared" si="0"/>
        <v>2.2155000000000008E-2</v>
      </c>
      <c r="F38" s="34">
        <f t="shared" si="1"/>
        <v>2.4535714285714274E-3</v>
      </c>
      <c r="G38" s="34">
        <f t="shared" si="2"/>
        <v>1.4112142857142854E-2</v>
      </c>
      <c r="H38">
        <v>0.21099999999999999</v>
      </c>
      <c r="I38">
        <v>-5.1000000000000004E-3</v>
      </c>
      <c r="J38">
        <v>3.2000000000000002E-3</v>
      </c>
      <c r="K38" s="35">
        <f t="shared" si="3"/>
        <v>8.1857142857147402E-4</v>
      </c>
      <c r="L38" s="35">
        <f t="shared" si="4"/>
        <v>1.0012142857142855E-2</v>
      </c>
      <c r="M38" s="35">
        <f t="shared" si="4"/>
        <v>8.1121428571428542E-3</v>
      </c>
      <c r="N38">
        <v>0.23119999999999999</v>
      </c>
      <c r="O38">
        <v>6.6E-3</v>
      </c>
      <c r="P38">
        <v>-7.1999999999999998E-3</v>
      </c>
      <c r="Q38" s="35">
        <f t="shared" si="5"/>
        <v>6.6542857142857237E-3</v>
      </c>
      <c r="R38" s="35">
        <f t="shared" si="6"/>
        <v>1.1512142857142854E-2</v>
      </c>
      <c r="S38" s="35">
        <f t="shared" si="6"/>
        <v>1.2112142857142854E-2</v>
      </c>
      <c r="T38">
        <v>0.22850000000000001</v>
      </c>
      <c r="U38">
        <v>-3.8E-3</v>
      </c>
      <c r="V38">
        <v>-1.3899999999999999E-2</v>
      </c>
      <c r="W38" s="35">
        <f t="shared" si="7"/>
        <v>6.2707142857142129E-3</v>
      </c>
      <c r="X38" s="35">
        <f t="shared" si="8"/>
        <v>1.1121428571428545E-3</v>
      </c>
      <c r="Y38" s="35">
        <f t="shared" si="8"/>
        <v>1.8812142857142854E-2</v>
      </c>
      <c r="Z38">
        <v>0.22359999999999999</v>
      </c>
      <c r="AA38">
        <v>5.8999999999999999E-3</v>
      </c>
      <c r="AB38">
        <v>-1.6000000000000001E-3</v>
      </c>
      <c r="AC38" s="35">
        <f t="shared" si="9"/>
        <v>8.4857142857143186E-3</v>
      </c>
      <c r="AD38" s="35">
        <f t="shared" si="10"/>
        <v>1.0812142857142854E-2</v>
      </c>
      <c r="AE38" s="35">
        <f t="shared" si="10"/>
        <v>3.3121428571428546E-3</v>
      </c>
      <c r="AF38">
        <v>0.20219999999999999</v>
      </c>
      <c r="AG38">
        <v>-1.7999999999999999E-2</v>
      </c>
      <c r="AH38">
        <v>3.7000000000000002E-3</v>
      </c>
      <c r="AI38" s="35">
        <f t="shared" si="11"/>
        <v>9.9014285714285333E-3</v>
      </c>
      <c r="AJ38" s="35">
        <f t="shared" si="12"/>
        <v>2.2912142857142853E-2</v>
      </c>
      <c r="AK38" s="35">
        <f t="shared" si="12"/>
        <v>8.6121428571428547E-3</v>
      </c>
      <c r="AL38">
        <v>0.17660000000000001</v>
      </c>
      <c r="AM38">
        <v>-1.41E-2</v>
      </c>
      <c r="AN38">
        <v>-4.4000000000000003E-3</v>
      </c>
      <c r="AO38" s="35">
        <f t="shared" si="13"/>
        <v>1.8124999999999974E-2</v>
      </c>
      <c r="AP38" s="35">
        <f t="shared" si="14"/>
        <v>1.9012142857142852E-2</v>
      </c>
      <c r="AQ38" s="35">
        <f t="shared" si="14"/>
        <v>5.1214285714285424E-4</v>
      </c>
      <c r="AR38">
        <v>8.77E-2</v>
      </c>
      <c r="AS38">
        <v>-1.5599999999999999E-2</v>
      </c>
      <c r="AT38">
        <v>-6.6E-3</v>
      </c>
      <c r="AU38" s="35">
        <f t="shared" si="15"/>
        <v>8.6914285714285999E-3</v>
      </c>
      <c r="AV38" s="35">
        <f t="shared" si="16"/>
        <v>2.0512142857142854E-2</v>
      </c>
      <c r="AW38" s="35">
        <f t="shared" si="16"/>
        <v>1.1512142857142854E-2</v>
      </c>
      <c r="AX38">
        <v>0.10780000000000001</v>
      </c>
      <c r="AY38">
        <v>1.9699999999999999E-2</v>
      </c>
      <c r="AZ38">
        <v>2.0199999999999999E-2</v>
      </c>
      <c r="BA38" s="35">
        <f t="shared" si="17"/>
        <v>4.3020714285714273E-2</v>
      </c>
      <c r="BB38" s="35">
        <f t="shared" si="18"/>
        <v>2.4612142857142853E-2</v>
      </c>
      <c r="BC38" s="35">
        <f t="shared" si="18"/>
        <v>2.5112142857142854E-2</v>
      </c>
    </row>
    <row r="39" spans="1:55" ht="15">
      <c r="A39" s="1">
        <v>33</v>
      </c>
      <c r="B39">
        <v>0.2258</v>
      </c>
      <c r="C39">
        <v>-3.8E-3</v>
      </c>
      <c r="D39">
        <v>8.9999999999999998E-4</v>
      </c>
      <c r="E39" s="34">
        <f t="shared" si="0"/>
        <v>4.8549999999999982E-3</v>
      </c>
      <c r="F39" s="34">
        <f t="shared" si="1"/>
        <v>5.0535714285714281E-3</v>
      </c>
      <c r="G39" s="34">
        <f t="shared" si="2"/>
        <v>5.8121428571428543E-3</v>
      </c>
      <c r="H39">
        <v>0.21840000000000001</v>
      </c>
      <c r="I39">
        <v>-1.7600000000000001E-2</v>
      </c>
      <c r="J39">
        <v>-4.5999999999999999E-3</v>
      </c>
      <c r="K39" s="35">
        <f t="shared" si="3"/>
        <v>6.5814285714285437E-3</v>
      </c>
      <c r="L39" s="35">
        <f t="shared" si="4"/>
        <v>2.2512142857142856E-2</v>
      </c>
      <c r="M39" s="35">
        <f t="shared" si="4"/>
        <v>3.1214285714285459E-4</v>
      </c>
      <c r="N39">
        <v>0.22869999999999999</v>
      </c>
      <c r="O39">
        <v>9.7999999999999997E-3</v>
      </c>
      <c r="P39">
        <v>-1.38E-2</v>
      </c>
      <c r="Q39" s="35">
        <f t="shared" si="5"/>
        <v>4.1542857142857215E-3</v>
      </c>
      <c r="R39" s="35">
        <f t="shared" si="6"/>
        <v>1.4712142857142854E-2</v>
      </c>
      <c r="S39" s="35">
        <f t="shared" si="6"/>
        <v>1.8712142857142854E-2</v>
      </c>
      <c r="T39">
        <v>0.23549999999999999</v>
      </c>
      <c r="U39">
        <v>4.0000000000000002E-4</v>
      </c>
      <c r="V39">
        <v>-1.5900000000000001E-2</v>
      </c>
      <c r="W39" s="35">
        <f t="shared" si="7"/>
        <v>1.3270714285714191E-2</v>
      </c>
      <c r="X39" s="35">
        <f t="shared" si="8"/>
        <v>5.3121428571428547E-3</v>
      </c>
      <c r="Y39" s="35">
        <f t="shared" si="8"/>
        <v>2.0812142857142855E-2</v>
      </c>
      <c r="Z39">
        <v>0.2283</v>
      </c>
      <c r="AA39">
        <v>7.7000000000000002E-3</v>
      </c>
      <c r="AB39">
        <v>-6.4000000000000003E-3</v>
      </c>
      <c r="AC39" s="35">
        <f t="shared" si="9"/>
        <v>1.3185714285714328E-2</v>
      </c>
      <c r="AD39" s="35">
        <f t="shared" si="10"/>
        <v>1.2612142857142855E-2</v>
      </c>
      <c r="AE39" s="35">
        <f t="shared" si="10"/>
        <v>1.1312142857142854E-2</v>
      </c>
      <c r="AF39">
        <v>0.20319999999999999</v>
      </c>
      <c r="AG39">
        <v>-3.2000000000000002E-3</v>
      </c>
      <c r="AH39">
        <v>-7.1000000000000004E-3</v>
      </c>
      <c r="AI39" s="35">
        <f t="shared" si="11"/>
        <v>8.9014285714285324E-3</v>
      </c>
      <c r="AJ39" s="35">
        <f t="shared" si="12"/>
        <v>1.7121428571428544E-3</v>
      </c>
      <c r="AK39" s="35">
        <f t="shared" si="12"/>
        <v>1.2012142857142855E-2</v>
      </c>
      <c r="AL39">
        <v>0.17199999999999999</v>
      </c>
      <c r="AM39">
        <v>-4.48E-2</v>
      </c>
      <c r="AN39">
        <v>-1.9199999999999998E-2</v>
      </c>
      <c r="AO39" s="35">
        <f t="shared" si="13"/>
        <v>2.2724999999999995E-2</v>
      </c>
      <c r="AP39" s="35">
        <f t="shared" si="14"/>
        <v>4.9712142857142858E-2</v>
      </c>
      <c r="AQ39" s="35">
        <f t="shared" si="14"/>
        <v>2.4112142857142853E-2</v>
      </c>
      <c r="AR39">
        <v>9.2700000000000005E-2</v>
      </c>
      <c r="AS39">
        <v>-4.7000000000000002E-3</v>
      </c>
      <c r="AT39">
        <v>-2.9999999999999997E-4</v>
      </c>
      <c r="AU39" s="35">
        <f t="shared" si="15"/>
        <v>3.6914285714285955E-3</v>
      </c>
      <c r="AV39" s="35">
        <f t="shared" si="16"/>
        <v>2.1214285714285432E-4</v>
      </c>
      <c r="AW39" s="35">
        <f t="shared" si="16"/>
        <v>4.6121428571428546E-3</v>
      </c>
      <c r="AX39">
        <v>0.1371</v>
      </c>
      <c r="AY39">
        <v>4.3700000000000003E-2</v>
      </c>
      <c r="AZ39">
        <v>-1.7100000000000001E-2</v>
      </c>
      <c r="BA39" s="35">
        <f t="shared" si="17"/>
        <v>1.3720714285714281E-2</v>
      </c>
      <c r="BB39" s="35">
        <f t="shared" si="18"/>
        <v>4.8612142857142854E-2</v>
      </c>
      <c r="BC39" s="35">
        <f t="shared" si="18"/>
        <v>2.2012142857142855E-2</v>
      </c>
    </row>
    <row r="40" spans="1:55" ht="15">
      <c r="A40" s="1">
        <v>34</v>
      </c>
      <c r="B40">
        <v>0.2198</v>
      </c>
      <c r="C40">
        <v>1.1999999999999999E-3</v>
      </c>
      <c r="D40">
        <v>0</v>
      </c>
      <c r="E40" s="34">
        <f t="shared" si="0"/>
        <v>1.0855000000000004E-2</v>
      </c>
      <c r="F40" s="34">
        <f t="shared" si="1"/>
        <v>1.0053571428571427E-2</v>
      </c>
      <c r="G40" s="34">
        <f t="shared" si="2"/>
        <v>4.9121428571428545E-3</v>
      </c>
      <c r="H40">
        <v>0.21129999999999999</v>
      </c>
      <c r="I40">
        <v>1.4E-3</v>
      </c>
      <c r="J40">
        <v>6.8999999999999999E-3</v>
      </c>
      <c r="K40" s="35">
        <f t="shared" si="3"/>
        <v>5.1857142857147931E-4</v>
      </c>
      <c r="L40" s="35">
        <f t="shared" si="4"/>
        <v>6.3121428571428547E-3</v>
      </c>
      <c r="M40" s="35">
        <f t="shared" si="4"/>
        <v>1.1812142857142854E-2</v>
      </c>
      <c r="N40">
        <v>0.22570000000000001</v>
      </c>
      <c r="O40">
        <v>7.9000000000000008E-3</v>
      </c>
      <c r="P40">
        <v>-9.2999999999999992E-3</v>
      </c>
      <c r="Q40" s="35">
        <f t="shared" si="5"/>
        <v>1.1542857142857466E-3</v>
      </c>
      <c r="R40" s="35">
        <f t="shared" si="6"/>
        <v>1.2812142857142855E-2</v>
      </c>
      <c r="S40" s="35">
        <f t="shared" si="6"/>
        <v>1.4212142857142854E-2</v>
      </c>
      <c r="T40">
        <v>0.22939999999999999</v>
      </c>
      <c r="U40">
        <v>-3.5000000000000001E-3</v>
      </c>
      <c r="V40">
        <v>-1.21E-2</v>
      </c>
      <c r="W40" s="35">
        <f t="shared" si="7"/>
        <v>7.170714285714197E-3</v>
      </c>
      <c r="X40" s="35">
        <f t="shared" si="8"/>
        <v>1.4121428571428544E-3</v>
      </c>
      <c r="Y40" s="35">
        <f t="shared" si="8"/>
        <v>1.7012142857142854E-2</v>
      </c>
      <c r="Z40">
        <v>0.24049999999999999</v>
      </c>
      <c r="AA40">
        <v>1.2E-2</v>
      </c>
      <c r="AB40">
        <v>-1.32E-2</v>
      </c>
      <c r="AC40" s="35">
        <f t="shared" si="9"/>
        <v>2.5385714285714317E-2</v>
      </c>
      <c r="AD40" s="35">
        <f t="shared" si="10"/>
        <v>1.6912142857142855E-2</v>
      </c>
      <c r="AE40" s="35">
        <f t="shared" si="10"/>
        <v>1.8112142857142854E-2</v>
      </c>
      <c r="AF40">
        <v>0.1898</v>
      </c>
      <c r="AG40">
        <v>-9.1000000000000004E-3</v>
      </c>
      <c r="AH40">
        <v>4.0000000000000002E-4</v>
      </c>
      <c r="AI40" s="35">
        <f t="shared" si="11"/>
        <v>2.2301428571428528E-2</v>
      </c>
      <c r="AJ40" s="35">
        <f t="shared" si="12"/>
        <v>1.4012142857142855E-2</v>
      </c>
      <c r="AK40" s="35">
        <f t="shared" si="12"/>
        <v>5.3121428571428547E-3</v>
      </c>
      <c r="AL40">
        <v>0.18090000000000001</v>
      </c>
      <c r="AM40">
        <v>-5.0500000000000003E-2</v>
      </c>
      <c r="AN40">
        <v>-1.04E-2</v>
      </c>
      <c r="AO40" s="35">
        <f t="shared" si="13"/>
        <v>1.3824999999999976E-2</v>
      </c>
      <c r="AP40" s="35">
        <f t="shared" si="14"/>
        <v>5.5412142857142854E-2</v>
      </c>
      <c r="AQ40" s="35">
        <f t="shared" si="14"/>
        <v>1.5312142857142854E-2</v>
      </c>
      <c r="AR40">
        <v>0.12509999999999999</v>
      </c>
      <c r="AS40">
        <v>2.1399999999999999E-2</v>
      </c>
      <c r="AT40">
        <v>1.8200000000000001E-2</v>
      </c>
      <c r="AU40" s="35">
        <f t="shared" si="15"/>
        <v>2.8708571428571389E-2</v>
      </c>
      <c r="AV40" s="35">
        <f t="shared" si="16"/>
        <v>2.6312142857142853E-2</v>
      </c>
      <c r="AW40" s="35">
        <f t="shared" si="16"/>
        <v>2.3112142857142855E-2</v>
      </c>
      <c r="AX40">
        <v>0.15559999999999999</v>
      </c>
      <c r="AY40">
        <v>-1.47E-2</v>
      </c>
      <c r="AZ40">
        <v>-2.58E-2</v>
      </c>
      <c r="BA40" s="35">
        <f t="shared" si="17"/>
        <v>4.7792857142857081E-3</v>
      </c>
      <c r="BB40" s="35">
        <f t="shared" si="18"/>
        <v>1.9612142857142856E-2</v>
      </c>
      <c r="BC40" s="35">
        <f t="shared" si="18"/>
        <v>3.0712142857142855E-2</v>
      </c>
    </row>
    <row r="41" spans="1:55" ht="15">
      <c r="A41" s="1">
        <v>35</v>
      </c>
      <c r="B41">
        <v>0.21929999999999999</v>
      </c>
      <c r="C41">
        <v>1.6000000000000001E-3</v>
      </c>
      <c r="D41">
        <v>-1.2200000000000001E-2</v>
      </c>
      <c r="E41" s="34">
        <f t="shared" si="0"/>
        <v>1.1355000000000004E-2</v>
      </c>
      <c r="F41" s="34">
        <f t="shared" si="1"/>
        <v>1.0453571428571428E-2</v>
      </c>
      <c r="G41" s="34">
        <f t="shared" si="2"/>
        <v>1.7112142857142854E-2</v>
      </c>
      <c r="H41">
        <v>0.21840000000000001</v>
      </c>
      <c r="I41">
        <v>5.1999999999999998E-3</v>
      </c>
      <c r="J41">
        <v>6.1999999999999998E-3</v>
      </c>
      <c r="K41" s="35">
        <f t="shared" si="3"/>
        <v>6.5814285714285437E-3</v>
      </c>
      <c r="L41" s="35">
        <f t="shared" si="4"/>
        <v>1.0112142857142854E-2</v>
      </c>
      <c r="M41" s="35">
        <f t="shared" si="4"/>
        <v>1.1112142857142855E-2</v>
      </c>
      <c r="N41">
        <v>0.2177</v>
      </c>
      <c r="O41">
        <v>6.3E-3</v>
      </c>
      <c r="P41">
        <v>6.9999999999999999E-4</v>
      </c>
      <c r="Q41" s="35">
        <f t="shared" si="5"/>
        <v>6.8457142857142605E-3</v>
      </c>
      <c r="R41" s="35">
        <f t="shared" si="6"/>
        <v>1.1212142857142855E-2</v>
      </c>
      <c r="S41" s="35">
        <f t="shared" si="6"/>
        <v>5.6121428571428546E-3</v>
      </c>
      <c r="T41">
        <v>0.2286</v>
      </c>
      <c r="U41">
        <v>-5.8999999999999999E-3</v>
      </c>
      <c r="V41">
        <v>-9.9000000000000008E-3</v>
      </c>
      <c r="W41" s="35">
        <f t="shared" si="7"/>
        <v>6.3707142857142018E-3</v>
      </c>
      <c r="X41" s="35">
        <f t="shared" si="8"/>
        <v>1.0812142857142854E-2</v>
      </c>
      <c r="Y41" s="35">
        <f t="shared" si="8"/>
        <v>1.4812142857142855E-2</v>
      </c>
      <c r="Z41">
        <v>0.24010000000000001</v>
      </c>
      <c r="AA41">
        <v>-4.7000000000000002E-3</v>
      </c>
      <c r="AB41">
        <v>-9.5999999999999992E-3</v>
      </c>
      <c r="AC41" s="35">
        <f t="shared" si="9"/>
        <v>2.4985714285714333E-2</v>
      </c>
      <c r="AD41" s="35">
        <f t="shared" si="10"/>
        <v>2.1214285714285432E-4</v>
      </c>
      <c r="AE41" s="35">
        <f t="shared" si="10"/>
        <v>1.4512142857142854E-2</v>
      </c>
      <c r="AF41">
        <v>0.1898</v>
      </c>
      <c r="AG41">
        <v>-5.0000000000000001E-3</v>
      </c>
      <c r="AH41">
        <v>1.1999999999999999E-3</v>
      </c>
      <c r="AI41" s="35">
        <f t="shared" si="11"/>
        <v>2.2301428571428528E-2</v>
      </c>
      <c r="AJ41" s="35">
        <f t="shared" si="12"/>
        <v>9.9121428571428555E-3</v>
      </c>
      <c r="AK41" s="35">
        <f t="shared" si="12"/>
        <v>6.1121428571428542E-3</v>
      </c>
      <c r="AL41">
        <v>0.1857</v>
      </c>
      <c r="AM41">
        <v>-1.15E-2</v>
      </c>
      <c r="AN41">
        <v>-1.7600000000000001E-2</v>
      </c>
      <c r="AO41" s="35">
        <f t="shared" si="13"/>
        <v>9.0249999999999775E-3</v>
      </c>
      <c r="AP41" s="35">
        <f t="shared" si="14"/>
        <v>1.6412142857142854E-2</v>
      </c>
      <c r="AQ41" s="35">
        <f t="shared" si="14"/>
        <v>2.2512142857142856E-2</v>
      </c>
      <c r="AR41">
        <v>7.3700000000000002E-2</v>
      </c>
      <c r="AS41">
        <v>3.9199999999999999E-2</v>
      </c>
      <c r="AT41">
        <v>-9.5999999999999992E-3</v>
      </c>
      <c r="AU41" s="35">
        <f t="shared" si="15"/>
        <v>2.2691428571428598E-2</v>
      </c>
      <c r="AV41" s="35">
        <f t="shared" si="16"/>
        <v>4.411214285714285E-2</v>
      </c>
      <c r="AW41" s="35">
        <f t="shared" si="16"/>
        <v>1.4512142857142854E-2</v>
      </c>
      <c r="AX41">
        <v>0.1414</v>
      </c>
      <c r="AY41">
        <v>-2.8999999999999998E-3</v>
      </c>
      <c r="AZ41">
        <v>2.5999999999999999E-3</v>
      </c>
      <c r="BA41" s="35">
        <f t="shared" si="17"/>
        <v>9.4207142857142823E-3</v>
      </c>
      <c r="BB41" s="35">
        <f t="shared" si="18"/>
        <v>2.0121428571428547E-3</v>
      </c>
      <c r="BC41" s="35">
        <f t="shared" si="18"/>
        <v>7.5121428571428544E-3</v>
      </c>
    </row>
    <row r="42" spans="1:55" ht="15">
      <c r="A42" s="1">
        <v>36</v>
      </c>
      <c r="B42">
        <v>0.22789999999999999</v>
      </c>
      <c r="C42">
        <v>3.8E-3</v>
      </c>
      <c r="D42">
        <v>-1.3599999999999999E-2</v>
      </c>
      <c r="E42" s="34">
        <f t="shared" si="0"/>
        <v>2.7550000000000074E-3</v>
      </c>
      <c r="F42" s="34">
        <f t="shared" si="1"/>
        <v>1.2653571428571427E-2</v>
      </c>
      <c r="G42" s="34">
        <f t="shared" si="2"/>
        <v>1.8512142857142852E-2</v>
      </c>
      <c r="H42">
        <v>0.22120000000000001</v>
      </c>
      <c r="I42">
        <v>-1.37E-2</v>
      </c>
      <c r="J42">
        <v>-1E-4</v>
      </c>
      <c r="K42" s="35">
        <f t="shared" si="3"/>
        <v>9.3814285714285406E-3</v>
      </c>
      <c r="L42" s="35">
        <f t="shared" si="4"/>
        <v>1.8612142857142855E-2</v>
      </c>
      <c r="M42" s="35">
        <f t="shared" si="4"/>
        <v>4.8121428571428542E-3</v>
      </c>
      <c r="N42">
        <v>0.22009999999999999</v>
      </c>
      <c r="O42">
        <v>5.0000000000000001E-3</v>
      </c>
      <c r="P42">
        <v>8.9999999999999993E-3</v>
      </c>
      <c r="Q42" s="35">
        <f t="shared" si="5"/>
        <v>4.4457142857142751E-3</v>
      </c>
      <c r="R42" s="35">
        <f t="shared" si="6"/>
        <v>9.9121428571428555E-3</v>
      </c>
      <c r="S42" s="35">
        <f t="shared" si="6"/>
        <v>1.3912142857142854E-2</v>
      </c>
      <c r="T42">
        <v>0.22359999999999999</v>
      </c>
      <c r="U42">
        <v>-6.1999999999999998E-3</v>
      </c>
      <c r="V42">
        <v>-1.3899999999999999E-2</v>
      </c>
      <c r="W42" s="35">
        <f t="shared" si="7"/>
        <v>1.3707142857141974E-3</v>
      </c>
      <c r="X42" s="35">
        <f t="shared" si="8"/>
        <v>1.1112142857142855E-2</v>
      </c>
      <c r="Y42" s="35">
        <f t="shared" si="8"/>
        <v>1.8812142857142854E-2</v>
      </c>
      <c r="Z42">
        <v>0.24709999999999999</v>
      </c>
      <c r="AA42">
        <v>-1.0500000000000001E-2</v>
      </c>
      <c r="AB42">
        <v>2.0999999999999999E-3</v>
      </c>
      <c r="AC42" s="35">
        <f t="shared" si="9"/>
        <v>3.1985714285714312E-2</v>
      </c>
      <c r="AD42" s="35">
        <f t="shared" si="10"/>
        <v>1.5412142857142855E-2</v>
      </c>
      <c r="AE42" s="35">
        <f t="shared" si="10"/>
        <v>7.0121428571428539E-3</v>
      </c>
      <c r="AF42">
        <v>0.2069</v>
      </c>
      <c r="AG42">
        <v>-1.52E-2</v>
      </c>
      <c r="AH42">
        <v>-5.7000000000000002E-3</v>
      </c>
      <c r="AI42" s="35">
        <f t="shared" si="11"/>
        <v>5.2014285714285236E-3</v>
      </c>
      <c r="AJ42" s="35">
        <f t="shared" si="12"/>
        <v>2.0112142857142856E-2</v>
      </c>
      <c r="AK42" s="35">
        <f t="shared" si="12"/>
        <v>1.0612142857142855E-2</v>
      </c>
      <c r="AL42">
        <v>0.16309999999999999</v>
      </c>
      <c r="AM42">
        <v>-3.3300000000000003E-2</v>
      </c>
      <c r="AN42">
        <v>-3.0000000000000001E-3</v>
      </c>
      <c r="AO42" s="35">
        <f t="shared" si="13"/>
        <v>3.1624999999999986E-2</v>
      </c>
      <c r="AP42" s="35">
        <f t="shared" si="14"/>
        <v>3.8212142857142861E-2</v>
      </c>
      <c r="AQ42" s="35">
        <f t="shared" si="14"/>
        <v>1.9121428571428544E-3</v>
      </c>
      <c r="AR42">
        <v>0.14230000000000001</v>
      </c>
      <c r="AS42">
        <v>4.4999999999999997E-3</v>
      </c>
      <c r="AT42">
        <v>-5.6399999999999999E-2</v>
      </c>
      <c r="AU42" s="35">
        <f t="shared" si="15"/>
        <v>4.590857142857141E-2</v>
      </c>
      <c r="AV42" s="35">
        <f t="shared" si="16"/>
        <v>9.412142857142855E-3</v>
      </c>
      <c r="AW42" s="35">
        <f t="shared" si="16"/>
        <v>6.1312142857142857E-2</v>
      </c>
      <c r="AX42">
        <v>0.15670000000000001</v>
      </c>
      <c r="AY42">
        <v>1.6899999999999998E-2</v>
      </c>
      <c r="AZ42">
        <v>-4.1000000000000003E-3</v>
      </c>
      <c r="BA42" s="35">
        <f t="shared" si="17"/>
        <v>5.8792857142857258E-3</v>
      </c>
      <c r="BB42" s="35">
        <f t="shared" si="18"/>
        <v>2.1812142857142853E-2</v>
      </c>
      <c r="BC42" s="35">
        <f t="shared" si="18"/>
        <v>8.1214285714285416E-4</v>
      </c>
    </row>
    <row r="43" spans="1:55" ht="15">
      <c r="A43" s="1">
        <v>37</v>
      </c>
      <c r="B43">
        <v>0.2203</v>
      </c>
      <c r="C43">
        <v>3.8E-3</v>
      </c>
      <c r="D43">
        <v>-1.49E-2</v>
      </c>
      <c r="E43" s="34">
        <f t="shared" si="0"/>
        <v>1.0355000000000003E-2</v>
      </c>
      <c r="F43" s="34">
        <f t="shared" si="1"/>
        <v>1.2653571428571427E-2</v>
      </c>
      <c r="G43" s="34">
        <f t="shared" si="2"/>
        <v>1.9812142857142855E-2</v>
      </c>
      <c r="H43">
        <v>0.2389</v>
      </c>
      <c r="I43">
        <v>-7.1999999999999998E-3</v>
      </c>
      <c r="J43">
        <v>-5.0000000000000001E-3</v>
      </c>
      <c r="K43" s="35">
        <f t="shared" si="3"/>
        <v>2.7081428571428534E-2</v>
      </c>
      <c r="L43" s="35">
        <f t="shared" si="4"/>
        <v>1.2112142857142854E-2</v>
      </c>
      <c r="M43" s="35">
        <f t="shared" si="4"/>
        <v>9.9121428571428555E-3</v>
      </c>
      <c r="N43">
        <v>0.21990000000000001</v>
      </c>
      <c r="O43">
        <v>1.5100000000000001E-2</v>
      </c>
      <c r="P43">
        <v>7.6E-3</v>
      </c>
      <c r="Q43" s="35">
        <f t="shared" si="5"/>
        <v>4.645714285714253E-3</v>
      </c>
      <c r="R43" s="35">
        <f t="shared" si="6"/>
        <v>2.0012142857142853E-2</v>
      </c>
      <c r="S43" s="35">
        <f t="shared" si="6"/>
        <v>1.2512142857142854E-2</v>
      </c>
      <c r="T43">
        <v>0.21920000000000001</v>
      </c>
      <c r="U43">
        <v>-4.0000000000000002E-4</v>
      </c>
      <c r="V43">
        <v>-1.12E-2</v>
      </c>
      <c r="W43" s="35">
        <f t="shared" si="7"/>
        <v>3.0292857142857899E-3</v>
      </c>
      <c r="X43" s="35">
        <f t="shared" si="8"/>
        <v>4.5121428571428543E-3</v>
      </c>
      <c r="Y43" s="35">
        <f t="shared" si="8"/>
        <v>1.6112142857142853E-2</v>
      </c>
      <c r="Z43">
        <v>0.23810000000000001</v>
      </c>
      <c r="AA43">
        <v>3.0000000000000001E-3</v>
      </c>
      <c r="AB43">
        <v>8.6E-3</v>
      </c>
      <c r="AC43" s="35">
        <f t="shared" si="9"/>
        <v>2.2985714285714332E-2</v>
      </c>
      <c r="AD43" s="35">
        <f t="shared" si="10"/>
        <v>7.9121428571428537E-3</v>
      </c>
      <c r="AE43" s="35">
        <f t="shared" si="10"/>
        <v>1.3512142857142855E-2</v>
      </c>
      <c r="AF43">
        <v>0.19289999999999999</v>
      </c>
      <c r="AG43">
        <v>-2.1499999999999998E-2</v>
      </c>
      <c r="AH43">
        <v>-4.3E-3</v>
      </c>
      <c r="AI43" s="35">
        <f t="shared" si="11"/>
        <v>1.9201428571428536E-2</v>
      </c>
      <c r="AJ43" s="35">
        <f t="shared" si="12"/>
        <v>2.6412142857142853E-2</v>
      </c>
      <c r="AK43" s="35">
        <f t="shared" si="12"/>
        <v>6.121428571428545E-4</v>
      </c>
      <c r="AL43">
        <v>0.17280000000000001</v>
      </c>
      <c r="AM43">
        <v>-2.86E-2</v>
      </c>
      <c r="AN43">
        <v>-2E-3</v>
      </c>
      <c r="AO43" s="35">
        <f t="shared" si="13"/>
        <v>2.1924999999999972E-2</v>
      </c>
      <c r="AP43" s="35">
        <f t="shared" si="14"/>
        <v>3.3512142857142851E-2</v>
      </c>
      <c r="AQ43" s="35">
        <f t="shared" si="14"/>
        <v>2.9121428571428545E-3</v>
      </c>
      <c r="AR43">
        <v>9.1399999999999995E-2</v>
      </c>
      <c r="AS43">
        <v>0.03</v>
      </c>
      <c r="AT43">
        <v>-3.73E-2</v>
      </c>
      <c r="AU43" s="35">
        <f t="shared" si="15"/>
        <v>4.991428571428605E-3</v>
      </c>
      <c r="AV43" s="35">
        <f t="shared" si="16"/>
        <v>3.491214285714285E-2</v>
      </c>
      <c r="AW43" s="35">
        <f t="shared" si="16"/>
        <v>4.2212142857142851E-2</v>
      </c>
      <c r="AX43">
        <v>0.15570000000000001</v>
      </c>
      <c r="AY43">
        <v>-2.1399999999999999E-2</v>
      </c>
      <c r="AZ43">
        <v>-2.0400000000000001E-2</v>
      </c>
      <c r="BA43" s="35">
        <f t="shared" si="17"/>
        <v>4.8792857142857249E-3</v>
      </c>
      <c r="BB43" s="35">
        <f t="shared" si="18"/>
        <v>2.6312142857142853E-2</v>
      </c>
      <c r="BC43" s="35">
        <f t="shared" si="18"/>
        <v>2.5312142857142856E-2</v>
      </c>
    </row>
    <row r="44" spans="1:55" ht="15">
      <c r="A44" s="1">
        <v>38</v>
      </c>
      <c r="B44">
        <v>0.2235</v>
      </c>
      <c r="C44">
        <v>3.8E-3</v>
      </c>
      <c r="D44">
        <v>-5.8999999999999999E-3</v>
      </c>
      <c r="E44" s="34">
        <f t="shared" si="0"/>
        <v>7.1549999999999947E-3</v>
      </c>
      <c r="F44" s="34">
        <f t="shared" si="1"/>
        <v>1.2653571428571427E-2</v>
      </c>
      <c r="G44" s="34">
        <f t="shared" si="2"/>
        <v>1.0812142857142854E-2</v>
      </c>
      <c r="H44">
        <v>0.22339999999999999</v>
      </c>
      <c r="I44">
        <v>-1.1999999999999999E-3</v>
      </c>
      <c r="J44">
        <v>6.4999999999999997E-3</v>
      </c>
      <c r="K44" s="35">
        <f t="shared" si="3"/>
        <v>1.158142857142852E-2</v>
      </c>
      <c r="L44" s="35">
        <f t="shared" si="4"/>
        <v>3.7121428571428548E-3</v>
      </c>
      <c r="M44" s="35">
        <f t="shared" si="4"/>
        <v>1.1412142857142853E-2</v>
      </c>
      <c r="N44">
        <v>0.21920000000000001</v>
      </c>
      <c r="O44">
        <v>1.0800000000000001E-2</v>
      </c>
      <c r="P44">
        <v>7.9000000000000008E-3</v>
      </c>
      <c r="Q44" s="35">
        <f t="shared" si="5"/>
        <v>5.3457142857142592E-3</v>
      </c>
      <c r="R44" s="35">
        <f t="shared" si="6"/>
        <v>1.5712142857142855E-2</v>
      </c>
      <c r="S44" s="35">
        <f t="shared" si="6"/>
        <v>1.2812142857142855E-2</v>
      </c>
      <c r="T44">
        <v>0.21290000000000001</v>
      </c>
      <c r="U44">
        <v>-5.1000000000000004E-3</v>
      </c>
      <c r="V44">
        <v>-1.2200000000000001E-2</v>
      </c>
      <c r="W44" s="35">
        <f t="shared" si="7"/>
        <v>9.3292857142857899E-3</v>
      </c>
      <c r="X44" s="35">
        <f t="shared" si="8"/>
        <v>1.0012142857142855E-2</v>
      </c>
      <c r="Y44" s="35">
        <f t="shared" si="8"/>
        <v>1.7112142857142854E-2</v>
      </c>
      <c r="Z44">
        <v>0.2145</v>
      </c>
      <c r="AA44">
        <v>7.1999999999999998E-3</v>
      </c>
      <c r="AB44">
        <v>-8.2000000000000007E-3</v>
      </c>
      <c r="AC44" s="35">
        <f t="shared" si="9"/>
        <v>6.1428571428567835E-4</v>
      </c>
      <c r="AD44" s="35">
        <f t="shared" si="10"/>
        <v>1.2112142857142854E-2</v>
      </c>
      <c r="AE44" s="35">
        <f t="shared" si="10"/>
        <v>1.3112142857142855E-2</v>
      </c>
      <c r="AF44">
        <v>0.18729999999999999</v>
      </c>
      <c r="AG44">
        <v>-7.7000000000000002E-3</v>
      </c>
      <c r="AH44">
        <v>-3.3999999999999998E-3</v>
      </c>
      <c r="AI44" s="35">
        <f t="shared" si="11"/>
        <v>2.480142857142853E-2</v>
      </c>
      <c r="AJ44" s="35">
        <f t="shared" si="12"/>
        <v>1.2612142857142855E-2</v>
      </c>
      <c r="AK44" s="35">
        <f t="shared" si="12"/>
        <v>1.5121428571428547E-3</v>
      </c>
      <c r="AL44">
        <v>0.16089999999999999</v>
      </c>
      <c r="AM44">
        <v>-2.6200000000000001E-2</v>
      </c>
      <c r="AN44">
        <v>-9.1999999999999998E-3</v>
      </c>
      <c r="AO44" s="35">
        <f t="shared" si="13"/>
        <v>3.3824999999999994E-2</v>
      </c>
      <c r="AP44" s="35">
        <f t="shared" si="14"/>
        <v>3.1112142857142856E-2</v>
      </c>
      <c r="AQ44" s="35">
        <f t="shared" si="14"/>
        <v>1.4112142857142854E-2</v>
      </c>
      <c r="AR44">
        <v>5.8900000000000001E-2</v>
      </c>
      <c r="AS44">
        <v>-4.2599999999999999E-2</v>
      </c>
      <c r="AT44">
        <v>-1.83E-2</v>
      </c>
      <c r="AU44" s="35">
        <f t="shared" si="15"/>
        <v>3.7491428571428599E-2</v>
      </c>
      <c r="AV44" s="35">
        <f t="shared" si="16"/>
        <v>4.751214285714285E-2</v>
      </c>
      <c r="AW44" s="35">
        <f t="shared" si="16"/>
        <v>2.3212142857142855E-2</v>
      </c>
      <c r="AX44">
        <v>0.1358</v>
      </c>
      <c r="AY44">
        <v>-5.1000000000000004E-3</v>
      </c>
      <c r="AZ44">
        <v>6.3E-3</v>
      </c>
      <c r="BA44" s="35">
        <f t="shared" si="17"/>
        <v>1.5020714285714276E-2</v>
      </c>
      <c r="BB44" s="35">
        <f t="shared" si="18"/>
        <v>1.0012142857142855E-2</v>
      </c>
      <c r="BC44" s="35">
        <f t="shared" si="18"/>
        <v>1.1212142857142855E-2</v>
      </c>
    </row>
    <row r="45" spans="1:55" ht="15">
      <c r="A45" s="1">
        <v>39</v>
      </c>
      <c r="B45">
        <v>0.21790000000000001</v>
      </c>
      <c r="C45">
        <v>9.1999999999999998E-3</v>
      </c>
      <c r="D45">
        <v>-9.4999999999999998E-3</v>
      </c>
      <c r="E45" s="34">
        <f t="shared" si="0"/>
        <v>1.2754999999999989E-2</v>
      </c>
      <c r="F45" s="34">
        <f t="shared" si="1"/>
        <v>1.8053571428571426E-2</v>
      </c>
      <c r="G45" s="34">
        <f t="shared" si="2"/>
        <v>1.4412142857142854E-2</v>
      </c>
      <c r="H45">
        <v>0.2233</v>
      </c>
      <c r="I45">
        <v>-0.01</v>
      </c>
      <c r="J45">
        <v>5.8999999999999999E-3</v>
      </c>
      <c r="K45" s="35">
        <f t="shared" si="3"/>
        <v>1.1481428571428531E-2</v>
      </c>
      <c r="L45" s="35">
        <f t="shared" si="4"/>
        <v>1.4912142857142855E-2</v>
      </c>
      <c r="M45" s="35">
        <f t="shared" si="4"/>
        <v>1.0812142857142854E-2</v>
      </c>
      <c r="N45">
        <v>0.2213</v>
      </c>
      <c r="O45">
        <v>5.7000000000000002E-3</v>
      </c>
      <c r="P45">
        <v>4.7999999999999996E-3</v>
      </c>
      <c r="Q45" s="35">
        <f t="shared" si="5"/>
        <v>3.2457142857142685E-3</v>
      </c>
      <c r="R45" s="35">
        <f t="shared" si="6"/>
        <v>1.0612142857142855E-2</v>
      </c>
      <c r="S45" s="35">
        <f t="shared" si="6"/>
        <v>9.7121428571428532E-3</v>
      </c>
      <c r="T45">
        <v>0.22189999999999999</v>
      </c>
      <c r="U45">
        <v>-3.0999999999999999E-3</v>
      </c>
      <c r="V45">
        <v>-1.5800000000000002E-2</v>
      </c>
      <c r="W45" s="35">
        <f t="shared" si="7"/>
        <v>3.2928571428580966E-4</v>
      </c>
      <c r="X45" s="35">
        <f t="shared" si="8"/>
        <v>1.8121428571428546E-3</v>
      </c>
      <c r="Y45" s="35">
        <f t="shared" si="8"/>
        <v>2.0712142857142856E-2</v>
      </c>
      <c r="Z45">
        <v>0.22770000000000001</v>
      </c>
      <c r="AA45">
        <v>-3.3E-3</v>
      </c>
      <c r="AB45">
        <v>-1.0999999999999999E-2</v>
      </c>
      <c r="AC45" s="35">
        <f t="shared" si="9"/>
        <v>1.2585714285714339E-2</v>
      </c>
      <c r="AD45" s="35">
        <f t="shared" si="10"/>
        <v>1.6121428571428545E-3</v>
      </c>
      <c r="AE45" s="35">
        <f t="shared" si="10"/>
        <v>1.5912142857142854E-2</v>
      </c>
      <c r="AF45">
        <v>0.2014</v>
      </c>
      <c r="AG45">
        <v>-8.9999999999999993E-3</v>
      </c>
      <c r="AH45">
        <v>-8.6E-3</v>
      </c>
      <c r="AI45" s="35">
        <f t="shared" si="11"/>
        <v>1.0701428571428528E-2</v>
      </c>
      <c r="AJ45" s="35">
        <f t="shared" si="12"/>
        <v>1.3912142857142854E-2</v>
      </c>
      <c r="AK45" s="35">
        <f t="shared" si="12"/>
        <v>1.3512142857142855E-2</v>
      </c>
      <c r="AL45">
        <v>0.1694</v>
      </c>
      <c r="AM45">
        <v>-4.0000000000000001E-3</v>
      </c>
      <c r="AN45">
        <v>-1.47E-2</v>
      </c>
      <c r="AO45" s="35">
        <f t="shared" si="13"/>
        <v>2.5324999999999986E-2</v>
      </c>
      <c r="AP45" s="35">
        <f t="shared" si="14"/>
        <v>9.1214285714285442E-4</v>
      </c>
      <c r="AQ45" s="35">
        <f t="shared" si="14"/>
        <v>1.9612142857142856E-2</v>
      </c>
      <c r="AR45">
        <v>4.58E-2</v>
      </c>
      <c r="AS45">
        <v>2.9999999999999997E-4</v>
      </c>
      <c r="AT45">
        <v>1.15E-2</v>
      </c>
      <c r="AU45" s="35">
        <f t="shared" si="15"/>
        <v>5.05914285714286E-2</v>
      </c>
      <c r="AV45" s="35">
        <f t="shared" si="16"/>
        <v>5.2121428571428544E-3</v>
      </c>
      <c r="AW45" s="35">
        <f t="shared" si="16"/>
        <v>1.6412142857142854E-2</v>
      </c>
      <c r="AX45">
        <v>0.17380000000000001</v>
      </c>
      <c r="AY45">
        <v>-5.21E-2</v>
      </c>
      <c r="AZ45">
        <v>-2.4500000000000001E-2</v>
      </c>
      <c r="BA45" s="35">
        <f t="shared" si="17"/>
        <v>2.297928571428573E-2</v>
      </c>
      <c r="BB45" s="35">
        <f t="shared" si="18"/>
        <v>5.7012142857142858E-2</v>
      </c>
      <c r="BC45" s="35">
        <f t="shared" si="18"/>
        <v>2.9412142857142855E-2</v>
      </c>
    </row>
    <row r="46" spans="1:55" ht="15">
      <c r="A46" s="1">
        <v>40</v>
      </c>
      <c r="B46">
        <v>0.22889999999999999</v>
      </c>
      <c r="C46">
        <v>1.9E-3</v>
      </c>
      <c r="D46">
        <v>-1.2699999999999999E-2</v>
      </c>
      <c r="E46" s="34">
        <f t="shared" si="0"/>
        <v>1.7550000000000066E-3</v>
      </c>
      <c r="F46" s="34">
        <f t="shared" si="1"/>
        <v>1.0753571428571428E-2</v>
      </c>
      <c r="G46" s="34">
        <f t="shared" si="2"/>
        <v>1.7612142857142854E-2</v>
      </c>
      <c r="H46">
        <v>0.19170000000000001</v>
      </c>
      <c r="I46">
        <v>-4.4999999999999997E-3</v>
      </c>
      <c r="J46">
        <v>-5.7000000000000002E-3</v>
      </c>
      <c r="K46" s="35">
        <f t="shared" si="3"/>
        <v>2.0118571428571458E-2</v>
      </c>
      <c r="L46" s="35">
        <f t="shared" si="4"/>
        <v>4.1214285714285485E-4</v>
      </c>
      <c r="M46" s="35">
        <f t="shared" si="4"/>
        <v>1.0612142857142855E-2</v>
      </c>
      <c r="N46">
        <v>0.22439999999999999</v>
      </c>
      <c r="O46">
        <v>4.0000000000000002E-4</v>
      </c>
      <c r="P46">
        <v>4.7999999999999996E-3</v>
      </c>
      <c r="Q46" s="35">
        <f t="shared" si="5"/>
        <v>1.457142857142768E-4</v>
      </c>
      <c r="R46" s="35">
        <f t="shared" si="6"/>
        <v>5.3121428571428547E-3</v>
      </c>
      <c r="S46" s="35">
        <f t="shared" si="6"/>
        <v>9.7121428571428532E-3</v>
      </c>
      <c r="T46">
        <v>0.2261</v>
      </c>
      <c r="U46">
        <v>-1E-4</v>
      </c>
      <c r="V46">
        <v>-1.0999999999999999E-2</v>
      </c>
      <c r="W46" s="35">
        <f t="shared" si="7"/>
        <v>3.8707142857141996E-3</v>
      </c>
      <c r="X46" s="35">
        <f t="shared" si="8"/>
        <v>4.8121428571428542E-3</v>
      </c>
      <c r="Y46" s="35">
        <f t="shared" si="8"/>
        <v>1.5912142857142854E-2</v>
      </c>
      <c r="Z46">
        <v>0.2271</v>
      </c>
      <c r="AA46">
        <v>6.1000000000000004E-3</v>
      </c>
      <c r="AB46">
        <v>-9.5999999999999992E-3</v>
      </c>
      <c r="AC46" s="35">
        <f t="shared" si="9"/>
        <v>1.1985714285714322E-2</v>
      </c>
      <c r="AD46" s="35">
        <f t="shared" si="10"/>
        <v>1.1012142857142856E-2</v>
      </c>
      <c r="AE46" s="35">
        <f t="shared" si="10"/>
        <v>1.4512142857142854E-2</v>
      </c>
      <c r="AF46">
        <v>0.22140000000000001</v>
      </c>
      <c r="AG46">
        <v>-2.76E-2</v>
      </c>
      <c r="AH46">
        <v>-6.6E-3</v>
      </c>
      <c r="AI46" s="35">
        <f t="shared" si="11"/>
        <v>9.2985714285714893E-3</v>
      </c>
      <c r="AJ46" s="35">
        <f t="shared" si="12"/>
        <v>3.2512142857142851E-2</v>
      </c>
      <c r="AK46" s="35">
        <f t="shared" si="12"/>
        <v>1.1512142857142854E-2</v>
      </c>
      <c r="AL46">
        <v>0.15790000000000001</v>
      </c>
      <c r="AM46">
        <v>1.7600000000000001E-2</v>
      </c>
      <c r="AN46">
        <v>-1.1599999999999999E-2</v>
      </c>
      <c r="AO46" s="35">
        <f t="shared" si="13"/>
        <v>3.6824999999999969E-2</v>
      </c>
      <c r="AP46" s="35">
        <f t="shared" si="14"/>
        <v>2.2512142857142856E-2</v>
      </c>
      <c r="AQ46" s="35">
        <f t="shared" si="14"/>
        <v>1.6512142857142854E-2</v>
      </c>
      <c r="AR46">
        <v>6.1199999999999997E-2</v>
      </c>
      <c r="AS46">
        <v>8.2000000000000007E-3</v>
      </c>
      <c r="AT46">
        <v>-6.8999999999999999E-3</v>
      </c>
      <c r="AU46" s="35">
        <f t="shared" si="15"/>
        <v>3.5191428571428603E-2</v>
      </c>
      <c r="AV46" s="35">
        <f t="shared" si="16"/>
        <v>1.3112142857142855E-2</v>
      </c>
      <c r="AW46" s="35">
        <f t="shared" si="16"/>
        <v>1.1812142857142854E-2</v>
      </c>
      <c r="AX46">
        <v>0.17100000000000001</v>
      </c>
      <c r="AY46">
        <v>-2.7799999999999998E-2</v>
      </c>
      <c r="AZ46">
        <v>-2.0500000000000001E-2</v>
      </c>
      <c r="BA46" s="35">
        <f t="shared" si="17"/>
        <v>2.0179285714285733E-2</v>
      </c>
      <c r="BB46" s="35">
        <f t="shared" si="18"/>
        <v>3.2712142857142856E-2</v>
      </c>
      <c r="BC46" s="35">
        <f t="shared" si="18"/>
        <v>2.5412142857142855E-2</v>
      </c>
    </row>
    <row r="47" spans="1:55" ht="15">
      <c r="A47" s="1">
        <v>41</v>
      </c>
      <c r="B47">
        <v>0.2281</v>
      </c>
      <c r="C47">
        <v>-2.2000000000000001E-3</v>
      </c>
      <c r="D47">
        <v>-1.8800000000000001E-2</v>
      </c>
      <c r="E47" s="34">
        <f t="shared" si="0"/>
        <v>2.5550000000000017E-3</v>
      </c>
      <c r="F47" s="34">
        <f t="shared" si="1"/>
        <v>6.6535714285714271E-3</v>
      </c>
      <c r="G47" s="34">
        <f t="shared" si="2"/>
        <v>2.3712142857142855E-2</v>
      </c>
      <c r="H47">
        <v>0.20230000000000001</v>
      </c>
      <c r="I47">
        <v>-1.4999999999999999E-2</v>
      </c>
      <c r="J47">
        <v>7.7000000000000002E-3</v>
      </c>
      <c r="K47" s="35">
        <f t="shared" si="3"/>
        <v>9.5185714285714595E-3</v>
      </c>
      <c r="L47" s="35">
        <f t="shared" si="4"/>
        <v>1.9912142857142854E-2</v>
      </c>
      <c r="M47" s="35">
        <f t="shared" si="4"/>
        <v>1.2612142857142855E-2</v>
      </c>
      <c r="N47">
        <v>0.21879999999999999</v>
      </c>
      <c r="O47">
        <v>3.0999999999999999E-3</v>
      </c>
      <c r="P47">
        <v>4.7000000000000002E-3</v>
      </c>
      <c r="Q47" s="35">
        <f t="shared" si="5"/>
        <v>5.7457142857142707E-3</v>
      </c>
      <c r="R47" s="35">
        <f t="shared" si="6"/>
        <v>8.0121428571428548E-3</v>
      </c>
      <c r="S47" s="35">
        <f t="shared" si="6"/>
        <v>9.6121428571428538E-3</v>
      </c>
      <c r="T47">
        <v>0.22389999999999999</v>
      </c>
      <c r="U47">
        <v>5.0000000000000001E-4</v>
      </c>
      <c r="V47">
        <v>-1.7399999999999999E-2</v>
      </c>
      <c r="W47" s="35">
        <f t="shared" si="7"/>
        <v>1.6707142857141921E-3</v>
      </c>
      <c r="X47" s="35">
        <f t="shared" si="8"/>
        <v>5.412142857142855E-3</v>
      </c>
      <c r="Y47" s="35">
        <f t="shared" si="8"/>
        <v>2.2312142857142853E-2</v>
      </c>
      <c r="Z47">
        <v>0.2293</v>
      </c>
      <c r="AA47">
        <v>-1.9300000000000001E-2</v>
      </c>
      <c r="AB47">
        <v>-9.9000000000000008E-3</v>
      </c>
      <c r="AC47" s="35">
        <f t="shared" si="9"/>
        <v>1.4185714285714329E-2</v>
      </c>
      <c r="AD47" s="35">
        <f t="shared" si="10"/>
        <v>2.4212142857142856E-2</v>
      </c>
      <c r="AE47" s="35">
        <f t="shared" si="10"/>
        <v>1.4812142857142855E-2</v>
      </c>
      <c r="AF47">
        <v>0.2051</v>
      </c>
      <c r="AG47">
        <v>-1.54E-2</v>
      </c>
      <c r="AH47">
        <v>-3.5000000000000001E-3</v>
      </c>
      <c r="AI47" s="35">
        <f t="shared" si="11"/>
        <v>7.0014285714285196E-3</v>
      </c>
      <c r="AJ47" s="35">
        <f t="shared" si="12"/>
        <v>2.0312142857142855E-2</v>
      </c>
      <c r="AK47" s="35">
        <f t="shared" si="12"/>
        <v>1.4121428571428544E-3</v>
      </c>
      <c r="AL47">
        <v>0.152</v>
      </c>
      <c r="AM47">
        <v>-3.15E-2</v>
      </c>
      <c r="AN47">
        <v>5.9999999999999995E-4</v>
      </c>
      <c r="AO47" s="35">
        <f t="shared" si="13"/>
        <v>4.2724999999999985E-2</v>
      </c>
      <c r="AP47" s="35">
        <f t="shared" si="14"/>
        <v>3.6412142857142851E-2</v>
      </c>
      <c r="AQ47" s="35">
        <f t="shared" si="14"/>
        <v>5.5121428571428543E-3</v>
      </c>
      <c r="AR47">
        <v>0.11260000000000001</v>
      </c>
      <c r="AS47">
        <v>1.6299999999999999E-2</v>
      </c>
      <c r="AT47">
        <v>-2.4E-2</v>
      </c>
      <c r="AU47" s="35">
        <f t="shared" si="15"/>
        <v>1.6208571428571406E-2</v>
      </c>
      <c r="AV47" s="35">
        <f t="shared" si="16"/>
        <v>2.1212142857142853E-2</v>
      </c>
      <c r="AW47" s="35">
        <f t="shared" si="16"/>
        <v>2.8912142857142855E-2</v>
      </c>
      <c r="AX47">
        <v>0.16159999999999999</v>
      </c>
      <c r="AY47">
        <v>-2.2800000000000001E-2</v>
      </c>
      <c r="AZ47">
        <v>1.9800000000000002E-2</v>
      </c>
      <c r="BA47" s="35">
        <f t="shared" si="17"/>
        <v>1.0779285714285713E-2</v>
      </c>
      <c r="BB47" s="35">
        <f t="shared" si="18"/>
        <v>2.7712142857142855E-2</v>
      </c>
      <c r="BC47" s="35">
        <f t="shared" si="18"/>
        <v>2.4712142857142856E-2</v>
      </c>
    </row>
    <row r="48" spans="1:55" ht="15">
      <c r="A48" s="1">
        <v>42</v>
      </c>
      <c r="B48">
        <v>0.22969999999999999</v>
      </c>
      <c r="C48">
        <v>-1.1999999999999999E-3</v>
      </c>
      <c r="D48">
        <v>-1.5699999999999999E-2</v>
      </c>
      <c r="E48" s="34">
        <f t="shared" si="0"/>
        <v>9.550000000000114E-4</v>
      </c>
      <c r="F48" s="34">
        <f t="shared" si="1"/>
        <v>7.653571428571428E-3</v>
      </c>
      <c r="G48" s="34">
        <f t="shared" si="2"/>
        <v>2.0612142857142853E-2</v>
      </c>
      <c r="H48">
        <v>0.1898</v>
      </c>
      <c r="I48">
        <v>-8.6999999999999994E-3</v>
      </c>
      <c r="J48">
        <v>-1.26E-2</v>
      </c>
      <c r="K48" s="35">
        <f t="shared" si="3"/>
        <v>2.2018571428571471E-2</v>
      </c>
      <c r="L48" s="35">
        <f t="shared" si="4"/>
        <v>1.3612142857142854E-2</v>
      </c>
      <c r="M48" s="35">
        <f t="shared" si="4"/>
        <v>1.7512142857142855E-2</v>
      </c>
      <c r="N48">
        <v>0.21279999999999999</v>
      </c>
      <c r="O48">
        <v>-2E-3</v>
      </c>
      <c r="P48">
        <v>-8.9999999999999998E-4</v>
      </c>
      <c r="Q48" s="35">
        <f t="shared" si="5"/>
        <v>1.1745714285714276E-2</v>
      </c>
      <c r="R48" s="35">
        <f t="shared" si="6"/>
        <v>2.9121428571428545E-3</v>
      </c>
      <c r="S48" s="35">
        <f t="shared" si="6"/>
        <v>4.0121428571428547E-3</v>
      </c>
      <c r="T48">
        <v>0.22869999999999999</v>
      </c>
      <c r="U48">
        <v>1.17E-2</v>
      </c>
      <c r="V48">
        <v>-9.1000000000000004E-3</v>
      </c>
      <c r="W48" s="35">
        <f t="shared" si="7"/>
        <v>6.4707142857141908E-3</v>
      </c>
      <c r="X48" s="35">
        <f t="shared" si="8"/>
        <v>1.6612142857142853E-2</v>
      </c>
      <c r="Y48" s="35">
        <f t="shared" si="8"/>
        <v>1.4012142857142855E-2</v>
      </c>
      <c r="Z48">
        <v>0.22850000000000001</v>
      </c>
      <c r="AA48">
        <v>-8.0999999999999996E-3</v>
      </c>
      <c r="AB48">
        <v>3.0999999999999999E-3</v>
      </c>
      <c r="AC48" s="35">
        <f t="shared" si="9"/>
        <v>1.3385714285714334E-2</v>
      </c>
      <c r="AD48" s="35">
        <f t="shared" si="10"/>
        <v>1.3012142857142854E-2</v>
      </c>
      <c r="AE48" s="35">
        <f t="shared" si="10"/>
        <v>8.0121428571428548E-3</v>
      </c>
      <c r="AF48">
        <v>0.2049</v>
      </c>
      <c r="AG48">
        <v>1.4E-3</v>
      </c>
      <c r="AH48">
        <v>-2.5999999999999999E-3</v>
      </c>
      <c r="AI48" s="35">
        <f t="shared" si="11"/>
        <v>7.2014285714285253E-3</v>
      </c>
      <c r="AJ48" s="35">
        <f t="shared" si="12"/>
        <v>6.3121428571428547E-3</v>
      </c>
      <c r="AK48" s="35">
        <f t="shared" si="12"/>
        <v>2.3121428571428546E-3</v>
      </c>
      <c r="AL48">
        <v>0.14099999999999999</v>
      </c>
      <c r="AM48">
        <v>-1.2999999999999999E-3</v>
      </c>
      <c r="AN48">
        <v>7.4999999999999997E-3</v>
      </c>
      <c r="AO48" s="35">
        <f t="shared" si="13"/>
        <v>5.3724999999999995E-2</v>
      </c>
      <c r="AP48" s="35">
        <f t="shared" si="14"/>
        <v>3.6121428571428546E-3</v>
      </c>
      <c r="AQ48" s="35">
        <f t="shared" si="14"/>
        <v>1.2412142857142854E-2</v>
      </c>
      <c r="AR48">
        <v>0.13389999999999999</v>
      </c>
      <c r="AS48">
        <v>3.5000000000000001E-3</v>
      </c>
      <c r="AT48">
        <v>-2.9399999999999999E-2</v>
      </c>
      <c r="AU48" s="35">
        <f t="shared" si="15"/>
        <v>3.7508571428571391E-2</v>
      </c>
      <c r="AV48" s="35">
        <f t="shared" si="16"/>
        <v>8.4121428571428541E-3</v>
      </c>
      <c r="AW48" s="35">
        <f t="shared" si="16"/>
        <v>3.4312142857142854E-2</v>
      </c>
      <c r="AX48">
        <v>0.15509999999999999</v>
      </c>
      <c r="AY48">
        <v>-5.8999999999999999E-3</v>
      </c>
      <c r="AZ48">
        <v>4.0000000000000002E-4</v>
      </c>
      <c r="BA48" s="35">
        <f t="shared" si="17"/>
        <v>4.2792857142857077E-3</v>
      </c>
      <c r="BB48" s="35">
        <f t="shared" si="18"/>
        <v>1.0812142857142854E-2</v>
      </c>
      <c r="BC48" s="35">
        <f t="shared" si="18"/>
        <v>5.3121428571428547E-3</v>
      </c>
    </row>
    <row r="49" spans="1:55" ht="15">
      <c r="A49" s="1">
        <v>43</v>
      </c>
      <c r="B49">
        <v>0.22439999999999999</v>
      </c>
      <c r="C49">
        <v>-8.8999999999999999E-3</v>
      </c>
      <c r="D49">
        <v>-1.12E-2</v>
      </c>
      <c r="E49" s="34">
        <f t="shared" si="0"/>
        <v>6.2550000000000106E-3</v>
      </c>
      <c r="F49" s="34">
        <f t="shared" si="1"/>
        <v>1.7753571428571428E-2</v>
      </c>
      <c r="G49" s="34">
        <f t="shared" si="2"/>
        <v>1.6112142857142853E-2</v>
      </c>
      <c r="H49">
        <v>0.20569999999999999</v>
      </c>
      <c r="I49">
        <v>-3.5099999999999999E-2</v>
      </c>
      <c r="J49">
        <v>-7.7000000000000002E-3</v>
      </c>
      <c r="K49" s="35">
        <f t="shared" si="3"/>
        <v>6.1185714285714732E-3</v>
      </c>
      <c r="L49" s="35">
        <f t="shared" si="4"/>
        <v>4.0012142857142857E-2</v>
      </c>
      <c r="M49" s="35">
        <f t="shared" si="4"/>
        <v>1.2612142857142855E-2</v>
      </c>
      <c r="N49">
        <v>0.21160000000000001</v>
      </c>
      <c r="O49">
        <v>-1.2999999999999999E-3</v>
      </c>
      <c r="P49">
        <v>1.1999999999999999E-3</v>
      </c>
      <c r="Q49" s="35">
        <f t="shared" si="5"/>
        <v>1.2945714285714255E-2</v>
      </c>
      <c r="R49" s="35">
        <f t="shared" si="6"/>
        <v>3.6121428571428546E-3</v>
      </c>
      <c r="S49" s="35">
        <f t="shared" si="6"/>
        <v>6.1121428571428542E-3</v>
      </c>
      <c r="T49">
        <v>0.23180000000000001</v>
      </c>
      <c r="U49">
        <v>1.6999999999999999E-3</v>
      </c>
      <c r="V49">
        <v>-2.3300000000000001E-2</v>
      </c>
      <c r="W49" s="35">
        <f t="shared" si="7"/>
        <v>9.5707142857142102E-3</v>
      </c>
      <c r="X49" s="35">
        <f t="shared" si="8"/>
        <v>6.6121428571428546E-3</v>
      </c>
      <c r="Y49" s="35">
        <f t="shared" si="8"/>
        <v>2.8212142857142856E-2</v>
      </c>
      <c r="Z49">
        <v>0.2268</v>
      </c>
      <c r="AA49">
        <v>-4.7000000000000002E-3</v>
      </c>
      <c r="AB49">
        <v>-3.7000000000000002E-3</v>
      </c>
      <c r="AC49" s="35">
        <f t="shared" si="9"/>
        <v>1.1685714285714327E-2</v>
      </c>
      <c r="AD49" s="35">
        <f t="shared" si="10"/>
        <v>2.1214285714285432E-4</v>
      </c>
      <c r="AE49" s="35">
        <f t="shared" si="10"/>
        <v>1.2121428571428543E-3</v>
      </c>
      <c r="AF49">
        <v>0.20169999999999999</v>
      </c>
      <c r="AG49">
        <v>5.9999999999999995E-4</v>
      </c>
      <c r="AH49">
        <v>-3.2000000000000002E-3</v>
      </c>
      <c r="AI49" s="35">
        <f t="shared" si="11"/>
        <v>1.0401428571428534E-2</v>
      </c>
      <c r="AJ49" s="35">
        <f t="shared" si="12"/>
        <v>5.5121428571428543E-3</v>
      </c>
      <c r="AK49" s="35">
        <f t="shared" si="12"/>
        <v>1.7121428571428544E-3</v>
      </c>
      <c r="AL49">
        <v>0.1653</v>
      </c>
      <c r="AM49">
        <v>-8.6E-3</v>
      </c>
      <c r="AN49">
        <v>-1.26E-2</v>
      </c>
      <c r="AO49" s="35">
        <f t="shared" si="13"/>
        <v>2.9424999999999979E-2</v>
      </c>
      <c r="AP49" s="35">
        <f t="shared" si="14"/>
        <v>1.3512142857142855E-2</v>
      </c>
      <c r="AQ49" s="35">
        <f t="shared" si="14"/>
        <v>1.7512142857142855E-2</v>
      </c>
      <c r="AR49">
        <v>0.13009999999999999</v>
      </c>
      <c r="AS49">
        <v>1.6899999999999998E-2</v>
      </c>
      <c r="AT49">
        <v>-2.29E-2</v>
      </c>
      <c r="AU49" s="35">
        <f t="shared" si="15"/>
        <v>3.3708571428571393E-2</v>
      </c>
      <c r="AV49" s="35">
        <f t="shared" si="16"/>
        <v>2.1812142857142853E-2</v>
      </c>
      <c r="AW49" s="35">
        <f t="shared" si="16"/>
        <v>2.7812142857142855E-2</v>
      </c>
      <c r="AX49">
        <v>0.16500000000000001</v>
      </c>
      <c r="AY49">
        <v>-4.0800000000000003E-2</v>
      </c>
      <c r="AZ49">
        <v>-2.92E-2</v>
      </c>
      <c r="BA49" s="35">
        <f t="shared" si="17"/>
        <v>1.4179285714285728E-2</v>
      </c>
      <c r="BB49" s="35">
        <f t="shared" si="18"/>
        <v>4.5712142857142854E-2</v>
      </c>
      <c r="BC49" s="35">
        <f t="shared" si="18"/>
        <v>3.4112142857142855E-2</v>
      </c>
    </row>
    <row r="50" spans="1:55" ht="15">
      <c r="A50" s="1">
        <v>44</v>
      </c>
      <c r="B50">
        <v>0.22020000000000001</v>
      </c>
      <c r="C50">
        <v>-5.4999999999999997E-3</v>
      </c>
      <c r="D50">
        <v>-7.4000000000000003E-3</v>
      </c>
      <c r="E50" s="34">
        <f t="shared" si="0"/>
        <v>1.0454999999999992E-2</v>
      </c>
      <c r="F50" s="34">
        <f t="shared" si="1"/>
        <v>3.353571428571428E-3</v>
      </c>
      <c r="G50" s="34">
        <f t="shared" si="2"/>
        <v>1.2312142857142855E-2</v>
      </c>
      <c r="H50">
        <v>0.20430000000000001</v>
      </c>
      <c r="I50">
        <v>-2.47E-2</v>
      </c>
      <c r="J50">
        <v>-1.4500000000000001E-2</v>
      </c>
      <c r="K50" s="35">
        <f t="shared" si="3"/>
        <v>7.5185714285714578E-3</v>
      </c>
      <c r="L50" s="35">
        <f t="shared" si="4"/>
        <v>2.9612142857142854E-2</v>
      </c>
      <c r="M50" s="35">
        <f t="shared" si="4"/>
        <v>1.9412142857142857E-2</v>
      </c>
      <c r="N50">
        <v>0.22220000000000001</v>
      </c>
      <c r="O50">
        <v>-4.7000000000000002E-3</v>
      </c>
      <c r="P50">
        <v>9.4000000000000004E-3</v>
      </c>
      <c r="Q50" s="35">
        <f t="shared" si="5"/>
        <v>2.3457142857142566E-3</v>
      </c>
      <c r="R50" s="35">
        <f t="shared" si="6"/>
        <v>2.1214285714285432E-4</v>
      </c>
      <c r="S50" s="35">
        <f t="shared" si="6"/>
        <v>1.4312142857142855E-2</v>
      </c>
      <c r="T50">
        <v>0.23380000000000001</v>
      </c>
      <c r="U50">
        <v>-3.5000000000000001E-3</v>
      </c>
      <c r="V50">
        <v>-1.89E-2</v>
      </c>
      <c r="W50" s="35">
        <f t="shared" si="7"/>
        <v>1.1570714285714212E-2</v>
      </c>
      <c r="X50" s="35">
        <f t="shared" si="8"/>
        <v>1.4121428571428544E-3</v>
      </c>
      <c r="Y50" s="35">
        <f t="shared" si="8"/>
        <v>2.3812142857142855E-2</v>
      </c>
      <c r="Z50">
        <v>0.22800000000000001</v>
      </c>
      <c r="AA50">
        <v>-6.7999999999999996E-3</v>
      </c>
      <c r="AB50">
        <v>-9.1999999999999998E-3</v>
      </c>
      <c r="AC50" s="35">
        <f t="shared" si="9"/>
        <v>1.2885714285714334E-2</v>
      </c>
      <c r="AD50" s="35">
        <f t="shared" si="10"/>
        <v>1.1712142857142855E-2</v>
      </c>
      <c r="AE50" s="35">
        <f t="shared" si="10"/>
        <v>1.4112142857142854E-2</v>
      </c>
      <c r="AF50">
        <v>0.18870000000000001</v>
      </c>
      <c r="AG50">
        <v>2.5999999999999999E-3</v>
      </c>
      <c r="AH50">
        <v>-6.4000000000000003E-3</v>
      </c>
      <c r="AI50" s="35">
        <f t="shared" si="11"/>
        <v>2.3401428571428518E-2</v>
      </c>
      <c r="AJ50" s="35">
        <f t="shared" si="12"/>
        <v>7.5121428571428544E-3</v>
      </c>
      <c r="AK50" s="35">
        <f t="shared" si="12"/>
        <v>1.1312142857142854E-2</v>
      </c>
      <c r="AL50">
        <v>0.15049999999999999</v>
      </c>
      <c r="AM50">
        <v>1.9E-3</v>
      </c>
      <c r="AN50">
        <v>-4.3E-3</v>
      </c>
      <c r="AO50" s="35">
        <f t="shared" si="13"/>
        <v>4.4224999999999987E-2</v>
      </c>
      <c r="AP50" s="35">
        <f t="shared" si="14"/>
        <v>6.8121428571428543E-3</v>
      </c>
      <c r="AQ50" s="35">
        <f t="shared" si="14"/>
        <v>6.121428571428545E-4</v>
      </c>
      <c r="AR50">
        <v>9.9400000000000002E-2</v>
      </c>
      <c r="AS50">
        <v>2.63E-2</v>
      </c>
      <c r="AT50">
        <v>1.5699999999999999E-2</v>
      </c>
      <c r="AU50" s="35">
        <f t="shared" si="15"/>
        <v>3.0085714285714021E-3</v>
      </c>
      <c r="AV50" s="35">
        <f t="shared" si="16"/>
        <v>3.1212142857142855E-2</v>
      </c>
      <c r="AW50" s="35">
        <f t="shared" si="16"/>
        <v>2.0612142857142853E-2</v>
      </c>
      <c r="AX50">
        <v>0.17019999999999999</v>
      </c>
      <c r="AY50">
        <v>-1.37E-2</v>
      </c>
      <c r="AZ50">
        <v>-1.41E-2</v>
      </c>
      <c r="BA50" s="35">
        <f t="shared" si="17"/>
        <v>1.937928571428571E-2</v>
      </c>
      <c r="BB50" s="35">
        <f t="shared" si="18"/>
        <v>1.8612142857142855E-2</v>
      </c>
      <c r="BC50" s="35">
        <f t="shared" si="18"/>
        <v>1.9012142857142852E-2</v>
      </c>
    </row>
    <row r="51" spans="1:55" ht="15">
      <c r="A51" s="1">
        <v>45</v>
      </c>
      <c r="B51">
        <v>0.21690000000000001</v>
      </c>
      <c r="C51">
        <v>3.5000000000000001E-3</v>
      </c>
      <c r="D51">
        <v>-7.7000000000000002E-3</v>
      </c>
      <c r="E51" s="34">
        <f t="shared" si="0"/>
        <v>1.3754999999999989E-2</v>
      </c>
      <c r="F51" s="34">
        <f t="shared" si="1"/>
        <v>1.2353571428571427E-2</v>
      </c>
      <c r="G51" s="34">
        <f t="shared" si="2"/>
        <v>1.2612142857142855E-2</v>
      </c>
      <c r="H51">
        <v>0.18629999999999999</v>
      </c>
      <c r="I51">
        <v>-1.35E-2</v>
      </c>
      <c r="J51">
        <v>1.6999999999999999E-3</v>
      </c>
      <c r="K51" s="35">
        <f t="shared" si="3"/>
        <v>2.5518571428571474E-2</v>
      </c>
      <c r="L51" s="35">
        <f t="shared" si="4"/>
        <v>1.8412142857142856E-2</v>
      </c>
      <c r="M51" s="35">
        <f t="shared" si="4"/>
        <v>6.6121428571428546E-3</v>
      </c>
      <c r="N51">
        <v>0.21709999999999999</v>
      </c>
      <c r="O51">
        <v>-4.7999999999999996E-3</v>
      </c>
      <c r="P51">
        <v>1.2E-2</v>
      </c>
      <c r="Q51" s="35">
        <f t="shared" si="5"/>
        <v>7.4457142857142777E-3</v>
      </c>
      <c r="R51" s="35">
        <f t="shared" si="6"/>
        <v>1.1214285714285493E-4</v>
      </c>
      <c r="S51" s="35">
        <f t="shared" si="6"/>
        <v>1.6912142857142855E-2</v>
      </c>
      <c r="T51">
        <v>0.22839999999999999</v>
      </c>
      <c r="U51">
        <v>4.3E-3</v>
      </c>
      <c r="V51">
        <v>-1.2699999999999999E-2</v>
      </c>
      <c r="W51" s="35">
        <f t="shared" si="7"/>
        <v>6.1707142857141961E-3</v>
      </c>
      <c r="X51" s="35">
        <f t="shared" si="8"/>
        <v>9.2121428571428545E-3</v>
      </c>
      <c r="Y51" s="35">
        <f t="shared" si="8"/>
        <v>1.7612142857142854E-2</v>
      </c>
      <c r="Z51">
        <v>0.23230000000000001</v>
      </c>
      <c r="AA51">
        <v>-4.7000000000000002E-3</v>
      </c>
      <c r="AB51">
        <v>-1.6299999999999999E-2</v>
      </c>
      <c r="AC51" s="35">
        <f t="shared" si="9"/>
        <v>1.7185714285714332E-2</v>
      </c>
      <c r="AD51" s="35">
        <f t="shared" si="10"/>
        <v>2.1214285714285432E-4</v>
      </c>
      <c r="AE51" s="35">
        <f t="shared" si="10"/>
        <v>2.1212142857142853E-2</v>
      </c>
      <c r="AF51">
        <v>0.185</v>
      </c>
      <c r="AG51">
        <v>-6.6E-3</v>
      </c>
      <c r="AH51">
        <v>-3.5000000000000001E-3</v>
      </c>
      <c r="AI51" s="35">
        <f t="shared" si="11"/>
        <v>2.7101428571428526E-2</v>
      </c>
      <c r="AJ51" s="35">
        <f t="shared" si="12"/>
        <v>1.1512142857142854E-2</v>
      </c>
      <c r="AK51" s="35">
        <f t="shared" si="12"/>
        <v>1.4121428571428544E-3</v>
      </c>
      <c r="AL51">
        <v>0.1578</v>
      </c>
      <c r="AM51">
        <v>-1.8200000000000001E-2</v>
      </c>
      <c r="AN51">
        <v>-1.1299999999999999E-2</v>
      </c>
      <c r="AO51" s="35">
        <f t="shared" si="13"/>
        <v>3.6924999999999986E-2</v>
      </c>
      <c r="AP51" s="35">
        <f t="shared" si="14"/>
        <v>2.3112142857142855E-2</v>
      </c>
      <c r="AQ51" s="35">
        <f t="shared" si="14"/>
        <v>1.6212142857142856E-2</v>
      </c>
      <c r="AR51">
        <v>9.3200000000000005E-2</v>
      </c>
      <c r="AS51">
        <v>9.7999999999999997E-3</v>
      </c>
      <c r="AT51">
        <v>6.8999999999999999E-3</v>
      </c>
      <c r="AU51" s="35">
        <f t="shared" si="15"/>
        <v>3.191428571428595E-3</v>
      </c>
      <c r="AV51" s="35">
        <f t="shared" si="16"/>
        <v>1.4712142857142854E-2</v>
      </c>
      <c r="AW51" s="35">
        <f t="shared" si="16"/>
        <v>1.1812142857142854E-2</v>
      </c>
      <c r="AX51">
        <v>0.15390000000000001</v>
      </c>
      <c r="AY51">
        <v>-4.8599999999999997E-2</v>
      </c>
      <c r="AZ51">
        <v>-1.7399999999999999E-2</v>
      </c>
      <c r="BA51" s="35">
        <f t="shared" si="17"/>
        <v>3.0792857142857288E-3</v>
      </c>
      <c r="BB51" s="35">
        <f t="shared" si="18"/>
        <v>5.3512142857142855E-2</v>
      </c>
      <c r="BC51" s="35">
        <f t="shared" si="18"/>
        <v>2.2312142857142853E-2</v>
      </c>
    </row>
    <row r="52" spans="1:55" ht="15">
      <c r="A52" s="1">
        <v>46</v>
      </c>
      <c r="B52">
        <v>0.20369999999999999</v>
      </c>
      <c r="C52">
        <v>6.7000000000000002E-3</v>
      </c>
      <c r="D52">
        <v>6.9999999999999999E-4</v>
      </c>
      <c r="E52" s="34">
        <f t="shared" si="0"/>
        <v>2.6955000000000007E-2</v>
      </c>
      <c r="F52" s="34">
        <f t="shared" si="1"/>
        <v>1.5553571428571427E-2</v>
      </c>
      <c r="G52" s="34">
        <f t="shared" si="2"/>
        <v>5.6121428571428546E-3</v>
      </c>
      <c r="H52">
        <v>0.1875</v>
      </c>
      <c r="I52">
        <v>-1.6899999999999998E-2</v>
      </c>
      <c r="J52">
        <v>2.2000000000000001E-3</v>
      </c>
      <c r="K52" s="35">
        <f t="shared" si="3"/>
        <v>2.4318571428571467E-2</v>
      </c>
      <c r="L52" s="35">
        <f t="shared" si="4"/>
        <v>2.1812142857142853E-2</v>
      </c>
      <c r="M52" s="35">
        <f t="shared" si="4"/>
        <v>7.1121428571428551E-3</v>
      </c>
      <c r="N52">
        <v>0.20499999999999999</v>
      </c>
      <c r="O52">
        <v>-6.0000000000000001E-3</v>
      </c>
      <c r="P52">
        <v>1.12E-2</v>
      </c>
      <c r="Q52" s="35">
        <f t="shared" si="5"/>
        <v>1.9545714285714277E-2</v>
      </c>
      <c r="R52" s="35">
        <f t="shared" si="6"/>
        <v>1.0912142857142855E-2</v>
      </c>
      <c r="S52" s="35">
        <f t="shared" si="6"/>
        <v>1.6112142857142853E-2</v>
      </c>
      <c r="T52">
        <v>0.22839999999999999</v>
      </c>
      <c r="U52">
        <v>1.9E-3</v>
      </c>
      <c r="V52">
        <v>-1.2800000000000001E-2</v>
      </c>
      <c r="W52" s="35">
        <f t="shared" si="7"/>
        <v>6.1707142857141961E-3</v>
      </c>
      <c r="X52" s="35">
        <f t="shared" si="8"/>
        <v>6.8121428571428543E-3</v>
      </c>
      <c r="Y52" s="35">
        <f t="shared" si="8"/>
        <v>1.7712142857142857E-2</v>
      </c>
      <c r="Z52">
        <v>0.214</v>
      </c>
      <c r="AA52">
        <v>-2.7400000000000001E-2</v>
      </c>
      <c r="AB52">
        <v>-6.1999999999999998E-3</v>
      </c>
      <c r="AC52" s="35">
        <f t="shared" si="9"/>
        <v>1.1142857142856788E-3</v>
      </c>
      <c r="AD52" s="35">
        <f t="shared" si="10"/>
        <v>3.2312142857142859E-2</v>
      </c>
      <c r="AE52" s="35">
        <f t="shared" si="10"/>
        <v>1.1112142857142855E-2</v>
      </c>
      <c r="AF52">
        <v>0.18459999999999999</v>
      </c>
      <c r="AG52">
        <v>-1.0500000000000001E-2</v>
      </c>
      <c r="AH52">
        <v>4.7000000000000002E-3</v>
      </c>
      <c r="AI52" s="35">
        <f t="shared" si="11"/>
        <v>2.7501428571428538E-2</v>
      </c>
      <c r="AJ52" s="35">
        <f t="shared" si="12"/>
        <v>1.5412142857142855E-2</v>
      </c>
      <c r="AK52" s="35">
        <f t="shared" si="12"/>
        <v>9.6121428571428538E-3</v>
      </c>
      <c r="AL52">
        <v>0.1399</v>
      </c>
      <c r="AM52">
        <v>1.18E-2</v>
      </c>
      <c r="AN52">
        <v>7.1000000000000004E-3</v>
      </c>
      <c r="AO52" s="35">
        <f t="shared" si="13"/>
        <v>5.4824999999999985E-2</v>
      </c>
      <c r="AP52" s="35">
        <f t="shared" si="14"/>
        <v>1.6712142857142856E-2</v>
      </c>
      <c r="AQ52" s="35">
        <f t="shared" si="14"/>
        <v>1.2012142857142855E-2</v>
      </c>
      <c r="AR52">
        <v>0.1361</v>
      </c>
      <c r="AS52">
        <v>1.9599999999999999E-2</v>
      </c>
      <c r="AT52">
        <v>1.17E-2</v>
      </c>
      <c r="AU52" s="35">
        <f t="shared" si="15"/>
        <v>3.9708571428571399E-2</v>
      </c>
      <c r="AV52" s="35">
        <f t="shared" si="16"/>
        <v>2.4512142857142854E-2</v>
      </c>
      <c r="AW52" s="35">
        <f t="shared" si="16"/>
        <v>1.6612142857142853E-2</v>
      </c>
      <c r="AX52">
        <v>0.17610000000000001</v>
      </c>
      <c r="AY52">
        <v>-3.3700000000000001E-2</v>
      </c>
      <c r="AZ52">
        <v>-6.6E-3</v>
      </c>
      <c r="BA52" s="35">
        <f t="shared" si="17"/>
        <v>2.5279285714285726E-2</v>
      </c>
      <c r="BB52" s="35">
        <f t="shared" si="18"/>
        <v>3.8612142857142859E-2</v>
      </c>
      <c r="BC52" s="35">
        <f t="shared" si="18"/>
        <v>1.1512142857142854E-2</v>
      </c>
    </row>
    <row r="53" spans="1:55" ht="15">
      <c r="A53" s="1">
        <v>47</v>
      </c>
      <c r="B53">
        <v>0.21260000000000001</v>
      </c>
      <c r="C53">
        <v>1.55E-2</v>
      </c>
      <c r="D53">
        <v>4.4000000000000003E-3</v>
      </c>
      <c r="E53" s="34">
        <f t="shared" si="0"/>
        <v>1.8054999999999988E-2</v>
      </c>
      <c r="F53" s="34">
        <f t="shared" si="1"/>
        <v>2.4353571428571426E-2</v>
      </c>
      <c r="G53" s="34">
        <f t="shared" si="2"/>
        <v>9.3121428571428556E-3</v>
      </c>
      <c r="H53">
        <v>0.2006</v>
      </c>
      <c r="I53">
        <v>-3.3000000000000002E-2</v>
      </c>
      <c r="J53">
        <v>8.8999999999999999E-3</v>
      </c>
      <c r="K53" s="35">
        <f t="shared" si="3"/>
        <v>1.1218571428571467E-2</v>
      </c>
      <c r="L53" s="35">
        <f t="shared" si="4"/>
        <v>3.7912142857142853E-2</v>
      </c>
      <c r="M53" s="35">
        <f t="shared" si="4"/>
        <v>1.3812142857142854E-2</v>
      </c>
      <c r="N53">
        <v>0.2155</v>
      </c>
      <c r="O53">
        <v>-1.84E-2</v>
      </c>
      <c r="P53">
        <v>3.3E-3</v>
      </c>
      <c r="Q53" s="35">
        <f t="shared" si="5"/>
        <v>9.0457142857142681E-3</v>
      </c>
      <c r="R53" s="35">
        <f t="shared" si="6"/>
        <v>2.3312142857142854E-2</v>
      </c>
      <c r="S53" s="35">
        <f t="shared" si="6"/>
        <v>8.2121428571428554E-3</v>
      </c>
      <c r="T53">
        <v>0.23269999999999999</v>
      </c>
      <c r="U53">
        <v>6.7999999999999996E-3</v>
      </c>
      <c r="V53">
        <v>-1.8200000000000001E-2</v>
      </c>
      <c r="W53" s="35">
        <f t="shared" si="7"/>
        <v>1.0470714285714194E-2</v>
      </c>
      <c r="X53" s="35">
        <f t="shared" si="8"/>
        <v>1.1712142857142855E-2</v>
      </c>
      <c r="Y53" s="35">
        <f t="shared" si="8"/>
        <v>2.3112142857142855E-2</v>
      </c>
      <c r="Z53">
        <v>0.23050000000000001</v>
      </c>
      <c r="AA53">
        <v>-7.0000000000000001E-3</v>
      </c>
      <c r="AB53">
        <v>-2.3E-3</v>
      </c>
      <c r="AC53" s="35">
        <f t="shared" si="9"/>
        <v>1.5385714285714336E-2</v>
      </c>
      <c r="AD53" s="35">
        <f t="shared" si="10"/>
        <v>1.1912142857142854E-2</v>
      </c>
      <c r="AE53" s="35">
        <f t="shared" si="10"/>
        <v>2.6121428571428545E-3</v>
      </c>
      <c r="AF53">
        <v>0.20369999999999999</v>
      </c>
      <c r="AG53">
        <v>-1.06E-2</v>
      </c>
      <c r="AH53">
        <v>-2.9999999999999997E-4</v>
      </c>
      <c r="AI53" s="35">
        <f t="shared" si="11"/>
        <v>8.4014285714285319E-3</v>
      </c>
      <c r="AJ53" s="35">
        <f t="shared" si="12"/>
        <v>1.5512142857142855E-2</v>
      </c>
      <c r="AK53" s="35">
        <f t="shared" si="12"/>
        <v>4.6121428571428546E-3</v>
      </c>
      <c r="AL53">
        <v>0.20419999999999999</v>
      </c>
      <c r="AM53">
        <v>-4.8999999999999998E-3</v>
      </c>
      <c r="AN53">
        <v>-1.2200000000000001E-2</v>
      </c>
      <c r="AO53" s="35">
        <f t="shared" si="13"/>
        <v>9.4750000000000112E-3</v>
      </c>
      <c r="AP53" s="35">
        <f t="shared" si="14"/>
        <v>1.2142857142854666E-5</v>
      </c>
      <c r="AQ53" s="35">
        <f t="shared" si="14"/>
        <v>1.7112142857142854E-2</v>
      </c>
      <c r="AR53">
        <v>0.15409999999999999</v>
      </c>
      <c r="AS53">
        <v>2.9000000000000001E-2</v>
      </c>
      <c r="AT53">
        <v>1.2699999999999999E-2</v>
      </c>
      <c r="AU53" s="35">
        <f t="shared" si="15"/>
        <v>5.7708571428571387E-2</v>
      </c>
      <c r="AV53" s="35">
        <f t="shared" si="16"/>
        <v>3.3912142857142856E-2</v>
      </c>
      <c r="AW53" s="35">
        <f t="shared" si="16"/>
        <v>1.7612142857142854E-2</v>
      </c>
      <c r="AX53">
        <v>0.19139999999999999</v>
      </c>
      <c r="AY53">
        <v>-1.47E-2</v>
      </c>
      <c r="AZ53">
        <v>-2.4299999999999999E-2</v>
      </c>
      <c r="BA53" s="35">
        <f t="shared" si="17"/>
        <v>4.0579285714285707E-2</v>
      </c>
      <c r="BB53" s="35">
        <f t="shared" si="18"/>
        <v>1.9612142857142856E-2</v>
      </c>
      <c r="BC53" s="35">
        <f t="shared" si="18"/>
        <v>2.9212142857142853E-2</v>
      </c>
    </row>
    <row r="54" spans="1:55" ht="15">
      <c r="A54" s="1">
        <v>48</v>
      </c>
      <c r="B54">
        <v>0.23150000000000001</v>
      </c>
      <c r="C54">
        <v>8.3999999999999995E-3</v>
      </c>
      <c r="D54">
        <v>-1.8100000000000002E-2</v>
      </c>
      <c r="E54" s="34">
        <f t="shared" si="0"/>
        <v>8.4500000000001241E-4</v>
      </c>
      <c r="F54" s="34">
        <f t="shared" si="1"/>
        <v>1.7253571428571427E-2</v>
      </c>
      <c r="G54" s="34">
        <f t="shared" si="2"/>
        <v>2.3012142857142856E-2</v>
      </c>
      <c r="H54">
        <v>0.19839999999999999</v>
      </c>
      <c r="I54">
        <v>-3.1800000000000002E-2</v>
      </c>
      <c r="J54">
        <v>6.1999999999999998E-3</v>
      </c>
      <c r="K54" s="35">
        <f t="shared" si="3"/>
        <v>1.3418571428571474E-2</v>
      </c>
      <c r="L54" s="35">
        <f t="shared" si="4"/>
        <v>3.671214285714286E-2</v>
      </c>
      <c r="M54" s="35">
        <f t="shared" si="4"/>
        <v>1.1112142857142855E-2</v>
      </c>
      <c r="N54">
        <v>0.2165</v>
      </c>
      <c r="O54">
        <v>-2.1600000000000001E-2</v>
      </c>
      <c r="P54">
        <v>6.6E-3</v>
      </c>
      <c r="Q54" s="35">
        <f t="shared" si="5"/>
        <v>8.0457142857142672E-3</v>
      </c>
      <c r="R54" s="35">
        <f t="shared" si="6"/>
        <v>2.6512142857142856E-2</v>
      </c>
      <c r="S54" s="35">
        <f t="shared" si="6"/>
        <v>1.1512142857142854E-2</v>
      </c>
      <c r="T54">
        <v>0.22989999999999999</v>
      </c>
      <c r="U54">
        <v>4.1000000000000003E-3</v>
      </c>
      <c r="V54">
        <v>-2.0199999999999999E-2</v>
      </c>
      <c r="W54" s="35">
        <f t="shared" si="7"/>
        <v>7.6707142857141974E-3</v>
      </c>
      <c r="X54" s="35">
        <f t="shared" si="8"/>
        <v>9.012142857142854E-3</v>
      </c>
      <c r="Y54" s="35">
        <f t="shared" si="8"/>
        <v>2.5112142857142854E-2</v>
      </c>
      <c r="Z54">
        <v>0.23499999999999999</v>
      </c>
      <c r="AA54">
        <v>2.2000000000000001E-3</v>
      </c>
      <c r="AB54">
        <v>-2.3999999999999998E-3</v>
      </c>
      <c r="AC54" s="35">
        <f t="shared" si="9"/>
        <v>1.9885714285714312E-2</v>
      </c>
      <c r="AD54" s="35">
        <f t="shared" si="10"/>
        <v>7.1121428571428551E-3</v>
      </c>
      <c r="AE54" s="35">
        <f t="shared" si="10"/>
        <v>2.5121428571428547E-3</v>
      </c>
      <c r="AF54">
        <v>0.2102</v>
      </c>
      <c r="AG54">
        <v>-1.2500000000000001E-2</v>
      </c>
      <c r="AH54">
        <v>-4.5999999999999999E-3</v>
      </c>
      <c r="AI54" s="35">
        <f t="shared" si="11"/>
        <v>1.9014285714285262E-3</v>
      </c>
      <c r="AJ54" s="35">
        <f t="shared" si="12"/>
        <v>1.7412142857142855E-2</v>
      </c>
      <c r="AK54" s="35">
        <f t="shared" si="12"/>
        <v>3.1214285714285459E-4</v>
      </c>
      <c r="AL54">
        <v>0.18679999999999999</v>
      </c>
      <c r="AM54">
        <v>-1.01E-2</v>
      </c>
      <c r="AN54">
        <v>-1.4999999999999999E-2</v>
      </c>
      <c r="AO54" s="35">
        <f t="shared" si="13"/>
        <v>7.9249999999999876E-3</v>
      </c>
      <c r="AP54" s="35">
        <f t="shared" si="14"/>
        <v>1.5012142857142854E-2</v>
      </c>
      <c r="AQ54" s="35">
        <f t="shared" si="14"/>
        <v>1.9912142857142854E-2</v>
      </c>
      <c r="AR54">
        <v>0.14199999999999999</v>
      </c>
      <c r="AS54">
        <v>2.1399999999999999E-2</v>
      </c>
      <c r="AT54">
        <v>-2.58E-2</v>
      </c>
      <c r="AU54" s="35">
        <f t="shared" si="15"/>
        <v>4.5608571428571387E-2</v>
      </c>
      <c r="AV54" s="35">
        <f t="shared" si="16"/>
        <v>2.6312142857142853E-2</v>
      </c>
      <c r="AW54" s="35">
        <f t="shared" si="16"/>
        <v>3.0712142857142855E-2</v>
      </c>
      <c r="AX54">
        <v>0.15859999999999999</v>
      </c>
      <c r="AY54">
        <v>-2.93E-2</v>
      </c>
      <c r="AZ54">
        <v>-3.9300000000000002E-2</v>
      </c>
      <c r="BA54" s="35">
        <f t="shared" si="17"/>
        <v>7.7792857142857108E-3</v>
      </c>
      <c r="BB54" s="35">
        <f t="shared" si="18"/>
        <v>3.4212142857142858E-2</v>
      </c>
      <c r="BC54" s="35">
        <f t="shared" si="18"/>
        <v>4.4212142857142853E-2</v>
      </c>
    </row>
    <row r="55" spans="1:55" ht="15">
      <c r="A55" s="1">
        <v>49</v>
      </c>
      <c r="B55">
        <v>0.24399999999999999</v>
      </c>
      <c r="C55">
        <v>1.52E-2</v>
      </c>
      <c r="D55">
        <v>-2.1499999999999998E-2</v>
      </c>
      <c r="E55" s="34">
        <f t="shared" si="0"/>
        <v>1.3344999999999996E-2</v>
      </c>
      <c r="F55" s="34">
        <f t="shared" si="1"/>
        <v>2.4053571428571428E-2</v>
      </c>
      <c r="G55" s="34">
        <f t="shared" si="2"/>
        <v>2.6412142857142853E-2</v>
      </c>
      <c r="H55">
        <v>0.22639999999999999</v>
      </c>
      <c r="I55">
        <v>-1.1900000000000001E-2</v>
      </c>
      <c r="J55">
        <v>3.7000000000000002E-3</v>
      </c>
      <c r="K55" s="35">
        <f t="shared" si="3"/>
        <v>1.4581428571428523E-2</v>
      </c>
      <c r="L55" s="35">
        <f t="shared" si="4"/>
        <v>1.6812142857142855E-2</v>
      </c>
      <c r="M55" s="35">
        <f t="shared" si="4"/>
        <v>8.6121428571428547E-3</v>
      </c>
      <c r="N55">
        <v>0.21820000000000001</v>
      </c>
      <c r="O55">
        <v>-1.7899999999999999E-2</v>
      </c>
      <c r="P55">
        <v>1.37E-2</v>
      </c>
      <c r="Q55" s="35">
        <f t="shared" si="5"/>
        <v>6.3457142857142601E-3</v>
      </c>
      <c r="R55" s="35">
        <f t="shared" si="6"/>
        <v>2.2812142857142854E-2</v>
      </c>
      <c r="S55" s="35">
        <f t="shared" si="6"/>
        <v>1.8612142857142855E-2</v>
      </c>
      <c r="T55">
        <v>0.21640000000000001</v>
      </c>
      <c r="U55">
        <v>6.1999999999999998E-3</v>
      </c>
      <c r="V55">
        <v>-2.0400000000000001E-2</v>
      </c>
      <c r="W55" s="35">
        <f t="shared" si="7"/>
        <v>5.8292857142857868E-3</v>
      </c>
      <c r="X55" s="35">
        <f t="shared" si="8"/>
        <v>1.1112142857142855E-2</v>
      </c>
      <c r="Y55" s="35">
        <f t="shared" si="8"/>
        <v>2.5312142857142856E-2</v>
      </c>
      <c r="Z55">
        <v>0.23019999999999999</v>
      </c>
      <c r="AA55">
        <v>-3.0000000000000001E-3</v>
      </c>
      <c r="AB55">
        <v>-2.5999999999999999E-3</v>
      </c>
      <c r="AC55" s="35">
        <f t="shared" si="9"/>
        <v>1.5085714285714313E-2</v>
      </c>
      <c r="AD55" s="35">
        <f t="shared" si="10"/>
        <v>1.9121428571428544E-3</v>
      </c>
      <c r="AE55" s="35">
        <f t="shared" si="10"/>
        <v>2.3121428571428546E-3</v>
      </c>
      <c r="AF55">
        <v>0.2155</v>
      </c>
      <c r="AG55">
        <v>-1.11E-2</v>
      </c>
      <c r="AH55">
        <v>-7.7999999999999996E-3</v>
      </c>
      <c r="AI55" s="35">
        <f t="shared" si="11"/>
        <v>3.398571428571473E-3</v>
      </c>
      <c r="AJ55" s="35">
        <f t="shared" si="12"/>
        <v>1.6012142857142857E-2</v>
      </c>
      <c r="AK55" s="35">
        <f t="shared" si="12"/>
        <v>1.2712142857142854E-2</v>
      </c>
      <c r="AL55">
        <v>0.17519999999999999</v>
      </c>
      <c r="AM55">
        <v>2.06E-2</v>
      </c>
      <c r="AN55">
        <v>5.3E-3</v>
      </c>
      <c r="AO55" s="35">
        <f t="shared" si="13"/>
        <v>1.9524999999999987E-2</v>
      </c>
      <c r="AP55" s="35">
        <f t="shared" si="14"/>
        <v>2.5512142857142855E-2</v>
      </c>
      <c r="AQ55" s="35">
        <f t="shared" si="14"/>
        <v>1.0212142857142854E-2</v>
      </c>
      <c r="AR55">
        <v>0.1056</v>
      </c>
      <c r="AS55">
        <v>-1.37E-2</v>
      </c>
      <c r="AT55">
        <v>-1.32E-2</v>
      </c>
      <c r="AU55" s="35">
        <f t="shared" si="15"/>
        <v>9.2085714285713993E-3</v>
      </c>
      <c r="AV55" s="35">
        <f t="shared" si="16"/>
        <v>1.8612142857142855E-2</v>
      </c>
      <c r="AW55" s="35">
        <f t="shared" si="16"/>
        <v>1.8112142857142854E-2</v>
      </c>
      <c r="AX55">
        <v>0.1109</v>
      </c>
      <c r="AY55">
        <v>-5.5899999999999998E-2</v>
      </c>
      <c r="AZ55">
        <v>2.2599999999999999E-2</v>
      </c>
      <c r="BA55" s="35">
        <f t="shared" si="17"/>
        <v>3.9920714285714282E-2</v>
      </c>
      <c r="BB55" s="35">
        <f t="shared" si="18"/>
        <v>6.0812142857142856E-2</v>
      </c>
      <c r="BC55" s="35">
        <f t="shared" si="18"/>
        <v>2.7512142857142853E-2</v>
      </c>
    </row>
    <row r="56" spans="1:55" ht="15">
      <c r="A56" s="1">
        <v>50</v>
      </c>
      <c r="B56">
        <v>0.23810000000000001</v>
      </c>
      <c r="C56">
        <v>5.8999999999999999E-3</v>
      </c>
      <c r="D56">
        <v>-1.9199999999999998E-2</v>
      </c>
      <c r="E56" s="34">
        <f t="shared" si="0"/>
        <v>7.4450000000000072E-3</v>
      </c>
      <c r="F56" s="34">
        <f t="shared" si="1"/>
        <v>1.4753571428571428E-2</v>
      </c>
      <c r="G56" s="34">
        <f t="shared" si="2"/>
        <v>2.4112142857142853E-2</v>
      </c>
      <c r="H56">
        <v>0.2175</v>
      </c>
      <c r="I56">
        <v>-1.67E-2</v>
      </c>
      <c r="J56">
        <v>6.8999999999999999E-3</v>
      </c>
      <c r="K56" s="35">
        <f t="shared" si="3"/>
        <v>5.6814285714285317E-3</v>
      </c>
      <c r="L56" s="35">
        <f t="shared" si="4"/>
        <v>2.1612142857142854E-2</v>
      </c>
      <c r="M56" s="35">
        <f t="shared" si="4"/>
        <v>1.1812142857142854E-2</v>
      </c>
      <c r="N56">
        <v>0.21429999999999999</v>
      </c>
      <c r="O56">
        <v>-4.7999999999999996E-3</v>
      </c>
      <c r="P56">
        <v>1.46E-2</v>
      </c>
      <c r="Q56" s="35">
        <f t="shared" si="5"/>
        <v>1.0245714285714275E-2</v>
      </c>
      <c r="R56" s="35">
        <f t="shared" si="6"/>
        <v>1.1214285714285493E-4</v>
      </c>
      <c r="S56" s="35">
        <f t="shared" si="6"/>
        <v>1.9512142857142853E-2</v>
      </c>
      <c r="T56">
        <v>0.2172</v>
      </c>
      <c r="U56">
        <v>-5.7999999999999996E-3</v>
      </c>
      <c r="V56">
        <v>-2.3599999999999999E-2</v>
      </c>
      <c r="W56" s="35">
        <f t="shared" si="7"/>
        <v>5.0292857142857916E-3</v>
      </c>
      <c r="X56" s="35">
        <f t="shared" si="8"/>
        <v>1.0712142857142854E-2</v>
      </c>
      <c r="Y56" s="35">
        <f t="shared" si="8"/>
        <v>2.8512142857142854E-2</v>
      </c>
      <c r="Z56">
        <v>0.2276</v>
      </c>
      <c r="AA56">
        <v>1E-4</v>
      </c>
      <c r="AB56">
        <v>-1.43E-2</v>
      </c>
      <c r="AC56" s="35">
        <f t="shared" si="9"/>
        <v>1.2485714285714322E-2</v>
      </c>
      <c r="AD56" s="35">
        <f t="shared" si="10"/>
        <v>5.0121428571428548E-3</v>
      </c>
      <c r="AE56" s="35">
        <f t="shared" si="10"/>
        <v>1.9212142857142855E-2</v>
      </c>
      <c r="AF56">
        <v>0.2132</v>
      </c>
      <c r="AG56">
        <v>5.0000000000000001E-4</v>
      </c>
      <c r="AH56">
        <v>-8.6999999999999994E-3</v>
      </c>
      <c r="AI56" s="35">
        <f t="shared" si="11"/>
        <v>1.0985714285714765E-3</v>
      </c>
      <c r="AJ56" s="35">
        <f t="shared" si="12"/>
        <v>5.412142857142855E-3</v>
      </c>
      <c r="AK56" s="35">
        <f t="shared" si="12"/>
        <v>1.3612142857142854E-2</v>
      </c>
      <c r="AL56">
        <v>0.1691</v>
      </c>
      <c r="AM56">
        <v>7.7999999999999996E-3</v>
      </c>
      <c r="AN56">
        <v>6.4000000000000003E-3</v>
      </c>
      <c r="AO56" s="35">
        <f t="shared" si="13"/>
        <v>2.5624999999999981E-2</v>
      </c>
      <c r="AP56" s="35">
        <f t="shared" si="14"/>
        <v>1.2712142857142854E-2</v>
      </c>
      <c r="AQ56" s="35">
        <f t="shared" si="14"/>
        <v>1.1312142857142854E-2</v>
      </c>
      <c r="AR56">
        <v>0.11219999999999999</v>
      </c>
      <c r="AS56">
        <v>5.7999999999999996E-3</v>
      </c>
      <c r="AT56">
        <v>1E-4</v>
      </c>
      <c r="AU56" s="35">
        <f t="shared" si="15"/>
        <v>1.5808571428571394E-2</v>
      </c>
      <c r="AV56" s="35">
        <f t="shared" si="16"/>
        <v>1.0712142857142854E-2</v>
      </c>
      <c r="AW56" s="35">
        <f t="shared" si="16"/>
        <v>5.0121428571428548E-3</v>
      </c>
      <c r="AX56">
        <v>0.18779999999999999</v>
      </c>
      <c r="AY56">
        <v>-7.1000000000000004E-3</v>
      </c>
      <c r="AZ56">
        <v>-2.47E-2</v>
      </c>
      <c r="BA56" s="35">
        <f t="shared" si="17"/>
        <v>3.6979285714285715E-2</v>
      </c>
      <c r="BB56" s="35">
        <f t="shared" si="18"/>
        <v>1.2012142857142855E-2</v>
      </c>
      <c r="BC56" s="35">
        <f t="shared" si="18"/>
        <v>2.9612142857142854E-2</v>
      </c>
    </row>
    <row r="57" spans="1:55" ht="15">
      <c r="A57" s="1">
        <v>51</v>
      </c>
      <c r="B57">
        <v>0.22869999999999999</v>
      </c>
      <c r="C57">
        <v>7.4999999999999997E-3</v>
      </c>
      <c r="D57">
        <v>-1.6899999999999998E-2</v>
      </c>
      <c r="E57" s="34">
        <f t="shared" si="0"/>
        <v>1.9550000000000123E-3</v>
      </c>
      <c r="F57" s="34">
        <f t="shared" si="1"/>
        <v>1.6353571428571426E-2</v>
      </c>
      <c r="G57" s="34">
        <f t="shared" si="2"/>
        <v>2.1812142857142853E-2</v>
      </c>
      <c r="H57">
        <v>0.20630000000000001</v>
      </c>
      <c r="I57">
        <v>-8.2000000000000007E-3</v>
      </c>
      <c r="J57">
        <v>9.5999999999999992E-3</v>
      </c>
      <c r="K57" s="35">
        <f t="shared" si="3"/>
        <v>5.518571428571456E-3</v>
      </c>
      <c r="L57" s="35">
        <f t="shared" si="4"/>
        <v>1.3112142857142855E-2</v>
      </c>
      <c r="M57" s="35">
        <f t="shared" si="4"/>
        <v>1.4512142857142854E-2</v>
      </c>
      <c r="N57">
        <v>0.2364</v>
      </c>
      <c r="O57">
        <v>-4.4000000000000003E-3</v>
      </c>
      <c r="P57">
        <v>7.3000000000000001E-3</v>
      </c>
      <c r="Q57" s="35">
        <f t="shared" si="5"/>
        <v>1.1854285714285734E-2</v>
      </c>
      <c r="R57" s="35">
        <f t="shared" si="6"/>
        <v>5.1214285714285424E-4</v>
      </c>
      <c r="S57" s="35">
        <f t="shared" si="6"/>
        <v>1.2212142857142855E-2</v>
      </c>
      <c r="T57">
        <v>0.2175</v>
      </c>
      <c r="U57">
        <v>-2.5000000000000001E-3</v>
      </c>
      <c r="V57">
        <v>-1.9900000000000001E-2</v>
      </c>
      <c r="W57" s="35">
        <f t="shared" si="7"/>
        <v>4.7292857142857969E-3</v>
      </c>
      <c r="X57" s="35">
        <f t="shared" si="8"/>
        <v>2.4121428571428545E-3</v>
      </c>
      <c r="Y57" s="35">
        <f t="shared" si="8"/>
        <v>2.4812142857142856E-2</v>
      </c>
      <c r="Z57">
        <v>0.21859999999999999</v>
      </c>
      <c r="AA57">
        <v>-2.98E-2</v>
      </c>
      <c r="AB57">
        <v>8.8999999999999999E-3</v>
      </c>
      <c r="AC57" s="35">
        <f t="shared" si="9"/>
        <v>3.4857142857143142E-3</v>
      </c>
      <c r="AD57" s="35">
        <f t="shared" si="10"/>
        <v>3.4712142857142858E-2</v>
      </c>
      <c r="AE57" s="35">
        <f t="shared" si="10"/>
        <v>1.3812142857142854E-2</v>
      </c>
      <c r="AF57">
        <v>0.22109999999999999</v>
      </c>
      <c r="AG57">
        <v>-4.1999999999999997E-3</v>
      </c>
      <c r="AH57">
        <v>-2.12E-2</v>
      </c>
      <c r="AI57" s="35">
        <f t="shared" si="11"/>
        <v>8.9985714285714669E-3</v>
      </c>
      <c r="AJ57" s="35">
        <f t="shared" si="12"/>
        <v>7.1214285714285477E-4</v>
      </c>
      <c r="AK57" s="35">
        <f t="shared" si="12"/>
        <v>2.6112142857142855E-2</v>
      </c>
      <c r="AL57">
        <v>0.17249999999999999</v>
      </c>
      <c r="AM57">
        <v>-6.0000000000000001E-3</v>
      </c>
      <c r="AN57">
        <v>-1.26E-2</v>
      </c>
      <c r="AO57" s="35">
        <f t="shared" si="13"/>
        <v>2.2224999999999995E-2</v>
      </c>
      <c r="AP57" s="35">
        <f t="shared" si="14"/>
        <v>1.0912142857142855E-2</v>
      </c>
      <c r="AQ57" s="35">
        <f t="shared" si="14"/>
        <v>1.7512142857142855E-2</v>
      </c>
      <c r="AR57">
        <v>8.1199999999999994E-2</v>
      </c>
      <c r="AS57">
        <v>1.46E-2</v>
      </c>
      <c r="AT57">
        <v>5.0000000000000001E-3</v>
      </c>
      <c r="AU57" s="35">
        <f t="shared" si="15"/>
        <v>1.5191428571428606E-2</v>
      </c>
      <c r="AV57" s="35">
        <f t="shared" si="16"/>
        <v>1.9512142857142853E-2</v>
      </c>
      <c r="AW57" s="35">
        <f t="shared" si="16"/>
        <v>9.9121428571428555E-3</v>
      </c>
      <c r="AX57">
        <v>0.20749999999999999</v>
      </c>
      <c r="AY57">
        <v>-3.7600000000000001E-2</v>
      </c>
      <c r="AZ57">
        <v>-2.9700000000000001E-2</v>
      </c>
      <c r="BA57" s="35">
        <f t="shared" si="17"/>
        <v>5.667928571428571E-2</v>
      </c>
      <c r="BB57" s="35">
        <f t="shared" si="18"/>
        <v>4.2512142857142859E-2</v>
      </c>
      <c r="BC57" s="35">
        <f t="shared" si="18"/>
        <v>3.4612142857142855E-2</v>
      </c>
    </row>
    <row r="58" spans="1:55" ht="15">
      <c r="A58" s="1">
        <v>52</v>
      </c>
      <c r="B58">
        <v>0.22869999999999999</v>
      </c>
      <c r="C58">
        <v>-1.9E-3</v>
      </c>
      <c r="D58">
        <v>-1.34E-2</v>
      </c>
      <c r="E58" s="34">
        <f t="shared" si="0"/>
        <v>1.9550000000000123E-3</v>
      </c>
      <c r="F58" s="34">
        <f t="shared" si="1"/>
        <v>6.9535714285714279E-3</v>
      </c>
      <c r="G58" s="34">
        <f t="shared" si="2"/>
        <v>1.8312142857142853E-2</v>
      </c>
      <c r="H58">
        <v>0.2084</v>
      </c>
      <c r="I58">
        <v>-8.5000000000000006E-3</v>
      </c>
      <c r="J58">
        <v>2.0999999999999999E-3</v>
      </c>
      <c r="K58" s="35">
        <f t="shared" si="3"/>
        <v>3.4185714285714652E-3</v>
      </c>
      <c r="L58" s="35">
        <f t="shared" si="4"/>
        <v>1.3412142857142855E-2</v>
      </c>
      <c r="M58" s="35">
        <f t="shared" si="4"/>
        <v>7.0121428571428539E-3</v>
      </c>
      <c r="N58">
        <v>0.23730000000000001</v>
      </c>
      <c r="O58">
        <v>1E-3</v>
      </c>
      <c r="P58">
        <v>1.61E-2</v>
      </c>
      <c r="Q58" s="35">
        <f t="shared" si="5"/>
        <v>1.2754285714285746E-2</v>
      </c>
      <c r="R58" s="35">
        <f t="shared" si="6"/>
        <v>5.9121428571428545E-3</v>
      </c>
      <c r="S58" s="35">
        <f t="shared" si="6"/>
        <v>2.1012142857142854E-2</v>
      </c>
      <c r="T58">
        <v>0.21329999999999999</v>
      </c>
      <c r="U58">
        <v>0</v>
      </c>
      <c r="V58">
        <v>-2.23E-2</v>
      </c>
      <c r="W58" s="35">
        <f t="shared" si="7"/>
        <v>8.9292857142858062E-3</v>
      </c>
      <c r="X58" s="35">
        <f t="shared" si="8"/>
        <v>4.9121428571428545E-3</v>
      </c>
      <c r="Y58" s="35">
        <f t="shared" si="8"/>
        <v>2.7212142857142855E-2</v>
      </c>
      <c r="Z58">
        <v>0.1827</v>
      </c>
      <c r="AA58">
        <v>-2.1999999999999999E-2</v>
      </c>
      <c r="AB58">
        <v>2.9999999999999997E-4</v>
      </c>
      <c r="AC58" s="35">
        <f t="shared" si="9"/>
        <v>3.2414285714285673E-2</v>
      </c>
      <c r="AD58" s="35">
        <f t="shared" si="10"/>
        <v>2.6912142857142853E-2</v>
      </c>
      <c r="AE58" s="35">
        <f t="shared" si="10"/>
        <v>5.2121428571428544E-3</v>
      </c>
      <c r="AF58">
        <v>0.20069999999999999</v>
      </c>
      <c r="AG58">
        <v>-7.0000000000000001E-3</v>
      </c>
      <c r="AH58">
        <v>-4.8999999999999998E-3</v>
      </c>
      <c r="AI58" s="35">
        <f t="shared" si="11"/>
        <v>1.1401428571428535E-2</v>
      </c>
      <c r="AJ58" s="35">
        <f t="shared" si="12"/>
        <v>1.1912142857142854E-2</v>
      </c>
      <c r="AK58" s="35">
        <f t="shared" si="12"/>
        <v>1.2142857142854666E-5</v>
      </c>
      <c r="AL58">
        <v>0.17549999999999999</v>
      </c>
      <c r="AM58">
        <v>1.03E-2</v>
      </c>
      <c r="AN58">
        <v>-8.9999999999999998E-4</v>
      </c>
      <c r="AO58" s="35">
        <f t="shared" si="13"/>
        <v>1.9224999999999992E-2</v>
      </c>
      <c r="AP58" s="35">
        <f t="shared" si="14"/>
        <v>1.5212142857142855E-2</v>
      </c>
      <c r="AQ58" s="35">
        <f t="shared" si="14"/>
        <v>4.0121428571428547E-3</v>
      </c>
      <c r="AR58">
        <v>8.3599999999999994E-2</v>
      </c>
      <c r="AS58">
        <v>-5.7999999999999996E-3</v>
      </c>
      <c r="AT58">
        <v>3.0200000000000001E-2</v>
      </c>
      <c r="AU58" s="35">
        <f t="shared" si="15"/>
        <v>1.2791428571428606E-2</v>
      </c>
      <c r="AV58" s="35">
        <f t="shared" si="16"/>
        <v>1.0712142857142854E-2</v>
      </c>
      <c r="AW58" s="35">
        <f t="shared" si="16"/>
        <v>3.5112142857142856E-2</v>
      </c>
      <c r="AX58">
        <v>0.19209999999999999</v>
      </c>
      <c r="AY58">
        <v>-1.5800000000000002E-2</v>
      </c>
      <c r="AZ58">
        <v>-2.3E-2</v>
      </c>
      <c r="BA58" s="35">
        <f t="shared" si="17"/>
        <v>4.1279285714285713E-2</v>
      </c>
      <c r="BB58" s="35">
        <f t="shared" si="18"/>
        <v>2.0712142857142856E-2</v>
      </c>
      <c r="BC58" s="35">
        <f t="shared" si="18"/>
        <v>2.7912142857142854E-2</v>
      </c>
    </row>
    <row r="59" spans="1:55" ht="15">
      <c r="A59" s="1">
        <v>53</v>
      </c>
      <c r="B59">
        <v>0.2266</v>
      </c>
      <c r="C59">
        <v>3.0999999999999999E-3</v>
      </c>
      <c r="D59">
        <v>-1.18E-2</v>
      </c>
      <c r="E59" s="34">
        <f t="shared" si="0"/>
        <v>4.055000000000003E-3</v>
      </c>
      <c r="F59" s="34">
        <f t="shared" si="1"/>
        <v>1.1953571428571428E-2</v>
      </c>
      <c r="G59" s="34">
        <f t="shared" si="2"/>
        <v>1.6712142857142856E-2</v>
      </c>
      <c r="H59">
        <v>0.18149999999999999</v>
      </c>
      <c r="I59">
        <v>-1.9599999999999999E-2</v>
      </c>
      <c r="J59">
        <v>-1.4500000000000001E-2</v>
      </c>
      <c r="K59" s="35">
        <f t="shared" si="3"/>
        <v>3.0318571428571472E-2</v>
      </c>
      <c r="L59" s="35">
        <f t="shared" si="4"/>
        <v>2.4512142857142854E-2</v>
      </c>
      <c r="M59" s="35">
        <f t="shared" si="4"/>
        <v>1.9412142857142857E-2</v>
      </c>
      <c r="N59">
        <v>0.23810000000000001</v>
      </c>
      <c r="O59">
        <v>6.7000000000000002E-3</v>
      </c>
      <c r="P59">
        <v>1.4999999999999999E-2</v>
      </c>
      <c r="Q59" s="35">
        <f t="shared" si="5"/>
        <v>1.3554285714285741E-2</v>
      </c>
      <c r="R59" s="35">
        <f t="shared" si="6"/>
        <v>1.1612142857142856E-2</v>
      </c>
      <c r="S59" s="35">
        <f t="shared" si="6"/>
        <v>1.9912142857142854E-2</v>
      </c>
      <c r="T59">
        <v>0.2097</v>
      </c>
      <c r="U59">
        <v>8.5000000000000006E-3</v>
      </c>
      <c r="V59">
        <v>-2.4E-2</v>
      </c>
      <c r="W59" s="35">
        <f t="shared" si="7"/>
        <v>1.2529285714285798E-2</v>
      </c>
      <c r="X59" s="35">
        <f t="shared" si="8"/>
        <v>1.3412142857142855E-2</v>
      </c>
      <c r="Y59" s="35">
        <f t="shared" si="8"/>
        <v>2.8912142857142855E-2</v>
      </c>
      <c r="Z59">
        <v>0.2034</v>
      </c>
      <c r="AA59">
        <v>-2.8799999999999999E-2</v>
      </c>
      <c r="AB59">
        <v>-4.0000000000000002E-4</v>
      </c>
      <c r="AC59" s="35">
        <f t="shared" si="9"/>
        <v>1.1714285714285677E-2</v>
      </c>
      <c r="AD59" s="35">
        <f t="shared" si="10"/>
        <v>3.3712142857142857E-2</v>
      </c>
      <c r="AE59" s="35">
        <f t="shared" si="10"/>
        <v>4.5121428571428543E-3</v>
      </c>
      <c r="AF59">
        <v>0.19889999999999999</v>
      </c>
      <c r="AG59">
        <v>-1E-4</v>
      </c>
      <c r="AH59">
        <v>-2.3E-3</v>
      </c>
      <c r="AI59" s="35">
        <f t="shared" si="11"/>
        <v>1.3201428571428531E-2</v>
      </c>
      <c r="AJ59" s="35">
        <f t="shared" si="12"/>
        <v>4.8121428571428542E-3</v>
      </c>
      <c r="AK59" s="35">
        <f t="shared" si="12"/>
        <v>2.6121428571428545E-3</v>
      </c>
      <c r="AL59">
        <v>0.20380000000000001</v>
      </c>
      <c r="AM59">
        <v>1.9599999999999999E-2</v>
      </c>
      <c r="AN59">
        <v>-1.3299999999999999E-2</v>
      </c>
      <c r="AO59" s="35">
        <f t="shared" si="13"/>
        <v>9.0750000000000275E-3</v>
      </c>
      <c r="AP59" s="35">
        <f t="shared" si="14"/>
        <v>2.4512142857142854E-2</v>
      </c>
      <c r="AQ59" s="35">
        <f t="shared" si="14"/>
        <v>1.8212142857142854E-2</v>
      </c>
      <c r="AR59">
        <v>0.10879999999999999</v>
      </c>
      <c r="AS59">
        <v>4.7E-2</v>
      </c>
      <c r="AT59">
        <v>3.1E-2</v>
      </c>
      <c r="AU59" s="35">
        <f t="shared" si="15"/>
        <v>1.2408571428571394E-2</v>
      </c>
      <c r="AV59" s="35">
        <f t="shared" si="16"/>
        <v>5.1912142857142851E-2</v>
      </c>
      <c r="AW59" s="35">
        <f t="shared" si="16"/>
        <v>3.5912142857142851E-2</v>
      </c>
      <c r="AX59">
        <v>0.1487</v>
      </c>
      <c r="AY59">
        <v>-1.1299999999999999E-2</v>
      </c>
      <c r="AZ59">
        <v>-1.4999999999999999E-2</v>
      </c>
      <c r="BA59" s="35">
        <f t="shared" si="17"/>
        <v>2.1207142857142813E-3</v>
      </c>
      <c r="BB59" s="35">
        <f t="shared" si="18"/>
        <v>1.6212142857142856E-2</v>
      </c>
      <c r="BC59" s="35">
        <f t="shared" si="18"/>
        <v>1.9912142857142854E-2</v>
      </c>
    </row>
    <row r="60" spans="1:55" ht="15">
      <c r="A60" s="1">
        <v>54</v>
      </c>
      <c r="B60">
        <v>0.22459999999999999</v>
      </c>
      <c r="C60">
        <v>-6.4000000000000003E-3</v>
      </c>
      <c r="D60">
        <v>-9.7000000000000003E-3</v>
      </c>
      <c r="E60" s="34">
        <f t="shared" si="0"/>
        <v>6.0550000000000048E-3</v>
      </c>
      <c r="F60" s="34">
        <f t="shared" si="1"/>
        <v>2.4535714285714274E-3</v>
      </c>
      <c r="G60" s="34">
        <f t="shared" si="2"/>
        <v>1.4612142857142855E-2</v>
      </c>
      <c r="H60">
        <v>0.19919999999999999</v>
      </c>
      <c r="I60">
        <v>-0.03</v>
      </c>
      <c r="J60">
        <v>-1.1599999999999999E-2</v>
      </c>
      <c r="K60" s="35">
        <f t="shared" si="3"/>
        <v>1.2618571428571479E-2</v>
      </c>
      <c r="L60" s="35">
        <f t="shared" si="4"/>
        <v>3.491214285714285E-2</v>
      </c>
      <c r="M60" s="35">
        <f t="shared" si="4"/>
        <v>1.6512142857142854E-2</v>
      </c>
      <c r="N60">
        <v>0.23369999999999999</v>
      </c>
      <c r="O60">
        <v>1.34E-2</v>
      </c>
      <c r="P60">
        <v>8.3999999999999995E-3</v>
      </c>
      <c r="Q60" s="35">
        <f t="shared" si="5"/>
        <v>9.1542857142857259E-3</v>
      </c>
      <c r="R60" s="35">
        <f t="shared" si="6"/>
        <v>1.8312142857142853E-2</v>
      </c>
      <c r="S60" s="35">
        <f t="shared" si="6"/>
        <v>1.3312142857142854E-2</v>
      </c>
      <c r="T60">
        <v>0.2112</v>
      </c>
      <c r="U60">
        <v>1.34E-2</v>
      </c>
      <c r="V60">
        <v>-1.8599999999999998E-2</v>
      </c>
      <c r="W60" s="35">
        <f t="shared" si="7"/>
        <v>1.1029285714285797E-2</v>
      </c>
      <c r="X60" s="35">
        <f t="shared" si="8"/>
        <v>1.8312142857142853E-2</v>
      </c>
      <c r="Y60" s="35">
        <f t="shared" si="8"/>
        <v>2.3512142857142853E-2</v>
      </c>
      <c r="Z60">
        <v>0.2155</v>
      </c>
      <c r="AA60">
        <v>2.9999999999999997E-4</v>
      </c>
      <c r="AB60">
        <v>1.1999999999999999E-3</v>
      </c>
      <c r="AC60" s="35">
        <f t="shared" si="9"/>
        <v>3.8571428571432254E-4</v>
      </c>
      <c r="AD60" s="35">
        <f t="shared" si="10"/>
        <v>5.2121428571428544E-3</v>
      </c>
      <c r="AE60" s="35">
        <f t="shared" si="10"/>
        <v>6.1121428571428542E-3</v>
      </c>
      <c r="AF60">
        <v>0.191</v>
      </c>
      <c r="AG60">
        <v>-1.9E-3</v>
      </c>
      <c r="AH60">
        <v>1.11E-2</v>
      </c>
      <c r="AI60" s="35">
        <f t="shared" si="11"/>
        <v>2.1101428571428521E-2</v>
      </c>
      <c r="AJ60" s="35">
        <f t="shared" si="12"/>
        <v>3.0121428571428547E-3</v>
      </c>
      <c r="AK60" s="35">
        <f t="shared" si="12"/>
        <v>1.6012142857142857E-2</v>
      </c>
      <c r="AL60">
        <v>0.18279999999999999</v>
      </c>
      <c r="AM60">
        <v>1.2800000000000001E-2</v>
      </c>
      <c r="AN60">
        <v>3.0000000000000001E-3</v>
      </c>
      <c r="AO60" s="35">
        <f t="shared" si="13"/>
        <v>1.1924999999999991E-2</v>
      </c>
      <c r="AP60" s="35">
        <f t="shared" si="14"/>
        <v>1.7712142857142857E-2</v>
      </c>
      <c r="AQ60" s="35">
        <f t="shared" si="14"/>
        <v>7.9121428571428537E-3</v>
      </c>
      <c r="AR60">
        <v>5.7200000000000001E-2</v>
      </c>
      <c r="AS60">
        <v>2.24E-2</v>
      </c>
      <c r="AT60">
        <v>-2.4799999999999999E-2</v>
      </c>
      <c r="AU60" s="35">
        <f t="shared" si="15"/>
        <v>3.9191428571428599E-2</v>
      </c>
      <c r="AV60" s="35">
        <f t="shared" si="16"/>
        <v>2.7312142857142854E-2</v>
      </c>
      <c r="AW60" s="35">
        <f t="shared" si="16"/>
        <v>2.9712142857142854E-2</v>
      </c>
      <c r="AX60">
        <v>0.15629999999999999</v>
      </c>
      <c r="AY60">
        <v>-8.0000000000000002E-3</v>
      </c>
      <c r="AZ60">
        <v>-2.2800000000000001E-2</v>
      </c>
      <c r="BA60" s="35">
        <f t="shared" si="17"/>
        <v>5.4792857142857143E-3</v>
      </c>
      <c r="BB60" s="35">
        <f t="shared" si="18"/>
        <v>1.2912142857142855E-2</v>
      </c>
      <c r="BC60" s="35">
        <f t="shared" si="18"/>
        <v>2.7712142857142855E-2</v>
      </c>
    </row>
    <row r="61" spans="1:55" ht="15">
      <c r="A61" s="1">
        <v>55</v>
      </c>
      <c r="B61">
        <v>0.23530000000000001</v>
      </c>
      <c r="C61">
        <v>-7.7000000000000002E-3</v>
      </c>
      <c r="D61">
        <v>-1.06E-2</v>
      </c>
      <c r="E61" s="34">
        <f t="shared" si="0"/>
        <v>4.6450000000000102E-3</v>
      </c>
      <c r="F61" s="34">
        <f t="shared" si="1"/>
        <v>1.1535714285714274E-3</v>
      </c>
      <c r="G61" s="34">
        <f t="shared" si="2"/>
        <v>1.5512142857142855E-2</v>
      </c>
      <c r="H61">
        <v>0.21809999999999999</v>
      </c>
      <c r="I61">
        <v>-4.5999999999999999E-3</v>
      </c>
      <c r="J61">
        <v>-8.2000000000000007E-3</v>
      </c>
      <c r="K61" s="35">
        <f t="shared" si="3"/>
        <v>6.2814285714285212E-3</v>
      </c>
      <c r="L61" s="35">
        <f t="shared" si="4"/>
        <v>3.1214285714285459E-4</v>
      </c>
      <c r="M61" s="35">
        <f t="shared" si="4"/>
        <v>1.3112142857142855E-2</v>
      </c>
      <c r="N61">
        <v>0.22620000000000001</v>
      </c>
      <c r="O61">
        <v>7.1000000000000004E-3</v>
      </c>
      <c r="P61">
        <v>4.8999999999999998E-3</v>
      </c>
      <c r="Q61" s="35">
        <f t="shared" si="5"/>
        <v>1.654285714285747E-3</v>
      </c>
      <c r="R61" s="35">
        <f t="shared" si="6"/>
        <v>1.2012142857142855E-2</v>
      </c>
      <c r="S61" s="35">
        <f t="shared" si="6"/>
        <v>9.8121428571428543E-3</v>
      </c>
      <c r="T61">
        <v>0.21329999999999999</v>
      </c>
      <c r="U61">
        <v>2.1000000000000001E-2</v>
      </c>
      <c r="V61">
        <v>-2.0799999999999999E-2</v>
      </c>
      <c r="W61" s="35">
        <f t="shared" si="7"/>
        <v>8.9292857142858062E-3</v>
      </c>
      <c r="X61" s="35">
        <f t="shared" si="8"/>
        <v>2.5912142857142856E-2</v>
      </c>
      <c r="Y61" s="35">
        <f t="shared" si="8"/>
        <v>2.5712142857142854E-2</v>
      </c>
      <c r="Z61">
        <v>0.2046</v>
      </c>
      <c r="AA61">
        <v>-1.4E-3</v>
      </c>
      <c r="AB61">
        <v>-6.8999999999999999E-3</v>
      </c>
      <c r="AC61" s="35">
        <f t="shared" si="9"/>
        <v>1.051428571428567E-2</v>
      </c>
      <c r="AD61" s="35">
        <f t="shared" si="10"/>
        <v>3.5121428571428543E-3</v>
      </c>
      <c r="AE61" s="35">
        <f t="shared" si="10"/>
        <v>1.1812142857142854E-2</v>
      </c>
      <c r="AF61">
        <v>0.2016</v>
      </c>
      <c r="AG61">
        <v>-2.1700000000000001E-2</v>
      </c>
      <c r="AH61">
        <v>2.3E-3</v>
      </c>
      <c r="AI61" s="35">
        <f t="shared" si="11"/>
        <v>1.0501428571428523E-2</v>
      </c>
      <c r="AJ61" s="35">
        <f t="shared" si="12"/>
        <v>2.6612142857142855E-2</v>
      </c>
      <c r="AK61" s="35">
        <f t="shared" si="12"/>
        <v>7.2121428571428545E-3</v>
      </c>
      <c r="AL61">
        <v>0.18179999999999999</v>
      </c>
      <c r="AM61">
        <v>1.7100000000000001E-2</v>
      </c>
      <c r="AN61">
        <v>1.09E-2</v>
      </c>
      <c r="AO61" s="35">
        <f t="shared" si="13"/>
        <v>1.2924999999999992E-2</v>
      </c>
      <c r="AP61" s="35">
        <f t="shared" si="14"/>
        <v>2.2012142857142855E-2</v>
      </c>
      <c r="AQ61" s="35">
        <f t="shared" si="14"/>
        <v>1.5812142857142854E-2</v>
      </c>
      <c r="AR61">
        <v>7.8200000000000006E-2</v>
      </c>
      <c r="AS61">
        <v>-4.4000000000000003E-3</v>
      </c>
      <c r="AT61">
        <v>-1.4800000000000001E-2</v>
      </c>
      <c r="AU61" s="35">
        <f t="shared" si="15"/>
        <v>1.8191428571428594E-2</v>
      </c>
      <c r="AV61" s="35">
        <f t="shared" si="16"/>
        <v>5.1214285714285424E-4</v>
      </c>
      <c r="AW61" s="35">
        <f t="shared" si="16"/>
        <v>1.9712142857142855E-2</v>
      </c>
      <c r="AX61">
        <v>0.17799999999999999</v>
      </c>
      <c r="AY61">
        <v>-2.1000000000000001E-2</v>
      </c>
      <c r="AZ61">
        <v>-2.86E-2</v>
      </c>
      <c r="BA61" s="35">
        <f t="shared" si="17"/>
        <v>2.7179285714285711E-2</v>
      </c>
      <c r="BB61" s="35">
        <f t="shared" si="18"/>
        <v>2.5912142857142856E-2</v>
      </c>
      <c r="BC61" s="35">
        <f t="shared" si="18"/>
        <v>3.3512142857142851E-2</v>
      </c>
    </row>
    <row r="62" spans="1:55" ht="15">
      <c r="A62" s="1">
        <v>56</v>
      </c>
      <c r="B62">
        <v>0.2366</v>
      </c>
      <c r="C62">
        <v>0</v>
      </c>
      <c r="D62">
        <v>-7.4999999999999997E-3</v>
      </c>
      <c r="E62" s="34">
        <f t="shared" si="0"/>
        <v>5.9450000000000058E-3</v>
      </c>
      <c r="F62" s="34">
        <f t="shared" si="1"/>
        <v>8.8535714285714277E-3</v>
      </c>
      <c r="G62" s="34">
        <f t="shared" si="2"/>
        <v>1.2412142857142854E-2</v>
      </c>
      <c r="H62">
        <v>0.21279999999999999</v>
      </c>
      <c r="I62">
        <v>-1.89E-2</v>
      </c>
      <c r="J62">
        <v>2.7000000000000001E-3</v>
      </c>
      <c r="K62" s="35">
        <f t="shared" si="3"/>
        <v>9.8142857142852202E-4</v>
      </c>
      <c r="L62" s="35">
        <f t="shared" si="4"/>
        <v>2.3812142857142855E-2</v>
      </c>
      <c r="M62" s="35">
        <f t="shared" si="4"/>
        <v>7.6121428571428547E-3</v>
      </c>
      <c r="N62">
        <v>0.2354</v>
      </c>
      <c r="O62">
        <v>8.5000000000000006E-3</v>
      </c>
      <c r="P62">
        <v>7.1999999999999998E-3</v>
      </c>
      <c r="Q62" s="35">
        <f t="shared" si="5"/>
        <v>1.0854285714285733E-2</v>
      </c>
      <c r="R62" s="35">
        <f t="shared" si="6"/>
        <v>1.3412142857142855E-2</v>
      </c>
      <c r="S62" s="35">
        <f t="shared" si="6"/>
        <v>1.2112142857142854E-2</v>
      </c>
      <c r="T62">
        <v>0.21310000000000001</v>
      </c>
      <c r="U62">
        <v>8.6999999999999994E-3</v>
      </c>
      <c r="V62">
        <v>-2.0500000000000001E-2</v>
      </c>
      <c r="W62" s="35">
        <f t="shared" si="7"/>
        <v>9.1292857142857842E-3</v>
      </c>
      <c r="X62" s="35">
        <f t="shared" si="8"/>
        <v>1.3612142857142854E-2</v>
      </c>
      <c r="Y62" s="35">
        <f t="shared" si="8"/>
        <v>2.5412142857142855E-2</v>
      </c>
      <c r="Z62">
        <v>0.2324</v>
      </c>
      <c r="AA62">
        <v>-1.04E-2</v>
      </c>
      <c r="AB62">
        <v>-6.7999999999999996E-3</v>
      </c>
      <c r="AC62" s="35">
        <f t="shared" si="9"/>
        <v>1.7285714285714321E-2</v>
      </c>
      <c r="AD62" s="35">
        <f t="shared" si="10"/>
        <v>1.5312142857142854E-2</v>
      </c>
      <c r="AE62" s="35">
        <f t="shared" si="10"/>
        <v>1.1712142857142855E-2</v>
      </c>
      <c r="AF62">
        <v>0.2303</v>
      </c>
      <c r="AG62">
        <v>-2.8000000000000001E-2</v>
      </c>
      <c r="AH62">
        <v>-3.2000000000000002E-3</v>
      </c>
      <c r="AI62" s="35">
        <f t="shared" si="11"/>
        <v>1.8198571428571481E-2</v>
      </c>
      <c r="AJ62" s="35">
        <f t="shared" si="12"/>
        <v>3.2912142857142855E-2</v>
      </c>
      <c r="AK62" s="35">
        <f t="shared" si="12"/>
        <v>1.7121428571428544E-3</v>
      </c>
      <c r="AL62">
        <v>0.1865</v>
      </c>
      <c r="AM62">
        <v>5.8999999999999999E-3</v>
      </c>
      <c r="AN62">
        <v>-8.3000000000000001E-3</v>
      </c>
      <c r="AO62" s="35">
        <f t="shared" si="13"/>
        <v>8.2249999999999823E-3</v>
      </c>
      <c r="AP62" s="35">
        <f t="shared" si="14"/>
        <v>1.0812142857142854E-2</v>
      </c>
      <c r="AQ62" s="35">
        <f t="shared" si="14"/>
        <v>1.3212142857142855E-2</v>
      </c>
      <c r="AR62">
        <v>8.7999999999999995E-2</v>
      </c>
      <c r="AS62">
        <v>-5.4000000000000003E-3</v>
      </c>
      <c r="AT62">
        <v>2.3E-3</v>
      </c>
      <c r="AU62" s="35">
        <f t="shared" si="15"/>
        <v>8.3914285714286052E-3</v>
      </c>
      <c r="AV62" s="35">
        <f t="shared" si="16"/>
        <v>1.0312142857142855E-2</v>
      </c>
      <c r="AW62" s="35">
        <f t="shared" si="16"/>
        <v>7.2121428571428545E-3</v>
      </c>
      <c r="AX62">
        <v>0.16470000000000001</v>
      </c>
      <c r="AY62">
        <v>-3.2800000000000003E-2</v>
      </c>
      <c r="AZ62">
        <v>-5.0000000000000001E-3</v>
      </c>
      <c r="BA62" s="35">
        <f t="shared" si="17"/>
        <v>1.3879285714285733E-2</v>
      </c>
      <c r="BB62" s="35">
        <f t="shared" si="18"/>
        <v>3.7712142857142861E-2</v>
      </c>
      <c r="BC62" s="35">
        <f t="shared" si="18"/>
        <v>9.9121428571428555E-3</v>
      </c>
    </row>
    <row r="63" spans="1:55" ht="15">
      <c r="A63" s="1">
        <v>57</v>
      </c>
      <c r="B63">
        <v>0.23280000000000001</v>
      </c>
      <c r="C63">
        <v>-7.9000000000000008E-3</v>
      </c>
      <c r="D63">
        <v>-1.0200000000000001E-2</v>
      </c>
      <c r="E63" s="34">
        <f t="shared" si="0"/>
        <v>2.145000000000008E-3</v>
      </c>
      <c r="F63" s="34">
        <f t="shared" si="1"/>
        <v>9.5357142857142689E-4</v>
      </c>
      <c r="G63" s="34">
        <f t="shared" si="2"/>
        <v>1.5112142857142855E-2</v>
      </c>
      <c r="H63">
        <v>0.1956</v>
      </c>
      <c r="I63">
        <v>-2.3300000000000001E-2</v>
      </c>
      <c r="J63">
        <v>9.1999999999999998E-3</v>
      </c>
      <c r="K63" s="35">
        <f t="shared" si="3"/>
        <v>1.6218571428571471E-2</v>
      </c>
      <c r="L63" s="35">
        <f t="shared" si="4"/>
        <v>2.8212142857142856E-2</v>
      </c>
      <c r="M63" s="35">
        <f t="shared" si="4"/>
        <v>1.4112142857142854E-2</v>
      </c>
      <c r="N63">
        <v>0.2356</v>
      </c>
      <c r="O63">
        <v>7.6E-3</v>
      </c>
      <c r="P63">
        <v>8.0999999999999996E-3</v>
      </c>
      <c r="Q63" s="35">
        <f t="shared" si="5"/>
        <v>1.1054285714285739E-2</v>
      </c>
      <c r="R63" s="35">
        <f t="shared" si="6"/>
        <v>1.2512142857142854E-2</v>
      </c>
      <c r="S63" s="35">
        <f t="shared" si="6"/>
        <v>1.3012142857142854E-2</v>
      </c>
      <c r="T63">
        <v>0.2152</v>
      </c>
      <c r="U63">
        <v>1.43E-2</v>
      </c>
      <c r="V63">
        <v>-1.8599999999999998E-2</v>
      </c>
      <c r="W63" s="35">
        <f t="shared" si="7"/>
        <v>7.0292857142857934E-3</v>
      </c>
      <c r="X63" s="35">
        <f t="shared" si="8"/>
        <v>1.9212142857142855E-2</v>
      </c>
      <c r="Y63" s="35">
        <f t="shared" si="8"/>
        <v>2.3512142857142853E-2</v>
      </c>
      <c r="Z63">
        <v>0.20830000000000001</v>
      </c>
      <c r="AA63">
        <v>-8.9999999999999998E-4</v>
      </c>
      <c r="AB63">
        <v>-4.0000000000000002E-4</v>
      </c>
      <c r="AC63" s="35">
        <f t="shared" si="9"/>
        <v>6.8142857142856617E-3</v>
      </c>
      <c r="AD63" s="35">
        <f t="shared" si="10"/>
        <v>4.0121428571428547E-3</v>
      </c>
      <c r="AE63" s="35">
        <f t="shared" si="10"/>
        <v>4.5121428571428543E-3</v>
      </c>
      <c r="AF63">
        <v>0.22040000000000001</v>
      </c>
      <c r="AG63">
        <v>-1.7000000000000001E-2</v>
      </c>
      <c r="AH63">
        <v>-1.4999999999999999E-2</v>
      </c>
      <c r="AI63" s="35">
        <f t="shared" si="11"/>
        <v>8.2985714285714884E-3</v>
      </c>
      <c r="AJ63" s="35">
        <f t="shared" si="12"/>
        <v>2.1912142857142856E-2</v>
      </c>
      <c r="AK63" s="35">
        <f t="shared" si="12"/>
        <v>1.9912142857142854E-2</v>
      </c>
      <c r="AL63">
        <v>0.1827</v>
      </c>
      <c r="AM63">
        <v>1.6199999999999999E-2</v>
      </c>
      <c r="AN63">
        <v>1.6000000000000001E-3</v>
      </c>
      <c r="AO63" s="35">
        <f t="shared" si="13"/>
        <v>1.202499999999998E-2</v>
      </c>
      <c r="AP63" s="35">
        <f t="shared" si="14"/>
        <v>2.1112142857142854E-2</v>
      </c>
      <c r="AQ63" s="35">
        <f t="shared" si="14"/>
        <v>6.5121428571428544E-3</v>
      </c>
      <c r="AR63">
        <v>9.3700000000000006E-2</v>
      </c>
      <c r="AS63">
        <v>7.4999999999999997E-3</v>
      </c>
      <c r="AT63">
        <v>0.01</v>
      </c>
      <c r="AU63" s="35">
        <f t="shared" si="15"/>
        <v>2.6914285714285946E-3</v>
      </c>
      <c r="AV63" s="35">
        <f t="shared" si="16"/>
        <v>1.2412142857142854E-2</v>
      </c>
      <c r="AW63" s="35">
        <f t="shared" si="16"/>
        <v>1.4912142857142855E-2</v>
      </c>
      <c r="AX63">
        <v>0.16739999999999999</v>
      </c>
      <c r="AY63">
        <v>-1.4800000000000001E-2</v>
      </c>
      <c r="AZ63">
        <v>-1.9400000000000001E-2</v>
      </c>
      <c r="BA63" s="35">
        <f t="shared" si="17"/>
        <v>1.6579285714285713E-2</v>
      </c>
      <c r="BB63" s="35">
        <f t="shared" si="18"/>
        <v>1.9712142857142855E-2</v>
      </c>
      <c r="BC63" s="35">
        <f t="shared" si="18"/>
        <v>2.4312142857142855E-2</v>
      </c>
    </row>
    <row r="64" spans="1:55" ht="15">
      <c r="A64" s="1">
        <v>58</v>
      </c>
      <c r="B64">
        <v>0.23630000000000001</v>
      </c>
      <c r="C64">
        <v>-7.0000000000000001E-3</v>
      </c>
      <c r="D64">
        <v>-1.29E-2</v>
      </c>
      <c r="E64" s="34">
        <f t="shared" si="0"/>
        <v>5.6450000000000111E-3</v>
      </c>
      <c r="F64" s="34">
        <f t="shared" si="1"/>
        <v>1.8535714285714275E-3</v>
      </c>
      <c r="G64" s="34">
        <f t="shared" si="2"/>
        <v>1.7812142857142853E-2</v>
      </c>
      <c r="H64">
        <v>0.22450000000000001</v>
      </c>
      <c r="I64">
        <v>-2.3999999999999998E-3</v>
      </c>
      <c r="J64">
        <v>-1.32E-2</v>
      </c>
      <c r="K64" s="35">
        <f t="shared" si="3"/>
        <v>1.2681428571428538E-2</v>
      </c>
      <c r="L64" s="35">
        <f t="shared" si="4"/>
        <v>2.5121428571428547E-3</v>
      </c>
      <c r="M64" s="35">
        <f t="shared" si="4"/>
        <v>1.8112142857142854E-2</v>
      </c>
      <c r="N64">
        <v>0.22670000000000001</v>
      </c>
      <c r="O64">
        <v>3.8999999999999998E-3</v>
      </c>
      <c r="P64">
        <v>1.2999999999999999E-3</v>
      </c>
      <c r="Q64" s="35">
        <f t="shared" si="5"/>
        <v>2.1542857142857474E-3</v>
      </c>
      <c r="R64" s="35">
        <f t="shared" si="6"/>
        <v>8.8121428571428552E-3</v>
      </c>
      <c r="S64" s="35">
        <f t="shared" si="6"/>
        <v>6.2121428571428544E-3</v>
      </c>
      <c r="T64">
        <v>0.215</v>
      </c>
      <c r="U64">
        <v>1.9400000000000001E-2</v>
      </c>
      <c r="V64">
        <v>-2.0899999999999998E-2</v>
      </c>
      <c r="W64" s="35">
        <f t="shared" si="7"/>
        <v>7.2292857142857991E-3</v>
      </c>
      <c r="X64" s="35">
        <f t="shared" si="8"/>
        <v>2.4312142857142855E-2</v>
      </c>
      <c r="Y64" s="35">
        <f t="shared" si="8"/>
        <v>2.5812142857142853E-2</v>
      </c>
      <c r="Z64">
        <v>0.17449999999999999</v>
      </c>
      <c r="AA64">
        <v>-3.1300000000000001E-2</v>
      </c>
      <c r="AB64">
        <v>4.8999999999999998E-3</v>
      </c>
      <c r="AC64" s="35">
        <f t="shared" si="9"/>
        <v>4.0614285714285686E-2</v>
      </c>
      <c r="AD64" s="35">
        <f t="shared" si="10"/>
        <v>3.6212142857142859E-2</v>
      </c>
      <c r="AE64" s="35">
        <f t="shared" si="10"/>
        <v>9.8121428571428543E-3</v>
      </c>
      <c r="AF64">
        <v>0.2165</v>
      </c>
      <c r="AG64">
        <v>-2.3400000000000001E-2</v>
      </c>
      <c r="AH64">
        <v>-5.3E-3</v>
      </c>
      <c r="AI64" s="35">
        <f t="shared" si="11"/>
        <v>4.3985714285714739E-3</v>
      </c>
      <c r="AJ64" s="35">
        <f t="shared" si="12"/>
        <v>2.8312142857142855E-2</v>
      </c>
      <c r="AK64" s="35">
        <f t="shared" si="12"/>
        <v>1.0212142857142854E-2</v>
      </c>
      <c r="AL64">
        <v>0.17560000000000001</v>
      </c>
      <c r="AM64">
        <v>9.7000000000000003E-3</v>
      </c>
      <c r="AN64">
        <v>-1.6000000000000001E-3</v>
      </c>
      <c r="AO64" s="35">
        <f t="shared" si="13"/>
        <v>1.9124999999999975E-2</v>
      </c>
      <c r="AP64" s="35">
        <f t="shared" si="14"/>
        <v>1.4612142857142855E-2</v>
      </c>
      <c r="AQ64" s="35">
        <f t="shared" si="14"/>
        <v>3.3121428571428546E-3</v>
      </c>
      <c r="AR64">
        <v>0.1009</v>
      </c>
      <c r="AS64">
        <v>-4.4400000000000002E-2</v>
      </c>
      <c r="AT64">
        <v>-3.0099999999999998E-2</v>
      </c>
      <c r="AU64" s="35">
        <f t="shared" si="15"/>
        <v>4.5085714285714035E-3</v>
      </c>
      <c r="AV64" s="35">
        <f t="shared" si="16"/>
        <v>4.931214285714286E-2</v>
      </c>
      <c r="AW64" s="35">
        <f t="shared" si="16"/>
        <v>3.5012142857142853E-2</v>
      </c>
      <c r="AX64">
        <v>0.16520000000000001</v>
      </c>
      <c r="AY64">
        <v>-3.2199999999999999E-2</v>
      </c>
      <c r="AZ64">
        <v>-1.9400000000000001E-2</v>
      </c>
      <c r="BA64" s="35">
        <f t="shared" si="17"/>
        <v>1.4379285714285733E-2</v>
      </c>
      <c r="BB64" s="35">
        <f t="shared" si="18"/>
        <v>3.7112142857142857E-2</v>
      </c>
      <c r="BC64" s="35">
        <f t="shared" si="18"/>
        <v>2.4312142857142855E-2</v>
      </c>
    </row>
    <row r="65" spans="1:55" ht="15">
      <c r="A65" s="1">
        <v>59</v>
      </c>
      <c r="B65">
        <v>0.23089999999999999</v>
      </c>
      <c r="C65">
        <v>-1.21E-2</v>
      </c>
      <c r="D65">
        <v>-1.46E-2</v>
      </c>
      <c r="E65" s="34">
        <f t="shared" si="0"/>
        <v>2.4499999999999522E-4</v>
      </c>
      <c r="F65" s="34">
        <f t="shared" si="1"/>
        <v>2.0953571428571426E-2</v>
      </c>
      <c r="G65" s="34">
        <f t="shared" si="2"/>
        <v>1.9512142857142853E-2</v>
      </c>
      <c r="H65">
        <v>0.21959999999999999</v>
      </c>
      <c r="I65">
        <v>-1.09E-2</v>
      </c>
      <c r="J65">
        <v>-3.1600000000000003E-2</v>
      </c>
      <c r="K65" s="35">
        <f t="shared" si="3"/>
        <v>7.7814285714285225E-3</v>
      </c>
      <c r="L65" s="35">
        <f t="shared" si="4"/>
        <v>1.5812142857142854E-2</v>
      </c>
      <c r="M65" s="35">
        <f t="shared" si="4"/>
        <v>3.6512142857142854E-2</v>
      </c>
      <c r="N65">
        <v>0.2208</v>
      </c>
      <c r="O65">
        <v>2.3999999999999998E-3</v>
      </c>
      <c r="P65">
        <v>4.5999999999999999E-3</v>
      </c>
      <c r="Q65" s="35">
        <f t="shared" si="5"/>
        <v>3.7457142857142689E-3</v>
      </c>
      <c r="R65" s="35">
        <f t="shared" si="6"/>
        <v>7.3121428571428539E-3</v>
      </c>
      <c r="S65" s="35">
        <f t="shared" si="6"/>
        <v>9.5121428571428544E-3</v>
      </c>
      <c r="T65">
        <v>0.21729999999999999</v>
      </c>
      <c r="U65">
        <v>1.77E-2</v>
      </c>
      <c r="V65">
        <v>-1.6899999999999998E-2</v>
      </c>
      <c r="W65" s="35">
        <f t="shared" si="7"/>
        <v>4.9292857142858026E-3</v>
      </c>
      <c r="X65" s="35">
        <f t="shared" si="8"/>
        <v>2.2612142857142855E-2</v>
      </c>
      <c r="Y65" s="35">
        <f t="shared" si="8"/>
        <v>2.1812142857142853E-2</v>
      </c>
      <c r="Z65">
        <v>0.17949999999999999</v>
      </c>
      <c r="AA65">
        <v>-2.0500000000000001E-2</v>
      </c>
      <c r="AB65">
        <v>-9.9000000000000008E-3</v>
      </c>
      <c r="AC65" s="35">
        <f t="shared" si="9"/>
        <v>3.5614285714285682E-2</v>
      </c>
      <c r="AD65" s="35">
        <f t="shared" si="10"/>
        <v>2.5412142857142855E-2</v>
      </c>
      <c r="AE65" s="35">
        <f t="shared" si="10"/>
        <v>1.4812142857142855E-2</v>
      </c>
      <c r="AF65">
        <v>0.21970000000000001</v>
      </c>
      <c r="AG65">
        <v>-3.7000000000000002E-3</v>
      </c>
      <c r="AH65">
        <v>-6.4000000000000003E-3</v>
      </c>
      <c r="AI65" s="35">
        <f t="shared" si="11"/>
        <v>7.5985714285714823E-3</v>
      </c>
      <c r="AJ65" s="35">
        <f t="shared" si="12"/>
        <v>1.2121428571428543E-3</v>
      </c>
      <c r="AK65" s="35">
        <f t="shared" si="12"/>
        <v>1.1312142857142854E-2</v>
      </c>
      <c r="AL65">
        <v>0.17979999999999999</v>
      </c>
      <c r="AM65">
        <v>-1.8700000000000001E-2</v>
      </c>
      <c r="AN65">
        <v>-4.4999999999999997E-3</v>
      </c>
      <c r="AO65" s="35">
        <f t="shared" si="13"/>
        <v>1.4924999999999994E-2</v>
      </c>
      <c r="AP65" s="35">
        <f t="shared" si="14"/>
        <v>2.3612142857142856E-2</v>
      </c>
      <c r="AQ65" s="35">
        <f t="shared" si="14"/>
        <v>4.1214285714285485E-4</v>
      </c>
      <c r="AR65">
        <v>0.1162</v>
      </c>
      <c r="AS65">
        <v>-2.2000000000000001E-3</v>
      </c>
      <c r="AT65">
        <v>6.7999999999999996E-3</v>
      </c>
      <c r="AU65" s="35">
        <f t="shared" si="15"/>
        <v>1.9808571428571398E-2</v>
      </c>
      <c r="AV65" s="35">
        <f t="shared" si="16"/>
        <v>2.7121428571428544E-3</v>
      </c>
      <c r="AW65" s="35">
        <f t="shared" si="16"/>
        <v>1.1712142857142855E-2</v>
      </c>
      <c r="AX65">
        <v>0.1547</v>
      </c>
      <c r="AY65">
        <v>-4.7999999999999996E-3</v>
      </c>
      <c r="AZ65">
        <v>-1.2800000000000001E-2</v>
      </c>
      <c r="BA65" s="35">
        <f t="shared" si="17"/>
        <v>3.879285714285724E-3</v>
      </c>
      <c r="BB65" s="35">
        <f t="shared" si="18"/>
        <v>1.1214285714285493E-4</v>
      </c>
      <c r="BC65" s="35">
        <f t="shared" si="18"/>
        <v>1.7712142857142857E-2</v>
      </c>
    </row>
    <row r="66" spans="1:55" ht="15">
      <c r="A66" s="1">
        <v>60</v>
      </c>
      <c r="B66">
        <v>0.23649999999999999</v>
      </c>
      <c r="C66">
        <v>-1.43E-2</v>
      </c>
      <c r="D66">
        <v>-2.8E-3</v>
      </c>
      <c r="E66" s="34">
        <f t="shared" si="0"/>
        <v>5.8449999999999891E-3</v>
      </c>
      <c r="F66" s="34">
        <f t="shared" si="1"/>
        <v>2.3153571428571426E-2</v>
      </c>
      <c r="G66" s="34">
        <f t="shared" si="2"/>
        <v>2.1121428571428545E-3</v>
      </c>
      <c r="H66">
        <v>0.22009999999999999</v>
      </c>
      <c r="I66">
        <v>6.9999999999999999E-4</v>
      </c>
      <c r="J66">
        <v>-1.3299999999999999E-2</v>
      </c>
      <c r="K66" s="35">
        <f t="shared" si="3"/>
        <v>8.281428571428523E-3</v>
      </c>
      <c r="L66" s="35">
        <f t="shared" si="4"/>
        <v>5.6121428571428546E-3</v>
      </c>
      <c r="M66" s="35">
        <f t="shared" si="4"/>
        <v>1.8212142857142854E-2</v>
      </c>
      <c r="N66">
        <v>0.223</v>
      </c>
      <c r="O66">
        <v>1.2999999999999999E-3</v>
      </c>
      <c r="P66">
        <v>6.6E-3</v>
      </c>
      <c r="Q66" s="35">
        <f t="shared" si="5"/>
        <v>1.5457142857142614E-3</v>
      </c>
      <c r="R66" s="35">
        <f t="shared" si="6"/>
        <v>6.2121428571428544E-3</v>
      </c>
      <c r="S66" s="35">
        <f t="shared" si="6"/>
        <v>1.1512142857142854E-2</v>
      </c>
      <c r="T66">
        <v>0.2162</v>
      </c>
      <c r="U66">
        <v>2.1499999999999998E-2</v>
      </c>
      <c r="V66">
        <v>-1.2500000000000001E-2</v>
      </c>
      <c r="W66" s="35">
        <f t="shared" si="7"/>
        <v>6.0292857142857925E-3</v>
      </c>
      <c r="X66" s="35">
        <f t="shared" si="8"/>
        <v>2.6412142857142853E-2</v>
      </c>
      <c r="Y66" s="35">
        <f t="shared" si="8"/>
        <v>1.7412142857142855E-2</v>
      </c>
      <c r="Z66">
        <v>0.2039</v>
      </c>
      <c r="AA66">
        <v>-2.4E-2</v>
      </c>
      <c r="AB66">
        <v>-2E-3</v>
      </c>
      <c r="AC66" s="35">
        <f t="shared" si="9"/>
        <v>1.1214285714285677E-2</v>
      </c>
      <c r="AD66" s="35">
        <f t="shared" si="10"/>
        <v>2.8912142857142855E-2</v>
      </c>
      <c r="AE66" s="35">
        <f t="shared" si="10"/>
        <v>2.9121428571428545E-3</v>
      </c>
      <c r="AF66">
        <v>0.21479999999999999</v>
      </c>
      <c r="AG66">
        <v>-9.5999999999999992E-3</v>
      </c>
      <c r="AH66">
        <v>-1.4500000000000001E-2</v>
      </c>
      <c r="AI66" s="35">
        <f t="shared" si="11"/>
        <v>2.6985714285714668E-3</v>
      </c>
      <c r="AJ66" s="35">
        <f t="shared" si="12"/>
        <v>1.4512142857142854E-2</v>
      </c>
      <c r="AK66" s="35">
        <f t="shared" si="12"/>
        <v>1.9412142857142857E-2</v>
      </c>
      <c r="AL66">
        <v>0.1608</v>
      </c>
      <c r="AM66">
        <v>1.9E-3</v>
      </c>
      <c r="AN66">
        <v>-9.7000000000000003E-3</v>
      </c>
      <c r="AO66" s="35">
        <f t="shared" si="13"/>
        <v>3.3924999999999983E-2</v>
      </c>
      <c r="AP66" s="35">
        <f t="shared" si="14"/>
        <v>6.8121428571428543E-3</v>
      </c>
      <c r="AQ66" s="35">
        <f t="shared" si="14"/>
        <v>1.4612142857142855E-2</v>
      </c>
      <c r="AR66">
        <v>0.11749999999999999</v>
      </c>
      <c r="AS66">
        <v>2.2200000000000001E-2</v>
      </c>
      <c r="AT66">
        <v>1.1299999999999999E-2</v>
      </c>
      <c r="AU66" s="35">
        <f t="shared" si="15"/>
        <v>2.1108571428571393E-2</v>
      </c>
      <c r="AV66" s="35">
        <f t="shared" si="16"/>
        <v>2.7112142857142855E-2</v>
      </c>
      <c r="AW66" s="35">
        <f t="shared" si="16"/>
        <v>1.6212142857142856E-2</v>
      </c>
      <c r="AX66">
        <v>0.18790000000000001</v>
      </c>
      <c r="AY66">
        <v>-3.7000000000000002E-3</v>
      </c>
      <c r="AZ66">
        <v>-2.2599999999999999E-2</v>
      </c>
      <c r="BA66" s="35">
        <f t="shared" si="17"/>
        <v>3.7079285714285731E-2</v>
      </c>
      <c r="BB66" s="35">
        <f t="shared" si="18"/>
        <v>1.2121428571428543E-3</v>
      </c>
      <c r="BC66" s="35">
        <f t="shared" si="18"/>
        <v>2.7512142857142853E-2</v>
      </c>
    </row>
    <row r="67" spans="1:55" ht="15">
      <c r="A67" s="1">
        <v>61</v>
      </c>
      <c r="B67">
        <v>0.24690000000000001</v>
      </c>
      <c r="C67">
        <v>-1.2699999999999999E-2</v>
      </c>
      <c r="D67">
        <v>-7.0000000000000001E-3</v>
      </c>
      <c r="E67" s="34">
        <f t="shared" si="0"/>
        <v>1.6245000000000009E-2</v>
      </c>
      <c r="F67" s="34">
        <f t="shared" si="1"/>
        <v>2.1553571428571429E-2</v>
      </c>
      <c r="G67" s="34">
        <f t="shared" si="2"/>
        <v>1.1912142857142854E-2</v>
      </c>
      <c r="H67">
        <v>0.20630000000000001</v>
      </c>
      <c r="I67">
        <v>-4.0000000000000001E-3</v>
      </c>
      <c r="J67">
        <v>-8.9999999999999993E-3</v>
      </c>
      <c r="K67" s="35">
        <f t="shared" si="3"/>
        <v>5.518571428571456E-3</v>
      </c>
      <c r="L67" s="35">
        <f t="shared" si="4"/>
        <v>9.1214285714285442E-4</v>
      </c>
      <c r="M67" s="35">
        <f t="shared" si="4"/>
        <v>1.3912142857142854E-2</v>
      </c>
      <c r="N67">
        <v>0.23849999999999999</v>
      </c>
      <c r="O67">
        <v>-1.8E-3</v>
      </c>
      <c r="P67">
        <v>7.4000000000000003E-3</v>
      </c>
      <c r="Q67" s="35">
        <f t="shared" si="5"/>
        <v>1.3954285714285725E-2</v>
      </c>
      <c r="R67" s="35">
        <f t="shared" si="6"/>
        <v>3.1121428571428546E-3</v>
      </c>
      <c r="S67" s="35">
        <f t="shared" si="6"/>
        <v>1.2312142857142855E-2</v>
      </c>
      <c r="T67">
        <v>0.21629999999999999</v>
      </c>
      <c r="U67">
        <v>2.1700000000000001E-2</v>
      </c>
      <c r="V67">
        <v>-1.11E-2</v>
      </c>
      <c r="W67" s="35">
        <f t="shared" si="7"/>
        <v>5.9292857142858035E-3</v>
      </c>
      <c r="X67" s="35">
        <f t="shared" si="8"/>
        <v>2.6612142857142855E-2</v>
      </c>
      <c r="Y67" s="35">
        <f t="shared" si="8"/>
        <v>1.6012142857142857E-2</v>
      </c>
      <c r="Z67">
        <v>0.20530000000000001</v>
      </c>
      <c r="AA67">
        <v>-1.44E-2</v>
      </c>
      <c r="AB67">
        <v>-2.18E-2</v>
      </c>
      <c r="AC67" s="35">
        <f t="shared" si="9"/>
        <v>9.8142857142856643E-3</v>
      </c>
      <c r="AD67" s="35">
        <f t="shared" si="10"/>
        <v>1.9312142857142854E-2</v>
      </c>
      <c r="AE67" s="35">
        <f t="shared" si="10"/>
        <v>2.6712142857142854E-2</v>
      </c>
      <c r="AF67">
        <v>0.19950000000000001</v>
      </c>
      <c r="AG67">
        <v>-6.7000000000000002E-3</v>
      </c>
      <c r="AH67">
        <v>-1.1000000000000001E-3</v>
      </c>
      <c r="AI67" s="35">
        <f t="shared" si="11"/>
        <v>1.2601428571428513E-2</v>
      </c>
      <c r="AJ67" s="35">
        <f t="shared" si="12"/>
        <v>1.1612142857142856E-2</v>
      </c>
      <c r="AK67" s="35">
        <f t="shared" si="12"/>
        <v>3.8121428571428542E-3</v>
      </c>
      <c r="AL67">
        <v>0.1406</v>
      </c>
      <c r="AM67">
        <v>-1.61E-2</v>
      </c>
      <c r="AN67">
        <v>7.3000000000000001E-3</v>
      </c>
      <c r="AO67" s="35">
        <f t="shared" si="13"/>
        <v>5.4124999999999979E-2</v>
      </c>
      <c r="AP67" s="35">
        <f t="shared" si="14"/>
        <v>2.1012142857142854E-2</v>
      </c>
      <c r="AQ67" s="35">
        <f t="shared" si="14"/>
        <v>1.2212142857142855E-2</v>
      </c>
      <c r="AR67">
        <v>0.12130000000000001</v>
      </c>
      <c r="AS67">
        <v>6.1000000000000004E-3</v>
      </c>
      <c r="AT67">
        <v>-1.49E-2</v>
      </c>
      <c r="AU67" s="35">
        <f t="shared" si="15"/>
        <v>2.4908571428571405E-2</v>
      </c>
      <c r="AV67" s="35">
        <f t="shared" si="16"/>
        <v>1.1012142857142856E-2</v>
      </c>
      <c r="AW67" s="35">
        <f t="shared" si="16"/>
        <v>1.9812142857142855E-2</v>
      </c>
      <c r="AX67">
        <v>0.16239999999999999</v>
      </c>
      <c r="AY67">
        <v>-3.5799999999999998E-2</v>
      </c>
      <c r="AZ67">
        <v>2.9999999999999997E-4</v>
      </c>
      <c r="BA67" s="35">
        <f t="shared" si="17"/>
        <v>1.1579285714285709E-2</v>
      </c>
      <c r="BB67" s="35">
        <f t="shared" si="18"/>
        <v>4.071214285714285E-2</v>
      </c>
      <c r="BC67" s="35">
        <f t="shared" si="18"/>
        <v>5.2121428571428544E-3</v>
      </c>
    </row>
    <row r="68" spans="1:55" ht="15">
      <c r="A68" s="1">
        <v>62</v>
      </c>
      <c r="B68">
        <v>0.23380000000000001</v>
      </c>
      <c r="C68">
        <v>-2.52E-2</v>
      </c>
      <c r="D68">
        <v>-1.1000000000000001E-3</v>
      </c>
      <c r="E68" s="34">
        <f t="shared" si="0"/>
        <v>3.1450000000000089E-3</v>
      </c>
      <c r="F68" s="34">
        <f t="shared" si="1"/>
        <v>3.4053571428571426E-2</v>
      </c>
      <c r="G68" s="34">
        <f t="shared" si="2"/>
        <v>3.8121428571428542E-3</v>
      </c>
      <c r="H68">
        <v>0.1903</v>
      </c>
      <c r="I68">
        <v>-5.9999999999999995E-4</v>
      </c>
      <c r="J68">
        <v>-1.01E-2</v>
      </c>
      <c r="K68" s="35">
        <f t="shared" si="3"/>
        <v>2.151857142857147E-2</v>
      </c>
      <c r="L68" s="35">
        <f t="shared" si="4"/>
        <v>4.3121428571428547E-3</v>
      </c>
      <c r="M68" s="35">
        <f t="shared" si="4"/>
        <v>1.5012142857142854E-2</v>
      </c>
      <c r="N68">
        <v>0.2329</v>
      </c>
      <c r="O68">
        <v>6.9999999999999999E-4</v>
      </c>
      <c r="P68">
        <v>8.3000000000000001E-3</v>
      </c>
      <c r="Q68" s="35">
        <f t="shared" si="5"/>
        <v>8.3542857142857307E-3</v>
      </c>
      <c r="R68" s="35">
        <f t="shared" si="6"/>
        <v>5.6121428571428546E-3</v>
      </c>
      <c r="S68" s="35">
        <f t="shared" si="6"/>
        <v>1.3212142857142855E-2</v>
      </c>
      <c r="T68">
        <v>0.2235</v>
      </c>
      <c r="U68">
        <v>2.8000000000000001E-2</v>
      </c>
      <c r="V68">
        <v>-1.09E-2</v>
      </c>
      <c r="W68" s="35">
        <f t="shared" si="7"/>
        <v>1.2707142857142084E-3</v>
      </c>
      <c r="X68" s="35">
        <f t="shared" si="8"/>
        <v>3.2912142857142855E-2</v>
      </c>
      <c r="Y68" s="35">
        <f t="shared" si="8"/>
        <v>1.5812142857142854E-2</v>
      </c>
      <c r="Z68">
        <v>0.19220000000000001</v>
      </c>
      <c r="AA68">
        <v>-1.9800000000000002E-2</v>
      </c>
      <c r="AB68">
        <v>-1.6E-2</v>
      </c>
      <c r="AC68" s="35">
        <f t="shared" si="9"/>
        <v>2.2914285714285665E-2</v>
      </c>
      <c r="AD68" s="35">
        <f t="shared" si="10"/>
        <v>2.4712142857142856E-2</v>
      </c>
      <c r="AE68" s="35">
        <f t="shared" si="10"/>
        <v>2.0912142857142855E-2</v>
      </c>
      <c r="AF68">
        <v>0.20979999999999999</v>
      </c>
      <c r="AG68">
        <v>-7.6E-3</v>
      </c>
      <c r="AH68">
        <v>-3.5000000000000001E-3</v>
      </c>
      <c r="AI68" s="35">
        <f t="shared" si="11"/>
        <v>2.3014285714285376E-3</v>
      </c>
      <c r="AJ68" s="35">
        <f t="shared" si="12"/>
        <v>1.2512142857142854E-2</v>
      </c>
      <c r="AK68" s="35">
        <f t="shared" si="12"/>
        <v>1.4121428571428544E-3</v>
      </c>
      <c r="AL68">
        <v>0.19700000000000001</v>
      </c>
      <c r="AM68">
        <v>-1.9699999999999999E-2</v>
      </c>
      <c r="AN68">
        <v>-2.7000000000000001E-3</v>
      </c>
      <c r="AO68" s="35">
        <f t="shared" si="13"/>
        <v>2.275000000000027E-3</v>
      </c>
      <c r="AP68" s="35">
        <f t="shared" si="14"/>
        <v>2.4612142857142853E-2</v>
      </c>
      <c r="AQ68" s="35">
        <f t="shared" si="14"/>
        <v>2.2121428571428544E-3</v>
      </c>
      <c r="AR68">
        <v>0.14019999999999999</v>
      </c>
      <c r="AS68">
        <v>1.6400000000000001E-2</v>
      </c>
      <c r="AT68">
        <v>6.1000000000000004E-3</v>
      </c>
      <c r="AU68" s="35">
        <f t="shared" si="15"/>
        <v>4.3808571428571391E-2</v>
      </c>
      <c r="AV68" s="35">
        <f t="shared" si="16"/>
        <v>2.1312142857142856E-2</v>
      </c>
      <c r="AW68" s="35">
        <f t="shared" si="16"/>
        <v>1.1012142857142856E-2</v>
      </c>
      <c r="AX68">
        <v>0.16239999999999999</v>
      </c>
      <c r="AY68">
        <v>-2.0899999999999998E-2</v>
      </c>
      <c r="AZ68">
        <v>-1.6199999999999999E-2</v>
      </c>
      <c r="BA68" s="35">
        <f t="shared" si="17"/>
        <v>1.1579285714285709E-2</v>
      </c>
      <c r="BB68" s="35">
        <f t="shared" si="18"/>
        <v>2.5812142857142853E-2</v>
      </c>
      <c r="BC68" s="35">
        <f t="shared" si="18"/>
        <v>2.1112142857142854E-2</v>
      </c>
    </row>
    <row r="69" spans="1:55" ht="15">
      <c r="A69" s="1">
        <v>63</v>
      </c>
      <c r="B69">
        <v>0.2394</v>
      </c>
      <c r="C69">
        <v>-8.9999999999999993E-3</v>
      </c>
      <c r="D69">
        <v>-7.7000000000000002E-3</v>
      </c>
      <c r="E69" s="34">
        <f t="shared" si="0"/>
        <v>8.7450000000000028E-3</v>
      </c>
      <c r="F69" s="34">
        <f t="shared" si="1"/>
        <v>1.7853571428571427E-2</v>
      </c>
      <c r="G69" s="34">
        <f t="shared" si="2"/>
        <v>1.2612142857142855E-2</v>
      </c>
      <c r="H69">
        <v>0.17899999999999999</v>
      </c>
      <c r="I69">
        <v>-1.3100000000000001E-2</v>
      </c>
      <c r="J69">
        <v>1.1000000000000001E-3</v>
      </c>
      <c r="K69" s="35">
        <f t="shared" si="3"/>
        <v>3.2818571428571475E-2</v>
      </c>
      <c r="L69" s="35">
        <f t="shared" si="4"/>
        <v>1.8012142857142855E-2</v>
      </c>
      <c r="M69" s="35">
        <f t="shared" si="4"/>
        <v>6.0121428571428548E-3</v>
      </c>
      <c r="N69">
        <v>0.23860000000000001</v>
      </c>
      <c r="O69">
        <v>-6.7000000000000002E-3</v>
      </c>
      <c r="P69">
        <v>8.6999999999999994E-3</v>
      </c>
      <c r="Q69" s="35">
        <f t="shared" si="5"/>
        <v>1.4054285714285741E-2</v>
      </c>
      <c r="R69" s="35">
        <f t="shared" si="6"/>
        <v>1.1612142857142856E-2</v>
      </c>
      <c r="S69" s="35">
        <f t="shared" si="6"/>
        <v>1.3612142857142854E-2</v>
      </c>
      <c r="T69">
        <v>0.21859999999999999</v>
      </c>
      <c r="U69">
        <v>1.5900000000000001E-2</v>
      </c>
      <c r="V69">
        <v>-1.0800000000000001E-2</v>
      </c>
      <c r="W69" s="35">
        <f t="shared" si="7"/>
        <v>3.629285714285807E-3</v>
      </c>
      <c r="X69" s="35">
        <f t="shared" si="8"/>
        <v>2.0812142857142855E-2</v>
      </c>
      <c r="Y69" s="35">
        <f t="shared" si="8"/>
        <v>1.5712142857142855E-2</v>
      </c>
      <c r="Z69">
        <v>0.19420000000000001</v>
      </c>
      <c r="AA69">
        <v>-5.0000000000000001E-4</v>
      </c>
      <c r="AB69">
        <v>3.5000000000000001E-3</v>
      </c>
      <c r="AC69" s="35">
        <f t="shared" si="9"/>
        <v>2.0914285714285663E-2</v>
      </c>
      <c r="AD69" s="35">
        <f t="shared" si="10"/>
        <v>4.4121428571428541E-3</v>
      </c>
      <c r="AE69" s="35">
        <f t="shared" si="10"/>
        <v>8.4121428571428541E-3</v>
      </c>
      <c r="AF69">
        <v>0.20050000000000001</v>
      </c>
      <c r="AG69">
        <v>8.0000000000000004E-4</v>
      </c>
      <c r="AH69">
        <v>-1.43E-2</v>
      </c>
      <c r="AI69" s="35">
        <f t="shared" si="11"/>
        <v>1.1601428571428513E-2</v>
      </c>
      <c r="AJ69" s="35">
        <f t="shared" si="12"/>
        <v>5.7121428571428549E-3</v>
      </c>
      <c r="AK69" s="35">
        <f t="shared" si="12"/>
        <v>1.9212142857142855E-2</v>
      </c>
      <c r="AL69">
        <v>0.21329999999999999</v>
      </c>
      <c r="AM69">
        <v>3.2000000000000002E-3</v>
      </c>
      <c r="AN69">
        <v>-1.7000000000000001E-2</v>
      </c>
      <c r="AO69" s="35">
        <f t="shared" si="13"/>
        <v>1.8575000000000008E-2</v>
      </c>
      <c r="AP69" s="35">
        <f t="shared" si="14"/>
        <v>8.1121428571428542E-3</v>
      </c>
      <c r="AQ69" s="35">
        <f t="shared" si="14"/>
        <v>2.1912142857142856E-2</v>
      </c>
      <c r="AR69">
        <v>0.14599999999999999</v>
      </c>
      <c r="AS69">
        <v>3.3099999999999997E-2</v>
      </c>
      <c r="AT69">
        <v>2.2000000000000001E-3</v>
      </c>
      <c r="AU69" s="35">
        <f t="shared" si="15"/>
        <v>4.9608571428571391E-2</v>
      </c>
      <c r="AV69" s="35">
        <f t="shared" si="16"/>
        <v>3.8012142857142855E-2</v>
      </c>
      <c r="AW69" s="35">
        <f t="shared" si="16"/>
        <v>7.1121428571428551E-3</v>
      </c>
      <c r="AX69">
        <v>0.155</v>
      </c>
      <c r="AY69">
        <v>-2.3E-2</v>
      </c>
      <c r="AZ69">
        <v>-1.95E-2</v>
      </c>
      <c r="BA69" s="35">
        <f t="shared" si="17"/>
        <v>4.1792857142857187E-3</v>
      </c>
      <c r="BB69" s="35">
        <f t="shared" si="18"/>
        <v>2.7912142857142854E-2</v>
      </c>
      <c r="BC69" s="35">
        <f t="shared" si="18"/>
        <v>2.4412142857142854E-2</v>
      </c>
    </row>
    <row r="70" spans="1:55" ht="15">
      <c r="A70" s="1">
        <v>64</v>
      </c>
      <c r="B70">
        <v>0.2364</v>
      </c>
      <c r="C70">
        <v>-2.5000000000000001E-2</v>
      </c>
      <c r="D70">
        <v>-2.1000000000000001E-2</v>
      </c>
      <c r="E70" s="34">
        <f t="shared" si="0"/>
        <v>5.7450000000000001E-3</v>
      </c>
      <c r="F70" s="34">
        <f t="shared" si="1"/>
        <v>3.3853571428571427E-2</v>
      </c>
      <c r="G70" s="34">
        <f t="shared" si="2"/>
        <v>2.5912142857142856E-2</v>
      </c>
      <c r="H70">
        <v>0.2218</v>
      </c>
      <c r="I70">
        <v>8.6E-3</v>
      </c>
      <c r="J70">
        <v>-2.2000000000000001E-3</v>
      </c>
      <c r="K70" s="35">
        <f t="shared" si="3"/>
        <v>9.98142857142853E-3</v>
      </c>
      <c r="L70" s="35">
        <f t="shared" si="4"/>
        <v>1.3512142857142855E-2</v>
      </c>
      <c r="M70" s="35">
        <f t="shared" si="4"/>
        <v>2.7121428571428544E-3</v>
      </c>
      <c r="N70">
        <v>0.2409</v>
      </c>
      <c r="O70">
        <v>-1.8E-3</v>
      </c>
      <c r="P70">
        <v>1.01E-2</v>
      </c>
      <c r="Q70" s="35">
        <f t="shared" si="5"/>
        <v>1.6354285714285738E-2</v>
      </c>
      <c r="R70" s="35">
        <f t="shared" si="6"/>
        <v>3.1121428571428546E-3</v>
      </c>
      <c r="S70" s="35">
        <f t="shared" si="6"/>
        <v>1.5012142857142854E-2</v>
      </c>
      <c r="T70">
        <v>0.2072</v>
      </c>
      <c r="U70">
        <v>1.09E-2</v>
      </c>
      <c r="V70">
        <v>-8.0000000000000002E-3</v>
      </c>
      <c r="W70" s="35">
        <f t="shared" si="7"/>
        <v>1.5029285714285801E-2</v>
      </c>
      <c r="X70" s="35">
        <f t="shared" si="8"/>
        <v>1.5812142857142854E-2</v>
      </c>
      <c r="Y70" s="35">
        <f t="shared" si="8"/>
        <v>1.2912142857142855E-2</v>
      </c>
      <c r="Z70">
        <v>0.19020000000000001</v>
      </c>
      <c r="AA70">
        <v>-5.1999999999999998E-3</v>
      </c>
      <c r="AB70">
        <v>-5.7000000000000002E-3</v>
      </c>
      <c r="AC70" s="35">
        <f t="shared" si="9"/>
        <v>2.4914285714285667E-2</v>
      </c>
      <c r="AD70" s="35">
        <f t="shared" si="10"/>
        <v>1.0112142857142854E-2</v>
      </c>
      <c r="AE70" s="35">
        <f t="shared" si="10"/>
        <v>1.0612142857142855E-2</v>
      </c>
      <c r="AF70">
        <v>0.1988</v>
      </c>
      <c r="AG70">
        <v>-1.11E-2</v>
      </c>
      <c r="AH70">
        <v>3.8999999999999998E-3</v>
      </c>
      <c r="AI70" s="35">
        <f t="shared" si="11"/>
        <v>1.330142857142852E-2</v>
      </c>
      <c r="AJ70" s="35">
        <f t="shared" si="12"/>
        <v>1.6012142857142857E-2</v>
      </c>
      <c r="AK70" s="35">
        <f t="shared" si="12"/>
        <v>8.8121428571428552E-3</v>
      </c>
      <c r="AL70">
        <v>0.22819999999999999</v>
      </c>
      <c r="AM70">
        <v>1.5299999999999999E-2</v>
      </c>
      <c r="AN70">
        <v>-1.7999999999999999E-2</v>
      </c>
      <c r="AO70" s="35">
        <f t="shared" si="13"/>
        <v>3.3475000000000005E-2</v>
      </c>
      <c r="AP70" s="35">
        <f t="shared" si="14"/>
        <v>2.0212142857142852E-2</v>
      </c>
      <c r="AQ70" s="35">
        <f t="shared" si="14"/>
        <v>2.2912142857142853E-2</v>
      </c>
      <c r="AR70">
        <v>9.4500000000000001E-2</v>
      </c>
      <c r="AS70">
        <v>-1.24E-2</v>
      </c>
      <c r="AT70">
        <v>-2.9399999999999999E-2</v>
      </c>
      <c r="AU70" s="35">
        <f t="shared" si="15"/>
        <v>1.8914285714285994E-3</v>
      </c>
      <c r="AV70" s="35">
        <f t="shared" si="16"/>
        <v>1.7312142857142852E-2</v>
      </c>
      <c r="AW70" s="35">
        <f t="shared" si="16"/>
        <v>3.4312142857142854E-2</v>
      </c>
      <c r="AX70">
        <v>0.12809999999999999</v>
      </c>
      <c r="AY70">
        <v>-2.1600000000000001E-2</v>
      </c>
      <c r="AZ70">
        <v>-2.3599999999999999E-2</v>
      </c>
      <c r="BA70" s="35">
        <f t="shared" si="17"/>
        <v>2.2720714285714289E-2</v>
      </c>
      <c r="BB70" s="35">
        <f t="shared" si="18"/>
        <v>2.6512142857142856E-2</v>
      </c>
      <c r="BC70" s="35">
        <f t="shared" si="18"/>
        <v>2.8512142857142854E-2</v>
      </c>
    </row>
    <row r="71" spans="1:55" ht="15">
      <c r="A71" s="1">
        <v>65</v>
      </c>
      <c r="B71">
        <v>0.2361</v>
      </c>
      <c r="C71">
        <v>-2.12E-2</v>
      </c>
      <c r="D71">
        <v>-1.8E-3</v>
      </c>
      <c r="E71" s="34">
        <f t="shared" si="0"/>
        <v>5.4450000000000054E-3</v>
      </c>
      <c r="F71" s="34">
        <f t="shared" si="1"/>
        <v>3.0053571428571429E-2</v>
      </c>
      <c r="G71" s="34">
        <f t="shared" si="2"/>
        <v>3.1121428571428546E-3</v>
      </c>
      <c r="H71">
        <v>0.2286</v>
      </c>
      <c r="I71">
        <v>1.04E-2</v>
      </c>
      <c r="J71">
        <v>-2.06E-2</v>
      </c>
      <c r="K71" s="35">
        <f t="shared" si="3"/>
        <v>1.6781428571428531E-2</v>
      </c>
      <c r="L71" s="35">
        <f t="shared" si="4"/>
        <v>1.5312142857142854E-2</v>
      </c>
      <c r="M71" s="35">
        <f t="shared" si="4"/>
        <v>2.5512142857142855E-2</v>
      </c>
      <c r="N71">
        <v>0.23699999999999999</v>
      </c>
      <c r="O71">
        <v>-1.01E-2</v>
      </c>
      <c r="P71">
        <v>1.1900000000000001E-2</v>
      </c>
      <c r="Q71" s="35">
        <f t="shared" si="5"/>
        <v>1.2454285714285723E-2</v>
      </c>
      <c r="R71" s="35">
        <f t="shared" si="6"/>
        <v>1.5012142857142854E-2</v>
      </c>
      <c r="S71" s="35">
        <f t="shared" si="6"/>
        <v>1.6812142857142855E-2</v>
      </c>
      <c r="T71">
        <v>0.2056</v>
      </c>
      <c r="U71">
        <v>2.12E-2</v>
      </c>
      <c r="V71">
        <v>-1.7000000000000001E-2</v>
      </c>
      <c r="W71" s="35">
        <f t="shared" si="7"/>
        <v>1.6629285714285791E-2</v>
      </c>
      <c r="X71" s="35">
        <f t="shared" si="8"/>
        <v>2.6112142857142855E-2</v>
      </c>
      <c r="Y71" s="35">
        <f t="shared" si="8"/>
        <v>2.1912142857142856E-2</v>
      </c>
      <c r="Z71">
        <v>0.20130000000000001</v>
      </c>
      <c r="AA71">
        <v>-1.14E-2</v>
      </c>
      <c r="AB71">
        <v>-1.6000000000000001E-3</v>
      </c>
      <c r="AC71" s="35">
        <f t="shared" si="9"/>
        <v>1.3814285714285668E-2</v>
      </c>
      <c r="AD71" s="35">
        <f t="shared" si="10"/>
        <v>1.6312142857142855E-2</v>
      </c>
      <c r="AE71" s="35">
        <f t="shared" si="10"/>
        <v>3.3121428571428546E-3</v>
      </c>
      <c r="AF71">
        <v>0.21870000000000001</v>
      </c>
      <c r="AG71">
        <v>1.0200000000000001E-2</v>
      </c>
      <c r="AH71">
        <v>1.6000000000000001E-3</v>
      </c>
      <c r="AI71" s="35">
        <f t="shared" si="11"/>
        <v>6.5985714285714814E-3</v>
      </c>
      <c r="AJ71" s="35">
        <f t="shared" si="12"/>
        <v>1.5112142857142855E-2</v>
      </c>
      <c r="AK71" s="35">
        <f t="shared" si="12"/>
        <v>6.5121428571428544E-3</v>
      </c>
      <c r="AL71">
        <v>0.21249999999999999</v>
      </c>
      <c r="AM71">
        <v>-8.0000000000000002E-3</v>
      </c>
      <c r="AN71">
        <v>-1.2999999999999999E-2</v>
      </c>
      <c r="AO71" s="35">
        <f t="shared" si="13"/>
        <v>1.7775000000000013E-2</v>
      </c>
      <c r="AP71" s="35">
        <f t="shared" si="14"/>
        <v>1.2912142857142855E-2</v>
      </c>
      <c r="AQ71" s="35">
        <f t="shared" si="14"/>
        <v>1.7912142857142856E-2</v>
      </c>
      <c r="AR71">
        <v>0.1087</v>
      </c>
      <c r="AS71">
        <v>1.26E-2</v>
      </c>
      <c r="AT71">
        <v>-2.5600000000000001E-2</v>
      </c>
      <c r="AU71" s="35">
        <f t="shared" si="15"/>
        <v>1.2308571428571405E-2</v>
      </c>
      <c r="AV71" s="35">
        <f t="shared" si="16"/>
        <v>1.7512142857142855E-2</v>
      </c>
      <c r="AW71" s="35">
        <f t="shared" si="16"/>
        <v>3.0512142857142856E-2</v>
      </c>
      <c r="AX71">
        <v>0.1031</v>
      </c>
      <c r="AY71">
        <v>6.8999999999999999E-3</v>
      </c>
      <c r="AZ71">
        <v>1.2999999999999999E-2</v>
      </c>
      <c r="BA71" s="35">
        <f t="shared" si="17"/>
        <v>4.7720714285714283E-2</v>
      </c>
      <c r="BB71" s="35">
        <f t="shared" si="18"/>
        <v>1.1812142857142854E-2</v>
      </c>
      <c r="BC71" s="35">
        <f t="shared" si="18"/>
        <v>1.7912142857142856E-2</v>
      </c>
    </row>
    <row r="72" spans="1:55" ht="15">
      <c r="A72" s="1">
        <v>66</v>
      </c>
      <c r="B72">
        <v>0.23419999999999999</v>
      </c>
      <c r="C72">
        <v>-2.5000000000000001E-2</v>
      </c>
      <c r="D72">
        <v>-3.5000000000000001E-3</v>
      </c>
      <c r="E72" s="34">
        <f t="shared" ref="E72:E135" si="19">IF(B72&gt;$B$149,B72-$B$149,$B$149-B72)</f>
        <v>3.5449999999999926E-3</v>
      </c>
      <c r="F72" s="34">
        <f t="shared" ref="F72:F135" si="20">IF(C72&gt;$C$149,C72-$C$149,IF(C72&gt;0,$C$149-C72,IF(C72&gt;(-$C$149),$C$149-(C72*(-1)),(C72+$C$149)*(-1))))</f>
        <v>3.3853571428571427E-2</v>
      </c>
      <c r="G72" s="34">
        <f t="shared" ref="G72:G135" si="21">IF(D72&gt;$D$149,D72-$D$149,IF(D72&gt;0,$D$149-D72,IF(D72&gt;(-$D$149),$D$149-(D72*(-1)),(D72+$D$149)*(-1))))</f>
        <v>1.4121428571428544E-3</v>
      </c>
      <c r="H72">
        <v>0.219</v>
      </c>
      <c r="I72">
        <v>-1.0800000000000001E-2</v>
      </c>
      <c r="J72">
        <v>-1.72E-2</v>
      </c>
      <c r="K72" s="35">
        <f t="shared" ref="K72:K135" si="22">IF(H72&gt;$H$149,H72-$H$149,$H$149-H72)</f>
        <v>7.1814285714285331E-3</v>
      </c>
      <c r="L72" s="35">
        <f t="shared" ref="L72:M135" si="23">IF(I72&gt;$D$149,I72-$D$149,IF(I72&gt;0,$D$149-I72,IF(I72&gt;(-$D$149),$D$149-(I72*(-1)),(I72+$D$149)*(-1))))</f>
        <v>1.5712142857142855E-2</v>
      </c>
      <c r="M72" s="35">
        <f t="shared" si="23"/>
        <v>2.2112142857142855E-2</v>
      </c>
      <c r="N72">
        <v>0.24049999999999999</v>
      </c>
      <c r="O72">
        <v>3.3999999999999998E-3</v>
      </c>
      <c r="P72">
        <v>5.0000000000000001E-3</v>
      </c>
      <c r="Q72" s="35">
        <f t="shared" ref="Q72:Q135" si="24">IF(N72&gt;$N$149,N72-$N$149,$N$149-N72)</f>
        <v>1.5954285714285726E-2</v>
      </c>
      <c r="R72" s="35">
        <f t="shared" ref="R72:S135" si="25">IF(O72&gt;$D$149,O72-$D$149,IF(O72&gt;0,$D$149-O72,IF(O72&gt;(-$D$149),$D$149-(O72*(-1)),(O72+$D$149)*(-1))))</f>
        <v>8.3121428571428548E-3</v>
      </c>
      <c r="S72" s="35">
        <f t="shared" si="25"/>
        <v>9.9121428571428555E-3</v>
      </c>
      <c r="T72">
        <v>0.2114</v>
      </c>
      <c r="U72">
        <v>2.3699999999999999E-2</v>
      </c>
      <c r="V72">
        <v>-1.72E-2</v>
      </c>
      <c r="W72" s="35">
        <f t="shared" ref="W72:W135" si="26">IF(T72&gt;$T$149,T72-$T$149,$T$149-T72)</f>
        <v>1.0829285714285791E-2</v>
      </c>
      <c r="X72" s="35">
        <f t="shared" ref="X72:Y135" si="27">IF(U72&gt;$D$149,U72-$D$149,IF(U72&gt;0,$D$149-U72,IF(U72&gt;(-$D$149),$D$149-(U72*(-1)),(U72+$D$149)*(-1))))</f>
        <v>2.8612142857142853E-2</v>
      </c>
      <c r="Y72" s="35">
        <f t="shared" si="27"/>
        <v>2.2112142857142855E-2</v>
      </c>
      <c r="Z72">
        <v>0.2016</v>
      </c>
      <c r="AA72">
        <v>-2.7199999999999998E-2</v>
      </c>
      <c r="AB72">
        <v>1E-4</v>
      </c>
      <c r="AC72" s="35">
        <f t="shared" ref="AC72:AC135" si="28">IF(Z72&gt;$Z$149,Z72-$Z$149,$Z$149-Z72)</f>
        <v>1.3514285714285673E-2</v>
      </c>
      <c r="AD72" s="35">
        <f t="shared" ref="AD72:AE135" si="29">IF(AA72&gt;$D$149,AA72-$D$149,IF(AA72&gt;0,$D$149-AA72,IF(AA72&gt;(-$D$149),$D$149-(AA72*(-1)),(AA72+$D$149)*(-1))))</f>
        <v>3.2112142857142853E-2</v>
      </c>
      <c r="AE72" s="35">
        <f t="shared" si="29"/>
        <v>5.0121428571428548E-3</v>
      </c>
      <c r="AF72">
        <v>0.22059999999999999</v>
      </c>
      <c r="AG72">
        <v>2.29E-2</v>
      </c>
      <c r="AH72">
        <v>-1.8200000000000001E-2</v>
      </c>
      <c r="AI72" s="35">
        <f t="shared" ref="AI72:AI135" si="30">IF(AF72&gt;$AF$149,AF72-$AF$149,$AF$149-AF72)</f>
        <v>8.4985714285714664E-3</v>
      </c>
      <c r="AJ72" s="35">
        <f t="shared" ref="AJ72:AK135" si="31">IF(AG72&gt;$D$149,AG72-$D$149,IF(AG72&gt;0,$D$149-AG72,IF(AG72&gt;(-$D$149),$D$149-(AG72*(-1)),(AG72+$D$149)*(-1))))</f>
        <v>2.7812142857142855E-2</v>
      </c>
      <c r="AK72" s="35">
        <f t="shared" si="31"/>
        <v>2.3112142857142855E-2</v>
      </c>
      <c r="AL72">
        <v>0.20280000000000001</v>
      </c>
      <c r="AM72">
        <v>7.3000000000000001E-3</v>
      </c>
      <c r="AN72">
        <v>-7.0000000000000001E-3</v>
      </c>
      <c r="AO72" s="35">
        <f t="shared" ref="AO72:AO135" si="32">IF(AL72&gt;$AL$149,AL72-$AL$149,$AL$149-AL72)</f>
        <v>8.0750000000000266E-3</v>
      </c>
      <c r="AP72" s="35">
        <f t="shared" ref="AP72:AQ135" si="33">IF(AM72&gt;$D$149,AM72-$D$149,IF(AM72&gt;0,$D$149-AM72,IF(AM72&gt;(-$D$149),$D$149-(AM72*(-1)),(AM72+$D$149)*(-1))))</f>
        <v>1.2212142857142855E-2</v>
      </c>
      <c r="AQ72" s="35">
        <f t="shared" si="33"/>
        <v>1.1912142857142854E-2</v>
      </c>
      <c r="AR72">
        <v>7.5300000000000006E-2</v>
      </c>
      <c r="AS72">
        <v>-1.7999999999999999E-2</v>
      </c>
      <c r="AT72">
        <v>3.3E-3</v>
      </c>
      <c r="AU72" s="35">
        <f t="shared" ref="AU72:AU135" si="34">IF(AR72&gt;$AR$149,AR72-$AR$149,$AR$149-AR72)</f>
        <v>2.1091428571428594E-2</v>
      </c>
      <c r="AV72" s="35">
        <f t="shared" ref="AV72:AW135" si="35">IF(AS72&gt;$D$149,AS72-$D$149,IF(AS72&gt;0,$D$149-AS72,IF(AS72&gt;(-$D$149),$D$149-(AS72*(-1)),(AS72+$D$149)*(-1))))</f>
        <v>2.2912142857142853E-2</v>
      </c>
      <c r="AW72" s="35">
        <f t="shared" si="35"/>
        <v>8.2121428571428554E-3</v>
      </c>
      <c r="AX72">
        <v>0.16439999999999999</v>
      </c>
      <c r="AY72">
        <v>-2.9399999999999999E-2</v>
      </c>
      <c r="AZ72">
        <v>-1.43E-2</v>
      </c>
      <c r="BA72" s="35">
        <f t="shared" ref="BA72:BA135" si="36">IF(AX72&gt;$AX$149,AX72-$AX$149,$AX$149-AX72)</f>
        <v>1.357928571428571E-2</v>
      </c>
      <c r="BB72" s="35">
        <f t="shared" ref="BB72:BC135" si="37">IF(AY72&gt;$D$149,AY72-$D$149,IF(AY72&gt;0,$D$149-AY72,IF(AY72&gt;(-$D$149),$D$149-(AY72*(-1)),(AY72+$D$149)*(-1))))</f>
        <v>3.4312142857142854E-2</v>
      </c>
      <c r="BC72" s="35">
        <f t="shared" si="37"/>
        <v>1.9212142857142855E-2</v>
      </c>
    </row>
    <row r="73" spans="1:55" ht="15">
      <c r="A73" s="1">
        <v>67</v>
      </c>
      <c r="B73">
        <v>0.2324</v>
      </c>
      <c r="C73">
        <v>-2.2200000000000001E-2</v>
      </c>
      <c r="D73">
        <v>-6.0000000000000001E-3</v>
      </c>
      <c r="E73" s="34">
        <f t="shared" si="19"/>
        <v>1.7449999999999966E-3</v>
      </c>
      <c r="F73" s="34">
        <f t="shared" si="20"/>
        <v>3.105357142857143E-2</v>
      </c>
      <c r="G73" s="34">
        <f t="shared" si="21"/>
        <v>1.0912142857142855E-2</v>
      </c>
      <c r="H73">
        <v>0.20100000000000001</v>
      </c>
      <c r="I73">
        <v>-5.5999999999999999E-3</v>
      </c>
      <c r="J73">
        <v>-1.6400000000000001E-2</v>
      </c>
      <c r="K73" s="35">
        <f t="shared" si="22"/>
        <v>1.0818571428571455E-2</v>
      </c>
      <c r="L73" s="35">
        <f t="shared" si="23"/>
        <v>1.0512142857142855E-2</v>
      </c>
      <c r="M73" s="35">
        <f t="shared" si="23"/>
        <v>2.1312142857142856E-2</v>
      </c>
      <c r="N73">
        <v>0.23699999999999999</v>
      </c>
      <c r="O73">
        <v>4.4000000000000003E-3</v>
      </c>
      <c r="P73">
        <v>2E-3</v>
      </c>
      <c r="Q73" s="35">
        <f t="shared" si="24"/>
        <v>1.2454285714285723E-2</v>
      </c>
      <c r="R73" s="35">
        <f t="shared" si="25"/>
        <v>9.3121428571428556E-3</v>
      </c>
      <c r="S73" s="35">
        <f t="shared" si="25"/>
        <v>6.9121428571428545E-3</v>
      </c>
      <c r="T73">
        <v>0.21479999999999999</v>
      </c>
      <c r="U73">
        <v>0.03</v>
      </c>
      <c r="V73">
        <v>-1.8800000000000001E-2</v>
      </c>
      <c r="W73" s="35">
        <f t="shared" si="26"/>
        <v>7.4292857142858049E-3</v>
      </c>
      <c r="X73" s="35">
        <f t="shared" si="27"/>
        <v>3.491214285714285E-2</v>
      </c>
      <c r="Y73" s="35">
        <f t="shared" si="27"/>
        <v>2.3712142857142855E-2</v>
      </c>
      <c r="Z73">
        <v>0.21779999999999999</v>
      </c>
      <c r="AA73">
        <v>-1.0500000000000001E-2</v>
      </c>
      <c r="AB73">
        <v>-1.0999999999999999E-2</v>
      </c>
      <c r="AC73" s="35">
        <f t="shared" si="28"/>
        <v>2.685714285714319E-3</v>
      </c>
      <c r="AD73" s="35">
        <f t="shared" si="29"/>
        <v>1.5412142857142855E-2</v>
      </c>
      <c r="AE73" s="35">
        <f t="shared" si="29"/>
        <v>1.5912142857142854E-2</v>
      </c>
      <c r="AF73">
        <v>0.22700000000000001</v>
      </c>
      <c r="AG73">
        <v>9.1000000000000004E-3</v>
      </c>
      <c r="AH73">
        <v>-1.3899999999999999E-2</v>
      </c>
      <c r="AI73" s="35">
        <f t="shared" si="30"/>
        <v>1.4898571428571483E-2</v>
      </c>
      <c r="AJ73" s="35">
        <f t="shared" si="31"/>
        <v>1.4012142857142855E-2</v>
      </c>
      <c r="AK73" s="35">
        <f t="shared" si="31"/>
        <v>1.8812142857142854E-2</v>
      </c>
      <c r="AL73">
        <v>0.2079</v>
      </c>
      <c r="AM73">
        <v>6.9999999999999999E-4</v>
      </c>
      <c r="AN73">
        <v>-1.8E-3</v>
      </c>
      <c r="AO73" s="35">
        <f t="shared" si="32"/>
        <v>1.317500000000002E-2</v>
      </c>
      <c r="AP73" s="35">
        <f t="shared" si="33"/>
        <v>5.6121428571428546E-3</v>
      </c>
      <c r="AQ73" s="35">
        <f t="shared" si="33"/>
        <v>3.1121428571428546E-3</v>
      </c>
      <c r="AR73">
        <v>7.3300000000000004E-2</v>
      </c>
      <c r="AS73">
        <v>-4.8999999999999998E-3</v>
      </c>
      <c r="AT73">
        <v>-3.5000000000000001E-3</v>
      </c>
      <c r="AU73" s="35">
        <f t="shared" si="34"/>
        <v>2.3091428571428596E-2</v>
      </c>
      <c r="AV73" s="35">
        <f t="shared" si="35"/>
        <v>1.2142857142854666E-5</v>
      </c>
      <c r="AW73" s="35">
        <f t="shared" si="35"/>
        <v>1.4121428571428544E-3</v>
      </c>
      <c r="AX73">
        <v>0.16520000000000001</v>
      </c>
      <c r="AY73">
        <v>4.3E-3</v>
      </c>
      <c r="AZ73">
        <v>-2.4400000000000002E-2</v>
      </c>
      <c r="BA73" s="35">
        <f t="shared" si="36"/>
        <v>1.4379285714285733E-2</v>
      </c>
      <c r="BB73" s="35">
        <f t="shared" si="37"/>
        <v>9.2121428571428545E-3</v>
      </c>
      <c r="BC73" s="35">
        <f t="shared" si="37"/>
        <v>2.9312142857142856E-2</v>
      </c>
    </row>
    <row r="74" spans="1:55" ht="15">
      <c r="A74" s="1">
        <v>68</v>
      </c>
      <c r="B74">
        <v>0.2382</v>
      </c>
      <c r="C74">
        <v>-2.2800000000000001E-2</v>
      </c>
      <c r="D74">
        <v>-3.7000000000000002E-3</v>
      </c>
      <c r="E74" s="34">
        <f t="shared" si="19"/>
        <v>7.5449999999999962E-3</v>
      </c>
      <c r="F74" s="34">
        <f t="shared" si="20"/>
        <v>3.1653571428571427E-2</v>
      </c>
      <c r="G74" s="34">
        <f t="shared" si="21"/>
        <v>1.2121428571428543E-3</v>
      </c>
      <c r="H74">
        <v>0.1968</v>
      </c>
      <c r="I74">
        <v>1.6999999999999999E-3</v>
      </c>
      <c r="J74">
        <v>-1.9E-2</v>
      </c>
      <c r="K74" s="35">
        <f t="shared" si="22"/>
        <v>1.5018571428571464E-2</v>
      </c>
      <c r="L74" s="35">
        <f t="shared" si="23"/>
        <v>6.6121428571428546E-3</v>
      </c>
      <c r="M74" s="35">
        <f t="shared" si="23"/>
        <v>2.3912142857142854E-2</v>
      </c>
      <c r="N74">
        <v>0.24299999999999999</v>
      </c>
      <c r="O74">
        <v>1.4E-3</v>
      </c>
      <c r="P74">
        <v>3.8999999999999998E-3</v>
      </c>
      <c r="Q74" s="35">
        <f t="shared" si="24"/>
        <v>1.8454285714285729E-2</v>
      </c>
      <c r="R74" s="35">
        <f t="shared" si="25"/>
        <v>6.3121428571428547E-3</v>
      </c>
      <c r="S74" s="35">
        <f t="shared" si="25"/>
        <v>8.8121428571428552E-3</v>
      </c>
      <c r="T74">
        <v>0.20860000000000001</v>
      </c>
      <c r="U74">
        <v>1.77E-2</v>
      </c>
      <c r="V74">
        <v>-1.6799999999999999E-2</v>
      </c>
      <c r="W74" s="35">
        <f t="shared" si="26"/>
        <v>1.3629285714285788E-2</v>
      </c>
      <c r="X74" s="35">
        <f t="shared" si="27"/>
        <v>2.2612142857142855E-2</v>
      </c>
      <c r="Y74" s="35">
        <f t="shared" si="27"/>
        <v>2.1712142857142853E-2</v>
      </c>
      <c r="Z74">
        <v>0.18759999999999999</v>
      </c>
      <c r="AA74">
        <v>-2.8299999999999999E-2</v>
      </c>
      <c r="AB74">
        <v>-3.2000000000000002E-3</v>
      </c>
      <c r="AC74" s="35">
        <f t="shared" si="28"/>
        <v>2.7514285714285686E-2</v>
      </c>
      <c r="AD74" s="35">
        <f t="shared" si="29"/>
        <v>3.3212142857142857E-2</v>
      </c>
      <c r="AE74" s="35">
        <f t="shared" si="29"/>
        <v>1.7121428571428544E-3</v>
      </c>
      <c r="AF74">
        <v>0.2132</v>
      </c>
      <c r="AG74">
        <v>5.7000000000000002E-3</v>
      </c>
      <c r="AH74">
        <v>1.44E-2</v>
      </c>
      <c r="AI74" s="35">
        <f t="shared" si="30"/>
        <v>1.0985714285714765E-3</v>
      </c>
      <c r="AJ74" s="35">
        <f t="shared" si="31"/>
        <v>1.0612142857142855E-2</v>
      </c>
      <c r="AK74" s="35">
        <f t="shared" si="31"/>
        <v>1.9312142857142854E-2</v>
      </c>
      <c r="AL74">
        <v>0.21879999999999999</v>
      </c>
      <c r="AM74">
        <v>-1.0999999999999999E-2</v>
      </c>
      <c r="AN74">
        <v>-8.3999999999999995E-3</v>
      </c>
      <c r="AO74" s="35">
        <f t="shared" si="32"/>
        <v>2.4075000000000013E-2</v>
      </c>
      <c r="AP74" s="35">
        <f t="shared" si="33"/>
        <v>1.5912142857142854E-2</v>
      </c>
      <c r="AQ74" s="35">
        <f t="shared" si="33"/>
        <v>1.3312142857142854E-2</v>
      </c>
      <c r="AR74">
        <v>0.1031</v>
      </c>
      <c r="AS74">
        <v>-3.4099999999999998E-2</v>
      </c>
      <c r="AT74">
        <v>-3.5900000000000001E-2</v>
      </c>
      <c r="AU74" s="35">
        <f t="shared" si="34"/>
        <v>6.7085714285713971E-3</v>
      </c>
      <c r="AV74" s="35">
        <f t="shared" si="35"/>
        <v>3.9012142857142856E-2</v>
      </c>
      <c r="AW74" s="35">
        <f t="shared" si="35"/>
        <v>4.0812142857142852E-2</v>
      </c>
      <c r="AX74">
        <v>0.14499999999999999</v>
      </c>
      <c r="AY74">
        <v>-5.3600000000000002E-2</v>
      </c>
      <c r="AZ74">
        <v>-2.69E-2</v>
      </c>
      <c r="BA74" s="35">
        <f t="shared" si="36"/>
        <v>5.8207142857142902E-3</v>
      </c>
      <c r="BB74" s="35">
        <f t="shared" si="37"/>
        <v>5.851214285714286E-2</v>
      </c>
      <c r="BC74" s="35">
        <f t="shared" si="37"/>
        <v>3.1812142857142858E-2</v>
      </c>
    </row>
    <row r="75" spans="1:55" ht="15">
      <c r="A75" s="1">
        <v>69</v>
      </c>
      <c r="B75">
        <v>0.24590000000000001</v>
      </c>
      <c r="C75">
        <v>-2.0199999999999999E-2</v>
      </c>
      <c r="D75">
        <v>4.0000000000000001E-3</v>
      </c>
      <c r="E75" s="34">
        <f t="shared" si="19"/>
        <v>1.5245000000000009E-2</v>
      </c>
      <c r="F75" s="34">
        <f t="shared" si="20"/>
        <v>2.9053571428571429E-2</v>
      </c>
      <c r="G75" s="34">
        <f t="shared" si="21"/>
        <v>8.9121428571428546E-3</v>
      </c>
      <c r="H75">
        <v>0.21229999999999999</v>
      </c>
      <c r="I75">
        <v>2.0000000000000001E-4</v>
      </c>
      <c r="J75">
        <v>-1.2800000000000001E-2</v>
      </c>
      <c r="K75" s="35">
        <f t="shared" si="22"/>
        <v>4.8142857142852158E-4</v>
      </c>
      <c r="L75" s="35">
        <f t="shared" si="23"/>
        <v>5.1121428571428542E-3</v>
      </c>
      <c r="M75" s="35">
        <f t="shared" si="23"/>
        <v>1.7712142857142857E-2</v>
      </c>
      <c r="N75">
        <v>0.23200000000000001</v>
      </c>
      <c r="O75">
        <v>5.4999999999999997E-3</v>
      </c>
      <c r="P75">
        <v>1.8E-3</v>
      </c>
      <c r="Q75" s="35">
        <f t="shared" si="24"/>
        <v>7.4542857142857466E-3</v>
      </c>
      <c r="R75" s="35">
        <f t="shared" si="25"/>
        <v>1.0412142857142854E-2</v>
      </c>
      <c r="S75" s="35">
        <f t="shared" si="25"/>
        <v>6.712142857142854E-3</v>
      </c>
      <c r="T75">
        <v>0.21340000000000001</v>
      </c>
      <c r="U75">
        <v>2.0799999999999999E-2</v>
      </c>
      <c r="V75">
        <v>-1.7299999999999999E-2</v>
      </c>
      <c r="W75" s="35">
        <f t="shared" si="26"/>
        <v>8.8292857142857895E-3</v>
      </c>
      <c r="X75" s="35">
        <f t="shared" si="27"/>
        <v>2.5712142857142854E-2</v>
      </c>
      <c r="Y75" s="35">
        <f t="shared" si="27"/>
        <v>2.2212142857142854E-2</v>
      </c>
      <c r="Z75">
        <v>0.18260000000000001</v>
      </c>
      <c r="AA75">
        <v>-2.1899999999999999E-2</v>
      </c>
      <c r="AB75">
        <v>-1.44E-2</v>
      </c>
      <c r="AC75" s="35">
        <f t="shared" si="28"/>
        <v>3.2514285714285662E-2</v>
      </c>
      <c r="AD75" s="35">
        <f t="shared" si="29"/>
        <v>2.6812142857142854E-2</v>
      </c>
      <c r="AE75" s="35">
        <f t="shared" si="29"/>
        <v>1.9312142857142854E-2</v>
      </c>
      <c r="AF75">
        <v>0.22040000000000001</v>
      </c>
      <c r="AG75">
        <v>-5.4000000000000003E-3</v>
      </c>
      <c r="AH75">
        <v>8.2000000000000007E-3</v>
      </c>
      <c r="AI75" s="35">
        <f t="shared" si="30"/>
        <v>8.2985714285714884E-3</v>
      </c>
      <c r="AJ75" s="35">
        <f t="shared" si="31"/>
        <v>1.0312142857142855E-2</v>
      </c>
      <c r="AK75" s="35">
        <f t="shared" si="31"/>
        <v>1.3112142857142855E-2</v>
      </c>
      <c r="AL75">
        <v>0.2145</v>
      </c>
      <c r="AM75">
        <v>7.6E-3</v>
      </c>
      <c r="AN75">
        <v>-1.23E-2</v>
      </c>
      <c r="AO75" s="35">
        <f t="shared" si="32"/>
        <v>1.9775000000000015E-2</v>
      </c>
      <c r="AP75" s="35">
        <f t="shared" si="33"/>
        <v>1.2512142857142854E-2</v>
      </c>
      <c r="AQ75" s="35">
        <f t="shared" si="33"/>
        <v>1.7212142857142856E-2</v>
      </c>
      <c r="AR75">
        <v>9.7000000000000003E-2</v>
      </c>
      <c r="AS75">
        <v>1.2500000000000001E-2</v>
      </c>
      <c r="AT75">
        <v>-4.5499999999999999E-2</v>
      </c>
      <c r="AU75" s="35">
        <f t="shared" si="34"/>
        <v>6.0857142857140278E-4</v>
      </c>
      <c r="AV75" s="35">
        <f t="shared" si="35"/>
        <v>1.7412142857142855E-2</v>
      </c>
      <c r="AW75" s="35">
        <f t="shared" si="35"/>
        <v>5.041214285714285E-2</v>
      </c>
      <c r="AX75">
        <v>0.16120000000000001</v>
      </c>
      <c r="AY75">
        <v>-2.9399999999999999E-2</v>
      </c>
      <c r="AZ75">
        <v>-1.9199999999999998E-2</v>
      </c>
      <c r="BA75" s="35">
        <f t="shared" si="36"/>
        <v>1.037928571428573E-2</v>
      </c>
      <c r="BB75" s="35">
        <f t="shared" si="37"/>
        <v>3.4312142857142854E-2</v>
      </c>
      <c r="BC75" s="35">
        <f t="shared" si="37"/>
        <v>2.4112142857142853E-2</v>
      </c>
    </row>
    <row r="76" spans="1:55" ht="15">
      <c r="A76" s="1">
        <v>70</v>
      </c>
      <c r="B76">
        <v>0.2354</v>
      </c>
      <c r="C76">
        <v>-2.23E-2</v>
      </c>
      <c r="D76">
        <v>8.6E-3</v>
      </c>
      <c r="E76" s="34">
        <f t="shared" si="19"/>
        <v>4.7449999999999992E-3</v>
      </c>
      <c r="F76" s="34">
        <f t="shared" si="20"/>
        <v>3.1153571428571426E-2</v>
      </c>
      <c r="G76" s="34">
        <f t="shared" si="21"/>
        <v>1.3512142857142855E-2</v>
      </c>
      <c r="H76">
        <v>0.1943</v>
      </c>
      <c r="I76">
        <v>-2.5000000000000001E-2</v>
      </c>
      <c r="J76">
        <v>-1.1000000000000001E-3</v>
      </c>
      <c r="K76" s="35">
        <f t="shared" si="22"/>
        <v>1.7518571428571467E-2</v>
      </c>
      <c r="L76" s="35">
        <f t="shared" si="23"/>
        <v>2.9912142857142856E-2</v>
      </c>
      <c r="M76" s="35">
        <f t="shared" si="23"/>
        <v>3.8121428571428542E-3</v>
      </c>
      <c r="N76">
        <v>0.2268</v>
      </c>
      <c r="O76">
        <v>-7.4000000000000003E-3</v>
      </c>
      <c r="P76">
        <v>2.3999999999999998E-3</v>
      </c>
      <c r="Q76" s="35">
        <f t="shared" si="24"/>
        <v>2.2542857142857364E-3</v>
      </c>
      <c r="R76" s="35">
        <f t="shared" si="25"/>
        <v>1.2312142857142855E-2</v>
      </c>
      <c r="S76" s="35">
        <f t="shared" si="25"/>
        <v>7.3121428571428539E-3</v>
      </c>
      <c r="T76">
        <v>0.21410000000000001</v>
      </c>
      <c r="U76">
        <v>2.1000000000000001E-2</v>
      </c>
      <c r="V76">
        <v>-2.1600000000000001E-2</v>
      </c>
      <c r="W76" s="35">
        <f t="shared" si="26"/>
        <v>8.1292857142857833E-3</v>
      </c>
      <c r="X76" s="35">
        <f t="shared" si="27"/>
        <v>2.5912142857142856E-2</v>
      </c>
      <c r="Y76" s="35">
        <f t="shared" si="27"/>
        <v>2.6512142857142856E-2</v>
      </c>
      <c r="Z76">
        <v>0.18010000000000001</v>
      </c>
      <c r="AA76">
        <v>-2.2800000000000001E-2</v>
      </c>
      <c r="AB76">
        <v>-0.01</v>
      </c>
      <c r="AC76" s="35">
        <f t="shared" si="28"/>
        <v>3.5014285714285664E-2</v>
      </c>
      <c r="AD76" s="35">
        <f t="shared" si="29"/>
        <v>2.7712142857142855E-2</v>
      </c>
      <c r="AE76" s="35">
        <f t="shared" si="29"/>
        <v>1.4912142857142855E-2</v>
      </c>
      <c r="AF76">
        <v>0.21579999999999999</v>
      </c>
      <c r="AG76">
        <v>1E-3</v>
      </c>
      <c r="AH76">
        <v>7.9000000000000008E-3</v>
      </c>
      <c r="AI76" s="35">
        <f t="shared" si="30"/>
        <v>3.6985714285714677E-3</v>
      </c>
      <c r="AJ76" s="35">
        <f t="shared" si="31"/>
        <v>5.9121428571428545E-3</v>
      </c>
      <c r="AK76" s="35">
        <f t="shared" si="31"/>
        <v>1.2812142857142855E-2</v>
      </c>
      <c r="AL76">
        <v>0.214</v>
      </c>
      <c r="AM76">
        <v>-1.6299999999999999E-2</v>
      </c>
      <c r="AN76">
        <v>-6.6E-3</v>
      </c>
      <c r="AO76" s="35">
        <f t="shared" si="32"/>
        <v>1.9275000000000014E-2</v>
      </c>
      <c r="AP76" s="35">
        <f t="shared" si="33"/>
        <v>2.1212142857142853E-2</v>
      </c>
      <c r="AQ76" s="35">
        <f t="shared" si="33"/>
        <v>1.1512142857142854E-2</v>
      </c>
      <c r="AR76">
        <v>8.1500000000000003E-2</v>
      </c>
      <c r="AS76">
        <v>-1.1999999999999999E-3</v>
      </c>
      <c r="AT76">
        <v>-3.27E-2</v>
      </c>
      <c r="AU76" s="35">
        <f t="shared" si="34"/>
        <v>1.4891428571428597E-2</v>
      </c>
      <c r="AV76" s="35">
        <f t="shared" si="35"/>
        <v>3.7121428571428548E-3</v>
      </c>
      <c r="AW76" s="35">
        <f t="shared" si="35"/>
        <v>3.7612142857142858E-2</v>
      </c>
      <c r="AX76">
        <v>0.1399</v>
      </c>
      <c r="AY76">
        <v>-5.5899999999999998E-2</v>
      </c>
      <c r="AZ76">
        <v>-1.5100000000000001E-2</v>
      </c>
      <c r="BA76" s="35">
        <f t="shared" si="36"/>
        <v>1.0920714285714284E-2</v>
      </c>
      <c r="BB76" s="35">
        <f t="shared" si="37"/>
        <v>6.0812142857142856E-2</v>
      </c>
      <c r="BC76" s="35">
        <f t="shared" si="37"/>
        <v>2.0012142857142853E-2</v>
      </c>
    </row>
    <row r="77" spans="1:55" ht="15">
      <c r="A77" s="1">
        <v>71</v>
      </c>
      <c r="B77">
        <v>0.2331</v>
      </c>
      <c r="C77">
        <v>-1.54E-2</v>
      </c>
      <c r="D77">
        <v>6.7999999999999996E-3</v>
      </c>
      <c r="E77" s="34">
        <f t="shared" si="19"/>
        <v>2.4450000000000027E-3</v>
      </c>
      <c r="F77" s="34">
        <f t="shared" si="20"/>
        <v>2.425357142857143E-2</v>
      </c>
      <c r="G77" s="34">
        <f t="shared" si="21"/>
        <v>1.1712142857142855E-2</v>
      </c>
      <c r="H77">
        <v>0.19639999999999999</v>
      </c>
      <c r="I77">
        <v>-1.6999999999999999E-3</v>
      </c>
      <c r="J77">
        <v>-1.3299999999999999E-2</v>
      </c>
      <c r="K77" s="35">
        <f t="shared" si="22"/>
        <v>1.5418571428571476E-2</v>
      </c>
      <c r="L77" s="35">
        <f t="shared" si="23"/>
        <v>3.2121428571428544E-3</v>
      </c>
      <c r="M77" s="35">
        <f t="shared" si="23"/>
        <v>1.8212142857142854E-2</v>
      </c>
      <c r="N77">
        <v>0.223</v>
      </c>
      <c r="O77">
        <v>6.7999999999999996E-3</v>
      </c>
      <c r="P77">
        <v>6.1000000000000004E-3</v>
      </c>
      <c r="Q77" s="35">
        <f t="shared" si="24"/>
        <v>1.5457142857142614E-3</v>
      </c>
      <c r="R77" s="35">
        <f t="shared" si="25"/>
        <v>1.1712142857142855E-2</v>
      </c>
      <c r="S77" s="35">
        <f t="shared" si="25"/>
        <v>1.1012142857142856E-2</v>
      </c>
      <c r="T77">
        <v>0.21460000000000001</v>
      </c>
      <c r="U77">
        <v>1.9599999999999999E-2</v>
      </c>
      <c r="V77">
        <v>-1.7100000000000001E-2</v>
      </c>
      <c r="W77" s="35">
        <f t="shared" si="26"/>
        <v>7.6292857142857828E-3</v>
      </c>
      <c r="X77" s="35">
        <f t="shared" si="27"/>
        <v>2.4512142857142854E-2</v>
      </c>
      <c r="Y77" s="35">
        <f t="shared" si="27"/>
        <v>2.2012142857142855E-2</v>
      </c>
      <c r="Z77">
        <v>0.18790000000000001</v>
      </c>
      <c r="AA77">
        <v>-1.95E-2</v>
      </c>
      <c r="AB77">
        <v>-5.1000000000000004E-3</v>
      </c>
      <c r="AC77" s="35">
        <f t="shared" si="28"/>
        <v>2.7214285714285663E-2</v>
      </c>
      <c r="AD77" s="35">
        <f t="shared" si="29"/>
        <v>2.4412142857142854E-2</v>
      </c>
      <c r="AE77" s="35">
        <f t="shared" si="29"/>
        <v>1.0012142857142855E-2</v>
      </c>
      <c r="AF77">
        <v>0.19339999999999999</v>
      </c>
      <c r="AG77">
        <v>-1.17E-2</v>
      </c>
      <c r="AH77">
        <v>-1.61E-2</v>
      </c>
      <c r="AI77" s="35">
        <f t="shared" si="30"/>
        <v>1.8701428571428536E-2</v>
      </c>
      <c r="AJ77" s="35">
        <f t="shared" si="31"/>
        <v>1.6612142857142853E-2</v>
      </c>
      <c r="AK77" s="35">
        <f t="shared" si="31"/>
        <v>2.1012142857142854E-2</v>
      </c>
      <c r="AL77">
        <v>0.22750000000000001</v>
      </c>
      <c r="AM77">
        <v>-2.5899999999999999E-2</v>
      </c>
      <c r="AN77">
        <v>0</v>
      </c>
      <c r="AO77" s="35">
        <f t="shared" si="32"/>
        <v>3.2775000000000026E-2</v>
      </c>
      <c r="AP77" s="35">
        <f t="shared" si="33"/>
        <v>3.0812142857142854E-2</v>
      </c>
      <c r="AQ77" s="35">
        <f t="shared" si="33"/>
        <v>4.9121428571428545E-3</v>
      </c>
      <c r="AR77">
        <v>6.6500000000000004E-2</v>
      </c>
      <c r="AS77">
        <v>-1.6E-2</v>
      </c>
      <c r="AT77">
        <v>-2.18E-2</v>
      </c>
      <c r="AU77" s="35">
        <f t="shared" si="34"/>
        <v>2.9891428571428597E-2</v>
      </c>
      <c r="AV77" s="35">
        <f t="shared" si="35"/>
        <v>2.0912142857142855E-2</v>
      </c>
      <c r="AW77" s="35">
        <f t="shared" si="35"/>
        <v>2.6712142857142854E-2</v>
      </c>
      <c r="AX77">
        <v>0.14299999999999999</v>
      </c>
      <c r="AY77">
        <v>2.7000000000000001E-3</v>
      </c>
      <c r="AZ77">
        <v>-1.15E-2</v>
      </c>
      <c r="BA77" s="35">
        <f t="shared" si="36"/>
        <v>7.8207142857142919E-3</v>
      </c>
      <c r="BB77" s="35">
        <f t="shared" si="37"/>
        <v>7.6121428571428547E-3</v>
      </c>
      <c r="BC77" s="35">
        <f t="shared" si="37"/>
        <v>1.6412142857142854E-2</v>
      </c>
    </row>
    <row r="78" spans="1:55" ht="15">
      <c r="A78" s="1">
        <v>72</v>
      </c>
      <c r="B78">
        <v>0.2351</v>
      </c>
      <c r="C78">
        <v>-1.2E-2</v>
      </c>
      <c r="D78">
        <v>7.3000000000000001E-3</v>
      </c>
      <c r="E78" s="34">
        <f t="shared" si="19"/>
        <v>4.4450000000000045E-3</v>
      </c>
      <c r="F78" s="34">
        <f t="shared" si="20"/>
        <v>2.085357142857143E-2</v>
      </c>
      <c r="G78" s="34">
        <f t="shared" si="21"/>
        <v>1.2212142857142855E-2</v>
      </c>
      <c r="H78">
        <v>0.19789999999999999</v>
      </c>
      <c r="I78">
        <v>-2.1700000000000001E-2</v>
      </c>
      <c r="J78">
        <v>-1.6999999999999999E-3</v>
      </c>
      <c r="K78" s="35">
        <f t="shared" si="22"/>
        <v>1.3918571428571475E-2</v>
      </c>
      <c r="L78" s="35">
        <f t="shared" si="23"/>
        <v>2.6612142857142855E-2</v>
      </c>
      <c r="M78" s="35">
        <f t="shared" si="23"/>
        <v>3.2121428571428544E-3</v>
      </c>
      <c r="N78">
        <v>0.2316</v>
      </c>
      <c r="O78">
        <v>1.6000000000000001E-3</v>
      </c>
      <c r="P78">
        <v>9.1999999999999998E-3</v>
      </c>
      <c r="Q78" s="35">
        <f t="shared" si="24"/>
        <v>7.0542857142857351E-3</v>
      </c>
      <c r="R78" s="35">
        <f t="shared" si="25"/>
        <v>6.5121428571428544E-3</v>
      </c>
      <c r="S78" s="35">
        <f t="shared" si="25"/>
        <v>1.4112142857142854E-2</v>
      </c>
      <c r="T78">
        <v>0.21260000000000001</v>
      </c>
      <c r="U78">
        <v>1.7500000000000002E-2</v>
      </c>
      <c r="V78">
        <v>-1.2500000000000001E-2</v>
      </c>
      <c r="W78" s="35">
        <f t="shared" si="26"/>
        <v>9.6292857142857846E-3</v>
      </c>
      <c r="X78" s="35">
        <f t="shared" si="27"/>
        <v>2.2412142857142856E-2</v>
      </c>
      <c r="Y78" s="35">
        <f t="shared" si="27"/>
        <v>1.7412142857142855E-2</v>
      </c>
      <c r="Z78">
        <v>0.19320000000000001</v>
      </c>
      <c r="AA78">
        <v>-1.46E-2</v>
      </c>
      <c r="AB78">
        <v>-3.3E-3</v>
      </c>
      <c r="AC78" s="35">
        <f t="shared" si="28"/>
        <v>2.1914285714285664E-2</v>
      </c>
      <c r="AD78" s="35">
        <f t="shared" si="29"/>
        <v>1.9512142857142853E-2</v>
      </c>
      <c r="AE78" s="35">
        <f t="shared" si="29"/>
        <v>1.6121428571428545E-3</v>
      </c>
      <c r="AF78">
        <v>0.20499999999999999</v>
      </c>
      <c r="AG78">
        <v>-1.0500000000000001E-2</v>
      </c>
      <c r="AH78">
        <v>5.7000000000000002E-3</v>
      </c>
      <c r="AI78" s="35">
        <f t="shared" si="30"/>
        <v>7.1014285714285363E-3</v>
      </c>
      <c r="AJ78" s="35">
        <f t="shared" si="31"/>
        <v>1.5412142857142855E-2</v>
      </c>
      <c r="AK78" s="35">
        <f t="shared" si="31"/>
        <v>1.0612142857142855E-2</v>
      </c>
      <c r="AL78">
        <v>0.22159999999999999</v>
      </c>
      <c r="AM78">
        <v>-2.3199999999999998E-2</v>
      </c>
      <c r="AN78">
        <v>-8.8000000000000005E-3</v>
      </c>
      <c r="AO78" s="35">
        <f t="shared" si="32"/>
        <v>2.687500000000001E-2</v>
      </c>
      <c r="AP78" s="35">
        <f t="shared" si="33"/>
        <v>2.8112142857142853E-2</v>
      </c>
      <c r="AQ78" s="35">
        <f t="shared" si="33"/>
        <v>1.3712142857142855E-2</v>
      </c>
      <c r="AR78">
        <v>5.5300000000000002E-2</v>
      </c>
      <c r="AS78">
        <v>-1.3599999999999999E-2</v>
      </c>
      <c r="AT78">
        <v>-1.35E-2</v>
      </c>
      <c r="AU78" s="35">
        <f t="shared" si="34"/>
        <v>4.1091428571428598E-2</v>
      </c>
      <c r="AV78" s="35">
        <f t="shared" si="35"/>
        <v>1.8512142857142852E-2</v>
      </c>
      <c r="AW78" s="35">
        <f t="shared" si="35"/>
        <v>1.8412142857142856E-2</v>
      </c>
      <c r="AX78">
        <v>0.16220000000000001</v>
      </c>
      <c r="AY78">
        <v>-2.2000000000000001E-3</v>
      </c>
      <c r="AZ78">
        <v>-3.7900000000000003E-2</v>
      </c>
      <c r="BA78" s="35">
        <f t="shared" si="36"/>
        <v>1.1379285714285731E-2</v>
      </c>
      <c r="BB78" s="35">
        <f t="shared" si="37"/>
        <v>2.7121428571428544E-3</v>
      </c>
      <c r="BC78" s="35">
        <f t="shared" si="37"/>
        <v>4.2812142857142854E-2</v>
      </c>
    </row>
    <row r="79" spans="1:55" ht="15">
      <c r="A79" s="1">
        <v>73</v>
      </c>
      <c r="B79">
        <v>0.24</v>
      </c>
      <c r="C79">
        <v>-5.4999999999999997E-3</v>
      </c>
      <c r="D79">
        <v>1.06E-2</v>
      </c>
      <c r="E79" s="34">
        <f t="shared" si="19"/>
        <v>9.3449999999999922E-3</v>
      </c>
      <c r="F79" s="34">
        <f t="shared" si="20"/>
        <v>3.353571428571428E-3</v>
      </c>
      <c r="G79" s="34">
        <f t="shared" si="21"/>
        <v>1.5512142857142855E-2</v>
      </c>
      <c r="H79">
        <v>0.19370000000000001</v>
      </c>
      <c r="I79">
        <v>-1.5100000000000001E-2</v>
      </c>
      <c r="J79">
        <v>-2.8E-3</v>
      </c>
      <c r="K79" s="35">
        <f t="shared" si="22"/>
        <v>1.8118571428571456E-2</v>
      </c>
      <c r="L79" s="35">
        <f t="shared" si="23"/>
        <v>2.0012142857142853E-2</v>
      </c>
      <c r="M79" s="35">
        <f t="shared" si="23"/>
        <v>2.1121428571428545E-3</v>
      </c>
      <c r="N79">
        <v>0.2303</v>
      </c>
      <c r="O79">
        <v>2.7000000000000001E-3</v>
      </c>
      <c r="P79">
        <v>0.01</v>
      </c>
      <c r="Q79" s="35">
        <f t="shared" si="24"/>
        <v>5.7542857142857395E-3</v>
      </c>
      <c r="R79" s="35">
        <f t="shared" si="25"/>
        <v>7.6121428571428547E-3</v>
      </c>
      <c r="S79" s="35">
        <f t="shared" si="25"/>
        <v>1.4912142857142855E-2</v>
      </c>
      <c r="T79">
        <v>0.21859999999999999</v>
      </c>
      <c r="U79">
        <v>2.3099999999999999E-2</v>
      </c>
      <c r="V79">
        <v>-1.2999999999999999E-2</v>
      </c>
      <c r="W79" s="35">
        <f t="shared" si="26"/>
        <v>3.629285714285807E-3</v>
      </c>
      <c r="X79" s="35">
        <f t="shared" si="27"/>
        <v>2.8012142857142854E-2</v>
      </c>
      <c r="Y79" s="35">
        <f t="shared" si="27"/>
        <v>1.7912142857142856E-2</v>
      </c>
      <c r="Z79">
        <v>0.2074</v>
      </c>
      <c r="AA79">
        <v>-1.01E-2</v>
      </c>
      <c r="AB79">
        <v>6.7000000000000002E-3</v>
      </c>
      <c r="AC79" s="35">
        <f t="shared" si="28"/>
        <v>7.7142857142856736E-3</v>
      </c>
      <c r="AD79" s="35">
        <f t="shared" si="29"/>
        <v>1.5012142857142854E-2</v>
      </c>
      <c r="AE79" s="35">
        <f t="shared" si="29"/>
        <v>1.1612142857142856E-2</v>
      </c>
      <c r="AF79">
        <v>0.219</v>
      </c>
      <c r="AG79">
        <v>2.18E-2</v>
      </c>
      <c r="AH79">
        <v>1.4E-2</v>
      </c>
      <c r="AI79" s="35">
        <f t="shared" si="30"/>
        <v>6.8985714285714761E-3</v>
      </c>
      <c r="AJ79" s="35">
        <f t="shared" si="31"/>
        <v>2.6712142857142854E-2</v>
      </c>
      <c r="AK79" s="35">
        <f t="shared" si="31"/>
        <v>1.8912142857142857E-2</v>
      </c>
      <c r="AL79">
        <v>0.22239999999999999</v>
      </c>
      <c r="AM79">
        <v>-2.0899999999999998E-2</v>
      </c>
      <c r="AN79">
        <v>-0.01</v>
      </c>
      <c r="AO79" s="35">
        <f t="shared" si="32"/>
        <v>2.7675000000000005E-2</v>
      </c>
      <c r="AP79" s="35">
        <f t="shared" si="33"/>
        <v>2.5812142857142853E-2</v>
      </c>
      <c r="AQ79" s="35">
        <f t="shared" si="33"/>
        <v>1.4912142857142855E-2</v>
      </c>
      <c r="AR79">
        <v>4.99E-2</v>
      </c>
      <c r="AS79">
        <v>-1.9300000000000001E-2</v>
      </c>
      <c r="AT79">
        <v>4.1999999999999997E-3</v>
      </c>
      <c r="AU79" s="35">
        <f t="shared" si="34"/>
        <v>4.64914285714286E-2</v>
      </c>
      <c r="AV79" s="35">
        <f t="shared" si="35"/>
        <v>2.4212142857142856E-2</v>
      </c>
      <c r="AW79" s="35">
        <f t="shared" si="35"/>
        <v>9.1121428571428534E-3</v>
      </c>
      <c r="AX79">
        <v>0.1515</v>
      </c>
      <c r="AY79">
        <v>-2.35E-2</v>
      </c>
      <c r="AZ79">
        <v>-2.1899999999999999E-2</v>
      </c>
      <c r="BA79" s="35">
        <f t="shared" si="36"/>
        <v>6.792857142857156E-4</v>
      </c>
      <c r="BB79" s="35">
        <f t="shared" si="37"/>
        <v>2.8412142857142855E-2</v>
      </c>
      <c r="BC79" s="35">
        <f t="shared" si="37"/>
        <v>2.6812142857142854E-2</v>
      </c>
    </row>
    <row r="80" spans="1:55" ht="15">
      <c r="A80" s="1">
        <v>74</v>
      </c>
      <c r="B80">
        <v>0.2321</v>
      </c>
      <c r="C80">
        <v>-1.18E-2</v>
      </c>
      <c r="D80">
        <v>-4.1000000000000003E-3</v>
      </c>
      <c r="E80" s="34">
        <f t="shared" si="19"/>
        <v>1.4450000000000018E-3</v>
      </c>
      <c r="F80" s="34">
        <f t="shared" si="20"/>
        <v>2.0653571428571427E-2</v>
      </c>
      <c r="G80" s="34">
        <f t="shared" si="21"/>
        <v>8.1214285714285416E-4</v>
      </c>
      <c r="H80">
        <v>0.18940000000000001</v>
      </c>
      <c r="I80">
        <v>-1.9300000000000001E-2</v>
      </c>
      <c r="J80">
        <v>-4.0000000000000002E-4</v>
      </c>
      <c r="K80" s="35">
        <f t="shared" si="22"/>
        <v>2.2418571428571454E-2</v>
      </c>
      <c r="L80" s="35">
        <f t="shared" si="23"/>
        <v>2.4212142857142856E-2</v>
      </c>
      <c r="M80" s="35">
        <f t="shared" si="23"/>
        <v>4.5121428571428543E-3</v>
      </c>
      <c r="N80">
        <v>0.2268</v>
      </c>
      <c r="O80">
        <v>3.0999999999999999E-3</v>
      </c>
      <c r="P80">
        <v>1.2699999999999999E-2</v>
      </c>
      <c r="Q80" s="35">
        <f t="shared" si="24"/>
        <v>2.2542857142857364E-3</v>
      </c>
      <c r="R80" s="35">
        <f t="shared" si="25"/>
        <v>8.0121428571428548E-3</v>
      </c>
      <c r="S80" s="35">
        <f t="shared" si="25"/>
        <v>1.7612142857142854E-2</v>
      </c>
      <c r="T80">
        <v>0.218</v>
      </c>
      <c r="U80">
        <v>2.1700000000000001E-2</v>
      </c>
      <c r="V80">
        <v>-1.18E-2</v>
      </c>
      <c r="W80" s="35">
        <f t="shared" si="26"/>
        <v>4.2292857142857965E-3</v>
      </c>
      <c r="X80" s="35">
        <f t="shared" si="27"/>
        <v>2.6612142857142855E-2</v>
      </c>
      <c r="Y80" s="35">
        <f t="shared" si="27"/>
        <v>1.6712142857142856E-2</v>
      </c>
      <c r="Z80">
        <v>0.18540000000000001</v>
      </c>
      <c r="AA80">
        <v>-2.07E-2</v>
      </c>
      <c r="AB80">
        <v>-5.4999999999999997E-3</v>
      </c>
      <c r="AC80" s="35">
        <f t="shared" si="28"/>
        <v>2.9714285714285665E-2</v>
      </c>
      <c r="AD80" s="35">
        <f t="shared" si="29"/>
        <v>2.5612142857142854E-2</v>
      </c>
      <c r="AE80" s="35">
        <f t="shared" si="29"/>
        <v>1.0412142857142854E-2</v>
      </c>
      <c r="AF80">
        <v>0.222</v>
      </c>
      <c r="AG80">
        <v>2.41E-2</v>
      </c>
      <c r="AH80">
        <v>1.0800000000000001E-2</v>
      </c>
      <c r="AI80" s="35">
        <f t="shared" si="30"/>
        <v>9.8985714285714788E-3</v>
      </c>
      <c r="AJ80" s="35">
        <f t="shared" si="31"/>
        <v>2.9012142857142854E-2</v>
      </c>
      <c r="AK80" s="35">
        <f t="shared" si="31"/>
        <v>1.5712142857142855E-2</v>
      </c>
      <c r="AL80">
        <v>0.221</v>
      </c>
      <c r="AM80">
        <v>-1.6500000000000001E-2</v>
      </c>
      <c r="AN80">
        <v>-2.5600000000000001E-2</v>
      </c>
      <c r="AO80" s="35">
        <f t="shared" si="32"/>
        <v>2.6275000000000021E-2</v>
      </c>
      <c r="AP80" s="35">
        <f t="shared" si="33"/>
        <v>2.1412142857142855E-2</v>
      </c>
      <c r="AQ80" s="35">
        <f t="shared" si="33"/>
        <v>3.0512142857142856E-2</v>
      </c>
      <c r="AR80">
        <v>4.0800000000000003E-2</v>
      </c>
      <c r="AS80">
        <v>-1.11E-2</v>
      </c>
      <c r="AT80">
        <v>1.01E-2</v>
      </c>
      <c r="AU80" s="35">
        <f t="shared" si="34"/>
        <v>5.5591428571428597E-2</v>
      </c>
      <c r="AV80" s="35">
        <f t="shared" si="35"/>
        <v>1.6012142857142857E-2</v>
      </c>
      <c r="AW80" s="35">
        <f t="shared" si="35"/>
        <v>1.5012142857142854E-2</v>
      </c>
      <c r="AX80">
        <v>0.16439999999999999</v>
      </c>
      <c r="AY80">
        <v>-4.1599999999999998E-2</v>
      </c>
      <c r="AZ80">
        <v>-1.6500000000000001E-2</v>
      </c>
      <c r="BA80" s="35">
        <f t="shared" si="36"/>
        <v>1.357928571428571E-2</v>
      </c>
      <c r="BB80" s="35">
        <f t="shared" si="37"/>
        <v>4.6512142857142849E-2</v>
      </c>
      <c r="BC80" s="35">
        <f t="shared" si="37"/>
        <v>2.1412142857142855E-2</v>
      </c>
    </row>
    <row r="81" spans="1:55" ht="15">
      <c r="A81" s="1">
        <v>75</v>
      </c>
      <c r="B81">
        <v>0.2326</v>
      </c>
      <c r="C81">
        <v>-1.32E-2</v>
      </c>
      <c r="D81">
        <v>-1.12E-2</v>
      </c>
      <c r="E81" s="34">
        <f t="shared" si="19"/>
        <v>1.9450000000000023E-3</v>
      </c>
      <c r="F81" s="34">
        <f t="shared" si="20"/>
        <v>2.2053571428571429E-2</v>
      </c>
      <c r="G81" s="34">
        <f t="shared" si="21"/>
        <v>1.6112142857142853E-2</v>
      </c>
      <c r="H81">
        <v>0.19450000000000001</v>
      </c>
      <c r="I81">
        <v>-1.32E-2</v>
      </c>
      <c r="J81">
        <v>1.1299999999999999E-2</v>
      </c>
      <c r="K81" s="35">
        <f t="shared" si="22"/>
        <v>1.7318571428571461E-2</v>
      </c>
      <c r="L81" s="35">
        <f t="shared" si="23"/>
        <v>1.8112142857142854E-2</v>
      </c>
      <c r="M81" s="35">
        <f t="shared" si="23"/>
        <v>1.6212142857142856E-2</v>
      </c>
      <c r="N81">
        <v>0.2268</v>
      </c>
      <c r="O81">
        <v>-3.8E-3</v>
      </c>
      <c r="P81">
        <v>7.4000000000000003E-3</v>
      </c>
      <c r="Q81" s="35">
        <f t="shared" si="24"/>
        <v>2.2542857142857364E-3</v>
      </c>
      <c r="R81" s="35">
        <f t="shared" si="25"/>
        <v>1.1121428571428545E-3</v>
      </c>
      <c r="S81" s="35">
        <f t="shared" si="25"/>
        <v>1.2312142857142855E-2</v>
      </c>
      <c r="T81">
        <v>0.21060000000000001</v>
      </c>
      <c r="U81">
        <v>8.3000000000000001E-3</v>
      </c>
      <c r="V81">
        <v>-1.41E-2</v>
      </c>
      <c r="W81" s="35">
        <f t="shared" si="26"/>
        <v>1.1629285714285786E-2</v>
      </c>
      <c r="X81" s="35">
        <f t="shared" si="27"/>
        <v>1.3212142857142855E-2</v>
      </c>
      <c r="Y81" s="35">
        <f t="shared" si="27"/>
        <v>1.9012142857142852E-2</v>
      </c>
      <c r="Z81">
        <v>0.19040000000000001</v>
      </c>
      <c r="AA81">
        <v>-1.5699999999999999E-2</v>
      </c>
      <c r="AB81">
        <v>3.2000000000000002E-3</v>
      </c>
      <c r="AC81" s="35">
        <f t="shared" si="28"/>
        <v>2.4714285714285661E-2</v>
      </c>
      <c r="AD81" s="35">
        <f t="shared" si="29"/>
        <v>2.0612142857142853E-2</v>
      </c>
      <c r="AE81" s="35">
        <f t="shared" si="29"/>
        <v>8.1121428571428542E-3</v>
      </c>
      <c r="AF81">
        <v>0.2142</v>
      </c>
      <c r="AG81">
        <v>-0.01</v>
      </c>
      <c r="AH81">
        <v>6.4999999999999997E-3</v>
      </c>
      <c r="AI81" s="35">
        <f t="shared" si="30"/>
        <v>2.0985714285714774E-3</v>
      </c>
      <c r="AJ81" s="35">
        <f t="shared" si="31"/>
        <v>1.4912142857142855E-2</v>
      </c>
      <c r="AK81" s="35">
        <f t="shared" si="31"/>
        <v>1.1412142857142853E-2</v>
      </c>
      <c r="AL81">
        <v>0.2203</v>
      </c>
      <c r="AM81">
        <v>5.5999999999999999E-3</v>
      </c>
      <c r="AN81">
        <v>-1.9099999999999999E-2</v>
      </c>
      <c r="AO81" s="35">
        <f t="shared" si="32"/>
        <v>2.5575000000000014E-2</v>
      </c>
      <c r="AP81" s="35">
        <f t="shared" si="33"/>
        <v>1.0512142857142855E-2</v>
      </c>
      <c r="AQ81" s="35">
        <f t="shared" si="33"/>
        <v>2.4012142857142853E-2</v>
      </c>
      <c r="AR81">
        <v>3.5400000000000001E-2</v>
      </c>
      <c r="AS81">
        <v>1.4E-3</v>
      </c>
      <c r="AT81">
        <v>1.5100000000000001E-2</v>
      </c>
      <c r="AU81" s="35">
        <f t="shared" si="34"/>
        <v>6.0991428571428599E-2</v>
      </c>
      <c r="AV81" s="35">
        <f t="shared" si="35"/>
        <v>6.3121428571428547E-3</v>
      </c>
      <c r="AW81" s="35">
        <f t="shared" si="35"/>
        <v>2.0012142857142853E-2</v>
      </c>
      <c r="AX81">
        <v>0.13550000000000001</v>
      </c>
      <c r="AY81">
        <v>2.0000000000000001E-4</v>
      </c>
      <c r="AZ81">
        <v>-9.2999999999999992E-3</v>
      </c>
      <c r="BA81" s="35">
        <f t="shared" si="36"/>
        <v>1.5320714285714271E-2</v>
      </c>
      <c r="BB81" s="35">
        <f t="shared" si="37"/>
        <v>5.1121428571428542E-3</v>
      </c>
      <c r="BC81" s="35">
        <f t="shared" si="37"/>
        <v>1.4212142857142854E-2</v>
      </c>
    </row>
    <row r="82" spans="1:55" ht="15">
      <c r="A82" s="1">
        <v>76</v>
      </c>
      <c r="B82">
        <v>0.23899999999999999</v>
      </c>
      <c r="C82">
        <v>-1.2E-2</v>
      </c>
      <c r="D82">
        <v>-1.04E-2</v>
      </c>
      <c r="E82" s="34">
        <f t="shared" si="19"/>
        <v>8.3449999999999913E-3</v>
      </c>
      <c r="F82" s="34">
        <f t="shared" si="20"/>
        <v>2.085357142857143E-2</v>
      </c>
      <c r="G82" s="34">
        <f t="shared" si="21"/>
        <v>1.5312142857142854E-2</v>
      </c>
      <c r="H82">
        <v>0.19980000000000001</v>
      </c>
      <c r="I82">
        <v>1.1000000000000001E-3</v>
      </c>
      <c r="J82">
        <v>1.32E-2</v>
      </c>
      <c r="K82" s="35">
        <f t="shared" si="22"/>
        <v>1.2018571428571462E-2</v>
      </c>
      <c r="L82" s="35">
        <f t="shared" si="23"/>
        <v>6.0121428571428548E-3</v>
      </c>
      <c r="M82" s="35">
        <f t="shared" si="23"/>
        <v>1.8112142857142854E-2</v>
      </c>
      <c r="N82">
        <v>0.2167</v>
      </c>
      <c r="O82">
        <v>-5.8999999999999999E-3</v>
      </c>
      <c r="P82">
        <v>1.5100000000000001E-2</v>
      </c>
      <c r="Q82" s="35">
        <f t="shared" si="24"/>
        <v>7.8457142857142614E-3</v>
      </c>
      <c r="R82" s="35">
        <f t="shared" si="25"/>
        <v>1.0812142857142854E-2</v>
      </c>
      <c r="S82" s="35">
        <f t="shared" si="25"/>
        <v>2.0012142857142853E-2</v>
      </c>
      <c r="T82">
        <v>0.21920000000000001</v>
      </c>
      <c r="U82">
        <v>-5.8999999999999999E-3</v>
      </c>
      <c r="V82">
        <v>-1.03E-2</v>
      </c>
      <c r="W82" s="35">
        <f t="shared" si="26"/>
        <v>3.0292857142857899E-3</v>
      </c>
      <c r="X82" s="35">
        <f t="shared" si="27"/>
        <v>1.0812142857142854E-2</v>
      </c>
      <c r="Y82" s="35">
        <f t="shared" si="27"/>
        <v>1.5212142857142855E-2</v>
      </c>
      <c r="Z82">
        <v>0.17349999999999999</v>
      </c>
      <c r="AA82">
        <v>-4.5999999999999999E-3</v>
      </c>
      <c r="AB82">
        <v>1.8E-3</v>
      </c>
      <c r="AC82" s="35">
        <f t="shared" si="28"/>
        <v>4.1614285714285687E-2</v>
      </c>
      <c r="AD82" s="35">
        <f t="shared" si="29"/>
        <v>3.1214285714285459E-4</v>
      </c>
      <c r="AE82" s="35">
        <f t="shared" si="29"/>
        <v>6.712142857142854E-3</v>
      </c>
      <c r="AF82">
        <v>0.1991</v>
      </c>
      <c r="AG82">
        <v>-9.7000000000000003E-3</v>
      </c>
      <c r="AH82">
        <v>-8.0000000000000004E-4</v>
      </c>
      <c r="AI82" s="35">
        <f t="shared" si="30"/>
        <v>1.3001428571428525E-2</v>
      </c>
      <c r="AJ82" s="35">
        <f t="shared" si="31"/>
        <v>1.4612142857142855E-2</v>
      </c>
      <c r="AK82" s="35">
        <f t="shared" si="31"/>
        <v>4.1121428571428541E-3</v>
      </c>
      <c r="AL82">
        <v>0.20780000000000001</v>
      </c>
      <c r="AM82">
        <v>-1.7899999999999999E-2</v>
      </c>
      <c r="AN82">
        <v>-2.1100000000000001E-2</v>
      </c>
      <c r="AO82" s="35">
        <f t="shared" si="32"/>
        <v>1.3075000000000031E-2</v>
      </c>
      <c r="AP82" s="35">
        <f t="shared" si="33"/>
        <v>2.2812142857142854E-2</v>
      </c>
      <c r="AQ82" s="35">
        <f t="shared" si="33"/>
        <v>2.6012142857142855E-2</v>
      </c>
      <c r="AR82">
        <v>2.76E-2</v>
      </c>
      <c r="AS82">
        <v>-1.09E-2</v>
      </c>
      <c r="AT82">
        <v>2.7699999999999999E-2</v>
      </c>
      <c r="AU82" s="35">
        <f t="shared" si="34"/>
        <v>6.8791428571428601E-2</v>
      </c>
      <c r="AV82" s="35">
        <f t="shared" si="35"/>
        <v>1.5812142857142854E-2</v>
      </c>
      <c r="AW82" s="35">
        <f t="shared" si="35"/>
        <v>3.2612142857142853E-2</v>
      </c>
      <c r="AX82">
        <v>0.14169999999999999</v>
      </c>
      <c r="AY82">
        <v>-0.03</v>
      </c>
      <c r="AZ82">
        <v>-8.3999999999999995E-3</v>
      </c>
      <c r="BA82" s="35">
        <f t="shared" si="36"/>
        <v>9.1207142857142876E-3</v>
      </c>
      <c r="BB82" s="35">
        <f t="shared" si="37"/>
        <v>3.491214285714285E-2</v>
      </c>
      <c r="BC82" s="35">
        <f t="shared" si="37"/>
        <v>1.3312142857142854E-2</v>
      </c>
    </row>
    <row r="83" spans="1:55" ht="15">
      <c r="A83" s="1">
        <v>77</v>
      </c>
      <c r="B83">
        <v>0.2298</v>
      </c>
      <c r="C83">
        <v>-1.9E-3</v>
      </c>
      <c r="D83">
        <v>-2.0799999999999999E-2</v>
      </c>
      <c r="E83" s="34">
        <f t="shared" si="19"/>
        <v>8.5499999999999465E-4</v>
      </c>
      <c r="F83" s="34">
        <f t="shared" si="20"/>
        <v>6.9535714285714279E-3</v>
      </c>
      <c r="G83" s="34">
        <f t="shared" si="21"/>
        <v>2.5712142857142854E-2</v>
      </c>
      <c r="H83">
        <v>0.16569999999999999</v>
      </c>
      <c r="I83">
        <v>-9.2999999999999992E-3</v>
      </c>
      <c r="J83">
        <v>-1.6E-2</v>
      </c>
      <c r="K83" s="35">
        <f t="shared" si="22"/>
        <v>4.6118571428571481E-2</v>
      </c>
      <c r="L83" s="35">
        <f t="shared" si="23"/>
        <v>1.4212142857142854E-2</v>
      </c>
      <c r="M83" s="35">
        <f t="shared" si="23"/>
        <v>2.0912142857142855E-2</v>
      </c>
      <c r="N83">
        <v>0.2167</v>
      </c>
      <c r="O83">
        <v>1.5E-3</v>
      </c>
      <c r="P83">
        <v>1.8800000000000001E-2</v>
      </c>
      <c r="Q83" s="35">
        <f t="shared" si="24"/>
        <v>7.8457142857142614E-3</v>
      </c>
      <c r="R83" s="35">
        <f t="shared" si="25"/>
        <v>6.4121428571428541E-3</v>
      </c>
      <c r="S83" s="35">
        <f t="shared" si="25"/>
        <v>2.3712142857142855E-2</v>
      </c>
      <c r="T83">
        <v>0.2165</v>
      </c>
      <c r="U83">
        <v>-2.4299999999999999E-2</v>
      </c>
      <c r="V83">
        <v>-3.7000000000000002E-3</v>
      </c>
      <c r="W83" s="35">
        <f t="shared" si="26"/>
        <v>5.7292857142857978E-3</v>
      </c>
      <c r="X83" s="35">
        <f t="shared" si="27"/>
        <v>2.9212142857142853E-2</v>
      </c>
      <c r="Y83" s="35">
        <f t="shared" si="27"/>
        <v>1.2121428571428543E-3</v>
      </c>
      <c r="Z83">
        <v>0.2079</v>
      </c>
      <c r="AA83">
        <v>-2.0000000000000001E-4</v>
      </c>
      <c r="AB83">
        <v>1.01E-2</v>
      </c>
      <c r="AC83" s="35">
        <f t="shared" si="28"/>
        <v>7.2142857142856731E-3</v>
      </c>
      <c r="AD83" s="35">
        <f t="shared" si="29"/>
        <v>4.7121428571428549E-3</v>
      </c>
      <c r="AE83" s="35">
        <f t="shared" si="29"/>
        <v>1.5012142857142854E-2</v>
      </c>
      <c r="AF83">
        <v>0.19919999999999999</v>
      </c>
      <c r="AG83">
        <v>-1.23E-2</v>
      </c>
      <c r="AH83">
        <v>-6.3E-3</v>
      </c>
      <c r="AI83" s="35">
        <f t="shared" si="30"/>
        <v>1.2901428571428536E-2</v>
      </c>
      <c r="AJ83" s="35">
        <f t="shared" si="31"/>
        <v>1.7212142857142856E-2</v>
      </c>
      <c r="AK83" s="35">
        <f t="shared" si="31"/>
        <v>1.1212142857142855E-2</v>
      </c>
      <c r="AL83">
        <v>0.20419999999999999</v>
      </c>
      <c r="AM83">
        <v>-7.1999999999999998E-3</v>
      </c>
      <c r="AN83">
        <v>-1.77E-2</v>
      </c>
      <c r="AO83" s="35">
        <f t="shared" si="32"/>
        <v>9.4750000000000112E-3</v>
      </c>
      <c r="AP83" s="35">
        <f t="shared" si="33"/>
        <v>1.2112142857142854E-2</v>
      </c>
      <c r="AQ83" s="35">
        <f t="shared" si="33"/>
        <v>2.2612142857142855E-2</v>
      </c>
      <c r="AR83">
        <v>4.2900000000000001E-2</v>
      </c>
      <c r="AS83">
        <v>4.8999999999999998E-3</v>
      </c>
      <c r="AT83">
        <v>2.8E-3</v>
      </c>
      <c r="AU83" s="35">
        <f t="shared" si="34"/>
        <v>5.3491428571428599E-2</v>
      </c>
      <c r="AV83" s="35">
        <f t="shared" si="35"/>
        <v>9.8121428571428543E-3</v>
      </c>
      <c r="AW83" s="35">
        <f t="shared" si="35"/>
        <v>7.7121428571428549E-3</v>
      </c>
      <c r="AX83">
        <v>0.1744</v>
      </c>
      <c r="AY83">
        <v>7.6E-3</v>
      </c>
      <c r="AZ83">
        <v>-1.7399999999999999E-2</v>
      </c>
      <c r="BA83" s="35">
        <f t="shared" si="36"/>
        <v>2.3579285714285719E-2</v>
      </c>
      <c r="BB83" s="35">
        <f t="shared" si="37"/>
        <v>1.2512142857142854E-2</v>
      </c>
      <c r="BC83" s="35">
        <f t="shared" si="37"/>
        <v>2.2312142857142853E-2</v>
      </c>
    </row>
    <row r="84" spans="1:55" ht="15">
      <c r="A84" s="1">
        <v>78</v>
      </c>
      <c r="B84">
        <v>0.23069999999999999</v>
      </c>
      <c r="C84">
        <v>-1.46E-2</v>
      </c>
      <c r="D84">
        <v>-1.9400000000000001E-2</v>
      </c>
      <c r="E84" s="34">
        <f t="shared" si="19"/>
        <v>4.4999999999989493E-5</v>
      </c>
      <c r="F84" s="34">
        <f t="shared" si="20"/>
        <v>2.3453571428571428E-2</v>
      </c>
      <c r="G84" s="34">
        <f t="shared" si="21"/>
        <v>2.4312142857142855E-2</v>
      </c>
      <c r="H84">
        <v>0.2089</v>
      </c>
      <c r="I84">
        <v>-8.0000000000000002E-3</v>
      </c>
      <c r="J84">
        <v>1.5E-3</v>
      </c>
      <c r="K84" s="35">
        <f t="shared" si="22"/>
        <v>2.9185714285714648E-3</v>
      </c>
      <c r="L84" s="35">
        <f t="shared" si="23"/>
        <v>1.2912142857142855E-2</v>
      </c>
      <c r="M84" s="35">
        <f t="shared" si="23"/>
        <v>6.4121428571428541E-3</v>
      </c>
      <c r="N84">
        <v>0.2155</v>
      </c>
      <c r="O84">
        <v>-7.7000000000000002E-3</v>
      </c>
      <c r="P84">
        <v>1.38E-2</v>
      </c>
      <c r="Q84" s="35">
        <f t="shared" si="24"/>
        <v>9.0457142857142681E-3</v>
      </c>
      <c r="R84" s="35">
        <f t="shared" si="25"/>
        <v>1.2612142857142855E-2</v>
      </c>
      <c r="S84" s="35">
        <f t="shared" si="25"/>
        <v>1.8712142857142854E-2</v>
      </c>
      <c r="T84">
        <v>0.2099</v>
      </c>
      <c r="U84">
        <v>-1.47E-2</v>
      </c>
      <c r="V84">
        <v>-1.6999999999999999E-3</v>
      </c>
      <c r="W84" s="35">
        <f t="shared" si="26"/>
        <v>1.2329285714285793E-2</v>
      </c>
      <c r="X84" s="35">
        <f t="shared" si="27"/>
        <v>1.9612142857142856E-2</v>
      </c>
      <c r="Y84" s="35">
        <f t="shared" si="27"/>
        <v>3.2121428571428544E-3</v>
      </c>
      <c r="Z84">
        <v>0.1925</v>
      </c>
      <c r="AA84">
        <v>-1.06E-2</v>
      </c>
      <c r="AB84">
        <v>1.7500000000000002E-2</v>
      </c>
      <c r="AC84" s="35">
        <f t="shared" si="28"/>
        <v>2.261428571428567E-2</v>
      </c>
      <c r="AD84" s="35">
        <f t="shared" si="29"/>
        <v>1.5512142857142855E-2</v>
      </c>
      <c r="AE84" s="35">
        <f t="shared" si="29"/>
        <v>2.2412142857142856E-2</v>
      </c>
      <c r="AF84">
        <v>0.19120000000000001</v>
      </c>
      <c r="AG84">
        <v>-3.0999999999999999E-3</v>
      </c>
      <c r="AH84">
        <v>-5.7000000000000002E-3</v>
      </c>
      <c r="AI84" s="35">
        <f t="shared" si="30"/>
        <v>2.0901428571428515E-2</v>
      </c>
      <c r="AJ84" s="35">
        <f t="shared" si="31"/>
        <v>1.8121428571428546E-3</v>
      </c>
      <c r="AK84" s="35">
        <f t="shared" si="31"/>
        <v>1.0612142857142855E-2</v>
      </c>
      <c r="AL84">
        <v>0.2175</v>
      </c>
      <c r="AM84">
        <v>-1.34E-2</v>
      </c>
      <c r="AN84">
        <v>-1.67E-2</v>
      </c>
      <c r="AO84" s="35">
        <f t="shared" si="32"/>
        <v>2.2775000000000017E-2</v>
      </c>
      <c r="AP84" s="35">
        <f t="shared" si="33"/>
        <v>1.8312142857142853E-2</v>
      </c>
      <c r="AQ84" s="35">
        <f t="shared" si="33"/>
        <v>2.1612142857142854E-2</v>
      </c>
      <c r="AR84">
        <v>7.5700000000000003E-2</v>
      </c>
      <c r="AS84">
        <v>8.8999999999999999E-3</v>
      </c>
      <c r="AT84">
        <v>-1.8700000000000001E-2</v>
      </c>
      <c r="AU84" s="35">
        <f t="shared" si="34"/>
        <v>2.0691428571428597E-2</v>
      </c>
      <c r="AV84" s="35">
        <f t="shared" si="35"/>
        <v>1.3812142857142854E-2</v>
      </c>
      <c r="AW84" s="35">
        <f t="shared" si="35"/>
        <v>2.3612142857142856E-2</v>
      </c>
      <c r="AX84">
        <v>0.1638</v>
      </c>
      <c r="AY84">
        <v>-2.9600000000000001E-2</v>
      </c>
      <c r="AZ84">
        <v>-2.75E-2</v>
      </c>
      <c r="BA84" s="35">
        <f t="shared" si="36"/>
        <v>1.2979285714285721E-2</v>
      </c>
      <c r="BB84" s="35">
        <f t="shared" si="37"/>
        <v>3.4512142857142852E-2</v>
      </c>
      <c r="BC84" s="35">
        <f t="shared" si="37"/>
        <v>3.2412142857142855E-2</v>
      </c>
    </row>
    <row r="85" spans="1:55" ht="15">
      <c r="A85" s="1">
        <v>79</v>
      </c>
      <c r="B85">
        <v>0.22869999999999999</v>
      </c>
      <c r="C85">
        <v>-1.21E-2</v>
      </c>
      <c r="D85">
        <v>-1.8800000000000001E-2</v>
      </c>
      <c r="E85" s="34">
        <f t="shared" si="19"/>
        <v>1.9550000000000123E-3</v>
      </c>
      <c r="F85" s="34">
        <f t="shared" si="20"/>
        <v>2.0953571428571426E-2</v>
      </c>
      <c r="G85" s="34">
        <f t="shared" si="21"/>
        <v>2.3712142857142855E-2</v>
      </c>
      <c r="H85">
        <v>0.22220000000000001</v>
      </c>
      <c r="I85">
        <v>5.0000000000000001E-3</v>
      </c>
      <c r="J85">
        <v>9.7999999999999997E-3</v>
      </c>
      <c r="K85" s="35">
        <f t="shared" si="22"/>
        <v>1.0381428571428541E-2</v>
      </c>
      <c r="L85" s="35">
        <f t="shared" si="23"/>
        <v>9.9121428571428555E-3</v>
      </c>
      <c r="M85" s="35">
        <f t="shared" si="23"/>
        <v>1.4712142857142854E-2</v>
      </c>
      <c r="N85">
        <v>0.2208</v>
      </c>
      <c r="O85">
        <v>-1.9E-3</v>
      </c>
      <c r="P85">
        <v>9.5999999999999992E-3</v>
      </c>
      <c r="Q85" s="35">
        <f t="shared" si="24"/>
        <v>3.7457142857142689E-3</v>
      </c>
      <c r="R85" s="35">
        <f t="shared" si="25"/>
        <v>3.0121428571428547E-3</v>
      </c>
      <c r="S85" s="35">
        <f t="shared" si="25"/>
        <v>1.4512142857142854E-2</v>
      </c>
      <c r="T85">
        <v>0.22040000000000001</v>
      </c>
      <c r="U85">
        <v>-7.1000000000000004E-3</v>
      </c>
      <c r="V85">
        <v>-1.4999999999999999E-2</v>
      </c>
      <c r="W85" s="35">
        <f t="shared" si="26"/>
        <v>1.8292857142857832E-3</v>
      </c>
      <c r="X85" s="35">
        <f t="shared" si="27"/>
        <v>1.2012142857142855E-2</v>
      </c>
      <c r="Y85" s="35">
        <f t="shared" si="27"/>
        <v>1.9912142857142854E-2</v>
      </c>
      <c r="Z85">
        <v>0.19320000000000001</v>
      </c>
      <c r="AA85">
        <v>-2.76E-2</v>
      </c>
      <c r="AB85">
        <v>-1.0200000000000001E-2</v>
      </c>
      <c r="AC85" s="35">
        <f t="shared" si="28"/>
        <v>2.1914285714285664E-2</v>
      </c>
      <c r="AD85" s="35">
        <f t="shared" si="29"/>
        <v>3.2512142857142851E-2</v>
      </c>
      <c r="AE85" s="35">
        <f t="shared" si="29"/>
        <v>1.5112142857142855E-2</v>
      </c>
      <c r="AF85">
        <v>0.19009999999999999</v>
      </c>
      <c r="AG85">
        <v>-3.0000000000000001E-3</v>
      </c>
      <c r="AH85">
        <v>3.7000000000000002E-3</v>
      </c>
      <c r="AI85" s="35">
        <f t="shared" si="30"/>
        <v>2.2001428571428533E-2</v>
      </c>
      <c r="AJ85" s="35">
        <f t="shared" si="31"/>
        <v>1.9121428571428544E-3</v>
      </c>
      <c r="AK85" s="35">
        <f t="shared" si="31"/>
        <v>8.6121428571428547E-3</v>
      </c>
      <c r="AL85">
        <v>0.20269999999999999</v>
      </c>
      <c r="AM85">
        <v>-1.7100000000000001E-2</v>
      </c>
      <c r="AN85">
        <v>-1.9800000000000002E-2</v>
      </c>
      <c r="AO85" s="35">
        <f t="shared" si="32"/>
        <v>7.9750000000000099E-3</v>
      </c>
      <c r="AP85" s="35">
        <f t="shared" si="33"/>
        <v>2.2012142857142855E-2</v>
      </c>
      <c r="AQ85" s="35">
        <f t="shared" si="33"/>
        <v>2.4712142857142856E-2</v>
      </c>
      <c r="AR85">
        <v>0.1038</v>
      </c>
      <c r="AS85">
        <v>-3.6999999999999998E-2</v>
      </c>
      <c r="AT85">
        <v>-0.03</v>
      </c>
      <c r="AU85" s="35">
        <f t="shared" si="34"/>
        <v>7.4085714285714033E-3</v>
      </c>
      <c r="AV85" s="35">
        <f t="shared" si="35"/>
        <v>4.1912142857142856E-2</v>
      </c>
      <c r="AW85" s="35">
        <f t="shared" si="35"/>
        <v>3.491214285714285E-2</v>
      </c>
      <c r="AX85">
        <v>0.1666</v>
      </c>
      <c r="AY85">
        <v>-4.0300000000000002E-2</v>
      </c>
      <c r="AZ85">
        <v>-2.86E-2</v>
      </c>
      <c r="BA85" s="35">
        <f t="shared" si="36"/>
        <v>1.5779285714285718E-2</v>
      </c>
      <c r="BB85" s="35">
        <f t="shared" si="37"/>
        <v>4.5212142857142854E-2</v>
      </c>
      <c r="BC85" s="35">
        <f t="shared" si="37"/>
        <v>3.3512142857142851E-2</v>
      </c>
    </row>
    <row r="86" spans="1:55" ht="15">
      <c r="A86" s="1">
        <v>80</v>
      </c>
      <c r="B86">
        <v>0.23300000000000001</v>
      </c>
      <c r="C86">
        <v>-1.3899999999999999E-2</v>
      </c>
      <c r="D86">
        <v>-1.7999999999999999E-2</v>
      </c>
      <c r="E86" s="34">
        <f t="shared" si="19"/>
        <v>2.3450000000000137E-3</v>
      </c>
      <c r="F86" s="34">
        <f t="shared" si="20"/>
        <v>2.2753571428571429E-2</v>
      </c>
      <c r="G86" s="34">
        <f t="shared" si="21"/>
        <v>2.2912142857142853E-2</v>
      </c>
      <c r="H86">
        <v>0.2021</v>
      </c>
      <c r="I86">
        <v>4.0000000000000002E-4</v>
      </c>
      <c r="J86">
        <v>3.3999999999999998E-3</v>
      </c>
      <c r="K86" s="35">
        <f t="shared" si="22"/>
        <v>9.7185714285714653E-3</v>
      </c>
      <c r="L86" s="35">
        <f t="shared" si="23"/>
        <v>5.3121428571428547E-3</v>
      </c>
      <c r="M86" s="35">
        <f t="shared" si="23"/>
        <v>8.3121428571428548E-3</v>
      </c>
      <c r="N86">
        <v>0.21870000000000001</v>
      </c>
      <c r="O86">
        <v>-1E-3</v>
      </c>
      <c r="P86">
        <v>8.6999999999999994E-3</v>
      </c>
      <c r="Q86" s="35">
        <f t="shared" si="24"/>
        <v>5.8457142857142597E-3</v>
      </c>
      <c r="R86" s="35">
        <f t="shared" si="25"/>
        <v>3.9121428571428545E-3</v>
      </c>
      <c r="S86" s="35">
        <f t="shared" si="25"/>
        <v>1.3612142857142854E-2</v>
      </c>
      <c r="T86">
        <v>0.22040000000000001</v>
      </c>
      <c r="U86">
        <v>-2.0000000000000001E-4</v>
      </c>
      <c r="V86">
        <v>-1.04E-2</v>
      </c>
      <c r="W86" s="35">
        <f t="shared" si="26"/>
        <v>1.8292857142857832E-3</v>
      </c>
      <c r="X86" s="35">
        <f t="shared" si="27"/>
        <v>4.7121428571428549E-3</v>
      </c>
      <c r="Y86" s="35">
        <f t="shared" si="27"/>
        <v>1.5312142857142854E-2</v>
      </c>
      <c r="Z86">
        <v>0.1968</v>
      </c>
      <c r="AA86">
        <v>-1.9699999999999999E-2</v>
      </c>
      <c r="AB86">
        <v>-1.12E-2</v>
      </c>
      <c r="AC86" s="35">
        <f t="shared" si="28"/>
        <v>1.8314285714285672E-2</v>
      </c>
      <c r="AD86" s="35">
        <f t="shared" si="29"/>
        <v>2.4612142857142853E-2</v>
      </c>
      <c r="AE86" s="35">
        <f t="shared" si="29"/>
        <v>1.6112142857142853E-2</v>
      </c>
      <c r="AF86">
        <v>0.191</v>
      </c>
      <c r="AG86">
        <v>5.1999999999999998E-3</v>
      </c>
      <c r="AH86">
        <v>-1.8E-3</v>
      </c>
      <c r="AI86" s="35">
        <f t="shared" si="30"/>
        <v>2.1101428571428521E-2</v>
      </c>
      <c r="AJ86" s="35">
        <f t="shared" si="31"/>
        <v>1.0112142857142854E-2</v>
      </c>
      <c r="AK86" s="35">
        <f t="shared" si="31"/>
        <v>3.1121428571428546E-3</v>
      </c>
      <c r="AL86">
        <v>0.19040000000000001</v>
      </c>
      <c r="AM86">
        <v>-8.6999999999999994E-3</v>
      </c>
      <c r="AN86">
        <v>-1.24E-2</v>
      </c>
      <c r="AO86" s="35">
        <f t="shared" si="32"/>
        <v>4.3249999999999678E-3</v>
      </c>
      <c r="AP86" s="35">
        <f t="shared" si="33"/>
        <v>1.3612142857142854E-2</v>
      </c>
      <c r="AQ86" s="35">
        <f t="shared" si="33"/>
        <v>1.7312142857142852E-2</v>
      </c>
      <c r="AR86">
        <v>0.1111</v>
      </c>
      <c r="AS86">
        <v>-3.4799999999999998E-2</v>
      </c>
      <c r="AT86">
        <v>2.9999999999999997E-4</v>
      </c>
      <c r="AU86" s="35">
        <f t="shared" si="34"/>
        <v>1.4708571428571404E-2</v>
      </c>
      <c r="AV86" s="35">
        <f t="shared" si="35"/>
        <v>3.9712142857142849E-2</v>
      </c>
      <c r="AW86" s="35">
        <f t="shared" si="35"/>
        <v>5.2121428571428544E-3</v>
      </c>
      <c r="AX86">
        <v>0.15590000000000001</v>
      </c>
      <c r="AY86">
        <v>-1.7000000000000001E-2</v>
      </c>
      <c r="AZ86">
        <v>-3.7600000000000001E-2</v>
      </c>
      <c r="BA86" s="35">
        <f t="shared" si="36"/>
        <v>5.0792857142857306E-3</v>
      </c>
      <c r="BB86" s="35">
        <f t="shared" si="37"/>
        <v>2.1912142857142856E-2</v>
      </c>
      <c r="BC86" s="35">
        <f t="shared" si="37"/>
        <v>4.2512142857142859E-2</v>
      </c>
    </row>
    <row r="87" spans="1:55" ht="15">
      <c r="A87" s="1">
        <v>81</v>
      </c>
      <c r="B87">
        <v>0.22420000000000001</v>
      </c>
      <c r="C87">
        <v>-1.1299999999999999E-2</v>
      </c>
      <c r="D87">
        <v>-1.9699999999999999E-2</v>
      </c>
      <c r="E87" s="34">
        <f t="shared" si="19"/>
        <v>6.4549999999999885E-3</v>
      </c>
      <c r="F87" s="34">
        <f t="shared" si="20"/>
        <v>2.0153571428571427E-2</v>
      </c>
      <c r="G87" s="34">
        <f t="shared" si="21"/>
        <v>2.4612142857142853E-2</v>
      </c>
      <c r="H87">
        <v>0.22239999999999999</v>
      </c>
      <c r="I87">
        <v>1.21E-2</v>
      </c>
      <c r="J87">
        <v>6.9999999999999999E-4</v>
      </c>
      <c r="K87" s="35">
        <f t="shared" si="22"/>
        <v>1.0581428571428519E-2</v>
      </c>
      <c r="L87" s="35">
        <f t="shared" si="23"/>
        <v>1.7012142857142854E-2</v>
      </c>
      <c r="M87" s="35">
        <f t="shared" si="23"/>
        <v>5.6121428571428546E-3</v>
      </c>
      <c r="N87">
        <v>0.2213</v>
      </c>
      <c r="O87">
        <v>2E-3</v>
      </c>
      <c r="P87">
        <v>6.7000000000000002E-3</v>
      </c>
      <c r="Q87" s="35">
        <f t="shared" si="24"/>
        <v>3.2457142857142685E-3</v>
      </c>
      <c r="R87" s="35">
        <f t="shared" si="25"/>
        <v>6.9121428571428545E-3</v>
      </c>
      <c r="S87" s="35">
        <f t="shared" si="25"/>
        <v>1.1612142857142856E-2</v>
      </c>
      <c r="T87">
        <v>0.2135</v>
      </c>
      <c r="U87">
        <v>-8.3999999999999995E-3</v>
      </c>
      <c r="V87">
        <v>1.6000000000000001E-3</v>
      </c>
      <c r="W87" s="35">
        <f t="shared" si="26"/>
        <v>8.7292857142858005E-3</v>
      </c>
      <c r="X87" s="35">
        <f t="shared" si="27"/>
        <v>1.3312142857142854E-2</v>
      </c>
      <c r="Y87" s="35">
        <f t="shared" si="27"/>
        <v>6.5121428571428544E-3</v>
      </c>
      <c r="Z87">
        <v>0.19819999999999999</v>
      </c>
      <c r="AA87">
        <v>-1.9900000000000001E-2</v>
      </c>
      <c r="AB87">
        <v>-1.2E-2</v>
      </c>
      <c r="AC87" s="35">
        <f t="shared" si="28"/>
        <v>1.6914285714285687E-2</v>
      </c>
      <c r="AD87" s="35">
        <f t="shared" si="29"/>
        <v>2.4812142857142856E-2</v>
      </c>
      <c r="AE87" s="35">
        <f t="shared" si="29"/>
        <v>1.6912142857142855E-2</v>
      </c>
      <c r="AF87">
        <v>0.2046</v>
      </c>
      <c r="AG87">
        <v>3.8E-3</v>
      </c>
      <c r="AH87">
        <v>1.0800000000000001E-2</v>
      </c>
      <c r="AI87" s="35">
        <f t="shared" si="30"/>
        <v>7.50142857142852E-3</v>
      </c>
      <c r="AJ87" s="35">
        <f t="shared" si="31"/>
        <v>8.7121428571428541E-3</v>
      </c>
      <c r="AK87" s="35">
        <f t="shared" si="31"/>
        <v>1.5712142857142855E-2</v>
      </c>
      <c r="AL87">
        <v>0.1893</v>
      </c>
      <c r="AM87">
        <v>-5.4999999999999997E-3</v>
      </c>
      <c r="AN87">
        <v>-1.6299999999999999E-2</v>
      </c>
      <c r="AO87" s="35">
        <f t="shared" si="32"/>
        <v>5.4249999999999854E-3</v>
      </c>
      <c r="AP87" s="35">
        <f t="shared" si="33"/>
        <v>1.0412142857142854E-2</v>
      </c>
      <c r="AQ87" s="35">
        <f t="shared" si="33"/>
        <v>2.1212142857142853E-2</v>
      </c>
      <c r="AR87">
        <v>8.0799999999999997E-2</v>
      </c>
      <c r="AS87">
        <v>-4.6300000000000001E-2</v>
      </c>
      <c r="AT87">
        <v>5.1000000000000004E-3</v>
      </c>
      <c r="AU87" s="35">
        <f t="shared" si="34"/>
        <v>1.5591428571428603E-2</v>
      </c>
      <c r="AV87" s="35">
        <f t="shared" si="35"/>
        <v>5.1212142857142859E-2</v>
      </c>
      <c r="AW87" s="35">
        <f t="shared" si="35"/>
        <v>1.0012142857142855E-2</v>
      </c>
      <c r="AX87">
        <v>0.14130000000000001</v>
      </c>
      <c r="AY87">
        <v>-3.8E-3</v>
      </c>
      <c r="AZ87">
        <v>-1.7500000000000002E-2</v>
      </c>
      <c r="BA87" s="35">
        <f t="shared" si="36"/>
        <v>9.5207142857142713E-3</v>
      </c>
      <c r="BB87" s="35">
        <f t="shared" si="37"/>
        <v>1.1121428571428545E-3</v>
      </c>
      <c r="BC87" s="35">
        <f t="shared" si="37"/>
        <v>2.2412142857142856E-2</v>
      </c>
    </row>
    <row r="88" spans="1:55" ht="15">
      <c r="A88" s="1">
        <v>82</v>
      </c>
      <c r="B88">
        <v>0.23</v>
      </c>
      <c r="C88">
        <v>2.8E-3</v>
      </c>
      <c r="D88">
        <v>-2.2599999999999999E-2</v>
      </c>
      <c r="E88" s="34">
        <f t="shared" si="19"/>
        <v>6.5499999999998892E-4</v>
      </c>
      <c r="F88" s="34">
        <f t="shared" si="20"/>
        <v>1.1653571428571428E-2</v>
      </c>
      <c r="G88" s="34">
        <f t="shared" si="21"/>
        <v>2.7512142857142853E-2</v>
      </c>
      <c r="H88">
        <v>0.22040000000000001</v>
      </c>
      <c r="I88">
        <v>6.3E-3</v>
      </c>
      <c r="J88">
        <v>-4.1999999999999997E-3</v>
      </c>
      <c r="K88" s="35">
        <f t="shared" si="22"/>
        <v>8.5814285714285454E-3</v>
      </c>
      <c r="L88" s="35">
        <f t="shared" si="23"/>
        <v>1.1212142857142855E-2</v>
      </c>
      <c r="M88" s="35">
        <f t="shared" si="23"/>
        <v>7.1214285714285477E-4</v>
      </c>
      <c r="N88">
        <v>0.21990000000000001</v>
      </c>
      <c r="O88">
        <v>-1.6999999999999999E-3</v>
      </c>
      <c r="P88">
        <v>0</v>
      </c>
      <c r="Q88" s="35">
        <f t="shared" si="24"/>
        <v>4.645714285714253E-3</v>
      </c>
      <c r="R88" s="35">
        <f t="shared" si="25"/>
        <v>3.2121428571428544E-3</v>
      </c>
      <c r="S88" s="35">
        <f t="shared" si="25"/>
        <v>4.9121428571428545E-3</v>
      </c>
      <c r="T88">
        <v>0.21179999999999999</v>
      </c>
      <c r="U88">
        <v>-9.5999999999999992E-3</v>
      </c>
      <c r="V88">
        <v>6.1000000000000004E-3</v>
      </c>
      <c r="W88" s="35">
        <f t="shared" si="26"/>
        <v>1.0429285714285808E-2</v>
      </c>
      <c r="X88" s="35">
        <f t="shared" si="27"/>
        <v>1.4512142857142854E-2</v>
      </c>
      <c r="Y88" s="35">
        <f t="shared" si="27"/>
        <v>1.1012142857142856E-2</v>
      </c>
      <c r="Z88">
        <v>0.2074</v>
      </c>
      <c r="AA88">
        <v>-1.7000000000000001E-2</v>
      </c>
      <c r="AB88">
        <v>-3.2000000000000002E-3</v>
      </c>
      <c r="AC88" s="35">
        <f t="shared" si="28"/>
        <v>7.7142857142856736E-3</v>
      </c>
      <c r="AD88" s="35">
        <f t="shared" si="29"/>
        <v>2.1912142857142856E-2</v>
      </c>
      <c r="AE88" s="35">
        <f t="shared" si="29"/>
        <v>1.7121428571428544E-3</v>
      </c>
      <c r="AF88">
        <v>0.1928</v>
      </c>
      <c r="AG88">
        <v>-7.4000000000000003E-3</v>
      </c>
      <c r="AH88">
        <v>5.7999999999999996E-3</v>
      </c>
      <c r="AI88" s="35">
        <f t="shared" si="30"/>
        <v>1.9301428571428525E-2</v>
      </c>
      <c r="AJ88" s="35">
        <f t="shared" si="31"/>
        <v>1.2312142857142855E-2</v>
      </c>
      <c r="AK88" s="35">
        <f t="shared" si="31"/>
        <v>1.0712142857142854E-2</v>
      </c>
      <c r="AL88">
        <v>0.16239999999999999</v>
      </c>
      <c r="AM88">
        <v>5.3E-3</v>
      </c>
      <c r="AN88">
        <v>2.8999999999999998E-3</v>
      </c>
      <c r="AO88" s="35">
        <f t="shared" si="32"/>
        <v>3.2324999999999993E-2</v>
      </c>
      <c r="AP88" s="35">
        <f t="shared" si="33"/>
        <v>1.0212142857142854E-2</v>
      </c>
      <c r="AQ88" s="35">
        <f t="shared" si="33"/>
        <v>7.8121428571428543E-3</v>
      </c>
      <c r="AR88">
        <v>5.4300000000000001E-2</v>
      </c>
      <c r="AS88">
        <v>-2.5899999999999999E-2</v>
      </c>
      <c r="AT88">
        <v>1.83E-2</v>
      </c>
      <c r="AU88" s="35">
        <f t="shared" si="34"/>
        <v>4.2091428571428599E-2</v>
      </c>
      <c r="AV88" s="35">
        <f t="shared" si="35"/>
        <v>3.0812142857142854E-2</v>
      </c>
      <c r="AW88" s="35">
        <f t="shared" si="35"/>
        <v>2.3212142857142855E-2</v>
      </c>
      <c r="AX88">
        <v>0.15</v>
      </c>
      <c r="AY88">
        <v>1.77E-2</v>
      </c>
      <c r="AZ88">
        <v>-1.7000000000000001E-2</v>
      </c>
      <c r="BA88" s="35">
        <f t="shared" si="36"/>
        <v>8.2071428571428573E-4</v>
      </c>
      <c r="BB88" s="35">
        <f t="shared" si="37"/>
        <v>2.2612142857142855E-2</v>
      </c>
      <c r="BC88" s="35">
        <f t="shared" si="37"/>
        <v>2.1912142857142856E-2</v>
      </c>
    </row>
    <row r="89" spans="1:55" ht="15">
      <c r="A89" s="1">
        <v>83</v>
      </c>
      <c r="B89">
        <v>0.21379999999999999</v>
      </c>
      <c r="C89">
        <v>-8.9999999999999998E-4</v>
      </c>
      <c r="D89">
        <v>-1.4200000000000001E-2</v>
      </c>
      <c r="E89" s="34">
        <f t="shared" si="19"/>
        <v>1.6855000000000009E-2</v>
      </c>
      <c r="F89" s="34">
        <f t="shared" si="20"/>
        <v>7.9535714285714279E-3</v>
      </c>
      <c r="G89" s="34">
        <f t="shared" si="21"/>
        <v>1.9112142857142855E-2</v>
      </c>
      <c r="H89">
        <v>0.2059</v>
      </c>
      <c r="I89">
        <v>-3.7000000000000002E-3</v>
      </c>
      <c r="J89">
        <v>-4.5999999999999999E-3</v>
      </c>
      <c r="K89" s="35">
        <f t="shared" si="22"/>
        <v>5.9185714285714675E-3</v>
      </c>
      <c r="L89" s="35">
        <f t="shared" si="23"/>
        <v>1.2121428571428543E-3</v>
      </c>
      <c r="M89" s="35">
        <f t="shared" si="23"/>
        <v>3.1214285714285459E-4</v>
      </c>
      <c r="N89">
        <v>0.22189999999999999</v>
      </c>
      <c r="O89">
        <v>-1.9E-3</v>
      </c>
      <c r="P89">
        <v>-1.2999999999999999E-3</v>
      </c>
      <c r="Q89" s="35">
        <f t="shared" si="24"/>
        <v>2.645714285714279E-3</v>
      </c>
      <c r="R89" s="35">
        <f t="shared" si="25"/>
        <v>3.0121428571428547E-3</v>
      </c>
      <c r="S89" s="35">
        <f t="shared" si="25"/>
        <v>3.6121428571428546E-3</v>
      </c>
      <c r="T89">
        <v>0.20699999999999999</v>
      </c>
      <c r="U89">
        <v>5.5999999999999999E-3</v>
      </c>
      <c r="V89">
        <v>-8.9999999999999998E-4</v>
      </c>
      <c r="W89" s="35">
        <f t="shared" si="26"/>
        <v>1.5229285714285806E-2</v>
      </c>
      <c r="X89" s="35">
        <f t="shared" si="27"/>
        <v>1.0512142857142855E-2</v>
      </c>
      <c r="Y89" s="35">
        <f t="shared" si="27"/>
        <v>4.0121428571428547E-3</v>
      </c>
      <c r="Z89">
        <v>0.2147</v>
      </c>
      <c r="AA89">
        <v>3.5000000000000001E-3</v>
      </c>
      <c r="AB89">
        <v>7.4999999999999997E-3</v>
      </c>
      <c r="AC89" s="35">
        <f t="shared" si="28"/>
        <v>4.1428571428567262E-4</v>
      </c>
      <c r="AD89" s="35">
        <f t="shared" si="29"/>
        <v>8.4121428571428541E-3</v>
      </c>
      <c r="AE89" s="35">
        <f t="shared" si="29"/>
        <v>1.2412142857142854E-2</v>
      </c>
      <c r="AF89">
        <v>0.19550000000000001</v>
      </c>
      <c r="AG89">
        <v>-6.7000000000000002E-3</v>
      </c>
      <c r="AH89">
        <v>3.3E-3</v>
      </c>
      <c r="AI89" s="35">
        <f t="shared" si="30"/>
        <v>1.6601428571428517E-2</v>
      </c>
      <c r="AJ89" s="35">
        <f t="shared" si="31"/>
        <v>1.1612142857142856E-2</v>
      </c>
      <c r="AK89" s="35">
        <f t="shared" si="31"/>
        <v>8.2121428571428554E-3</v>
      </c>
      <c r="AL89">
        <v>0.19120000000000001</v>
      </c>
      <c r="AM89">
        <v>-1.47E-2</v>
      </c>
      <c r="AN89">
        <v>-2.2499999999999999E-2</v>
      </c>
      <c r="AO89" s="35">
        <f t="shared" si="32"/>
        <v>3.5249999999999726E-3</v>
      </c>
      <c r="AP89" s="35">
        <f t="shared" si="33"/>
        <v>1.9612142857142856E-2</v>
      </c>
      <c r="AQ89" s="35">
        <f t="shared" si="33"/>
        <v>2.7412142857142854E-2</v>
      </c>
      <c r="AR89">
        <v>5.74E-2</v>
      </c>
      <c r="AS89">
        <v>-4.7000000000000002E-3</v>
      </c>
      <c r="AT89">
        <v>3.1300000000000001E-2</v>
      </c>
      <c r="AU89" s="35">
        <f t="shared" si="34"/>
        <v>3.89914285714286E-2</v>
      </c>
      <c r="AV89" s="35">
        <f t="shared" si="35"/>
        <v>2.1214285714285432E-4</v>
      </c>
      <c r="AW89" s="35">
        <f t="shared" si="35"/>
        <v>3.6212142857142859E-2</v>
      </c>
      <c r="AX89">
        <v>0.152</v>
      </c>
      <c r="AY89">
        <v>-3.7100000000000001E-2</v>
      </c>
      <c r="AZ89">
        <v>-1.41E-2</v>
      </c>
      <c r="BA89" s="35">
        <f t="shared" si="36"/>
        <v>1.179285714285716E-3</v>
      </c>
      <c r="BB89" s="35">
        <f t="shared" si="37"/>
        <v>4.2012142857142859E-2</v>
      </c>
      <c r="BC89" s="35">
        <f t="shared" si="37"/>
        <v>1.9012142857142852E-2</v>
      </c>
    </row>
    <row r="90" spans="1:55" ht="15">
      <c r="A90" s="1">
        <v>84</v>
      </c>
      <c r="B90">
        <v>0.21820000000000001</v>
      </c>
      <c r="C90">
        <v>-2.8999999999999998E-3</v>
      </c>
      <c r="D90">
        <v>-1.1900000000000001E-2</v>
      </c>
      <c r="E90" s="34">
        <f t="shared" si="19"/>
        <v>1.2454999999999994E-2</v>
      </c>
      <c r="F90" s="34">
        <f t="shared" si="20"/>
        <v>5.9535714285714279E-3</v>
      </c>
      <c r="G90" s="34">
        <f t="shared" si="21"/>
        <v>1.6812142857142855E-2</v>
      </c>
      <c r="H90">
        <v>0.19409999999999999</v>
      </c>
      <c r="I90">
        <v>-0.01</v>
      </c>
      <c r="J90">
        <v>-6.6E-3</v>
      </c>
      <c r="K90" s="35">
        <f t="shared" si="22"/>
        <v>1.7718571428571472E-2</v>
      </c>
      <c r="L90" s="35">
        <f t="shared" si="23"/>
        <v>1.4912142857142855E-2</v>
      </c>
      <c r="M90" s="35">
        <f t="shared" si="23"/>
        <v>1.1512142857142854E-2</v>
      </c>
      <c r="N90">
        <v>0.2235</v>
      </c>
      <c r="O90">
        <v>2.3999999999999998E-3</v>
      </c>
      <c r="P90">
        <v>-5.3E-3</v>
      </c>
      <c r="Q90" s="35">
        <f t="shared" si="24"/>
        <v>1.0457142857142609E-3</v>
      </c>
      <c r="R90" s="35">
        <f t="shared" si="25"/>
        <v>7.3121428571428539E-3</v>
      </c>
      <c r="S90" s="35">
        <f t="shared" si="25"/>
        <v>1.0212142857142854E-2</v>
      </c>
      <c r="T90">
        <v>0.20349999999999999</v>
      </c>
      <c r="U90">
        <v>1.2699999999999999E-2</v>
      </c>
      <c r="V90">
        <v>-2.0000000000000001E-4</v>
      </c>
      <c r="W90" s="35">
        <f t="shared" si="26"/>
        <v>1.8729285714285809E-2</v>
      </c>
      <c r="X90" s="35">
        <f t="shared" si="27"/>
        <v>1.7612142857142854E-2</v>
      </c>
      <c r="Y90" s="35">
        <f t="shared" si="27"/>
        <v>4.7121428571428549E-3</v>
      </c>
      <c r="Z90">
        <v>0.22509999999999999</v>
      </c>
      <c r="AA90">
        <v>-1.1999999999999999E-3</v>
      </c>
      <c r="AB90">
        <v>-2.9999999999999997E-4</v>
      </c>
      <c r="AC90" s="35">
        <f t="shared" si="28"/>
        <v>9.98571428571432E-3</v>
      </c>
      <c r="AD90" s="35">
        <f t="shared" si="29"/>
        <v>3.7121428571428548E-3</v>
      </c>
      <c r="AE90" s="35">
        <f t="shared" si="29"/>
        <v>4.6121428571428546E-3</v>
      </c>
      <c r="AF90">
        <v>0.19450000000000001</v>
      </c>
      <c r="AG90">
        <v>-1.12E-2</v>
      </c>
      <c r="AH90">
        <v>-7.0000000000000001E-3</v>
      </c>
      <c r="AI90" s="35">
        <f t="shared" si="30"/>
        <v>1.7601428571428518E-2</v>
      </c>
      <c r="AJ90" s="35">
        <f t="shared" si="31"/>
        <v>1.6112142857142853E-2</v>
      </c>
      <c r="AK90" s="35">
        <f t="shared" si="31"/>
        <v>1.1912142857142854E-2</v>
      </c>
      <c r="AL90">
        <v>0.1787</v>
      </c>
      <c r="AM90">
        <v>-2.1399999999999999E-2</v>
      </c>
      <c r="AN90">
        <v>-9.9000000000000008E-3</v>
      </c>
      <c r="AO90" s="35">
        <f t="shared" si="32"/>
        <v>1.6024999999999984E-2</v>
      </c>
      <c r="AP90" s="35">
        <f t="shared" si="33"/>
        <v>2.6312142857142853E-2</v>
      </c>
      <c r="AQ90" s="35">
        <f t="shared" si="33"/>
        <v>1.4812142857142855E-2</v>
      </c>
      <c r="AR90">
        <v>7.2999999999999995E-2</v>
      </c>
      <c r="AS90">
        <v>2.4E-2</v>
      </c>
      <c r="AT90">
        <v>1.7899999999999999E-2</v>
      </c>
      <c r="AU90" s="35">
        <f t="shared" si="34"/>
        <v>2.3391428571428605E-2</v>
      </c>
      <c r="AV90" s="35">
        <f t="shared" si="35"/>
        <v>2.8912142857142855E-2</v>
      </c>
      <c r="AW90" s="35">
        <f t="shared" si="35"/>
        <v>2.2812142857142854E-2</v>
      </c>
      <c r="AX90">
        <v>0.14319999999999999</v>
      </c>
      <c r="AY90">
        <v>-1.8200000000000001E-2</v>
      </c>
      <c r="AZ90">
        <v>-4.0000000000000002E-4</v>
      </c>
      <c r="BA90" s="35">
        <f t="shared" si="36"/>
        <v>7.6207142857142862E-3</v>
      </c>
      <c r="BB90" s="35">
        <f t="shared" si="37"/>
        <v>2.3112142857142855E-2</v>
      </c>
      <c r="BC90" s="35">
        <f t="shared" si="37"/>
        <v>4.5121428571428543E-3</v>
      </c>
    </row>
    <row r="91" spans="1:55" ht="15">
      <c r="A91" s="1">
        <v>85</v>
      </c>
      <c r="B91">
        <v>0.2155</v>
      </c>
      <c r="C91">
        <v>3.0000000000000001E-3</v>
      </c>
      <c r="D91">
        <v>-3.0999999999999999E-3</v>
      </c>
      <c r="E91" s="34">
        <f t="shared" si="19"/>
        <v>1.5155000000000002E-2</v>
      </c>
      <c r="F91" s="34">
        <f t="shared" si="20"/>
        <v>1.1853571428571429E-2</v>
      </c>
      <c r="G91" s="34">
        <f t="shared" si="21"/>
        <v>1.8121428571428546E-3</v>
      </c>
      <c r="H91">
        <v>0.20119999999999999</v>
      </c>
      <c r="I91">
        <v>-1.5299999999999999E-2</v>
      </c>
      <c r="J91">
        <v>-1.43E-2</v>
      </c>
      <c r="K91" s="35">
        <f t="shared" si="22"/>
        <v>1.0618571428571477E-2</v>
      </c>
      <c r="L91" s="35">
        <f t="shared" si="23"/>
        <v>2.0212142857142852E-2</v>
      </c>
      <c r="M91" s="35">
        <f t="shared" si="23"/>
        <v>1.9212142857142855E-2</v>
      </c>
      <c r="N91">
        <v>0.21940000000000001</v>
      </c>
      <c r="O91">
        <v>-9.5999999999999992E-3</v>
      </c>
      <c r="P91">
        <v>-1.5E-3</v>
      </c>
      <c r="Q91" s="35">
        <f t="shared" si="24"/>
        <v>5.1457142857142535E-3</v>
      </c>
      <c r="R91" s="35">
        <f t="shared" si="25"/>
        <v>1.4512142857142854E-2</v>
      </c>
      <c r="S91" s="35">
        <f t="shared" si="25"/>
        <v>3.4121428571428545E-3</v>
      </c>
      <c r="T91">
        <v>0.18429999999999999</v>
      </c>
      <c r="U91">
        <v>-9.1000000000000004E-3</v>
      </c>
      <c r="V91">
        <v>1.1900000000000001E-2</v>
      </c>
      <c r="W91" s="35">
        <f t="shared" si="26"/>
        <v>3.7929285714285804E-2</v>
      </c>
      <c r="X91" s="35">
        <f t="shared" si="27"/>
        <v>1.4012142857142855E-2</v>
      </c>
      <c r="Y91" s="35">
        <f t="shared" si="27"/>
        <v>1.6812142857142855E-2</v>
      </c>
      <c r="Z91">
        <v>0.2147</v>
      </c>
      <c r="AA91">
        <v>-9.5999999999999992E-3</v>
      </c>
      <c r="AB91">
        <v>5.3E-3</v>
      </c>
      <c r="AC91" s="35">
        <f t="shared" si="28"/>
        <v>4.1428571428567262E-4</v>
      </c>
      <c r="AD91" s="35">
        <f t="shared" si="29"/>
        <v>1.4512142857142854E-2</v>
      </c>
      <c r="AE91" s="35">
        <f t="shared" si="29"/>
        <v>1.0212142857142854E-2</v>
      </c>
      <c r="AF91">
        <v>0.21460000000000001</v>
      </c>
      <c r="AG91">
        <v>-1.4E-2</v>
      </c>
      <c r="AH91">
        <v>-3.8999999999999998E-3</v>
      </c>
      <c r="AI91" s="35">
        <f t="shared" si="30"/>
        <v>2.4985714285714888E-3</v>
      </c>
      <c r="AJ91" s="35">
        <f t="shared" si="31"/>
        <v>1.8912142857142857E-2</v>
      </c>
      <c r="AK91" s="35">
        <f t="shared" si="31"/>
        <v>1.0121428571428547E-3</v>
      </c>
      <c r="AL91">
        <v>0.19209999999999999</v>
      </c>
      <c r="AM91">
        <v>-7.9000000000000008E-3</v>
      </c>
      <c r="AN91">
        <v>-9.2999999999999992E-3</v>
      </c>
      <c r="AO91" s="35">
        <f t="shared" si="32"/>
        <v>2.6249999999999885E-3</v>
      </c>
      <c r="AP91" s="35">
        <f t="shared" si="33"/>
        <v>1.2812142857142855E-2</v>
      </c>
      <c r="AQ91" s="35">
        <f t="shared" si="33"/>
        <v>1.4212142857142854E-2</v>
      </c>
      <c r="AR91">
        <v>0.1343</v>
      </c>
      <c r="AS91">
        <v>1.0800000000000001E-2</v>
      </c>
      <c r="AT91">
        <v>-1.0999999999999999E-2</v>
      </c>
      <c r="AU91" s="35">
        <f t="shared" si="34"/>
        <v>3.7908571428571403E-2</v>
      </c>
      <c r="AV91" s="35">
        <f t="shared" si="35"/>
        <v>1.5712142857142855E-2</v>
      </c>
      <c r="AW91" s="35">
        <f t="shared" si="35"/>
        <v>1.5912142857142854E-2</v>
      </c>
      <c r="AX91">
        <v>0.1457</v>
      </c>
      <c r="AY91">
        <v>6.1000000000000004E-3</v>
      </c>
      <c r="AZ91">
        <v>1.7899999999999999E-2</v>
      </c>
      <c r="BA91" s="35">
        <f t="shared" si="36"/>
        <v>5.120714285714284E-3</v>
      </c>
      <c r="BB91" s="35">
        <f t="shared" si="37"/>
        <v>1.1012142857142856E-2</v>
      </c>
      <c r="BC91" s="35">
        <f t="shared" si="37"/>
        <v>2.2812142857142854E-2</v>
      </c>
    </row>
    <row r="92" spans="1:55" ht="15">
      <c r="A92" s="1">
        <v>86</v>
      </c>
      <c r="B92">
        <v>0.2301</v>
      </c>
      <c r="C92">
        <v>-1.0999999999999999E-2</v>
      </c>
      <c r="D92">
        <v>-1.2200000000000001E-2</v>
      </c>
      <c r="E92" s="34">
        <f t="shared" si="19"/>
        <v>5.5499999999999994E-4</v>
      </c>
      <c r="F92" s="34">
        <f t="shared" si="20"/>
        <v>1.9853571428571429E-2</v>
      </c>
      <c r="G92" s="34">
        <f t="shared" si="21"/>
        <v>1.7112142857142854E-2</v>
      </c>
      <c r="H92">
        <v>0.2016</v>
      </c>
      <c r="I92">
        <v>-1.1900000000000001E-2</v>
      </c>
      <c r="J92">
        <v>-1.11E-2</v>
      </c>
      <c r="K92" s="35">
        <f t="shared" si="22"/>
        <v>1.0218571428571466E-2</v>
      </c>
      <c r="L92" s="35">
        <f t="shared" si="23"/>
        <v>1.6812142857142855E-2</v>
      </c>
      <c r="M92" s="35">
        <f t="shared" si="23"/>
        <v>1.6012142857142857E-2</v>
      </c>
      <c r="N92">
        <v>0.21679999999999999</v>
      </c>
      <c r="O92">
        <v>-1.8599999999999998E-2</v>
      </c>
      <c r="P92">
        <v>4.0000000000000002E-4</v>
      </c>
      <c r="Q92" s="35">
        <f t="shared" si="24"/>
        <v>7.7457142857142725E-3</v>
      </c>
      <c r="R92" s="35">
        <f t="shared" si="25"/>
        <v>2.3512142857142853E-2</v>
      </c>
      <c r="S92" s="35">
        <f t="shared" si="25"/>
        <v>5.3121428571428547E-3</v>
      </c>
      <c r="T92">
        <v>0.185</v>
      </c>
      <c r="U92">
        <v>-9.2999999999999992E-3</v>
      </c>
      <c r="V92">
        <v>5.8999999999999999E-3</v>
      </c>
      <c r="W92" s="35">
        <f t="shared" si="26"/>
        <v>3.7229285714285798E-2</v>
      </c>
      <c r="X92" s="35">
        <f t="shared" si="27"/>
        <v>1.4212142857142854E-2</v>
      </c>
      <c r="Y92" s="35">
        <f t="shared" si="27"/>
        <v>1.0812142857142854E-2</v>
      </c>
      <c r="Z92">
        <v>0.20030000000000001</v>
      </c>
      <c r="AA92">
        <v>-2.4E-2</v>
      </c>
      <c r="AB92">
        <v>-2.3E-3</v>
      </c>
      <c r="AC92" s="35">
        <f t="shared" si="28"/>
        <v>1.4814285714285669E-2</v>
      </c>
      <c r="AD92" s="35">
        <f t="shared" si="29"/>
        <v>2.8912142857142855E-2</v>
      </c>
      <c r="AE92" s="35">
        <f t="shared" si="29"/>
        <v>2.6121428571428545E-3</v>
      </c>
      <c r="AF92">
        <v>0.22170000000000001</v>
      </c>
      <c r="AG92">
        <v>1.1999999999999999E-3</v>
      </c>
      <c r="AH92">
        <v>-1.35E-2</v>
      </c>
      <c r="AI92" s="35">
        <f t="shared" si="30"/>
        <v>9.598571428571484E-3</v>
      </c>
      <c r="AJ92" s="35">
        <f t="shared" si="31"/>
        <v>6.1121428571428542E-3</v>
      </c>
      <c r="AK92" s="35">
        <f t="shared" si="31"/>
        <v>1.8412142857142856E-2</v>
      </c>
      <c r="AL92">
        <v>0.18609999999999999</v>
      </c>
      <c r="AM92">
        <v>6.4999999999999997E-3</v>
      </c>
      <c r="AN92">
        <v>-1.5800000000000002E-2</v>
      </c>
      <c r="AO92" s="35">
        <f t="shared" si="32"/>
        <v>8.6249999999999938E-3</v>
      </c>
      <c r="AP92" s="35">
        <f t="shared" si="33"/>
        <v>1.1412142857142853E-2</v>
      </c>
      <c r="AQ92" s="35">
        <f t="shared" si="33"/>
        <v>2.0712142857142856E-2</v>
      </c>
      <c r="AR92">
        <v>0.13569999999999999</v>
      </c>
      <c r="AS92">
        <v>1.7600000000000001E-2</v>
      </c>
      <c r="AT92">
        <v>-1.9E-2</v>
      </c>
      <c r="AU92" s="35">
        <f t="shared" si="34"/>
        <v>3.9308571428571387E-2</v>
      </c>
      <c r="AV92" s="35">
        <f t="shared" si="35"/>
        <v>2.2512142857142856E-2</v>
      </c>
      <c r="AW92" s="35">
        <f t="shared" si="35"/>
        <v>2.3912142857142854E-2</v>
      </c>
      <c r="AX92">
        <v>0.14399999999999999</v>
      </c>
      <c r="AY92">
        <v>-2.3E-3</v>
      </c>
      <c r="AZ92">
        <v>-1.7299999999999999E-2</v>
      </c>
      <c r="BA92" s="35">
        <f t="shared" si="36"/>
        <v>6.8207142857142911E-3</v>
      </c>
      <c r="BB92" s="35">
        <f t="shared" si="37"/>
        <v>2.6121428571428545E-3</v>
      </c>
      <c r="BC92" s="35">
        <f t="shared" si="37"/>
        <v>2.2212142857142854E-2</v>
      </c>
    </row>
    <row r="93" spans="1:55" ht="15">
      <c r="A93" s="1">
        <v>87</v>
      </c>
      <c r="B93">
        <v>0.23069999999999999</v>
      </c>
      <c r="C93">
        <v>2.5999999999999999E-3</v>
      </c>
      <c r="D93">
        <v>-1.52E-2</v>
      </c>
      <c r="E93" s="34">
        <f t="shared" si="19"/>
        <v>4.4999999999989493E-5</v>
      </c>
      <c r="F93" s="34">
        <f t="shared" si="20"/>
        <v>1.1453571428571428E-2</v>
      </c>
      <c r="G93" s="34">
        <f t="shared" si="21"/>
        <v>2.0112142857142856E-2</v>
      </c>
      <c r="H93">
        <v>0.21260000000000001</v>
      </c>
      <c r="I93">
        <v>8.0000000000000002E-3</v>
      </c>
      <c r="J93">
        <v>-1.84E-2</v>
      </c>
      <c r="K93" s="35">
        <f t="shared" si="22"/>
        <v>7.8142857142854405E-4</v>
      </c>
      <c r="L93" s="35">
        <f t="shared" si="23"/>
        <v>1.2912142857142855E-2</v>
      </c>
      <c r="M93" s="35">
        <f t="shared" si="23"/>
        <v>2.3312142857142854E-2</v>
      </c>
      <c r="N93">
        <v>0.2165</v>
      </c>
      <c r="O93">
        <v>-1E-3</v>
      </c>
      <c r="P93">
        <v>3.0999999999999999E-3</v>
      </c>
      <c r="Q93" s="35">
        <f t="shared" si="24"/>
        <v>8.0457142857142672E-3</v>
      </c>
      <c r="R93" s="35">
        <f t="shared" si="25"/>
        <v>3.9121428571428545E-3</v>
      </c>
      <c r="S93" s="35">
        <f t="shared" si="25"/>
        <v>8.0121428571428548E-3</v>
      </c>
      <c r="T93">
        <v>0.1898</v>
      </c>
      <c r="U93">
        <v>-9.1000000000000004E-3</v>
      </c>
      <c r="V93">
        <v>4.0000000000000002E-4</v>
      </c>
      <c r="W93" s="35">
        <f t="shared" si="26"/>
        <v>3.2429285714285799E-2</v>
      </c>
      <c r="X93" s="35">
        <f t="shared" si="27"/>
        <v>1.4012142857142855E-2</v>
      </c>
      <c r="Y93" s="35">
        <f t="shared" si="27"/>
        <v>5.3121428571428547E-3</v>
      </c>
      <c r="Z93">
        <v>0.1832</v>
      </c>
      <c r="AA93">
        <v>-1.7999999999999999E-2</v>
      </c>
      <c r="AB93">
        <v>5.9999999999999995E-4</v>
      </c>
      <c r="AC93" s="35">
        <f t="shared" si="28"/>
        <v>3.1914285714285673E-2</v>
      </c>
      <c r="AD93" s="35">
        <f t="shared" si="29"/>
        <v>2.2912142857142853E-2</v>
      </c>
      <c r="AE93" s="35">
        <f t="shared" si="29"/>
        <v>5.5121428571428543E-3</v>
      </c>
      <c r="AF93">
        <v>0.22900000000000001</v>
      </c>
      <c r="AG93">
        <v>-1.0200000000000001E-2</v>
      </c>
      <c r="AH93">
        <v>-1.18E-2</v>
      </c>
      <c r="AI93" s="35">
        <f t="shared" si="30"/>
        <v>1.6898571428571485E-2</v>
      </c>
      <c r="AJ93" s="35">
        <f t="shared" si="31"/>
        <v>1.5112142857142855E-2</v>
      </c>
      <c r="AK93" s="35">
        <f t="shared" si="31"/>
        <v>1.6712142857142856E-2</v>
      </c>
      <c r="AL93">
        <v>0.19289999999999999</v>
      </c>
      <c r="AM93">
        <v>-5.7000000000000002E-3</v>
      </c>
      <c r="AN93">
        <v>-1.1900000000000001E-2</v>
      </c>
      <c r="AO93" s="35">
        <f t="shared" si="32"/>
        <v>1.8249999999999933E-3</v>
      </c>
      <c r="AP93" s="35">
        <f t="shared" si="33"/>
        <v>1.0612142857142855E-2</v>
      </c>
      <c r="AQ93" s="35">
        <f t="shared" si="33"/>
        <v>1.6812142857142855E-2</v>
      </c>
      <c r="AR93">
        <v>0.10199999999999999</v>
      </c>
      <c r="AS93">
        <v>-2.4400000000000002E-2</v>
      </c>
      <c r="AT93">
        <v>-3.3999999999999998E-3</v>
      </c>
      <c r="AU93" s="35">
        <f t="shared" si="34"/>
        <v>5.6085714285713933E-3</v>
      </c>
      <c r="AV93" s="35">
        <f t="shared" si="35"/>
        <v>2.9312142857142856E-2</v>
      </c>
      <c r="AW93" s="35">
        <f t="shared" si="35"/>
        <v>1.5121428571428547E-3</v>
      </c>
      <c r="AX93">
        <v>0.17130000000000001</v>
      </c>
      <c r="AY93">
        <v>-2.2499999999999999E-2</v>
      </c>
      <c r="AZ93">
        <v>-3.4700000000000002E-2</v>
      </c>
      <c r="BA93" s="35">
        <f t="shared" si="36"/>
        <v>2.0479285714285728E-2</v>
      </c>
      <c r="BB93" s="35">
        <f t="shared" si="37"/>
        <v>2.7412142857142854E-2</v>
      </c>
      <c r="BC93" s="35">
        <f t="shared" si="37"/>
        <v>3.961214285714286E-2</v>
      </c>
    </row>
    <row r="94" spans="1:55" ht="15">
      <c r="A94" s="1">
        <v>88</v>
      </c>
      <c r="B94">
        <v>0.2366</v>
      </c>
      <c r="C94">
        <v>4.0000000000000002E-4</v>
      </c>
      <c r="D94">
        <v>-7.0000000000000001E-3</v>
      </c>
      <c r="E94" s="34">
        <f t="shared" si="19"/>
        <v>5.9450000000000058E-3</v>
      </c>
      <c r="F94" s="34">
        <f t="shared" si="20"/>
        <v>9.253571428571427E-3</v>
      </c>
      <c r="G94" s="34">
        <f t="shared" si="21"/>
        <v>1.1912142857142854E-2</v>
      </c>
      <c r="H94">
        <v>0.21</v>
      </c>
      <c r="I94">
        <v>-2.23E-2</v>
      </c>
      <c r="J94">
        <v>-7.3000000000000001E-3</v>
      </c>
      <c r="K94" s="35">
        <f t="shared" si="22"/>
        <v>1.8185714285714749E-3</v>
      </c>
      <c r="L94" s="35">
        <f t="shared" si="23"/>
        <v>2.7212142857142855E-2</v>
      </c>
      <c r="M94" s="35">
        <f t="shared" si="23"/>
        <v>1.2212142857142855E-2</v>
      </c>
      <c r="N94">
        <v>0.20799999999999999</v>
      </c>
      <c r="O94">
        <v>-1.2999999999999999E-3</v>
      </c>
      <c r="P94">
        <v>6.8999999999999999E-3</v>
      </c>
      <c r="Q94" s="35">
        <f t="shared" si="24"/>
        <v>1.6545714285714275E-2</v>
      </c>
      <c r="R94" s="35">
        <f t="shared" si="25"/>
        <v>3.6121428571428546E-3</v>
      </c>
      <c r="S94" s="35">
        <f t="shared" si="25"/>
        <v>1.1812142857142854E-2</v>
      </c>
      <c r="T94">
        <v>0.18149999999999999</v>
      </c>
      <c r="U94">
        <v>-1.44E-2</v>
      </c>
      <c r="V94">
        <v>1.7500000000000002E-2</v>
      </c>
      <c r="W94" s="35">
        <f t="shared" si="26"/>
        <v>4.0729285714285801E-2</v>
      </c>
      <c r="X94" s="35">
        <f t="shared" si="27"/>
        <v>1.9312142857142854E-2</v>
      </c>
      <c r="Y94" s="35">
        <f t="shared" si="27"/>
        <v>2.2412142857142856E-2</v>
      </c>
      <c r="Z94">
        <v>0.21099999999999999</v>
      </c>
      <c r="AA94">
        <v>-1.29E-2</v>
      </c>
      <c r="AB94">
        <v>-2.3E-3</v>
      </c>
      <c r="AC94" s="35">
        <f t="shared" si="28"/>
        <v>4.1142857142856815E-3</v>
      </c>
      <c r="AD94" s="35">
        <f t="shared" si="29"/>
        <v>1.7812142857142853E-2</v>
      </c>
      <c r="AE94" s="35">
        <f t="shared" si="29"/>
        <v>2.6121428571428545E-3</v>
      </c>
      <c r="AF94">
        <v>0.2281</v>
      </c>
      <c r="AG94">
        <v>-1.4800000000000001E-2</v>
      </c>
      <c r="AH94">
        <v>7.9000000000000008E-3</v>
      </c>
      <c r="AI94" s="35">
        <f t="shared" si="30"/>
        <v>1.5998571428571473E-2</v>
      </c>
      <c r="AJ94" s="35">
        <f t="shared" si="31"/>
        <v>1.9712142857142855E-2</v>
      </c>
      <c r="AK94" s="35">
        <f t="shared" si="31"/>
        <v>1.2812142857142855E-2</v>
      </c>
      <c r="AL94">
        <v>0.19020000000000001</v>
      </c>
      <c r="AM94">
        <v>-1.5299999999999999E-2</v>
      </c>
      <c r="AN94">
        <v>-9.7000000000000003E-3</v>
      </c>
      <c r="AO94" s="35">
        <f t="shared" si="32"/>
        <v>4.5249999999999735E-3</v>
      </c>
      <c r="AP94" s="35">
        <f t="shared" si="33"/>
        <v>2.0212142857142852E-2</v>
      </c>
      <c r="AQ94" s="35">
        <f t="shared" si="33"/>
        <v>1.4612142857142855E-2</v>
      </c>
      <c r="AR94">
        <v>8.2900000000000001E-2</v>
      </c>
      <c r="AS94">
        <v>-4.5100000000000001E-2</v>
      </c>
      <c r="AT94">
        <v>-8.8999999999999999E-3</v>
      </c>
      <c r="AU94" s="35">
        <f t="shared" si="34"/>
        <v>1.3491428571428599E-2</v>
      </c>
      <c r="AV94" s="35">
        <f t="shared" si="35"/>
        <v>5.0012142857142852E-2</v>
      </c>
      <c r="AW94" s="35">
        <f t="shared" si="35"/>
        <v>1.3812142857142854E-2</v>
      </c>
      <c r="AX94">
        <v>0.128</v>
      </c>
      <c r="AY94">
        <v>-2.0899999999999998E-2</v>
      </c>
      <c r="AZ94">
        <v>-2.6100000000000002E-2</v>
      </c>
      <c r="BA94" s="35">
        <f t="shared" si="36"/>
        <v>2.2820714285714278E-2</v>
      </c>
      <c r="BB94" s="35">
        <f t="shared" si="37"/>
        <v>2.5812142857142853E-2</v>
      </c>
      <c r="BC94" s="35">
        <f t="shared" si="37"/>
        <v>3.1012142857142856E-2</v>
      </c>
    </row>
    <row r="95" spans="1:55" ht="15">
      <c r="A95" s="1">
        <v>89</v>
      </c>
      <c r="B95">
        <v>0.2442</v>
      </c>
      <c r="C95">
        <v>-8.9999999999999998E-4</v>
      </c>
      <c r="D95">
        <v>-1.5900000000000001E-2</v>
      </c>
      <c r="E95" s="34">
        <f t="shared" si="19"/>
        <v>1.3545000000000001E-2</v>
      </c>
      <c r="F95" s="34">
        <f t="shared" si="20"/>
        <v>7.9535714285714279E-3</v>
      </c>
      <c r="G95" s="34">
        <f t="shared" si="21"/>
        <v>2.0812142857142855E-2</v>
      </c>
      <c r="H95">
        <v>0.188</v>
      </c>
      <c r="I95">
        <v>-1.6E-2</v>
      </c>
      <c r="J95">
        <v>5.3E-3</v>
      </c>
      <c r="K95" s="35">
        <f t="shared" si="22"/>
        <v>2.3818571428571467E-2</v>
      </c>
      <c r="L95" s="35">
        <f t="shared" si="23"/>
        <v>2.0912142857142855E-2</v>
      </c>
      <c r="M95" s="35">
        <f t="shared" si="23"/>
        <v>1.0212142857142854E-2</v>
      </c>
      <c r="N95">
        <v>0.22</v>
      </c>
      <c r="O95">
        <v>-1.12E-2</v>
      </c>
      <c r="P95">
        <v>2.2000000000000001E-3</v>
      </c>
      <c r="Q95" s="35">
        <f t="shared" si="24"/>
        <v>4.5457142857142641E-3</v>
      </c>
      <c r="R95" s="35">
        <f t="shared" si="25"/>
        <v>1.6112142857142853E-2</v>
      </c>
      <c r="S95" s="35">
        <f t="shared" si="25"/>
        <v>7.1121428571428551E-3</v>
      </c>
      <c r="T95">
        <v>0.20449999999999999</v>
      </c>
      <c r="U95">
        <v>-2.2000000000000001E-3</v>
      </c>
      <c r="V95">
        <v>8.9999999999999993E-3</v>
      </c>
      <c r="W95" s="35">
        <f t="shared" si="26"/>
        <v>1.7729285714285808E-2</v>
      </c>
      <c r="X95" s="35">
        <f t="shared" si="27"/>
        <v>2.7121428571428544E-3</v>
      </c>
      <c r="Y95" s="35">
        <f t="shared" si="27"/>
        <v>1.3912142857142854E-2</v>
      </c>
      <c r="Z95">
        <v>0.22109999999999999</v>
      </c>
      <c r="AA95">
        <v>4.7000000000000002E-3</v>
      </c>
      <c r="AB95">
        <v>-1.67E-2</v>
      </c>
      <c r="AC95" s="35">
        <f t="shared" si="28"/>
        <v>5.9857142857143164E-3</v>
      </c>
      <c r="AD95" s="35">
        <f t="shared" si="29"/>
        <v>9.6121428571428538E-3</v>
      </c>
      <c r="AE95" s="35">
        <f t="shared" si="29"/>
        <v>2.1612142857142854E-2</v>
      </c>
      <c r="AF95">
        <v>0.23300000000000001</v>
      </c>
      <c r="AG95">
        <v>2E-3</v>
      </c>
      <c r="AH95">
        <v>-7.1000000000000004E-3</v>
      </c>
      <c r="AI95" s="35">
        <f t="shared" si="30"/>
        <v>2.0898571428571489E-2</v>
      </c>
      <c r="AJ95" s="35">
        <f t="shared" si="31"/>
        <v>6.9121428571428545E-3</v>
      </c>
      <c r="AK95" s="35">
        <f t="shared" si="31"/>
        <v>1.2012142857142855E-2</v>
      </c>
      <c r="AL95">
        <v>0.20710000000000001</v>
      </c>
      <c r="AM95">
        <v>-2.2100000000000002E-2</v>
      </c>
      <c r="AN95">
        <v>-7.6E-3</v>
      </c>
      <c r="AO95" s="35">
        <f t="shared" si="32"/>
        <v>1.2375000000000025E-2</v>
      </c>
      <c r="AP95" s="35">
        <f t="shared" si="33"/>
        <v>2.7012142857142856E-2</v>
      </c>
      <c r="AQ95" s="35">
        <f t="shared" si="33"/>
        <v>1.2512142857142854E-2</v>
      </c>
      <c r="AR95">
        <v>9.2799999999999994E-2</v>
      </c>
      <c r="AS95">
        <v>1.11E-2</v>
      </c>
      <c r="AT95">
        <v>1.5699999999999999E-2</v>
      </c>
      <c r="AU95" s="35">
        <f t="shared" si="34"/>
        <v>3.5914285714286065E-3</v>
      </c>
      <c r="AV95" s="35">
        <f t="shared" si="35"/>
        <v>1.6012142857142857E-2</v>
      </c>
      <c r="AW95" s="35">
        <f t="shared" si="35"/>
        <v>2.0612142857142853E-2</v>
      </c>
      <c r="AX95">
        <v>0.1125</v>
      </c>
      <c r="AY95">
        <v>-2.3699999999999999E-2</v>
      </c>
      <c r="AZ95">
        <v>2.3999999999999998E-3</v>
      </c>
      <c r="BA95" s="35">
        <f t="shared" si="36"/>
        <v>3.8320714285714277E-2</v>
      </c>
      <c r="BB95" s="35">
        <f t="shared" si="37"/>
        <v>2.8612142857142853E-2</v>
      </c>
      <c r="BC95" s="35">
        <f t="shared" si="37"/>
        <v>7.3121428571428539E-3</v>
      </c>
    </row>
    <row r="96" spans="1:55" ht="15">
      <c r="A96" s="1">
        <v>90</v>
      </c>
      <c r="B96">
        <v>0.24640000000000001</v>
      </c>
      <c r="C96">
        <v>8.9999999999999998E-4</v>
      </c>
      <c r="D96">
        <v>-1.66E-2</v>
      </c>
      <c r="E96" s="34">
        <f t="shared" si="19"/>
        <v>1.5745000000000009E-2</v>
      </c>
      <c r="F96" s="34">
        <f t="shared" si="20"/>
        <v>9.7535714285714274E-3</v>
      </c>
      <c r="G96" s="34">
        <f t="shared" si="21"/>
        <v>2.1512142857142855E-2</v>
      </c>
      <c r="H96">
        <v>0.19159999999999999</v>
      </c>
      <c r="I96">
        <v>-7.7000000000000002E-3</v>
      </c>
      <c r="J96">
        <v>3.0999999999999999E-3</v>
      </c>
      <c r="K96" s="35">
        <f t="shared" si="22"/>
        <v>2.0218571428571475E-2</v>
      </c>
      <c r="L96" s="35">
        <f t="shared" si="23"/>
        <v>1.2612142857142855E-2</v>
      </c>
      <c r="M96" s="35">
        <f t="shared" si="23"/>
        <v>8.0121428571428548E-3</v>
      </c>
      <c r="N96">
        <v>0.23050000000000001</v>
      </c>
      <c r="O96">
        <v>6.6E-3</v>
      </c>
      <c r="P96">
        <v>2.0000000000000001E-4</v>
      </c>
      <c r="Q96" s="35">
        <f t="shared" si="24"/>
        <v>5.9542857142857453E-3</v>
      </c>
      <c r="R96" s="35">
        <f t="shared" si="25"/>
        <v>1.1512142857142854E-2</v>
      </c>
      <c r="S96" s="35">
        <f t="shared" si="25"/>
        <v>5.1121428571428542E-3</v>
      </c>
      <c r="T96">
        <v>0.21940000000000001</v>
      </c>
      <c r="U96">
        <v>-2.5999999999999999E-3</v>
      </c>
      <c r="V96">
        <v>5.4000000000000003E-3</v>
      </c>
      <c r="W96" s="35">
        <f t="shared" si="26"/>
        <v>2.8292857142857841E-3</v>
      </c>
      <c r="X96" s="35">
        <f t="shared" si="27"/>
        <v>2.3121428571428546E-3</v>
      </c>
      <c r="Y96" s="35">
        <f t="shared" si="27"/>
        <v>1.0312142857142855E-2</v>
      </c>
      <c r="Z96">
        <v>0.2346</v>
      </c>
      <c r="AA96">
        <v>-5.0000000000000001E-3</v>
      </c>
      <c r="AB96">
        <v>-2.3599999999999999E-2</v>
      </c>
      <c r="AC96" s="35">
        <f t="shared" si="28"/>
        <v>1.9485714285714328E-2</v>
      </c>
      <c r="AD96" s="35">
        <f t="shared" si="29"/>
        <v>9.9121428571428555E-3</v>
      </c>
      <c r="AE96" s="35">
        <f t="shared" si="29"/>
        <v>2.8512142857142854E-2</v>
      </c>
      <c r="AF96">
        <v>0.22020000000000001</v>
      </c>
      <c r="AG96">
        <v>-1.2999999999999999E-3</v>
      </c>
      <c r="AH96">
        <v>-7.3000000000000001E-3</v>
      </c>
      <c r="AI96" s="35">
        <f t="shared" si="30"/>
        <v>8.0985714285714827E-3</v>
      </c>
      <c r="AJ96" s="35">
        <f t="shared" si="31"/>
        <v>3.6121428571428546E-3</v>
      </c>
      <c r="AK96" s="35">
        <f t="shared" si="31"/>
        <v>1.2212142857142855E-2</v>
      </c>
      <c r="AL96">
        <v>0.20449999999999999</v>
      </c>
      <c r="AM96">
        <v>-6.0000000000000001E-3</v>
      </c>
      <c r="AN96">
        <v>-6.1999999999999998E-3</v>
      </c>
      <c r="AO96" s="35">
        <f t="shared" si="32"/>
        <v>9.7750000000000059E-3</v>
      </c>
      <c r="AP96" s="35">
        <f t="shared" si="33"/>
        <v>1.0912142857142855E-2</v>
      </c>
      <c r="AQ96" s="35">
        <f t="shared" si="33"/>
        <v>1.1112142857142855E-2</v>
      </c>
      <c r="AR96">
        <v>0.10730000000000001</v>
      </c>
      <c r="AS96">
        <v>1.9699999999999999E-2</v>
      </c>
      <c r="AT96">
        <v>7.7999999999999996E-3</v>
      </c>
      <c r="AU96" s="35">
        <f t="shared" si="34"/>
        <v>1.0908571428571406E-2</v>
      </c>
      <c r="AV96" s="35">
        <f t="shared" si="35"/>
        <v>2.4612142857142853E-2</v>
      </c>
      <c r="AW96" s="35">
        <f t="shared" si="35"/>
        <v>1.2712142857142854E-2</v>
      </c>
      <c r="AX96">
        <v>0.13700000000000001</v>
      </c>
      <c r="AY96">
        <v>6.6E-3</v>
      </c>
      <c r="AZ96">
        <v>-3.2300000000000002E-2</v>
      </c>
      <c r="BA96" s="35">
        <f t="shared" si="36"/>
        <v>1.382071428571427E-2</v>
      </c>
      <c r="BB96" s="35">
        <f t="shared" si="37"/>
        <v>1.1512142857142854E-2</v>
      </c>
      <c r="BC96" s="35">
        <f t="shared" si="37"/>
        <v>3.721214285714286E-2</v>
      </c>
    </row>
    <row r="97" spans="1:55" ht="15">
      <c r="A97" s="1">
        <v>91</v>
      </c>
      <c r="B97">
        <v>0.2339</v>
      </c>
      <c r="C97">
        <v>6.6E-3</v>
      </c>
      <c r="D97">
        <v>-2.0299999999999999E-2</v>
      </c>
      <c r="E97" s="34">
        <f t="shared" si="19"/>
        <v>3.2449999999999979E-3</v>
      </c>
      <c r="F97" s="34">
        <f t="shared" si="20"/>
        <v>1.5453571428571428E-2</v>
      </c>
      <c r="G97" s="34">
        <f t="shared" si="21"/>
        <v>2.5212142857142853E-2</v>
      </c>
      <c r="H97">
        <v>0.19089999999999999</v>
      </c>
      <c r="I97">
        <v>-1.1999999999999999E-3</v>
      </c>
      <c r="J97">
        <v>9.7000000000000003E-3</v>
      </c>
      <c r="K97" s="35">
        <f t="shared" si="22"/>
        <v>2.0918571428571481E-2</v>
      </c>
      <c r="L97" s="35">
        <f t="shared" si="23"/>
        <v>3.7121428571428548E-3</v>
      </c>
      <c r="M97" s="35">
        <f t="shared" si="23"/>
        <v>1.4612142857142855E-2</v>
      </c>
      <c r="N97">
        <v>0.22770000000000001</v>
      </c>
      <c r="O97">
        <v>1.3299999999999999E-2</v>
      </c>
      <c r="P97">
        <v>5.7000000000000002E-3</v>
      </c>
      <c r="Q97" s="35">
        <f t="shared" si="24"/>
        <v>3.1542857142857483E-3</v>
      </c>
      <c r="R97" s="35">
        <f t="shared" si="25"/>
        <v>1.8212142857142854E-2</v>
      </c>
      <c r="S97" s="35">
        <f t="shared" si="25"/>
        <v>1.0612142857142855E-2</v>
      </c>
      <c r="T97">
        <v>0.2228</v>
      </c>
      <c r="U97">
        <v>1.5699999999999999E-2</v>
      </c>
      <c r="V97">
        <v>-1.83E-2</v>
      </c>
      <c r="W97" s="35">
        <f t="shared" si="26"/>
        <v>5.7071428571420224E-4</v>
      </c>
      <c r="X97" s="35">
        <f t="shared" si="27"/>
        <v>2.0612142857142853E-2</v>
      </c>
      <c r="Y97" s="35">
        <f t="shared" si="27"/>
        <v>2.3212142857142855E-2</v>
      </c>
      <c r="Z97">
        <v>0.21410000000000001</v>
      </c>
      <c r="AA97">
        <v>-4.8999999999999998E-3</v>
      </c>
      <c r="AB97">
        <v>-1.5299999999999999E-2</v>
      </c>
      <c r="AC97" s="35">
        <f t="shared" si="28"/>
        <v>1.0142857142856621E-3</v>
      </c>
      <c r="AD97" s="35">
        <f t="shared" si="29"/>
        <v>1.2142857142854666E-5</v>
      </c>
      <c r="AE97" s="35">
        <f t="shared" si="29"/>
        <v>2.0212142857142852E-2</v>
      </c>
      <c r="AF97">
        <v>0.22550000000000001</v>
      </c>
      <c r="AG97">
        <v>-5.1999999999999998E-3</v>
      </c>
      <c r="AH97">
        <v>-1.47E-2</v>
      </c>
      <c r="AI97" s="35">
        <f t="shared" si="30"/>
        <v>1.3398571428571482E-2</v>
      </c>
      <c r="AJ97" s="35">
        <f t="shared" si="31"/>
        <v>1.0112142857142854E-2</v>
      </c>
      <c r="AK97" s="35">
        <f t="shared" si="31"/>
        <v>1.9612142857142856E-2</v>
      </c>
      <c r="AL97">
        <v>0.1956</v>
      </c>
      <c r="AM97">
        <v>-1.44E-2</v>
      </c>
      <c r="AN97">
        <v>-1.67E-2</v>
      </c>
      <c r="AO97" s="35">
        <f t="shared" si="32"/>
        <v>8.7500000000001465E-4</v>
      </c>
      <c r="AP97" s="35">
        <f t="shared" si="33"/>
        <v>1.9312142857142854E-2</v>
      </c>
      <c r="AQ97" s="35">
        <f t="shared" si="33"/>
        <v>2.1612142857142854E-2</v>
      </c>
      <c r="AR97">
        <v>9.9599999999999994E-2</v>
      </c>
      <c r="AS97">
        <v>5.8999999999999999E-3</v>
      </c>
      <c r="AT97">
        <v>-5.7000000000000002E-3</v>
      </c>
      <c r="AU97" s="35">
        <f t="shared" si="34"/>
        <v>3.208571428571394E-3</v>
      </c>
      <c r="AV97" s="35">
        <f t="shared" si="35"/>
        <v>1.0812142857142854E-2</v>
      </c>
      <c r="AW97" s="35">
        <f t="shared" si="35"/>
        <v>1.0612142857142855E-2</v>
      </c>
      <c r="AX97">
        <v>0.1633</v>
      </c>
      <c r="AY97">
        <v>-2.7400000000000001E-2</v>
      </c>
      <c r="AZ97">
        <v>-4.0500000000000001E-2</v>
      </c>
      <c r="BA97" s="35">
        <f t="shared" si="36"/>
        <v>1.2479285714285721E-2</v>
      </c>
      <c r="BB97" s="35">
        <f t="shared" si="37"/>
        <v>3.2312142857142859E-2</v>
      </c>
      <c r="BC97" s="35">
        <f t="shared" si="37"/>
        <v>4.5412142857142859E-2</v>
      </c>
    </row>
    <row r="98" spans="1:55" ht="15">
      <c r="A98" s="1">
        <v>92</v>
      </c>
      <c r="B98">
        <v>0.23150000000000001</v>
      </c>
      <c r="C98">
        <v>-6.1000000000000004E-3</v>
      </c>
      <c r="D98">
        <v>-1.43E-2</v>
      </c>
      <c r="E98" s="34">
        <f t="shared" si="19"/>
        <v>8.4500000000001241E-4</v>
      </c>
      <c r="F98" s="34">
        <f t="shared" si="20"/>
        <v>2.7535714285714273E-3</v>
      </c>
      <c r="G98" s="34">
        <f t="shared" si="21"/>
        <v>1.9212142857142855E-2</v>
      </c>
      <c r="H98">
        <v>0.1971</v>
      </c>
      <c r="I98">
        <v>-4.8999999999999998E-3</v>
      </c>
      <c r="J98">
        <v>6.6E-3</v>
      </c>
      <c r="K98" s="35">
        <f t="shared" si="22"/>
        <v>1.471857142857147E-2</v>
      </c>
      <c r="L98" s="35">
        <f t="shared" si="23"/>
        <v>1.2142857142854666E-5</v>
      </c>
      <c r="M98" s="35">
        <f t="shared" si="23"/>
        <v>1.1512142857142854E-2</v>
      </c>
      <c r="N98">
        <v>0.2268</v>
      </c>
      <c r="O98">
        <v>8.8999999999999999E-3</v>
      </c>
      <c r="P98">
        <v>7.1000000000000004E-3</v>
      </c>
      <c r="Q98" s="35">
        <f t="shared" si="24"/>
        <v>2.2542857142857364E-3</v>
      </c>
      <c r="R98" s="35">
        <f t="shared" si="25"/>
        <v>1.3812142857142854E-2</v>
      </c>
      <c r="S98" s="35">
        <f t="shared" si="25"/>
        <v>1.2012142857142855E-2</v>
      </c>
      <c r="T98">
        <v>0.21970000000000001</v>
      </c>
      <c r="U98">
        <v>-1.8599999999999998E-2</v>
      </c>
      <c r="V98">
        <v>-7.9000000000000008E-3</v>
      </c>
      <c r="W98" s="35">
        <f t="shared" si="26"/>
        <v>2.5292857142857894E-3</v>
      </c>
      <c r="X98" s="35">
        <f t="shared" si="27"/>
        <v>2.3512142857142853E-2</v>
      </c>
      <c r="Y98" s="35">
        <f t="shared" si="27"/>
        <v>1.2812142857142855E-2</v>
      </c>
      <c r="Z98">
        <v>0.21709999999999999</v>
      </c>
      <c r="AA98">
        <v>-8.9999999999999998E-4</v>
      </c>
      <c r="AB98">
        <v>-1.7500000000000002E-2</v>
      </c>
      <c r="AC98" s="35">
        <f t="shared" si="28"/>
        <v>1.9857142857143129E-3</v>
      </c>
      <c r="AD98" s="35">
        <f t="shared" si="29"/>
        <v>4.0121428571428547E-3</v>
      </c>
      <c r="AE98" s="35">
        <f t="shared" si="29"/>
        <v>2.2412142857142856E-2</v>
      </c>
      <c r="AF98">
        <v>0.21640000000000001</v>
      </c>
      <c r="AG98">
        <v>1.9E-3</v>
      </c>
      <c r="AH98">
        <v>-8.5000000000000006E-3</v>
      </c>
      <c r="AI98" s="35">
        <f t="shared" si="30"/>
        <v>4.2985714285714849E-3</v>
      </c>
      <c r="AJ98" s="35">
        <f t="shared" si="31"/>
        <v>6.8121428571428543E-3</v>
      </c>
      <c r="AK98" s="35">
        <f t="shared" si="31"/>
        <v>1.3412142857142855E-2</v>
      </c>
      <c r="AL98">
        <v>0.18809999999999999</v>
      </c>
      <c r="AM98">
        <v>-3.7900000000000003E-2</v>
      </c>
      <c r="AN98">
        <v>-1.17E-2</v>
      </c>
      <c r="AO98" s="35">
        <f t="shared" si="32"/>
        <v>6.624999999999992E-3</v>
      </c>
      <c r="AP98" s="35">
        <f t="shared" si="33"/>
        <v>4.2812142857142854E-2</v>
      </c>
      <c r="AQ98" s="35">
        <f t="shared" si="33"/>
        <v>1.6612142857142853E-2</v>
      </c>
      <c r="AR98">
        <v>8.2400000000000001E-2</v>
      </c>
      <c r="AS98">
        <v>1.41E-2</v>
      </c>
      <c r="AT98">
        <v>2.3999999999999998E-3</v>
      </c>
      <c r="AU98" s="35">
        <f t="shared" si="34"/>
        <v>1.3991428571428599E-2</v>
      </c>
      <c r="AV98" s="35">
        <f t="shared" si="35"/>
        <v>1.9012142857142852E-2</v>
      </c>
      <c r="AW98" s="35">
        <f t="shared" si="35"/>
        <v>7.3121428571428539E-3</v>
      </c>
      <c r="AX98">
        <v>0.14879999999999999</v>
      </c>
      <c r="AY98">
        <v>6.4000000000000003E-3</v>
      </c>
      <c r="AZ98">
        <v>-3.6600000000000001E-2</v>
      </c>
      <c r="BA98" s="35">
        <f t="shared" si="36"/>
        <v>2.0207142857142923E-3</v>
      </c>
      <c r="BB98" s="35">
        <f t="shared" si="37"/>
        <v>1.1312142857142854E-2</v>
      </c>
      <c r="BC98" s="35">
        <f t="shared" si="37"/>
        <v>4.1512142857142859E-2</v>
      </c>
    </row>
    <row r="99" spans="1:55" ht="15">
      <c r="A99" s="1">
        <v>93</v>
      </c>
      <c r="B99">
        <v>0.2324</v>
      </c>
      <c r="C99">
        <v>-8.0999999999999996E-3</v>
      </c>
      <c r="D99">
        <v>-1.4999999999999999E-2</v>
      </c>
      <c r="E99" s="34">
        <f t="shared" si="19"/>
        <v>1.7449999999999966E-3</v>
      </c>
      <c r="F99" s="34">
        <f t="shared" si="20"/>
        <v>7.535714285714281E-4</v>
      </c>
      <c r="G99" s="34">
        <f t="shared" si="21"/>
        <v>1.9912142857142854E-2</v>
      </c>
      <c r="H99">
        <v>0.18290000000000001</v>
      </c>
      <c r="I99">
        <v>-1.54E-2</v>
      </c>
      <c r="J99">
        <v>-7.7000000000000002E-3</v>
      </c>
      <c r="K99" s="35">
        <f t="shared" si="22"/>
        <v>2.891857142857146E-2</v>
      </c>
      <c r="L99" s="35">
        <f t="shared" si="23"/>
        <v>2.0312142857142855E-2</v>
      </c>
      <c r="M99" s="35">
        <f t="shared" si="23"/>
        <v>1.2612142857142855E-2</v>
      </c>
      <c r="N99">
        <v>0.22670000000000001</v>
      </c>
      <c r="O99">
        <v>4.4000000000000003E-3</v>
      </c>
      <c r="P99">
        <v>1.2E-2</v>
      </c>
      <c r="Q99" s="35">
        <f t="shared" si="24"/>
        <v>2.1542857142857474E-3</v>
      </c>
      <c r="R99" s="35">
        <f t="shared" si="25"/>
        <v>9.3121428571428556E-3</v>
      </c>
      <c r="S99" s="35">
        <f t="shared" si="25"/>
        <v>1.6912142857142855E-2</v>
      </c>
      <c r="T99">
        <v>0.21440000000000001</v>
      </c>
      <c r="U99">
        <v>4.4999999999999997E-3</v>
      </c>
      <c r="V99">
        <v>3.8999999999999998E-3</v>
      </c>
      <c r="W99" s="35">
        <f t="shared" si="26"/>
        <v>7.8292857142857886E-3</v>
      </c>
      <c r="X99" s="35">
        <f t="shared" si="27"/>
        <v>9.412142857142855E-3</v>
      </c>
      <c r="Y99" s="35">
        <f t="shared" si="27"/>
        <v>8.8121428571428552E-3</v>
      </c>
      <c r="Z99">
        <v>0.2064</v>
      </c>
      <c r="AA99">
        <v>-2.6100000000000002E-2</v>
      </c>
      <c r="AB99">
        <v>-7.1000000000000004E-3</v>
      </c>
      <c r="AC99" s="35">
        <f t="shared" si="28"/>
        <v>8.7142857142856744E-3</v>
      </c>
      <c r="AD99" s="35">
        <f t="shared" si="29"/>
        <v>3.1012142857142856E-2</v>
      </c>
      <c r="AE99" s="35">
        <f t="shared" si="29"/>
        <v>1.2012142857142855E-2</v>
      </c>
      <c r="AF99">
        <v>0.20860000000000001</v>
      </c>
      <c r="AG99">
        <v>4.1999999999999997E-3</v>
      </c>
      <c r="AH99">
        <v>-4.4000000000000003E-3</v>
      </c>
      <c r="AI99" s="35">
        <f t="shared" si="30"/>
        <v>3.5014285714285165E-3</v>
      </c>
      <c r="AJ99" s="35">
        <f t="shared" si="31"/>
        <v>9.1121428571428534E-3</v>
      </c>
      <c r="AK99" s="35">
        <f t="shared" si="31"/>
        <v>5.1214285714285424E-4</v>
      </c>
      <c r="AL99">
        <v>0.21490000000000001</v>
      </c>
      <c r="AM99">
        <v>-8.5000000000000006E-3</v>
      </c>
      <c r="AN99">
        <v>-1.2999999999999999E-2</v>
      </c>
      <c r="AO99" s="35">
        <f t="shared" si="32"/>
        <v>2.0175000000000026E-2</v>
      </c>
      <c r="AP99" s="35">
        <f t="shared" si="33"/>
        <v>1.3412142857142855E-2</v>
      </c>
      <c r="AQ99" s="35">
        <f t="shared" si="33"/>
        <v>1.7912142857142856E-2</v>
      </c>
      <c r="AR99">
        <v>8.6499999999999994E-2</v>
      </c>
      <c r="AS99">
        <v>-1.4E-3</v>
      </c>
      <c r="AT99">
        <v>1.72E-2</v>
      </c>
      <c r="AU99" s="35">
        <f t="shared" si="34"/>
        <v>9.8914285714286065E-3</v>
      </c>
      <c r="AV99" s="35">
        <f t="shared" si="35"/>
        <v>3.5121428571428543E-3</v>
      </c>
      <c r="AW99" s="35">
        <f t="shared" si="35"/>
        <v>2.2112142857142855E-2</v>
      </c>
      <c r="AX99">
        <v>0.14180000000000001</v>
      </c>
      <c r="AY99">
        <v>1.8499999999999999E-2</v>
      </c>
      <c r="AZ99">
        <v>-1.17E-2</v>
      </c>
      <c r="BA99" s="35">
        <f t="shared" si="36"/>
        <v>9.0207142857142708E-3</v>
      </c>
      <c r="BB99" s="35">
        <f t="shared" si="37"/>
        <v>2.3412142857142854E-2</v>
      </c>
      <c r="BC99" s="35">
        <f t="shared" si="37"/>
        <v>1.6612142857142853E-2</v>
      </c>
    </row>
    <row r="100" spans="1:55" ht="15">
      <c r="A100" s="1">
        <v>94</v>
      </c>
      <c r="B100">
        <v>0.23419999999999999</v>
      </c>
      <c r="C100">
        <v>-1.09E-2</v>
      </c>
      <c r="D100">
        <v>-8.0999999999999996E-3</v>
      </c>
      <c r="E100" s="34">
        <f t="shared" si="19"/>
        <v>3.5449999999999926E-3</v>
      </c>
      <c r="F100" s="34">
        <f t="shared" si="20"/>
        <v>1.9753571428571426E-2</v>
      </c>
      <c r="G100" s="34">
        <f t="shared" si="21"/>
        <v>1.3012142857142854E-2</v>
      </c>
      <c r="H100">
        <v>0.19040000000000001</v>
      </c>
      <c r="I100">
        <v>-1.0800000000000001E-2</v>
      </c>
      <c r="J100">
        <v>4.0000000000000002E-4</v>
      </c>
      <c r="K100" s="35">
        <f t="shared" si="22"/>
        <v>2.1418571428571453E-2</v>
      </c>
      <c r="L100" s="35">
        <f t="shared" si="23"/>
        <v>1.5712142857142855E-2</v>
      </c>
      <c r="M100" s="35">
        <f t="shared" si="23"/>
        <v>5.3121428571428547E-3</v>
      </c>
      <c r="N100">
        <v>0.22420000000000001</v>
      </c>
      <c r="O100">
        <v>-5.4000000000000003E-3</v>
      </c>
      <c r="P100">
        <v>1.52E-2</v>
      </c>
      <c r="Q100" s="35">
        <f t="shared" si="24"/>
        <v>3.4571428571425478E-4</v>
      </c>
      <c r="R100" s="35">
        <f t="shared" si="25"/>
        <v>1.0312142857142855E-2</v>
      </c>
      <c r="S100" s="35">
        <f t="shared" si="25"/>
        <v>2.0112142857142856E-2</v>
      </c>
      <c r="T100">
        <v>0.2109</v>
      </c>
      <c r="U100">
        <v>1.34E-2</v>
      </c>
      <c r="V100">
        <v>-1.6899999999999998E-2</v>
      </c>
      <c r="W100" s="35">
        <f t="shared" si="26"/>
        <v>1.1329285714285792E-2</v>
      </c>
      <c r="X100" s="35">
        <f t="shared" si="27"/>
        <v>1.8312142857142853E-2</v>
      </c>
      <c r="Y100" s="35">
        <f t="shared" si="27"/>
        <v>2.1812142857142853E-2</v>
      </c>
      <c r="Z100">
        <v>0.20610000000000001</v>
      </c>
      <c r="AA100">
        <v>-8.3000000000000001E-3</v>
      </c>
      <c r="AB100">
        <v>-2.3999999999999998E-3</v>
      </c>
      <c r="AC100" s="35">
        <f t="shared" si="28"/>
        <v>9.0142857142856692E-3</v>
      </c>
      <c r="AD100" s="35">
        <f t="shared" si="29"/>
        <v>1.3212142857142855E-2</v>
      </c>
      <c r="AE100" s="35">
        <f t="shared" si="29"/>
        <v>2.5121428571428547E-3</v>
      </c>
      <c r="AF100">
        <v>0.2147</v>
      </c>
      <c r="AG100">
        <v>7.1999999999999998E-3</v>
      </c>
      <c r="AH100">
        <v>2.9999999999999997E-4</v>
      </c>
      <c r="AI100" s="35">
        <f t="shared" si="30"/>
        <v>2.5985714285714778E-3</v>
      </c>
      <c r="AJ100" s="35">
        <f t="shared" si="31"/>
        <v>1.2112142857142854E-2</v>
      </c>
      <c r="AK100" s="35">
        <f t="shared" si="31"/>
        <v>5.2121428571428544E-3</v>
      </c>
      <c r="AL100">
        <v>0.20419999999999999</v>
      </c>
      <c r="AM100">
        <v>-2.5899999999999999E-2</v>
      </c>
      <c r="AN100">
        <v>-1.54E-2</v>
      </c>
      <c r="AO100" s="35">
        <f t="shared" si="32"/>
        <v>9.4750000000000112E-3</v>
      </c>
      <c r="AP100" s="35">
        <f t="shared" si="33"/>
        <v>3.0812142857142854E-2</v>
      </c>
      <c r="AQ100" s="35">
        <f t="shared" si="33"/>
        <v>2.0312142857142855E-2</v>
      </c>
      <c r="AR100">
        <v>6.1600000000000002E-2</v>
      </c>
      <c r="AS100">
        <v>2.1899999999999999E-2</v>
      </c>
      <c r="AT100">
        <v>1.14E-2</v>
      </c>
      <c r="AU100" s="35">
        <f t="shared" si="34"/>
        <v>3.4791428571428598E-2</v>
      </c>
      <c r="AV100" s="35">
        <f t="shared" si="35"/>
        <v>2.6812142857142854E-2</v>
      </c>
      <c r="AW100" s="35">
        <f t="shared" si="35"/>
        <v>1.6312142857142855E-2</v>
      </c>
      <c r="AX100">
        <v>0.1336</v>
      </c>
      <c r="AY100">
        <v>-3.1899999999999998E-2</v>
      </c>
      <c r="AZ100">
        <v>-2.5000000000000001E-2</v>
      </c>
      <c r="BA100" s="35">
        <f t="shared" si="36"/>
        <v>1.7220714285714284E-2</v>
      </c>
      <c r="BB100" s="35">
        <f t="shared" si="37"/>
        <v>3.6812142857142849E-2</v>
      </c>
      <c r="BC100" s="35">
        <f t="shared" si="37"/>
        <v>2.9912142857142856E-2</v>
      </c>
    </row>
    <row r="101" spans="1:55" ht="15">
      <c r="A101" s="1">
        <v>95</v>
      </c>
      <c r="B101">
        <v>0.21329999999999999</v>
      </c>
      <c r="C101">
        <v>-5.1999999999999998E-3</v>
      </c>
      <c r="D101">
        <v>8.3999999999999995E-3</v>
      </c>
      <c r="E101" s="34">
        <f t="shared" si="19"/>
        <v>1.7355000000000009E-2</v>
      </c>
      <c r="F101" s="34">
        <f t="shared" si="20"/>
        <v>3.6535714285714279E-3</v>
      </c>
      <c r="G101" s="34">
        <f t="shared" si="21"/>
        <v>1.3312142857142854E-2</v>
      </c>
      <c r="H101">
        <v>0.21129999999999999</v>
      </c>
      <c r="I101">
        <v>2.3E-3</v>
      </c>
      <c r="J101">
        <v>8.0000000000000004E-4</v>
      </c>
      <c r="K101" s="35">
        <f t="shared" si="22"/>
        <v>5.1857142857147931E-4</v>
      </c>
      <c r="L101" s="35">
        <f t="shared" si="23"/>
        <v>7.2121428571428545E-3</v>
      </c>
      <c r="M101" s="35">
        <f t="shared" si="23"/>
        <v>5.7121428571428549E-3</v>
      </c>
      <c r="N101">
        <v>0.2293</v>
      </c>
      <c r="O101">
        <v>-7.1999999999999998E-3</v>
      </c>
      <c r="P101">
        <v>8.9999999999999998E-4</v>
      </c>
      <c r="Q101" s="35">
        <f t="shared" si="24"/>
        <v>4.7542857142857387E-3</v>
      </c>
      <c r="R101" s="35">
        <f t="shared" si="25"/>
        <v>1.2112142857142854E-2</v>
      </c>
      <c r="S101" s="35">
        <f t="shared" si="25"/>
        <v>5.8121428571428543E-3</v>
      </c>
      <c r="T101">
        <v>0.21429999999999999</v>
      </c>
      <c r="U101">
        <v>-1.2999999999999999E-3</v>
      </c>
      <c r="V101">
        <v>-7.9000000000000008E-3</v>
      </c>
      <c r="W101" s="35">
        <f t="shared" si="26"/>
        <v>7.9292857142858053E-3</v>
      </c>
      <c r="X101" s="35">
        <f t="shared" si="27"/>
        <v>3.6121428571428546E-3</v>
      </c>
      <c r="Y101" s="35">
        <f t="shared" si="27"/>
        <v>1.2812142857142855E-2</v>
      </c>
      <c r="Z101">
        <v>0.2175</v>
      </c>
      <c r="AA101">
        <v>-1.5599999999999999E-2</v>
      </c>
      <c r="AB101">
        <v>-1.2999999999999999E-3</v>
      </c>
      <c r="AC101" s="35">
        <f t="shared" si="28"/>
        <v>2.3857142857143243E-3</v>
      </c>
      <c r="AD101" s="35">
        <f t="shared" si="29"/>
        <v>2.0512142857142854E-2</v>
      </c>
      <c r="AE101" s="35">
        <f t="shared" si="29"/>
        <v>3.6121428571428546E-3</v>
      </c>
      <c r="AF101">
        <v>0.21690000000000001</v>
      </c>
      <c r="AG101">
        <v>4.4999999999999997E-3</v>
      </c>
      <c r="AH101">
        <v>5.0000000000000001E-3</v>
      </c>
      <c r="AI101" s="35">
        <f t="shared" si="30"/>
        <v>4.7985714285714853E-3</v>
      </c>
      <c r="AJ101" s="35">
        <f t="shared" si="31"/>
        <v>9.412142857142855E-3</v>
      </c>
      <c r="AK101" s="35">
        <f t="shared" si="31"/>
        <v>9.9121428571428555E-3</v>
      </c>
      <c r="AL101">
        <v>0.20349999999999999</v>
      </c>
      <c r="AM101">
        <v>-2.52E-2</v>
      </c>
      <c r="AN101">
        <v>-7.6E-3</v>
      </c>
      <c r="AO101" s="35">
        <f t="shared" si="32"/>
        <v>8.775000000000005E-3</v>
      </c>
      <c r="AP101" s="35">
        <f t="shared" si="33"/>
        <v>3.0112142857142855E-2</v>
      </c>
      <c r="AQ101" s="35">
        <f t="shared" si="33"/>
        <v>1.2512142857142854E-2</v>
      </c>
      <c r="AR101">
        <v>8.7999999999999995E-2</v>
      </c>
      <c r="AS101">
        <v>-1.0999999999999999E-2</v>
      </c>
      <c r="AT101">
        <v>-9.4000000000000004E-3</v>
      </c>
      <c r="AU101" s="35">
        <f t="shared" si="34"/>
        <v>8.3914285714286052E-3</v>
      </c>
      <c r="AV101" s="35">
        <f t="shared" si="35"/>
        <v>1.5912142857142854E-2</v>
      </c>
      <c r="AW101" s="35">
        <f t="shared" si="35"/>
        <v>1.4312142857142855E-2</v>
      </c>
      <c r="AX101">
        <v>0.17879999999999999</v>
      </c>
      <c r="AY101">
        <v>5.4999999999999997E-3</v>
      </c>
      <c r="AZ101">
        <v>-2.58E-2</v>
      </c>
      <c r="BA101" s="35">
        <f t="shared" si="36"/>
        <v>2.7979285714285707E-2</v>
      </c>
      <c r="BB101" s="35">
        <f t="shared" si="37"/>
        <v>1.0412142857142854E-2</v>
      </c>
      <c r="BC101" s="35">
        <f t="shared" si="37"/>
        <v>3.0712142857142855E-2</v>
      </c>
    </row>
    <row r="102" spans="1:55" ht="15">
      <c r="A102" s="1">
        <v>96</v>
      </c>
      <c r="B102">
        <v>0.2104</v>
      </c>
      <c r="C102">
        <v>1.6999999999999999E-3</v>
      </c>
      <c r="D102">
        <v>1.1900000000000001E-2</v>
      </c>
      <c r="E102" s="34">
        <f t="shared" si="19"/>
        <v>2.0254999999999995E-2</v>
      </c>
      <c r="F102" s="34">
        <f t="shared" si="20"/>
        <v>1.0553571428571428E-2</v>
      </c>
      <c r="G102" s="34">
        <f t="shared" si="21"/>
        <v>1.6812142857142855E-2</v>
      </c>
      <c r="H102">
        <v>0.21959999999999999</v>
      </c>
      <c r="I102">
        <v>1.5299999999999999E-2</v>
      </c>
      <c r="J102">
        <v>-7.3000000000000001E-3</v>
      </c>
      <c r="K102" s="35">
        <f t="shared" si="22"/>
        <v>7.7814285714285225E-3</v>
      </c>
      <c r="L102" s="35">
        <f t="shared" si="23"/>
        <v>2.0212142857142852E-2</v>
      </c>
      <c r="M102" s="35">
        <f t="shared" si="23"/>
        <v>1.2212142857142855E-2</v>
      </c>
      <c r="N102">
        <v>0.2263</v>
      </c>
      <c r="O102">
        <v>-1.4E-3</v>
      </c>
      <c r="P102">
        <v>3.0999999999999999E-3</v>
      </c>
      <c r="Q102" s="35">
        <f t="shared" si="24"/>
        <v>1.754285714285736E-3</v>
      </c>
      <c r="R102" s="35">
        <f t="shared" si="25"/>
        <v>3.5121428571428543E-3</v>
      </c>
      <c r="S102" s="35">
        <f t="shared" si="25"/>
        <v>8.0121428571428548E-3</v>
      </c>
      <c r="T102">
        <v>0.22109999999999999</v>
      </c>
      <c r="U102">
        <v>2.8E-3</v>
      </c>
      <c r="V102">
        <v>-7.4000000000000003E-3</v>
      </c>
      <c r="W102" s="35">
        <f t="shared" si="26"/>
        <v>1.1292857142858048E-3</v>
      </c>
      <c r="X102" s="35">
        <f t="shared" si="27"/>
        <v>7.7121428571428549E-3</v>
      </c>
      <c r="Y102" s="35">
        <f t="shared" si="27"/>
        <v>1.2312142857142855E-2</v>
      </c>
      <c r="Z102">
        <v>0.22570000000000001</v>
      </c>
      <c r="AA102">
        <v>2.3999999999999998E-3</v>
      </c>
      <c r="AB102">
        <v>-6.4999999999999997E-3</v>
      </c>
      <c r="AC102" s="35">
        <f t="shared" si="28"/>
        <v>1.0585714285714337E-2</v>
      </c>
      <c r="AD102" s="35">
        <f t="shared" si="29"/>
        <v>7.3121428571428539E-3</v>
      </c>
      <c r="AE102" s="35">
        <f t="shared" si="29"/>
        <v>1.1412142857142853E-2</v>
      </c>
      <c r="AF102">
        <v>0.22650000000000001</v>
      </c>
      <c r="AG102">
        <v>-7.9000000000000008E-3</v>
      </c>
      <c r="AH102">
        <v>2.8999999999999998E-3</v>
      </c>
      <c r="AI102" s="35">
        <f t="shared" si="30"/>
        <v>1.4398571428571483E-2</v>
      </c>
      <c r="AJ102" s="35">
        <f t="shared" si="31"/>
        <v>1.2812142857142855E-2</v>
      </c>
      <c r="AK102" s="35">
        <f t="shared" si="31"/>
        <v>7.8121428571428543E-3</v>
      </c>
      <c r="AL102">
        <v>0.21310000000000001</v>
      </c>
      <c r="AM102">
        <v>-5.7999999999999996E-3</v>
      </c>
      <c r="AN102">
        <v>-1.29E-2</v>
      </c>
      <c r="AO102" s="35">
        <f t="shared" si="32"/>
        <v>1.837500000000003E-2</v>
      </c>
      <c r="AP102" s="35">
        <f t="shared" si="33"/>
        <v>1.0712142857142854E-2</v>
      </c>
      <c r="AQ102" s="35">
        <f t="shared" si="33"/>
        <v>1.7812142857142853E-2</v>
      </c>
      <c r="AR102">
        <v>0.1104</v>
      </c>
      <c r="AS102">
        <v>2.24E-2</v>
      </c>
      <c r="AT102">
        <v>-1.2999999999999999E-3</v>
      </c>
      <c r="AU102" s="35">
        <f t="shared" si="34"/>
        <v>1.4008571428571398E-2</v>
      </c>
      <c r="AV102" s="35">
        <f t="shared" si="35"/>
        <v>2.7312142857142854E-2</v>
      </c>
      <c r="AW102" s="35">
        <f t="shared" si="35"/>
        <v>3.6121428571428546E-3</v>
      </c>
      <c r="AX102">
        <v>0.12230000000000001</v>
      </c>
      <c r="AY102">
        <v>2.1499999999999998E-2</v>
      </c>
      <c r="AZ102">
        <v>-3.5000000000000001E-3</v>
      </c>
      <c r="BA102" s="35">
        <f t="shared" si="36"/>
        <v>2.8520714285714274E-2</v>
      </c>
      <c r="BB102" s="35">
        <f t="shared" si="37"/>
        <v>2.6412142857142853E-2</v>
      </c>
      <c r="BC102" s="35">
        <f t="shared" si="37"/>
        <v>1.4121428571428544E-3</v>
      </c>
    </row>
    <row r="103" spans="1:55" ht="15">
      <c r="A103" s="1">
        <v>97</v>
      </c>
      <c r="B103">
        <v>0.22650000000000001</v>
      </c>
      <c r="C103">
        <v>-8.8000000000000005E-3</v>
      </c>
      <c r="D103">
        <v>-4.7999999999999996E-3</v>
      </c>
      <c r="E103" s="34">
        <f t="shared" si="19"/>
        <v>4.154999999999992E-3</v>
      </c>
      <c r="F103" s="34">
        <f t="shared" si="20"/>
        <v>5.3571428571427132E-5</v>
      </c>
      <c r="G103" s="34">
        <f t="shared" si="21"/>
        <v>1.1214285714285493E-4</v>
      </c>
      <c r="H103">
        <v>0.22339999999999999</v>
      </c>
      <c r="I103">
        <v>5.1999999999999998E-3</v>
      </c>
      <c r="J103">
        <v>3.3999999999999998E-3</v>
      </c>
      <c r="K103" s="35">
        <f t="shared" si="22"/>
        <v>1.158142857142852E-2</v>
      </c>
      <c r="L103" s="35">
        <f t="shared" si="23"/>
        <v>1.0112142857142854E-2</v>
      </c>
      <c r="M103" s="35">
        <f t="shared" si="23"/>
        <v>8.3121428571428548E-3</v>
      </c>
      <c r="N103">
        <v>0.221</v>
      </c>
      <c r="O103">
        <v>-1.1999999999999999E-3</v>
      </c>
      <c r="P103">
        <v>4.8999999999999998E-3</v>
      </c>
      <c r="Q103" s="35">
        <f t="shared" si="24"/>
        <v>3.5457142857142632E-3</v>
      </c>
      <c r="R103" s="35">
        <f t="shared" si="25"/>
        <v>3.7121428571428548E-3</v>
      </c>
      <c r="S103" s="35">
        <f t="shared" si="25"/>
        <v>9.8121428571428543E-3</v>
      </c>
      <c r="T103">
        <v>0.2205</v>
      </c>
      <c r="U103">
        <v>-4.1000000000000003E-3</v>
      </c>
      <c r="V103">
        <v>-1.3599999999999999E-2</v>
      </c>
      <c r="W103" s="35">
        <f t="shared" si="26"/>
        <v>1.7292857142857943E-3</v>
      </c>
      <c r="X103" s="35">
        <f t="shared" si="27"/>
        <v>8.1214285714285416E-4</v>
      </c>
      <c r="Y103" s="35">
        <f t="shared" si="27"/>
        <v>1.8512142857142852E-2</v>
      </c>
      <c r="Z103">
        <v>0.2281</v>
      </c>
      <c r="AA103">
        <v>1.5E-3</v>
      </c>
      <c r="AB103">
        <v>2.3999999999999998E-3</v>
      </c>
      <c r="AC103" s="35">
        <f t="shared" si="28"/>
        <v>1.2985714285714323E-2</v>
      </c>
      <c r="AD103" s="35">
        <f t="shared" si="29"/>
        <v>6.4121428571428541E-3</v>
      </c>
      <c r="AE103" s="35">
        <f t="shared" si="29"/>
        <v>7.3121428571428539E-3</v>
      </c>
      <c r="AF103">
        <v>0.22800000000000001</v>
      </c>
      <c r="AG103">
        <v>-7.7000000000000002E-3</v>
      </c>
      <c r="AH103">
        <v>8.0000000000000004E-4</v>
      </c>
      <c r="AI103" s="35">
        <f t="shared" si="30"/>
        <v>1.5898571428571484E-2</v>
      </c>
      <c r="AJ103" s="35">
        <f t="shared" si="31"/>
        <v>1.2612142857142855E-2</v>
      </c>
      <c r="AK103" s="35">
        <f t="shared" si="31"/>
        <v>5.7121428571428549E-3</v>
      </c>
      <c r="AL103">
        <v>0.21629999999999999</v>
      </c>
      <c r="AM103">
        <v>-1.61E-2</v>
      </c>
      <c r="AN103">
        <v>-1.01E-2</v>
      </c>
      <c r="AO103" s="35">
        <f t="shared" si="32"/>
        <v>2.1575000000000011E-2</v>
      </c>
      <c r="AP103" s="35">
        <f t="shared" si="33"/>
        <v>2.1012142857142854E-2</v>
      </c>
      <c r="AQ103" s="35">
        <f t="shared" si="33"/>
        <v>1.5012142857142854E-2</v>
      </c>
      <c r="AR103">
        <v>8.0199999999999994E-2</v>
      </c>
      <c r="AS103">
        <v>-1.5900000000000001E-2</v>
      </c>
      <c r="AT103">
        <v>-5.7000000000000002E-3</v>
      </c>
      <c r="AU103" s="35">
        <f t="shared" si="34"/>
        <v>1.6191428571428607E-2</v>
      </c>
      <c r="AV103" s="35">
        <f t="shared" si="35"/>
        <v>2.0812142857142855E-2</v>
      </c>
      <c r="AW103" s="35">
        <f t="shared" si="35"/>
        <v>1.0612142857142855E-2</v>
      </c>
      <c r="AX103">
        <v>0.124</v>
      </c>
      <c r="AY103">
        <v>2.5000000000000001E-3</v>
      </c>
      <c r="AZ103">
        <v>1.9699999999999999E-2</v>
      </c>
      <c r="BA103" s="35">
        <f t="shared" si="36"/>
        <v>2.6820714285714281E-2</v>
      </c>
      <c r="BB103" s="35">
        <f t="shared" si="37"/>
        <v>7.412142857142855E-3</v>
      </c>
      <c r="BC103" s="35">
        <f t="shared" si="37"/>
        <v>2.4612142857142853E-2</v>
      </c>
    </row>
    <row r="104" spans="1:55" ht="15">
      <c r="A104" s="1">
        <v>98</v>
      </c>
      <c r="B104">
        <v>0.2258</v>
      </c>
      <c r="C104">
        <v>-1.83E-2</v>
      </c>
      <c r="D104">
        <v>-1.4E-3</v>
      </c>
      <c r="E104" s="34">
        <f t="shared" si="19"/>
        <v>4.8549999999999982E-3</v>
      </c>
      <c r="F104" s="34">
        <f t="shared" si="20"/>
        <v>2.715357142857143E-2</v>
      </c>
      <c r="G104" s="34">
        <f t="shared" si="21"/>
        <v>3.5121428571428543E-3</v>
      </c>
      <c r="H104">
        <v>0.2291</v>
      </c>
      <c r="I104">
        <v>8.8999999999999999E-3</v>
      </c>
      <c r="J104">
        <v>8.8000000000000005E-3</v>
      </c>
      <c r="K104" s="35">
        <f t="shared" si="22"/>
        <v>1.7281428571428531E-2</v>
      </c>
      <c r="L104" s="35">
        <f t="shared" si="23"/>
        <v>1.3812142857142854E-2</v>
      </c>
      <c r="M104" s="35">
        <f t="shared" si="23"/>
        <v>1.3712142857142855E-2</v>
      </c>
      <c r="N104">
        <v>0.23180000000000001</v>
      </c>
      <c r="O104">
        <v>-3.0000000000000001E-3</v>
      </c>
      <c r="P104">
        <v>3.0000000000000001E-3</v>
      </c>
      <c r="Q104" s="35">
        <f t="shared" si="24"/>
        <v>7.2542857142857409E-3</v>
      </c>
      <c r="R104" s="35">
        <f t="shared" si="25"/>
        <v>1.9121428571428544E-3</v>
      </c>
      <c r="S104" s="35">
        <f t="shared" si="25"/>
        <v>7.9121428571428537E-3</v>
      </c>
      <c r="T104">
        <v>0.22559999999999999</v>
      </c>
      <c r="U104">
        <v>-8.2000000000000007E-3</v>
      </c>
      <c r="V104">
        <v>-1.47E-2</v>
      </c>
      <c r="W104" s="35">
        <f t="shared" si="26"/>
        <v>3.3707142857141992E-3</v>
      </c>
      <c r="X104" s="35">
        <f t="shared" si="27"/>
        <v>1.3112142857142855E-2</v>
      </c>
      <c r="Y104" s="35">
        <f t="shared" si="27"/>
        <v>1.9612142857142856E-2</v>
      </c>
      <c r="Z104">
        <v>0.23280000000000001</v>
      </c>
      <c r="AA104">
        <v>-1.3899999999999999E-2</v>
      </c>
      <c r="AB104">
        <v>-1.44E-2</v>
      </c>
      <c r="AC104" s="35">
        <f t="shared" si="28"/>
        <v>1.7685714285714332E-2</v>
      </c>
      <c r="AD104" s="35">
        <f t="shared" si="29"/>
        <v>1.8812142857142854E-2</v>
      </c>
      <c r="AE104" s="35">
        <f t="shared" si="29"/>
        <v>1.9312142857142854E-2</v>
      </c>
      <c r="AF104">
        <v>0.2258</v>
      </c>
      <c r="AG104">
        <v>-1.4E-3</v>
      </c>
      <c r="AH104">
        <v>3.3E-3</v>
      </c>
      <c r="AI104" s="35">
        <f t="shared" si="30"/>
        <v>1.3698571428571477E-2</v>
      </c>
      <c r="AJ104" s="35">
        <f t="shared" si="31"/>
        <v>3.5121428571428543E-3</v>
      </c>
      <c r="AK104" s="35">
        <f t="shared" si="31"/>
        <v>8.2121428571428554E-3</v>
      </c>
      <c r="AL104">
        <v>0.21229999999999999</v>
      </c>
      <c r="AM104">
        <v>-2.12E-2</v>
      </c>
      <c r="AN104">
        <v>-1.5299999999999999E-2</v>
      </c>
      <c r="AO104" s="35">
        <f t="shared" si="32"/>
        <v>1.7575000000000007E-2</v>
      </c>
      <c r="AP104" s="35">
        <f t="shared" si="33"/>
        <v>2.6112142857142855E-2</v>
      </c>
      <c r="AQ104" s="35">
        <f t="shared" si="33"/>
        <v>2.0212142857142852E-2</v>
      </c>
      <c r="AR104">
        <v>6.3200000000000006E-2</v>
      </c>
      <c r="AS104">
        <v>-8.5000000000000006E-3</v>
      </c>
      <c r="AT104">
        <v>1.38E-2</v>
      </c>
      <c r="AU104" s="35">
        <f t="shared" si="34"/>
        <v>3.3191428571428594E-2</v>
      </c>
      <c r="AV104" s="35">
        <f t="shared" si="35"/>
        <v>1.3412142857142855E-2</v>
      </c>
      <c r="AW104" s="35">
        <f t="shared" si="35"/>
        <v>1.8712142857142854E-2</v>
      </c>
      <c r="AX104">
        <v>0.15279999999999999</v>
      </c>
      <c r="AY104">
        <v>8.9999999999999998E-4</v>
      </c>
      <c r="AZ104">
        <v>-2.3699999999999999E-2</v>
      </c>
      <c r="BA104" s="35">
        <f t="shared" si="36"/>
        <v>1.9792857142857112E-3</v>
      </c>
      <c r="BB104" s="35">
        <f t="shared" si="37"/>
        <v>5.8121428571428543E-3</v>
      </c>
      <c r="BC104" s="35">
        <f t="shared" si="37"/>
        <v>2.8612142857142853E-2</v>
      </c>
    </row>
    <row r="105" spans="1:55" ht="15">
      <c r="A105" s="1">
        <v>99</v>
      </c>
      <c r="B105">
        <v>0.2276</v>
      </c>
      <c r="C105">
        <v>-2.1999999999999999E-2</v>
      </c>
      <c r="D105">
        <v>-4.4000000000000003E-3</v>
      </c>
      <c r="E105" s="34">
        <f t="shared" si="19"/>
        <v>3.0550000000000022E-3</v>
      </c>
      <c r="F105" s="34">
        <f t="shared" si="20"/>
        <v>3.0853571428571425E-2</v>
      </c>
      <c r="G105" s="34">
        <f t="shared" si="21"/>
        <v>5.1214285714285424E-4</v>
      </c>
      <c r="H105">
        <v>0.22409999999999999</v>
      </c>
      <c r="I105">
        <v>8.3999999999999995E-3</v>
      </c>
      <c r="J105">
        <v>-4.1000000000000003E-3</v>
      </c>
      <c r="K105" s="35">
        <f t="shared" si="22"/>
        <v>1.2281428571428527E-2</v>
      </c>
      <c r="L105" s="35">
        <f t="shared" si="23"/>
        <v>1.3312142857142854E-2</v>
      </c>
      <c r="M105" s="35">
        <f t="shared" si="23"/>
        <v>8.1214285714285416E-4</v>
      </c>
      <c r="N105">
        <v>0.24779999999999999</v>
      </c>
      <c r="O105">
        <v>5.4000000000000003E-3</v>
      </c>
      <c r="P105">
        <v>-1.1999999999999999E-3</v>
      </c>
      <c r="Q105" s="35">
        <f t="shared" si="24"/>
        <v>2.3254285714285727E-2</v>
      </c>
      <c r="R105" s="35">
        <f t="shared" si="25"/>
        <v>1.0312142857142855E-2</v>
      </c>
      <c r="S105" s="35">
        <f t="shared" si="25"/>
        <v>3.7121428571428548E-3</v>
      </c>
      <c r="T105">
        <v>0.22070000000000001</v>
      </c>
      <c r="U105">
        <v>-1.15E-2</v>
      </c>
      <c r="V105">
        <v>-9.7000000000000003E-3</v>
      </c>
      <c r="W105" s="35">
        <f t="shared" si="26"/>
        <v>1.5292857142857885E-3</v>
      </c>
      <c r="X105" s="35">
        <f t="shared" si="27"/>
        <v>1.6412142857142854E-2</v>
      </c>
      <c r="Y105" s="35">
        <f t="shared" si="27"/>
        <v>1.4612142857142855E-2</v>
      </c>
      <c r="Z105">
        <v>0.22670000000000001</v>
      </c>
      <c r="AA105">
        <v>1.5E-3</v>
      </c>
      <c r="AB105">
        <v>-3.8E-3</v>
      </c>
      <c r="AC105" s="35">
        <f t="shared" si="28"/>
        <v>1.1585714285714338E-2</v>
      </c>
      <c r="AD105" s="35">
        <f t="shared" si="29"/>
        <v>6.4121428571428541E-3</v>
      </c>
      <c r="AE105" s="35">
        <f t="shared" si="29"/>
        <v>1.1121428571428545E-3</v>
      </c>
      <c r="AF105">
        <v>0.223</v>
      </c>
      <c r="AG105">
        <v>-1E-3</v>
      </c>
      <c r="AH105">
        <v>6.1999999999999998E-3</v>
      </c>
      <c r="AI105" s="35">
        <f t="shared" si="30"/>
        <v>1.089857142857148E-2</v>
      </c>
      <c r="AJ105" s="35">
        <f t="shared" si="31"/>
        <v>3.9121428571428545E-3</v>
      </c>
      <c r="AK105" s="35">
        <f t="shared" si="31"/>
        <v>1.1112142857142855E-2</v>
      </c>
      <c r="AL105">
        <v>0.22500000000000001</v>
      </c>
      <c r="AM105">
        <v>-1.1299999999999999E-2</v>
      </c>
      <c r="AN105">
        <v>-2.8299999999999999E-2</v>
      </c>
      <c r="AO105" s="35">
        <f t="shared" si="32"/>
        <v>3.0275000000000024E-2</v>
      </c>
      <c r="AP105" s="35">
        <f t="shared" si="33"/>
        <v>1.6212142857142856E-2</v>
      </c>
      <c r="AQ105" s="35">
        <f t="shared" si="33"/>
        <v>3.3212142857142857E-2</v>
      </c>
      <c r="AR105">
        <v>5.8999999999999997E-2</v>
      </c>
      <c r="AS105">
        <v>2.76E-2</v>
      </c>
      <c r="AT105">
        <v>1.06E-2</v>
      </c>
      <c r="AU105" s="35">
        <f t="shared" si="34"/>
        <v>3.7391428571428603E-2</v>
      </c>
      <c r="AV105" s="35">
        <f t="shared" si="35"/>
        <v>3.2512142857142851E-2</v>
      </c>
      <c r="AW105" s="35">
        <f t="shared" si="35"/>
        <v>1.5512142857142855E-2</v>
      </c>
      <c r="AX105">
        <v>0.17460000000000001</v>
      </c>
      <c r="AY105">
        <v>-3.85E-2</v>
      </c>
      <c r="AZ105">
        <v>-1.26E-2</v>
      </c>
      <c r="BA105" s="35">
        <f t="shared" si="36"/>
        <v>2.3779285714285725E-2</v>
      </c>
      <c r="BB105" s="35">
        <f t="shared" si="37"/>
        <v>4.3412142857142857E-2</v>
      </c>
      <c r="BC105" s="35">
        <f t="shared" si="37"/>
        <v>1.7512142857142855E-2</v>
      </c>
    </row>
    <row r="106" spans="1:55" ht="15">
      <c r="A106" s="1">
        <v>100</v>
      </c>
      <c r="B106">
        <v>0.2218</v>
      </c>
      <c r="C106">
        <v>-2.3599999999999999E-2</v>
      </c>
      <c r="D106">
        <v>-5.8999999999999999E-3</v>
      </c>
      <c r="E106" s="34">
        <f t="shared" si="19"/>
        <v>8.8550000000000018E-3</v>
      </c>
      <c r="F106" s="34">
        <f t="shared" si="20"/>
        <v>3.2453571428571429E-2</v>
      </c>
      <c r="G106" s="34">
        <f t="shared" si="21"/>
        <v>1.0812142857142854E-2</v>
      </c>
      <c r="H106">
        <v>0.22359999999999999</v>
      </c>
      <c r="I106">
        <v>1.7600000000000001E-2</v>
      </c>
      <c r="J106">
        <v>-4.4000000000000003E-3</v>
      </c>
      <c r="K106" s="35">
        <f t="shared" si="22"/>
        <v>1.1781428571428526E-2</v>
      </c>
      <c r="L106" s="35">
        <f t="shared" si="23"/>
        <v>2.2512142857142856E-2</v>
      </c>
      <c r="M106" s="35">
        <f t="shared" si="23"/>
        <v>5.1214285714285424E-4</v>
      </c>
      <c r="N106">
        <v>0.24590000000000001</v>
      </c>
      <c r="O106">
        <v>-6.6E-3</v>
      </c>
      <c r="P106">
        <v>9.5999999999999992E-3</v>
      </c>
      <c r="Q106" s="35">
        <f t="shared" si="24"/>
        <v>2.1354285714285742E-2</v>
      </c>
      <c r="R106" s="35">
        <f t="shared" si="25"/>
        <v>1.1512142857142854E-2</v>
      </c>
      <c r="S106" s="35">
        <f t="shared" si="25"/>
        <v>1.4512142857142854E-2</v>
      </c>
      <c r="T106">
        <v>0.22570000000000001</v>
      </c>
      <c r="U106">
        <v>-1.6999999999999999E-3</v>
      </c>
      <c r="V106">
        <v>-6.4000000000000003E-3</v>
      </c>
      <c r="W106" s="35">
        <f t="shared" si="26"/>
        <v>3.4707142857142159E-3</v>
      </c>
      <c r="X106" s="35">
        <f t="shared" si="27"/>
        <v>3.2121428571428544E-3</v>
      </c>
      <c r="Y106" s="35">
        <f t="shared" si="27"/>
        <v>1.1312142857142854E-2</v>
      </c>
      <c r="Z106">
        <v>0.2253</v>
      </c>
      <c r="AA106">
        <v>-1.6899999999999998E-2</v>
      </c>
      <c r="AB106">
        <v>-1.4500000000000001E-2</v>
      </c>
      <c r="AC106" s="35">
        <f t="shared" si="28"/>
        <v>1.0185714285714326E-2</v>
      </c>
      <c r="AD106" s="35">
        <f t="shared" si="29"/>
        <v>2.1812142857142853E-2</v>
      </c>
      <c r="AE106" s="35">
        <f t="shared" si="29"/>
        <v>1.9412142857142857E-2</v>
      </c>
      <c r="AF106">
        <v>0.23269999999999999</v>
      </c>
      <c r="AG106">
        <v>-1.6000000000000001E-3</v>
      </c>
      <c r="AH106">
        <v>-5.8999999999999999E-3</v>
      </c>
      <c r="AI106" s="35">
        <f t="shared" si="30"/>
        <v>2.0598571428571466E-2</v>
      </c>
      <c r="AJ106" s="35">
        <f t="shared" si="31"/>
        <v>3.3121428571428546E-3</v>
      </c>
      <c r="AK106" s="35">
        <f t="shared" si="31"/>
        <v>1.0812142857142854E-2</v>
      </c>
      <c r="AL106">
        <v>0.2056</v>
      </c>
      <c r="AM106">
        <v>2.3999999999999998E-3</v>
      </c>
      <c r="AN106">
        <v>-2.1299999999999999E-2</v>
      </c>
      <c r="AO106" s="35">
        <f t="shared" si="32"/>
        <v>1.0875000000000024E-2</v>
      </c>
      <c r="AP106" s="35">
        <f t="shared" si="33"/>
        <v>7.3121428571428539E-3</v>
      </c>
      <c r="AQ106" s="35">
        <f t="shared" si="33"/>
        <v>2.6212142857142854E-2</v>
      </c>
      <c r="AR106">
        <v>5.3400000000000003E-2</v>
      </c>
      <c r="AS106">
        <v>2.8899999999999999E-2</v>
      </c>
      <c r="AT106">
        <v>8.0000000000000002E-3</v>
      </c>
      <c r="AU106" s="35">
        <f t="shared" si="34"/>
        <v>4.2991428571428597E-2</v>
      </c>
      <c r="AV106" s="35">
        <f t="shared" si="35"/>
        <v>3.3812142857142853E-2</v>
      </c>
      <c r="AW106" s="35">
        <f t="shared" si="35"/>
        <v>1.2912142857142855E-2</v>
      </c>
      <c r="AX106">
        <v>0.1633</v>
      </c>
      <c r="AY106">
        <v>-3.8699999999999998E-2</v>
      </c>
      <c r="AZ106">
        <v>4.3E-3</v>
      </c>
      <c r="BA106" s="35">
        <f t="shared" si="36"/>
        <v>1.2479285714285721E-2</v>
      </c>
      <c r="BB106" s="35">
        <f t="shared" si="37"/>
        <v>4.3612142857142849E-2</v>
      </c>
      <c r="BC106" s="35">
        <f t="shared" si="37"/>
        <v>9.2121428571428545E-3</v>
      </c>
    </row>
    <row r="107" spans="1:55" ht="15">
      <c r="A107" s="1">
        <v>101</v>
      </c>
      <c r="B107">
        <v>0.2114</v>
      </c>
      <c r="C107">
        <v>-1.5E-3</v>
      </c>
      <c r="D107">
        <v>7.6E-3</v>
      </c>
      <c r="E107" s="34">
        <f t="shared" si="19"/>
        <v>1.9254999999999994E-2</v>
      </c>
      <c r="F107" s="34">
        <f t="shared" si="20"/>
        <v>7.3535714285714281E-3</v>
      </c>
      <c r="G107" s="34">
        <f t="shared" si="21"/>
        <v>1.2512142857142854E-2</v>
      </c>
      <c r="H107">
        <v>0.2268</v>
      </c>
      <c r="I107">
        <v>1.3100000000000001E-2</v>
      </c>
      <c r="J107">
        <v>-5.5999999999999999E-3</v>
      </c>
      <c r="K107" s="35">
        <f t="shared" si="22"/>
        <v>1.4981428571428534E-2</v>
      </c>
      <c r="L107" s="35">
        <f t="shared" si="23"/>
        <v>1.8012142857142855E-2</v>
      </c>
      <c r="M107" s="35">
        <f t="shared" si="23"/>
        <v>1.0512142857142855E-2</v>
      </c>
      <c r="N107">
        <v>0.23130000000000001</v>
      </c>
      <c r="O107">
        <v>-2.5000000000000001E-3</v>
      </c>
      <c r="P107">
        <v>7.4000000000000003E-3</v>
      </c>
      <c r="Q107" s="35">
        <f t="shared" si="24"/>
        <v>6.7542857142857404E-3</v>
      </c>
      <c r="R107" s="35">
        <f t="shared" si="25"/>
        <v>2.4121428571428545E-3</v>
      </c>
      <c r="S107" s="35">
        <f t="shared" si="25"/>
        <v>1.2312142857142855E-2</v>
      </c>
      <c r="T107">
        <v>0.22700000000000001</v>
      </c>
      <c r="U107">
        <v>-5.4000000000000003E-3</v>
      </c>
      <c r="V107">
        <v>-1.5E-3</v>
      </c>
      <c r="W107" s="35">
        <f t="shared" si="26"/>
        <v>4.7707142857142115E-3</v>
      </c>
      <c r="X107" s="35">
        <f t="shared" si="27"/>
        <v>1.0312142857142855E-2</v>
      </c>
      <c r="Y107" s="35">
        <f t="shared" si="27"/>
        <v>3.4121428571428545E-3</v>
      </c>
      <c r="Z107">
        <v>0.2266</v>
      </c>
      <c r="AA107">
        <v>7.3000000000000001E-3</v>
      </c>
      <c r="AB107">
        <v>1.5E-3</v>
      </c>
      <c r="AC107" s="35">
        <f t="shared" si="28"/>
        <v>1.1485714285714321E-2</v>
      </c>
      <c r="AD107" s="35">
        <f t="shared" si="29"/>
        <v>1.2212142857142855E-2</v>
      </c>
      <c r="AE107" s="35">
        <f t="shared" si="29"/>
        <v>6.4121428571428541E-3</v>
      </c>
      <c r="AF107">
        <v>0.24629999999999999</v>
      </c>
      <c r="AG107">
        <v>7.6E-3</v>
      </c>
      <c r="AH107">
        <v>-8.3999999999999995E-3</v>
      </c>
      <c r="AI107" s="35">
        <f t="shared" si="30"/>
        <v>3.4198571428571467E-2</v>
      </c>
      <c r="AJ107" s="35">
        <f t="shared" si="31"/>
        <v>1.2512142857142854E-2</v>
      </c>
      <c r="AK107" s="35">
        <f t="shared" si="31"/>
        <v>1.3312142857142854E-2</v>
      </c>
      <c r="AL107">
        <v>0.20449999999999999</v>
      </c>
      <c r="AM107">
        <v>-1.3899999999999999E-2</v>
      </c>
      <c r="AN107">
        <v>-7.1000000000000004E-3</v>
      </c>
      <c r="AO107" s="35">
        <f t="shared" si="32"/>
        <v>9.7750000000000059E-3</v>
      </c>
      <c r="AP107" s="35">
        <f t="shared" si="33"/>
        <v>1.8812142857142854E-2</v>
      </c>
      <c r="AQ107" s="35">
        <f t="shared" si="33"/>
        <v>1.2012142857142855E-2</v>
      </c>
      <c r="AR107">
        <v>7.9200000000000007E-2</v>
      </c>
      <c r="AS107">
        <v>-1.5900000000000001E-2</v>
      </c>
      <c r="AT107">
        <v>-5.8999999999999999E-3</v>
      </c>
      <c r="AU107" s="35">
        <f t="shared" si="34"/>
        <v>1.7191428571428594E-2</v>
      </c>
      <c r="AV107" s="35">
        <f t="shared" si="35"/>
        <v>2.0812142857142855E-2</v>
      </c>
      <c r="AW107" s="35">
        <f t="shared" si="35"/>
        <v>1.0812142857142854E-2</v>
      </c>
      <c r="AX107">
        <v>0.16650000000000001</v>
      </c>
      <c r="AY107">
        <v>2.5499999999999998E-2</v>
      </c>
      <c r="AZ107">
        <v>-4.24E-2</v>
      </c>
      <c r="BA107" s="35">
        <f t="shared" si="36"/>
        <v>1.5679285714285729E-2</v>
      </c>
      <c r="BB107" s="35">
        <f t="shared" si="37"/>
        <v>3.0412142857142853E-2</v>
      </c>
      <c r="BC107" s="35">
        <f t="shared" si="37"/>
        <v>4.7312142857142858E-2</v>
      </c>
    </row>
    <row r="108" spans="1:55" ht="15">
      <c r="A108" s="1">
        <v>102</v>
      </c>
      <c r="B108">
        <v>0.2303</v>
      </c>
      <c r="C108">
        <v>-1.12E-2</v>
      </c>
      <c r="D108">
        <v>-4.5999999999999999E-3</v>
      </c>
      <c r="E108" s="34">
        <f t="shared" si="19"/>
        <v>3.5499999999999421E-4</v>
      </c>
      <c r="F108" s="34">
        <f t="shared" si="20"/>
        <v>2.0053571428571428E-2</v>
      </c>
      <c r="G108" s="34">
        <f t="shared" si="21"/>
        <v>3.1214285714285459E-4</v>
      </c>
      <c r="H108">
        <v>0.2316</v>
      </c>
      <c r="I108">
        <v>1.4200000000000001E-2</v>
      </c>
      <c r="J108">
        <v>-3.2000000000000002E-3</v>
      </c>
      <c r="K108" s="35">
        <f t="shared" si="22"/>
        <v>1.9781428571428533E-2</v>
      </c>
      <c r="L108" s="35">
        <f t="shared" si="23"/>
        <v>1.9112142857142855E-2</v>
      </c>
      <c r="M108" s="35">
        <f t="shared" si="23"/>
        <v>1.7121428571428544E-3</v>
      </c>
      <c r="N108">
        <v>0.22650000000000001</v>
      </c>
      <c r="O108">
        <v>-5.0000000000000001E-4</v>
      </c>
      <c r="P108">
        <v>1.14E-2</v>
      </c>
      <c r="Q108" s="35">
        <f t="shared" si="24"/>
        <v>1.9542857142857417E-3</v>
      </c>
      <c r="R108" s="35">
        <f t="shared" si="25"/>
        <v>4.4121428571428541E-3</v>
      </c>
      <c r="S108" s="35">
        <f t="shared" si="25"/>
        <v>1.6312142857142855E-2</v>
      </c>
      <c r="T108">
        <v>0.22770000000000001</v>
      </c>
      <c r="U108">
        <v>-1.4E-3</v>
      </c>
      <c r="V108">
        <v>-3.3999999999999998E-3</v>
      </c>
      <c r="W108" s="35">
        <f t="shared" si="26"/>
        <v>5.4707142857142177E-3</v>
      </c>
      <c r="X108" s="35">
        <f t="shared" si="27"/>
        <v>3.5121428571428543E-3</v>
      </c>
      <c r="Y108" s="35">
        <f t="shared" si="27"/>
        <v>1.5121428571428547E-3</v>
      </c>
      <c r="Z108">
        <v>0.21709999999999999</v>
      </c>
      <c r="AA108">
        <v>7.9000000000000008E-3</v>
      </c>
      <c r="AB108">
        <v>4.0000000000000002E-4</v>
      </c>
      <c r="AC108" s="35">
        <f t="shared" si="28"/>
        <v>1.9857142857143129E-3</v>
      </c>
      <c r="AD108" s="35">
        <f t="shared" si="29"/>
        <v>1.2812142857142855E-2</v>
      </c>
      <c r="AE108" s="35">
        <f t="shared" si="29"/>
        <v>5.3121428571428547E-3</v>
      </c>
      <c r="AF108">
        <v>0.24429999999999999</v>
      </c>
      <c r="AG108">
        <v>-2E-3</v>
      </c>
      <c r="AH108">
        <v>-8.8000000000000005E-3</v>
      </c>
      <c r="AI108" s="35">
        <f t="shared" si="30"/>
        <v>3.2198571428571465E-2</v>
      </c>
      <c r="AJ108" s="35">
        <f t="shared" si="31"/>
        <v>2.9121428571428545E-3</v>
      </c>
      <c r="AK108" s="35">
        <f t="shared" si="31"/>
        <v>1.3712142857142855E-2</v>
      </c>
      <c r="AL108">
        <v>0.19620000000000001</v>
      </c>
      <c r="AM108">
        <v>-4.7999999999999996E-3</v>
      </c>
      <c r="AN108">
        <v>-1.84E-2</v>
      </c>
      <c r="AO108" s="35">
        <f t="shared" si="32"/>
        <v>1.4750000000000318E-3</v>
      </c>
      <c r="AP108" s="35">
        <f t="shared" si="33"/>
        <v>1.1214285714285493E-4</v>
      </c>
      <c r="AQ108" s="35">
        <f t="shared" si="33"/>
        <v>2.3312142857142854E-2</v>
      </c>
      <c r="AR108">
        <v>7.9899999999999999E-2</v>
      </c>
      <c r="AS108">
        <v>-4.0000000000000002E-4</v>
      </c>
      <c r="AT108">
        <v>6.7000000000000002E-3</v>
      </c>
      <c r="AU108" s="35">
        <f t="shared" si="34"/>
        <v>1.6491428571428601E-2</v>
      </c>
      <c r="AV108" s="35">
        <f t="shared" si="35"/>
        <v>4.5121428571428543E-3</v>
      </c>
      <c r="AW108" s="35">
        <f t="shared" si="35"/>
        <v>1.1612142857142856E-2</v>
      </c>
      <c r="AX108">
        <v>0.1603</v>
      </c>
      <c r="AY108">
        <v>-5.4999999999999997E-3</v>
      </c>
      <c r="AZ108">
        <v>-3.3000000000000002E-2</v>
      </c>
      <c r="BA108" s="35">
        <f t="shared" si="36"/>
        <v>9.4792857142857179E-3</v>
      </c>
      <c r="BB108" s="35">
        <f t="shared" si="37"/>
        <v>1.0412142857142854E-2</v>
      </c>
      <c r="BC108" s="35">
        <f t="shared" si="37"/>
        <v>3.7912142857142853E-2</v>
      </c>
    </row>
    <row r="109" spans="1:55" ht="15">
      <c r="A109" s="1">
        <v>103</v>
      </c>
      <c r="B109">
        <v>0.23039999999999999</v>
      </c>
      <c r="C109">
        <v>-8.9999999999999993E-3</v>
      </c>
      <c r="D109">
        <v>-7.3000000000000001E-3</v>
      </c>
      <c r="E109" s="34">
        <f t="shared" si="19"/>
        <v>2.5500000000000522E-4</v>
      </c>
      <c r="F109" s="34">
        <f t="shared" si="20"/>
        <v>1.7853571428571427E-2</v>
      </c>
      <c r="G109" s="34">
        <f t="shared" si="21"/>
        <v>1.2212142857142855E-2</v>
      </c>
      <c r="H109">
        <v>0.21959999999999999</v>
      </c>
      <c r="I109">
        <v>1.37E-2</v>
      </c>
      <c r="J109">
        <v>4.0000000000000001E-3</v>
      </c>
      <c r="K109" s="35">
        <f t="shared" si="22"/>
        <v>7.7814285714285225E-3</v>
      </c>
      <c r="L109" s="35">
        <f t="shared" si="23"/>
        <v>1.8612142857142855E-2</v>
      </c>
      <c r="M109" s="35">
        <f t="shared" si="23"/>
        <v>8.9121428571428546E-3</v>
      </c>
      <c r="N109">
        <v>0.2296</v>
      </c>
      <c r="O109">
        <v>8.2000000000000007E-3</v>
      </c>
      <c r="P109">
        <v>3.5000000000000001E-3</v>
      </c>
      <c r="Q109" s="35">
        <f t="shared" si="24"/>
        <v>5.0542857142857334E-3</v>
      </c>
      <c r="R109" s="35">
        <f t="shared" si="25"/>
        <v>1.3112142857142855E-2</v>
      </c>
      <c r="S109" s="35">
        <f t="shared" si="25"/>
        <v>8.4121428571428541E-3</v>
      </c>
      <c r="T109">
        <v>0.22589999999999999</v>
      </c>
      <c r="U109">
        <v>-6.7999999999999996E-3</v>
      </c>
      <c r="V109">
        <v>-1.66E-2</v>
      </c>
      <c r="W109" s="35">
        <f t="shared" si="26"/>
        <v>3.6707142857141939E-3</v>
      </c>
      <c r="X109" s="35">
        <f t="shared" si="27"/>
        <v>1.1712142857142855E-2</v>
      </c>
      <c r="Y109" s="35">
        <f t="shared" si="27"/>
        <v>2.1512142857142855E-2</v>
      </c>
      <c r="Z109">
        <v>0.2135</v>
      </c>
      <c r="AA109">
        <v>7.9000000000000008E-3</v>
      </c>
      <c r="AB109">
        <v>-2.8999999999999998E-3</v>
      </c>
      <c r="AC109" s="35">
        <f t="shared" si="28"/>
        <v>1.6142857142856792E-3</v>
      </c>
      <c r="AD109" s="35">
        <f t="shared" si="29"/>
        <v>1.2812142857142855E-2</v>
      </c>
      <c r="AE109" s="35">
        <f t="shared" si="29"/>
        <v>2.0121428571428547E-3</v>
      </c>
      <c r="AF109">
        <v>0.23910000000000001</v>
      </c>
      <c r="AG109">
        <v>6.8999999999999999E-3</v>
      </c>
      <c r="AH109">
        <v>-5.9999999999999995E-4</v>
      </c>
      <c r="AI109" s="35">
        <f t="shared" si="30"/>
        <v>2.6998571428571483E-2</v>
      </c>
      <c r="AJ109" s="35">
        <f t="shared" si="31"/>
        <v>1.1812142857142854E-2</v>
      </c>
      <c r="AK109" s="35">
        <f t="shared" si="31"/>
        <v>4.3121428571428547E-3</v>
      </c>
      <c r="AL109">
        <v>0.20599999999999999</v>
      </c>
      <c r="AM109">
        <v>6.0000000000000001E-3</v>
      </c>
      <c r="AN109">
        <v>-1.5299999999999999E-2</v>
      </c>
      <c r="AO109" s="35">
        <f t="shared" si="32"/>
        <v>1.1275000000000007E-2</v>
      </c>
      <c r="AP109" s="35">
        <f t="shared" si="33"/>
        <v>1.0912142857142855E-2</v>
      </c>
      <c r="AQ109" s="35">
        <f t="shared" si="33"/>
        <v>2.0212142857142852E-2</v>
      </c>
      <c r="AR109">
        <v>7.2599999999999998E-2</v>
      </c>
      <c r="AS109">
        <v>6.8999999999999999E-3</v>
      </c>
      <c r="AT109">
        <v>8.6E-3</v>
      </c>
      <c r="AU109" s="35">
        <f t="shared" si="34"/>
        <v>2.3791428571428602E-2</v>
      </c>
      <c r="AV109" s="35">
        <f t="shared" si="35"/>
        <v>1.1812142857142854E-2</v>
      </c>
      <c r="AW109" s="35">
        <f t="shared" si="35"/>
        <v>1.3512142857142855E-2</v>
      </c>
      <c r="AX109">
        <v>0.16339999999999999</v>
      </c>
      <c r="AY109">
        <v>-3.4700000000000002E-2</v>
      </c>
      <c r="AZ109">
        <v>-2.06E-2</v>
      </c>
      <c r="BA109" s="35">
        <f t="shared" si="36"/>
        <v>1.257928571428571E-2</v>
      </c>
      <c r="BB109" s="35">
        <f t="shared" si="37"/>
        <v>3.961214285714286E-2</v>
      </c>
      <c r="BC109" s="35">
        <f t="shared" si="37"/>
        <v>2.5512142857142855E-2</v>
      </c>
    </row>
    <row r="110" spans="1:55" ht="15">
      <c r="A110" s="1">
        <v>104</v>
      </c>
      <c r="B110">
        <v>0.2291</v>
      </c>
      <c r="C110">
        <v>-1.66E-2</v>
      </c>
      <c r="D110">
        <v>-1.1999999999999999E-3</v>
      </c>
      <c r="E110" s="34">
        <f t="shared" si="19"/>
        <v>1.5550000000000008E-3</v>
      </c>
      <c r="F110" s="34">
        <f t="shared" si="20"/>
        <v>2.545357142857143E-2</v>
      </c>
      <c r="G110" s="34">
        <f t="shared" si="21"/>
        <v>3.7121428571428548E-3</v>
      </c>
      <c r="H110">
        <v>0.2311</v>
      </c>
      <c r="I110">
        <v>-3.5000000000000001E-3</v>
      </c>
      <c r="J110">
        <v>8.9999999999999998E-4</v>
      </c>
      <c r="K110" s="35">
        <f t="shared" si="22"/>
        <v>1.9281428571428533E-2</v>
      </c>
      <c r="L110" s="35">
        <f t="shared" si="23"/>
        <v>1.4121428571428544E-3</v>
      </c>
      <c r="M110" s="35">
        <f t="shared" si="23"/>
        <v>5.8121428571428543E-3</v>
      </c>
      <c r="N110">
        <v>0.23150000000000001</v>
      </c>
      <c r="O110">
        <v>4.5999999999999999E-3</v>
      </c>
      <c r="P110">
        <v>-2.8E-3</v>
      </c>
      <c r="Q110" s="35">
        <f t="shared" si="24"/>
        <v>6.9542857142857462E-3</v>
      </c>
      <c r="R110" s="35">
        <f t="shared" si="25"/>
        <v>9.5121428571428544E-3</v>
      </c>
      <c r="S110" s="35">
        <f t="shared" si="25"/>
        <v>2.1121428571428545E-3</v>
      </c>
      <c r="T110">
        <v>0.22739999999999999</v>
      </c>
      <c r="U110">
        <v>-1E-4</v>
      </c>
      <c r="V110">
        <v>-9.7000000000000003E-3</v>
      </c>
      <c r="W110" s="35">
        <f t="shared" si="26"/>
        <v>5.1707142857141952E-3</v>
      </c>
      <c r="X110" s="35">
        <f t="shared" si="27"/>
        <v>4.8121428571428542E-3</v>
      </c>
      <c r="Y110" s="35">
        <f t="shared" si="27"/>
        <v>1.4612142857142855E-2</v>
      </c>
      <c r="Z110">
        <v>0.21210000000000001</v>
      </c>
      <c r="AA110">
        <v>1.83E-2</v>
      </c>
      <c r="AB110">
        <v>2.9999999999999997E-4</v>
      </c>
      <c r="AC110" s="35">
        <f t="shared" si="28"/>
        <v>3.0142857142856638E-3</v>
      </c>
      <c r="AD110" s="35">
        <f t="shared" si="29"/>
        <v>2.3212142857142855E-2</v>
      </c>
      <c r="AE110" s="35">
        <f t="shared" si="29"/>
        <v>5.2121428571428544E-3</v>
      </c>
      <c r="AF110">
        <v>0.24360000000000001</v>
      </c>
      <c r="AG110">
        <v>1.01E-2</v>
      </c>
      <c r="AH110">
        <v>-1E-4</v>
      </c>
      <c r="AI110" s="35">
        <f t="shared" si="30"/>
        <v>3.1498571428571487E-2</v>
      </c>
      <c r="AJ110" s="35">
        <f t="shared" si="31"/>
        <v>1.5012142857142854E-2</v>
      </c>
      <c r="AK110" s="35">
        <f t="shared" si="31"/>
        <v>4.8121428571428542E-3</v>
      </c>
      <c r="AL110">
        <v>0.219</v>
      </c>
      <c r="AM110">
        <v>2.3E-3</v>
      </c>
      <c r="AN110">
        <v>-1.6299999999999999E-2</v>
      </c>
      <c r="AO110" s="35">
        <f t="shared" si="32"/>
        <v>2.4275000000000019E-2</v>
      </c>
      <c r="AP110" s="35">
        <f t="shared" si="33"/>
        <v>7.2121428571428545E-3</v>
      </c>
      <c r="AQ110" s="35">
        <f t="shared" si="33"/>
        <v>2.1212142857142853E-2</v>
      </c>
      <c r="AR110">
        <v>9.2299999999999993E-2</v>
      </c>
      <c r="AS110">
        <v>1.8599999999999998E-2</v>
      </c>
      <c r="AT110">
        <v>-1.9400000000000001E-2</v>
      </c>
      <c r="AU110" s="35">
        <f t="shared" si="34"/>
        <v>4.0914285714286069E-3</v>
      </c>
      <c r="AV110" s="35">
        <f t="shared" si="35"/>
        <v>2.3512142857142853E-2</v>
      </c>
      <c r="AW110" s="35">
        <f t="shared" si="35"/>
        <v>2.4312142857142855E-2</v>
      </c>
      <c r="AX110">
        <v>0.16980000000000001</v>
      </c>
      <c r="AY110">
        <v>-3.2199999999999999E-2</v>
      </c>
      <c r="AZ110">
        <v>-2.47E-2</v>
      </c>
      <c r="BA110" s="35">
        <f t="shared" si="36"/>
        <v>1.8979285714285726E-2</v>
      </c>
      <c r="BB110" s="35">
        <f t="shared" si="37"/>
        <v>3.7112142857142857E-2</v>
      </c>
      <c r="BC110" s="35">
        <f t="shared" si="37"/>
        <v>2.9612142857142854E-2</v>
      </c>
    </row>
    <row r="111" spans="1:55" ht="15">
      <c r="A111" s="1">
        <v>105</v>
      </c>
      <c r="B111">
        <v>0.22020000000000001</v>
      </c>
      <c r="C111">
        <v>-1.24E-2</v>
      </c>
      <c r="D111">
        <v>-7.3000000000000001E-3</v>
      </c>
      <c r="E111" s="34">
        <f t="shared" si="19"/>
        <v>1.0454999999999992E-2</v>
      </c>
      <c r="F111" s="34">
        <f t="shared" si="20"/>
        <v>2.1253571428571427E-2</v>
      </c>
      <c r="G111" s="34">
        <f t="shared" si="21"/>
        <v>1.2212142857142855E-2</v>
      </c>
      <c r="H111">
        <v>0.222</v>
      </c>
      <c r="I111">
        <v>1.0999999999999999E-2</v>
      </c>
      <c r="J111">
        <v>2.2000000000000001E-3</v>
      </c>
      <c r="K111" s="35">
        <f t="shared" si="22"/>
        <v>1.0181428571428536E-2</v>
      </c>
      <c r="L111" s="35">
        <f t="shared" si="23"/>
        <v>1.5912142857142854E-2</v>
      </c>
      <c r="M111" s="35">
        <f t="shared" si="23"/>
        <v>7.1121428571428551E-3</v>
      </c>
      <c r="N111">
        <v>0.22770000000000001</v>
      </c>
      <c r="O111">
        <v>4.1000000000000003E-3</v>
      </c>
      <c r="P111">
        <v>2.3999999999999998E-3</v>
      </c>
      <c r="Q111" s="35">
        <f t="shared" si="24"/>
        <v>3.1542857142857483E-3</v>
      </c>
      <c r="R111" s="35">
        <f t="shared" si="25"/>
        <v>9.012142857142854E-3</v>
      </c>
      <c r="S111" s="35">
        <f t="shared" si="25"/>
        <v>7.3121428571428539E-3</v>
      </c>
      <c r="T111">
        <v>0.2263</v>
      </c>
      <c r="U111">
        <v>-3.3E-3</v>
      </c>
      <c r="V111">
        <v>-8.3000000000000001E-3</v>
      </c>
      <c r="W111" s="35">
        <f t="shared" si="26"/>
        <v>4.0707142857142053E-3</v>
      </c>
      <c r="X111" s="35">
        <f t="shared" si="27"/>
        <v>1.6121428571428545E-3</v>
      </c>
      <c r="Y111" s="35">
        <f t="shared" si="27"/>
        <v>1.3212142857142855E-2</v>
      </c>
      <c r="Z111">
        <v>0.21029999999999999</v>
      </c>
      <c r="AA111">
        <v>9.1999999999999998E-3</v>
      </c>
      <c r="AB111">
        <v>-4.5999999999999999E-3</v>
      </c>
      <c r="AC111" s="35">
        <f t="shared" si="28"/>
        <v>4.8142857142856876E-3</v>
      </c>
      <c r="AD111" s="35">
        <f t="shared" si="29"/>
        <v>1.4112142857142854E-2</v>
      </c>
      <c r="AE111" s="35">
        <f t="shared" si="29"/>
        <v>3.1214285714285459E-4</v>
      </c>
      <c r="AF111">
        <v>0.2382</v>
      </c>
      <c r="AG111">
        <v>7.1000000000000004E-3</v>
      </c>
      <c r="AH111">
        <v>4.0000000000000002E-4</v>
      </c>
      <c r="AI111" s="35">
        <f t="shared" si="30"/>
        <v>2.6098571428571471E-2</v>
      </c>
      <c r="AJ111" s="35">
        <f t="shared" si="31"/>
        <v>1.2012142857142855E-2</v>
      </c>
      <c r="AK111" s="35">
        <f t="shared" si="31"/>
        <v>5.3121428571428547E-3</v>
      </c>
      <c r="AL111">
        <v>0.22789999999999999</v>
      </c>
      <c r="AM111">
        <v>-9.2999999999999992E-3</v>
      </c>
      <c r="AN111">
        <v>-1.84E-2</v>
      </c>
      <c r="AO111" s="35">
        <f t="shared" si="32"/>
        <v>3.317500000000001E-2</v>
      </c>
      <c r="AP111" s="35">
        <f t="shared" si="33"/>
        <v>1.4212142857142854E-2</v>
      </c>
      <c r="AQ111" s="35">
        <f t="shared" si="33"/>
        <v>2.3312142857142854E-2</v>
      </c>
      <c r="AR111">
        <v>0.1087</v>
      </c>
      <c r="AS111">
        <v>2.3900000000000001E-2</v>
      </c>
      <c r="AT111">
        <v>-1.43E-2</v>
      </c>
      <c r="AU111" s="35">
        <f t="shared" si="34"/>
        <v>1.2308571428571405E-2</v>
      </c>
      <c r="AV111" s="35">
        <f t="shared" si="35"/>
        <v>2.8812142857142856E-2</v>
      </c>
      <c r="AW111" s="35">
        <f t="shared" si="35"/>
        <v>1.9212142857142855E-2</v>
      </c>
      <c r="AX111">
        <v>0.1789</v>
      </c>
      <c r="AY111">
        <v>-1.23E-2</v>
      </c>
      <c r="AZ111">
        <v>-2.9399999999999999E-2</v>
      </c>
      <c r="BA111" s="35">
        <f t="shared" si="36"/>
        <v>2.8079285714285723E-2</v>
      </c>
      <c r="BB111" s="35">
        <f t="shared" si="37"/>
        <v>1.7212142857142856E-2</v>
      </c>
      <c r="BC111" s="35">
        <f t="shared" si="37"/>
        <v>3.4312142857142854E-2</v>
      </c>
    </row>
    <row r="112" spans="1:55" ht="15">
      <c r="A112" s="1">
        <v>106</v>
      </c>
      <c r="B112">
        <v>0.21579999999999999</v>
      </c>
      <c r="C112">
        <v>-7.7999999999999996E-3</v>
      </c>
      <c r="D112">
        <v>-2.7000000000000001E-3</v>
      </c>
      <c r="E112" s="34">
        <f t="shared" si="19"/>
        <v>1.4855000000000007E-2</v>
      </c>
      <c r="F112" s="34">
        <f t="shared" si="20"/>
        <v>1.053571428571428E-3</v>
      </c>
      <c r="G112" s="34">
        <f t="shared" si="21"/>
        <v>2.2121428571428544E-3</v>
      </c>
      <c r="H112">
        <v>0.2293</v>
      </c>
      <c r="I112">
        <v>6.4000000000000003E-3</v>
      </c>
      <c r="J112">
        <v>1.09E-2</v>
      </c>
      <c r="K112" s="35">
        <f t="shared" si="22"/>
        <v>1.7481428571428537E-2</v>
      </c>
      <c r="L112" s="35">
        <f t="shared" si="23"/>
        <v>1.1312142857142854E-2</v>
      </c>
      <c r="M112" s="35">
        <f t="shared" si="23"/>
        <v>1.5812142857142854E-2</v>
      </c>
      <c r="N112">
        <v>0.2266</v>
      </c>
      <c r="O112">
        <v>5.4999999999999997E-3</v>
      </c>
      <c r="P112">
        <v>3.8E-3</v>
      </c>
      <c r="Q112" s="35">
        <f t="shared" si="24"/>
        <v>2.0542857142857307E-3</v>
      </c>
      <c r="R112" s="35">
        <f t="shared" si="25"/>
        <v>1.0412142857142854E-2</v>
      </c>
      <c r="S112" s="35">
        <f t="shared" si="25"/>
        <v>8.7121428571428541E-3</v>
      </c>
      <c r="T112">
        <v>0.22570000000000001</v>
      </c>
      <c r="U112">
        <v>1E-4</v>
      </c>
      <c r="V112">
        <v>-1.24E-2</v>
      </c>
      <c r="W112" s="35">
        <f t="shared" si="26"/>
        <v>3.4707142857142159E-3</v>
      </c>
      <c r="X112" s="35">
        <f t="shared" si="27"/>
        <v>5.0121428571428548E-3</v>
      </c>
      <c r="Y112" s="35">
        <f t="shared" si="27"/>
        <v>1.7312142857142852E-2</v>
      </c>
      <c r="Z112">
        <v>0.2205</v>
      </c>
      <c r="AA112">
        <v>-6.8999999999999999E-3</v>
      </c>
      <c r="AB112">
        <v>-1.12E-2</v>
      </c>
      <c r="AC112" s="35">
        <f t="shared" si="28"/>
        <v>5.385714285714327E-3</v>
      </c>
      <c r="AD112" s="35">
        <f t="shared" si="29"/>
        <v>1.1812142857142854E-2</v>
      </c>
      <c r="AE112" s="35">
        <f t="shared" si="29"/>
        <v>1.6112142857142853E-2</v>
      </c>
      <c r="AF112">
        <v>0.2329</v>
      </c>
      <c r="AG112">
        <v>6.0000000000000001E-3</v>
      </c>
      <c r="AH112">
        <v>-2E-3</v>
      </c>
      <c r="AI112" s="35">
        <f t="shared" si="30"/>
        <v>2.0798571428571472E-2</v>
      </c>
      <c r="AJ112" s="35">
        <f t="shared" si="31"/>
        <v>1.0912142857142855E-2</v>
      </c>
      <c r="AK112" s="35">
        <f t="shared" si="31"/>
        <v>2.9121428571428545E-3</v>
      </c>
      <c r="AL112">
        <v>0.22689999999999999</v>
      </c>
      <c r="AM112">
        <v>-6.6E-3</v>
      </c>
      <c r="AN112">
        <v>-1.9099999999999999E-2</v>
      </c>
      <c r="AO112" s="35">
        <f t="shared" si="32"/>
        <v>3.2175000000000009E-2</v>
      </c>
      <c r="AP112" s="35">
        <f t="shared" si="33"/>
        <v>1.1512142857142854E-2</v>
      </c>
      <c r="AQ112" s="35">
        <f t="shared" si="33"/>
        <v>2.4012142857142853E-2</v>
      </c>
      <c r="AR112">
        <v>0.12590000000000001</v>
      </c>
      <c r="AS112">
        <v>2.18E-2</v>
      </c>
      <c r="AT112">
        <v>1.09E-2</v>
      </c>
      <c r="AU112" s="35">
        <f t="shared" si="34"/>
        <v>2.9508571428571412E-2</v>
      </c>
      <c r="AV112" s="35">
        <f t="shared" si="35"/>
        <v>2.6712142857142854E-2</v>
      </c>
      <c r="AW112" s="35">
        <f t="shared" si="35"/>
        <v>1.5812142857142854E-2</v>
      </c>
      <c r="AX112">
        <v>0.14829999999999999</v>
      </c>
      <c r="AY112">
        <v>-7.1999999999999998E-3</v>
      </c>
      <c r="AZ112">
        <v>-3.2899999999999999E-2</v>
      </c>
      <c r="BA112" s="35">
        <f t="shared" si="36"/>
        <v>2.5207142857142928E-3</v>
      </c>
      <c r="BB112" s="35">
        <f t="shared" si="37"/>
        <v>1.2112142857142854E-2</v>
      </c>
      <c r="BC112" s="35">
        <f t="shared" si="37"/>
        <v>3.781214285714285E-2</v>
      </c>
    </row>
    <row r="113" spans="1:55" ht="15">
      <c r="A113" s="1">
        <v>107</v>
      </c>
      <c r="B113">
        <v>0.21970000000000001</v>
      </c>
      <c r="C113">
        <v>-1.5800000000000002E-2</v>
      </c>
      <c r="D113">
        <v>-1.6999999999999999E-3</v>
      </c>
      <c r="E113" s="34">
        <f t="shared" si="19"/>
        <v>1.0954999999999993E-2</v>
      </c>
      <c r="F113" s="34">
        <f t="shared" si="20"/>
        <v>2.4653571428571427E-2</v>
      </c>
      <c r="G113" s="34">
        <f t="shared" si="21"/>
        <v>3.2121428571428544E-3</v>
      </c>
      <c r="H113">
        <v>0.22570000000000001</v>
      </c>
      <c r="I113">
        <v>1.03E-2</v>
      </c>
      <c r="J113">
        <v>5.4000000000000003E-3</v>
      </c>
      <c r="K113" s="35">
        <f t="shared" si="22"/>
        <v>1.3881428571428545E-2</v>
      </c>
      <c r="L113" s="35">
        <f t="shared" si="23"/>
        <v>1.5212142857142855E-2</v>
      </c>
      <c r="M113" s="35">
        <f t="shared" si="23"/>
        <v>1.0312142857142855E-2</v>
      </c>
      <c r="N113">
        <v>0.23269999999999999</v>
      </c>
      <c r="O113">
        <v>6.7000000000000002E-3</v>
      </c>
      <c r="P113">
        <v>5.1000000000000004E-3</v>
      </c>
      <c r="Q113" s="35">
        <f t="shared" si="24"/>
        <v>8.154285714285725E-3</v>
      </c>
      <c r="R113" s="35">
        <f t="shared" si="25"/>
        <v>1.1612142857142856E-2</v>
      </c>
      <c r="S113" s="35">
        <f t="shared" si="25"/>
        <v>1.0012142857142855E-2</v>
      </c>
      <c r="T113">
        <v>0.22550000000000001</v>
      </c>
      <c r="U113">
        <v>-6.6E-3</v>
      </c>
      <c r="V113">
        <v>-1.9300000000000001E-2</v>
      </c>
      <c r="W113" s="35">
        <f t="shared" si="26"/>
        <v>3.2707142857142102E-3</v>
      </c>
      <c r="X113" s="35">
        <f t="shared" si="27"/>
        <v>1.1512142857142854E-2</v>
      </c>
      <c r="Y113" s="35">
        <f t="shared" si="27"/>
        <v>2.4212142857142856E-2</v>
      </c>
      <c r="Z113">
        <v>0.2107</v>
      </c>
      <c r="AA113">
        <v>-1.9099999999999999E-2</v>
      </c>
      <c r="AB113">
        <v>1.4500000000000001E-2</v>
      </c>
      <c r="AC113" s="35">
        <f t="shared" si="28"/>
        <v>4.4142857142856762E-3</v>
      </c>
      <c r="AD113" s="35">
        <f t="shared" si="29"/>
        <v>2.4012142857142853E-2</v>
      </c>
      <c r="AE113" s="35">
        <f t="shared" si="29"/>
        <v>1.9412142857142857E-2</v>
      </c>
      <c r="AF113">
        <v>0.23799999999999999</v>
      </c>
      <c r="AG113">
        <v>2.7000000000000001E-3</v>
      </c>
      <c r="AH113">
        <v>-8.6E-3</v>
      </c>
      <c r="AI113" s="35">
        <f t="shared" si="30"/>
        <v>2.5898571428571465E-2</v>
      </c>
      <c r="AJ113" s="35">
        <f t="shared" si="31"/>
        <v>7.6121428571428547E-3</v>
      </c>
      <c r="AK113" s="35">
        <f t="shared" si="31"/>
        <v>1.3512142857142855E-2</v>
      </c>
      <c r="AL113">
        <v>0.215</v>
      </c>
      <c r="AM113">
        <v>-1.29E-2</v>
      </c>
      <c r="AN113">
        <v>-2.0799999999999999E-2</v>
      </c>
      <c r="AO113" s="35">
        <f t="shared" si="32"/>
        <v>2.0275000000000015E-2</v>
      </c>
      <c r="AP113" s="35">
        <f t="shared" si="33"/>
        <v>1.7812142857142853E-2</v>
      </c>
      <c r="AQ113" s="35">
        <f t="shared" si="33"/>
        <v>2.5712142857142854E-2</v>
      </c>
      <c r="AR113">
        <v>8.2100000000000006E-2</v>
      </c>
      <c r="AS113">
        <v>1.7299999999999999E-2</v>
      </c>
      <c r="AT113">
        <v>-8.9999999999999998E-4</v>
      </c>
      <c r="AU113" s="35">
        <f t="shared" si="34"/>
        <v>1.4291428571428594E-2</v>
      </c>
      <c r="AV113" s="35">
        <f t="shared" si="35"/>
        <v>2.2212142857142854E-2</v>
      </c>
      <c r="AW113" s="35">
        <f t="shared" si="35"/>
        <v>4.0121428571428547E-3</v>
      </c>
      <c r="AX113">
        <v>0.12540000000000001</v>
      </c>
      <c r="AY113">
        <v>-1.1299999999999999E-2</v>
      </c>
      <c r="AZ113">
        <v>-2.0199999999999999E-2</v>
      </c>
      <c r="BA113" s="35">
        <f t="shared" si="36"/>
        <v>2.5420714285714269E-2</v>
      </c>
      <c r="BB113" s="35">
        <f t="shared" si="37"/>
        <v>1.6212142857142856E-2</v>
      </c>
      <c r="BC113" s="35">
        <f t="shared" si="37"/>
        <v>2.5112142857142854E-2</v>
      </c>
    </row>
    <row r="114" spans="1:55" ht="15">
      <c r="A114" s="1">
        <v>108</v>
      </c>
      <c r="B114">
        <v>0.23069999999999999</v>
      </c>
      <c r="C114">
        <v>-1.8100000000000002E-2</v>
      </c>
      <c r="D114">
        <v>-2.2000000000000001E-3</v>
      </c>
      <c r="E114" s="34">
        <f t="shared" si="19"/>
        <v>4.4999999999989493E-5</v>
      </c>
      <c r="F114" s="34">
        <f t="shared" si="20"/>
        <v>2.6953571428571431E-2</v>
      </c>
      <c r="G114" s="34">
        <f t="shared" si="21"/>
        <v>2.7121428571428544E-3</v>
      </c>
      <c r="H114">
        <v>0.2225</v>
      </c>
      <c r="I114">
        <v>1.1999999999999999E-3</v>
      </c>
      <c r="J114">
        <v>-2.3E-3</v>
      </c>
      <c r="K114" s="35">
        <f t="shared" si="22"/>
        <v>1.0681428571428536E-2</v>
      </c>
      <c r="L114" s="35">
        <f t="shared" si="23"/>
        <v>6.1121428571428542E-3</v>
      </c>
      <c r="M114" s="35">
        <f t="shared" si="23"/>
        <v>2.6121428571428545E-3</v>
      </c>
      <c r="N114">
        <v>0.22739999999999999</v>
      </c>
      <c r="O114">
        <v>3.0999999999999999E-3</v>
      </c>
      <c r="P114">
        <v>7.6E-3</v>
      </c>
      <c r="Q114" s="35">
        <f t="shared" si="24"/>
        <v>2.8542857142857259E-3</v>
      </c>
      <c r="R114" s="35">
        <f t="shared" si="25"/>
        <v>8.0121428571428548E-3</v>
      </c>
      <c r="S114" s="35">
        <f t="shared" si="25"/>
        <v>1.2512142857142854E-2</v>
      </c>
      <c r="T114">
        <v>0.21590000000000001</v>
      </c>
      <c r="U114">
        <v>-1.72E-2</v>
      </c>
      <c r="V114">
        <v>-1.46E-2</v>
      </c>
      <c r="W114" s="35">
        <f t="shared" si="26"/>
        <v>6.3292857142857872E-3</v>
      </c>
      <c r="X114" s="35">
        <f t="shared" si="27"/>
        <v>2.2112142857142855E-2</v>
      </c>
      <c r="Y114" s="35">
        <f t="shared" si="27"/>
        <v>1.9512142857142853E-2</v>
      </c>
      <c r="Z114">
        <v>0.21110000000000001</v>
      </c>
      <c r="AA114">
        <v>5.1000000000000004E-3</v>
      </c>
      <c r="AB114">
        <v>-2E-3</v>
      </c>
      <c r="AC114" s="35">
        <f t="shared" si="28"/>
        <v>4.0142857142856647E-3</v>
      </c>
      <c r="AD114" s="35">
        <f t="shared" si="29"/>
        <v>1.0012142857142855E-2</v>
      </c>
      <c r="AE114" s="35">
        <f t="shared" si="29"/>
        <v>2.9121428571428545E-3</v>
      </c>
      <c r="AF114">
        <v>0.2271</v>
      </c>
      <c r="AG114">
        <v>-7.0000000000000001E-3</v>
      </c>
      <c r="AH114">
        <v>-7.3000000000000001E-3</v>
      </c>
      <c r="AI114" s="35">
        <f t="shared" si="30"/>
        <v>1.4998571428571472E-2</v>
      </c>
      <c r="AJ114" s="35">
        <f t="shared" si="31"/>
        <v>1.1912142857142854E-2</v>
      </c>
      <c r="AK114" s="35">
        <f t="shared" si="31"/>
        <v>1.2212142857142855E-2</v>
      </c>
      <c r="AL114">
        <v>0.21129999999999999</v>
      </c>
      <c r="AM114">
        <v>-8.3000000000000001E-3</v>
      </c>
      <c r="AN114">
        <v>-9.9000000000000008E-3</v>
      </c>
      <c r="AO114" s="35">
        <f t="shared" si="32"/>
        <v>1.6575000000000006E-2</v>
      </c>
      <c r="AP114" s="35">
        <f t="shared" si="33"/>
        <v>1.3212142857142855E-2</v>
      </c>
      <c r="AQ114" s="35">
        <f t="shared" si="33"/>
        <v>1.4812142857142855E-2</v>
      </c>
      <c r="AR114">
        <v>9.8400000000000001E-2</v>
      </c>
      <c r="AS114">
        <v>-2.18E-2</v>
      </c>
      <c r="AT114">
        <v>-2.2700000000000001E-2</v>
      </c>
      <c r="AU114" s="35">
        <f t="shared" si="34"/>
        <v>2.0085714285714013E-3</v>
      </c>
      <c r="AV114" s="35">
        <f t="shared" si="35"/>
        <v>2.6712142857142854E-2</v>
      </c>
      <c r="AW114" s="35">
        <f t="shared" si="35"/>
        <v>2.7612142857142856E-2</v>
      </c>
      <c r="AX114">
        <v>0.1676</v>
      </c>
      <c r="AY114">
        <v>-5.4000000000000003E-3</v>
      </c>
      <c r="AZ114">
        <v>-2.1999999999999999E-2</v>
      </c>
      <c r="BA114" s="35">
        <f t="shared" si="36"/>
        <v>1.6779285714285719E-2</v>
      </c>
      <c r="BB114" s="35">
        <f t="shared" si="37"/>
        <v>1.0312142857142855E-2</v>
      </c>
      <c r="BC114" s="35">
        <f t="shared" si="37"/>
        <v>2.6912142857142853E-2</v>
      </c>
    </row>
    <row r="115" spans="1:55" ht="15">
      <c r="A115" s="1">
        <v>109</v>
      </c>
      <c r="B115">
        <v>0.24310000000000001</v>
      </c>
      <c r="C115">
        <v>-1.5900000000000001E-2</v>
      </c>
      <c r="D115">
        <v>-4.1000000000000003E-3</v>
      </c>
      <c r="E115" s="34">
        <f t="shared" si="19"/>
        <v>1.2445000000000012E-2</v>
      </c>
      <c r="F115" s="34">
        <f t="shared" si="20"/>
        <v>2.475357142857143E-2</v>
      </c>
      <c r="G115" s="34">
        <f t="shared" si="21"/>
        <v>8.1214285714285416E-4</v>
      </c>
      <c r="H115">
        <v>0.22570000000000001</v>
      </c>
      <c r="I115">
        <v>5.7000000000000002E-3</v>
      </c>
      <c r="J115">
        <v>5.3E-3</v>
      </c>
      <c r="K115" s="35">
        <f t="shared" si="22"/>
        <v>1.3881428571428545E-2</v>
      </c>
      <c r="L115" s="35">
        <f t="shared" si="23"/>
        <v>1.0612142857142855E-2</v>
      </c>
      <c r="M115" s="35">
        <f t="shared" si="23"/>
        <v>1.0212142857142854E-2</v>
      </c>
      <c r="N115">
        <v>0.2248</v>
      </c>
      <c r="O115">
        <v>-8.0000000000000004E-4</v>
      </c>
      <c r="P115">
        <v>3.2000000000000002E-3</v>
      </c>
      <c r="Q115" s="35">
        <f t="shared" si="24"/>
        <v>2.5428571428573465E-4</v>
      </c>
      <c r="R115" s="35">
        <f t="shared" si="25"/>
        <v>4.1121428571428541E-3</v>
      </c>
      <c r="S115" s="35">
        <f t="shared" si="25"/>
        <v>8.1121428571428542E-3</v>
      </c>
      <c r="T115">
        <v>0.216</v>
      </c>
      <c r="U115">
        <v>-1.0800000000000001E-2</v>
      </c>
      <c r="V115">
        <v>-1.0800000000000001E-2</v>
      </c>
      <c r="W115" s="35">
        <f t="shared" si="26"/>
        <v>6.2292857142857982E-3</v>
      </c>
      <c r="X115" s="35">
        <f t="shared" si="27"/>
        <v>1.5712142857142855E-2</v>
      </c>
      <c r="Y115" s="35">
        <f t="shared" si="27"/>
        <v>1.5712142857142855E-2</v>
      </c>
      <c r="Z115">
        <v>0.2026</v>
      </c>
      <c r="AA115">
        <v>1.6500000000000001E-2</v>
      </c>
      <c r="AB115">
        <v>-1.44E-2</v>
      </c>
      <c r="AC115" s="35">
        <f t="shared" si="28"/>
        <v>1.2514285714285672E-2</v>
      </c>
      <c r="AD115" s="35">
        <f t="shared" si="29"/>
        <v>2.1412142857142855E-2</v>
      </c>
      <c r="AE115" s="35">
        <f t="shared" si="29"/>
        <v>1.9312142857142854E-2</v>
      </c>
      <c r="AF115">
        <v>0.22670000000000001</v>
      </c>
      <c r="AG115">
        <v>-8.0000000000000004E-4</v>
      </c>
      <c r="AH115">
        <v>-1.04E-2</v>
      </c>
      <c r="AI115" s="35">
        <f t="shared" si="30"/>
        <v>1.4598571428571488E-2</v>
      </c>
      <c r="AJ115" s="35">
        <f t="shared" si="31"/>
        <v>4.1121428571428541E-3</v>
      </c>
      <c r="AK115" s="35">
        <f t="shared" si="31"/>
        <v>1.5312142857142854E-2</v>
      </c>
      <c r="AL115">
        <v>0.18609999999999999</v>
      </c>
      <c r="AM115">
        <v>3.3E-3</v>
      </c>
      <c r="AN115">
        <v>-6.8999999999999999E-3</v>
      </c>
      <c r="AO115" s="35">
        <f t="shared" si="32"/>
        <v>8.6249999999999938E-3</v>
      </c>
      <c r="AP115" s="35">
        <f t="shared" si="33"/>
        <v>8.2121428571428554E-3</v>
      </c>
      <c r="AQ115" s="35">
        <f t="shared" si="33"/>
        <v>1.1812142857142854E-2</v>
      </c>
      <c r="AR115">
        <v>0.14330000000000001</v>
      </c>
      <c r="AS115">
        <v>1.5699999999999999E-2</v>
      </c>
      <c r="AT115">
        <v>3.8999999999999998E-3</v>
      </c>
      <c r="AU115" s="35">
        <f t="shared" si="34"/>
        <v>4.6908571428571411E-2</v>
      </c>
      <c r="AV115" s="35">
        <f t="shared" si="35"/>
        <v>2.0612142857142853E-2</v>
      </c>
      <c r="AW115" s="35">
        <f t="shared" si="35"/>
        <v>8.8121428571428552E-3</v>
      </c>
      <c r="AX115">
        <v>0.1305</v>
      </c>
      <c r="AY115">
        <v>-2.1999999999999999E-2</v>
      </c>
      <c r="AZ115">
        <v>-1.34E-2</v>
      </c>
      <c r="BA115" s="35">
        <f t="shared" si="36"/>
        <v>2.0320714285714275E-2</v>
      </c>
      <c r="BB115" s="35">
        <f t="shared" si="37"/>
        <v>2.6912142857142853E-2</v>
      </c>
      <c r="BC115" s="35">
        <f t="shared" si="37"/>
        <v>1.8312142857142853E-2</v>
      </c>
    </row>
    <row r="116" spans="1:55" ht="15">
      <c r="A116" s="1">
        <v>110</v>
      </c>
      <c r="B116">
        <v>0.24299999999999999</v>
      </c>
      <c r="C116">
        <v>-2.1399999999999999E-2</v>
      </c>
      <c r="D116">
        <v>-5.7999999999999996E-3</v>
      </c>
      <c r="E116" s="34">
        <f t="shared" si="19"/>
        <v>1.2344999999999995E-2</v>
      </c>
      <c r="F116" s="34">
        <f t="shared" si="20"/>
        <v>3.0253571428571428E-2</v>
      </c>
      <c r="G116" s="34">
        <f t="shared" si="21"/>
        <v>1.0712142857142854E-2</v>
      </c>
      <c r="H116">
        <v>0.22589999999999999</v>
      </c>
      <c r="I116">
        <v>1.7000000000000001E-2</v>
      </c>
      <c r="J116">
        <v>6.1999999999999998E-3</v>
      </c>
      <c r="K116" s="35">
        <f t="shared" si="22"/>
        <v>1.4081428571428523E-2</v>
      </c>
      <c r="L116" s="35">
        <f t="shared" si="23"/>
        <v>2.1912142857142856E-2</v>
      </c>
      <c r="M116" s="35">
        <f t="shared" si="23"/>
        <v>1.1112142857142855E-2</v>
      </c>
      <c r="N116">
        <v>0.22969999999999999</v>
      </c>
      <c r="O116">
        <v>-3.2000000000000002E-3</v>
      </c>
      <c r="P116">
        <v>6.7999999999999996E-3</v>
      </c>
      <c r="Q116" s="35">
        <f t="shared" si="24"/>
        <v>5.1542857142857224E-3</v>
      </c>
      <c r="R116" s="35">
        <f t="shared" si="25"/>
        <v>1.7121428571428544E-3</v>
      </c>
      <c r="S116" s="35">
        <f t="shared" si="25"/>
        <v>1.1712142857142855E-2</v>
      </c>
      <c r="T116">
        <v>0.21859999999999999</v>
      </c>
      <c r="U116">
        <v>-3.7000000000000002E-3</v>
      </c>
      <c r="V116">
        <v>-1.35E-2</v>
      </c>
      <c r="W116" s="35">
        <f t="shared" si="26"/>
        <v>3.629285714285807E-3</v>
      </c>
      <c r="X116" s="35">
        <f t="shared" si="27"/>
        <v>1.2121428571428543E-3</v>
      </c>
      <c r="Y116" s="35">
        <f t="shared" si="27"/>
        <v>1.8412142857142856E-2</v>
      </c>
      <c r="Z116">
        <v>0.2021</v>
      </c>
      <c r="AA116">
        <v>1.54E-2</v>
      </c>
      <c r="AB116">
        <v>-6.0000000000000001E-3</v>
      </c>
      <c r="AC116" s="35">
        <f t="shared" si="28"/>
        <v>1.3014285714285673E-2</v>
      </c>
      <c r="AD116" s="35">
        <f t="shared" si="29"/>
        <v>2.0312142857142855E-2</v>
      </c>
      <c r="AE116" s="35">
        <f t="shared" si="29"/>
        <v>1.0912142857142855E-2</v>
      </c>
      <c r="AF116">
        <v>0.23089999999999999</v>
      </c>
      <c r="AG116">
        <v>2.3999999999999998E-3</v>
      </c>
      <c r="AH116">
        <v>-6.4000000000000003E-3</v>
      </c>
      <c r="AI116" s="35">
        <f t="shared" si="30"/>
        <v>1.879857142857147E-2</v>
      </c>
      <c r="AJ116" s="35">
        <f t="shared" si="31"/>
        <v>7.3121428571428539E-3</v>
      </c>
      <c r="AK116" s="35">
        <f t="shared" si="31"/>
        <v>1.1312142857142854E-2</v>
      </c>
      <c r="AL116">
        <v>0.1857</v>
      </c>
      <c r="AM116">
        <v>-1.47E-2</v>
      </c>
      <c r="AN116">
        <v>-5.4000000000000003E-3</v>
      </c>
      <c r="AO116" s="35">
        <f t="shared" si="32"/>
        <v>9.0249999999999775E-3</v>
      </c>
      <c r="AP116" s="35">
        <f t="shared" si="33"/>
        <v>1.9612142857142856E-2</v>
      </c>
      <c r="AQ116" s="35">
        <f t="shared" si="33"/>
        <v>1.0312142857142855E-2</v>
      </c>
      <c r="AR116">
        <v>0.13969999999999999</v>
      </c>
      <c r="AS116">
        <v>1.09E-2</v>
      </c>
      <c r="AT116">
        <v>-8.9999999999999998E-4</v>
      </c>
      <c r="AU116" s="35">
        <f t="shared" si="34"/>
        <v>4.3308571428571391E-2</v>
      </c>
      <c r="AV116" s="35">
        <f t="shared" si="35"/>
        <v>1.5812142857142854E-2</v>
      </c>
      <c r="AW116" s="35">
        <f t="shared" si="35"/>
        <v>4.0121428571428547E-3</v>
      </c>
      <c r="AX116">
        <v>0.1104</v>
      </c>
      <c r="AY116">
        <v>-5.2299999999999999E-2</v>
      </c>
      <c r="AZ116">
        <v>0</v>
      </c>
      <c r="BA116" s="35">
        <f t="shared" si="36"/>
        <v>4.0420714285714282E-2</v>
      </c>
      <c r="BB116" s="35">
        <f t="shared" si="37"/>
        <v>5.721214285714285E-2</v>
      </c>
      <c r="BC116" s="35">
        <f t="shared" si="37"/>
        <v>4.9121428571428545E-3</v>
      </c>
    </row>
    <row r="117" spans="1:55" ht="15">
      <c r="A117" s="1">
        <v>111</v>
      </c>
      <c r="B117">
        <v>0.24149999999999999</v>
      </c>
      <c r="C117">
        <v>-2.58E-2</v>
      </c>
      <c r="D117">
        <v>-1.4E-3</v>
      </c>
      <c r="E117" s="34">
        <f t="shared" si="19"/>
        <v>1.0844999999999994E-2</v>
      </c>
      <c r="F117" s="34">
        <f t="shared" si="20"/>
        <v>3.4653571428571429E-2</v>
      </c>
      <c r="G117" s="34">
        <f t="shared" si="21"/>
        <v>3.5121428571428543E-3</v>
      </c>
      <c r="H117">
        <v>0.22120000000000001</v>
      </c>
      <c r="I117">
        <v>2.1299999999999999E-2</v>
      </c>
      <c r="J117">
        <v>5.5999999999999999E-3</v>
      </c>
      <c r="K117" s="35">
        <f t="shared" si="22"/>
        <v>9.3814285714285406E-3</v>
      </c>
      <c r="L117" s="35">
        <f t="shared" si="23"/>
        <v>2.6212142857142854E-2</v>
      </c>
      <c r="M117" s="35">
        <f t="shared" si="23"/>
        <v>1.0512142857142855E-2</v>
      </c>
      <c r="N117">
        <v>0.23139999999999999</v>
      </c>
      <c r="O117">
        <v>-1.06E-2</v>
      </c>
      <c r="P117">
        <v>1.2999999999999999E-3</v>
      </c>
      <c r="Q117" s="35">
        <f t="shared" si="24"/>
        <v>6.8542857142857294E-3</v>
      </c>
      <c r="R117" s="35">
        <f t="shared" si="25"/>
        <v>1.5512142857142855E-2</v>
      </c>
      <c r="S117" s="35">
        <f t="shared" si="25"/>
        <v>6.2121428571428544E-3</v>
      </c>
      <c r="T117">
        <v>0.23019999999999999</v>
      </c>
      <c r="U117">
        <v>-8.2000000000000007E-3</v>
      </c>
      <c r="V117">
        <v>-1.5800000000000002E-2</v>
      </c>
      <c r="W117" s="35">
        <f t="shared" si="26"/>
        <v>7.9707142857141922E-3</v>
      </c>
      <c r="X117" s="35">
        <f t="shared" si="27"/>
        <v>1.3112142857142855E-2</v>
      </c>
      <c r="Y117" s="35">
        <f t="shared" si="27"/>
        <v>2.0712142857142856E-2</v>
      </c>
      <c r="Z117">
        <v>0.2026</v>
      </c>
      <c r="AA117">
        <v>2.2499999999999999E-2</v>
      </c>
      <c r="AB117">
        <v>-1.0200000000000001E-2</v>
      </c>
      <c r="AC117" s="35">
        <f t="shared" si="28"/>
        <v>1.2514285714285672E-2</v>
      </c>
      <c r="AD117" s="35">
        <f t="shared" si="29"/>
        <v>2.7412142857142854E-2</v>
      </c>
      <c r="AE117" s="35">
        <f t="shared" si="29"/>
        <v>1.5112142857142855E-2</v>
      </c>
      <c r="AF117">
        <v>0.23050000000000001</v>
      </c>
      <c r="AG117">
        <v>-3.0000000000000001E-3</v>
      </c>
      <c r="AH117">
        <v>-7.1999999999999998E-3</v>
      </c>
      <c r="AI117" s="35">
        <f t="shared" si="30"/>
        <v>1.8398571428571486E-2</v>
      </c>
      <c r="AJ117" s="35">
        <f t="shared" si="31"/>
        <v>1.9121428571428544E-3</v>
      </c>
      <c r="AK117" s="35">
        <f t="shared" si="31"/>
        <v>1.2112142857142854E-2</v>
      </c>
      <c r="AL117">
        <v>0.20760000000000001</v>
      </c>
      <c r="AM117">
        <v>2.7400000000000001E-2</v>
      </c>
      <c r="AN117">
        <v>-6.4000000000000003E-3</v>
      </c>
      <c r="AO117" s="35">
        <f t="shared" si="32"/>
        <v>1.2875000000000025E-2</v>
      </c>
      <c r="AP117" s="35">
        <f t="shared" si="33"/>
        <v>3.2312142857142859E-2</v>
      </c>
      <c r="AQ117" s="35">
        <f t="shared" si="33"/>
        <v>1.1312142857142854E-2</v>
      </c>
      <c r="AR117">
        <v>0.16139999999999999</v>
      </c>
      <c r="AS117">
        <v>2.64E-2</v>
      </c>
      <c r="AT117">
        <v>-3.3599999999999998E-2</v>
      </c>
      <c r="AU117" s="35">
        <f t="shared" si="34"/>
        <v>6.5008571428571388E-2</v>
      </c>
      <c r="AV117" s="35">
        <f t="shared" si="35"/>
        <v>3.1312142857142858E-2</v>
      </c>
      <c r="AW117" s="35">
        <f t="shared" si="35"/>
        <v>3.8512142857142856E-2</v>
      </c>
      <c r="AX117">
        <v>0.122</v>
      </c>
      <c r="AY117">
        <v>2.8000000000000001E-2</v>
      </c>
      <c r="AZ117">
        <v>-3.8999999999999998E-3</v>
      </c>
      <c r="BA117" s="35">
        <f t="shared" si="36"/>
        <v>2.8820714285714283E-2</v>
      </c>
      <c r="BB117" s="35">
        <f t="shared" si="37"/>
        <v>3.2912142857142855E-2</v>
      </c>
      <c r="BC117" s="35">
        <f t="shared" si="37"/>
        <v>1.0121428571428547E-3</v>
      </c>
    </row>
    <row r="118" spans="1:55" ht="15">
      <c r="A118" s="1">
        <v>112</v>
      </c>
      <c r="B118">
        <v>0.24179999999999999</v>
      </c>
      <c r="C118">
        <v>-2.63E-2</v>
      </c>
      <c r="D118">
        <v>1.2999999999999999E-3</v>
      </c>
      <c r="E118" s="34">
        <f t="shared" si="19"/>
        <v>1.1144999999999988E-2</v>
      </c>
      <c r="F118" s="34">
        <f t="shared" si="20"/>
        <v>3.515357142857143E-2</v>
      </c>
      <c r="G118" s="34">
        <f t="shared" si="21"/>
        <v>6.2121428571428544E-3</v>
      </c>
      <c r="H118">
        <v>0.22189999999999999</v>
      </c>
      <c r="I118">
        <v>1.1299999999999999E-2</v>
      </c>
      <c r="J118">
        <v>1.1299999999999999E-2</v>
      </c>
      <c r="K118" s="35">
        <f t="shared" si="22"/>
        <v>1.0081428571428519E-2</v>
      </c>
      <c r="L118" s="35">
        <f t="shared" si="23"/>
        <v>1.6212142857142856E-2</v>
      </c>
      <c r="M118" s="35">
        <f t="shared" si="23"/>
        <v>1.6212142857142856E-2</v>
      </c>
      <c r="N118">
        <v>0.2374</v>
      </c>
      <c r="O118">
        <v>-1.6799999999999999E-2</v>
      </c>
      <c r="P118">
        <v>-7.7000000000000002E-3</v>
      </c>
      <c r="Q118" s="35">
        <f t="shared" si="24"/>
        <v>1.2854285714285735E-2</v>
      </c>
      <c r="R118" s="35">
        <f t="shared" si="25"/>
        <v>2.1712142857142853E-2</v>
      </c>
      <c r="S118" s="35">
        <f t="shared" si="25"/>
        <v>1.2612142857142855E-2</v>
      </c>
      <c r="T118">
        <v>0.22639999999999999</v>
      </c>
      <c r="U118">
        <v>-1.6E-2</v>
      </c>
      <c r="V118">
        <v>-1.03E-2</v>
      </c>
      <c r="W118" s="35">
        <f t="shared" si="26"/>
        <v>4.1707142857141943E-3</v>
      </c>
      <c r="X118" s="35">
        <f t="shared" si="27"/>
        <v>2.0912142857142855E-2</v>
      </c>
      <c r="Y118" s="35">
        <f t="shared" si="27"/>
        <v>1.5212142857142855E-2</v>
      </c>
      <c r="Z118">
        <v>0.2034</v>
      </c>
      <c r="AA118">
        <v>5.3E-3</v>
      </c>
      <c r="AB118">
        <v>-2.7000000000000001E-3</v>
      </c>
      <c r="AC118" s="35">
        <f t="shared" si="28"/>
        <v>1.1714285714285677E-2</v>
      </c>
      <c r="AD118" s="35">
        <f t="shared" si="29"/>
        <v>1.0212142857142854E-2</v>
      </c>
      <c r="AE118" s="35">
        <f t="shared" si="29"/>
        <v>2.2121428571428544E-3</v>
      </c>
      <c r="AF118">
        <v>0.22600000000000001</v>
      </c>
      <c r="AG118">
        <v>-5.0000000000000001E-4</v>
      </c>
      <c r="AH118">
        <v>-8.0000000000000004E-4</v>
      </c>
      <c r="AI118" s="35">
        <f t="shared" si="30"/>
        <v>1.3898571428571482E-2</v>
      </c>
      <c r="AJ118" s="35">
        <f t="shared" si="31"/>
        <v>4.4121428571428541E-3</v>
      </c>
      <c r="AK118" s="35">
        <f t="shared" si="31"/>
        <v>4.1121428571428541E-3</v>
      </c>
      <c r="AL118">
        <v>0.22339999999999999</v>
      </c>
      <c r="AM118">
        <v>1.4200000000000001E-2</v>
      </c>
      <c r="AN118">
        <v>-1.0800000000000001E-2</v>
      </c>
      <c r="AO118" s="35">
        <f t="shared" si="32"/>
        <v>2.8675000000000006E-2</v>
      </c>
      <c r="AP118" s="35">
        <f t="shared" si="33"/>
        <v>1.9112142857142855E-2</v>
      </c>
      <c r="AQ118" s="35">
        <f t="shared" si="33"/>
        <v>1.5712142857142855E-2</v>
      </c>
      <c r="AR118">
        <v>0.13300000000000001</v>
      </c>
      <c r="AS118">
        <v>4.3200000000000002E-2</v>
      </c>
      <c r="AT118">
        <v>-1.5900000000000001E-2</v>
      </c>
      <c r="AU118" s="35">
        <f t="shared" si="34"/>
        <v>3.6608571428571407E-2</v>
      </c>
      <c r="AV118" s="35">
        <f t="shared" si="35"/>
        <v>4.8112142857142853E-2</v>
      </c>
      <c r="AW118" s="35">
        <f t="shared" si="35"/>
        <v>2.0812142857142855E-2</v>
      </c>
      <c r="AX118">
        <v>0.15079999999999999</v>
      </c>
      <c r="AY118">
        <v>-2.2800000000000001E-2</v>
      </c>
      <c r="AZ118">
        <v>-1.4200000000000001E-2</v>
      </c>
      <c r="BA118" s="35">
        <f t="shared" si="36"/>
        <v>2.071428571429057E-5</v>
      </c>
      <c r="BB118" s="35">
        <f t="shared" si="37"/>
        <v>2.7712142857142855E-2</v>
      </c>
      <c r="BC118" s="35">
        <f t="shared" si="37"/>
        <v>1.9112142857142855E-2</v>
      </c>
    </row>
    <row r="119" spans="1:55" ht="15">
      <c r="A119" s="1">
        <v>113</v>
      </c>
      <c r="B119">
        <v>0.23730000000000001</v>
      </c>
      <c r="C119">
        <v>-3.2599999999999997E-2</v>
      </c>
      <c r="D119">
        <v>-2.3999999999999998E-3</v>
      </c>
      <c r="E119" s="34">
        <f t="shared" si="19"/>
        <v>6.645000000000012E-3</v>
      </c>
      <c r="F119" s="34">
        <f t="shared" si="20"/>
        <v>4.1453571428571423E-2</v>
      </c>
      <c r="G119" s="34">
        <f t="shared" si="21"/>
        <v>2.5121428571428547E-3</v>
      </c>
      <c r="H119">
        <v>0.22559999999999999</v>
      </c>
      <c r="I119">
        <v>9.5999999999999992E-3</v>
      </c>
      <c r="J119">
        <v>5.3E-3</v>
      </c>
      <c r="K119" s="35">
        <f t="shared" si="22"/>
        <v>1.3781428571428528E-2</v>
      </c>
      <c r="L119" s="35">
        <f t="shared" si="23"/>
        <v>1.4512142857142854E-2</v>
      </c>
      <c r="M119" s="35">
        <f t="shared" si="23"/>
        <v>1.0212142857142854E-2</v>
      </c>
      <c r="N119">
        <v>0.22819999999999999</v>
      </c>
      <c r="O119">
        <v>3.7000000000000002E-3</v>
      </c>
      <c r="P119">
        <v>3.3999999999999998E-3</v>
      </c>
      <c r="Q119" s="35">
        <f t="shared" si="24"/>
        <v>3.654285714285721E-3</v>
      </c>
      <c r="R119" s="35">
        <f t="shared" si="25"/>
        <v>8.6121428571428547E-3</v>
      </c>
      <c r="S119" s="35">
        <f t="shared" si="25"/>
        <v>8.3121428571428548E-3</v>
      </c>
      <c r="T119">
        <v>0.22189999999999999</v>
      </c>
      <c r="U119">
        <v>1.4E-3</v>
      </c>
      <c r="V119">
        <v>-1.26E-2</v>
      </c>
      <c r="W119" s="35">
        <f t="shared" si="26"/>
        <v>3.2928571428580966E-4</v>
      </c>
      <c r="X119" s="35">
        <f t="shared" si="27"/>
        <v>6.3121428571428547E-3</v>
      </c>
      <c r="Y119" s="35">
        <f t="shared" si="27"/>
        <v>1.7512142857142855E-2</v>
      </c>
      <c r="Z119">
        <v>0.20960000000000001</v>
      </c>
      <c r="AA119">
        <v>1.2999999999999999E-2</v>
      </c>
      <c r="AB119">
        <v>-8.0000000000000004E-4</v>
      </c>
      <c r="AC119" s="35">
        <f t="shared" si="28"/>
        <v>5.5142857142856661E-3</v>
      </c>
      <c r="AD119" s="35">
        <f t="shared" si="29"/>
        <v>1.7912142857142856E-2</v>
      </c>
      <c r="AE119" s="35">
        <f t="shared" si="29"/>
        <v>4.1121428571428541E-3</v>
      </c>
      <c r="AF119">
        <v>0.22819999999999999</v>
      </c>
      <c r="AG119">
        <v>5.0000000000000001E-3</v>
      </c>
      <c r="AH119">
        <v>-5.0000000000000001E-3</v>
      </c>
      <c r="AI119" s="35">
        <f t="shared" si="30"/>
        <v>1.6098571428571462E-2</v>
      </c>
      <c r="AJ119" s="35">
        <f t="shared" si="31"/>
        <v>9.9121428571428555E-3</v>
      </c>
      <c r="AK119" s="35">
        <f t="shared" si="31"/>
        <v>9.9121428571428555E-3</v>
      </c>
      <c r="AL119">
        <v>0.18970000000000001</v>
      </c>
      <c r="AM119">
        <v>-8.0000000000000002E-3</v>
      </c>
      <c r="AN119">
        <v>-1.11E-2</v>
      </c>
      <c r="AO119" s="35">
        <f t="shared" si="32"/>
        <v>5.0249999999999739E-3</v>
      </c>
      <c r="AP119" s="35">
        <f t="shared" si="33"/>
        <v>1.2912142857142855E-2</v>
      </c>
      <c r="AQ119" s="35">
        <f t="shared" si="33"/>
        <v>1.6012142857142857E-2</v>
      </c>
      <c r="AR119">
        <v>0.1353</v>
      </c>
      <c r="AS119">
        <v>2.58E-2</v>
      </c>
      <c r="AT119">
        <v>-8.3999999999999995E-3</v>
      </c>
      <c r="AU119" s="35">
        <f t="shared" si="34"/>
        <v>3.8908571428571403E-2</v>
      </c>
      <c r="AV119" s="35">
        <f t="shared" si="35"/>
        <v>3.0712142857142855E-2</v>
      </c>
      <c r="AW119" s="35">
        <f t="shared" si="35"/>
        <v>1.3312142857142854E-2</v>
      </c>
      <c r="AX119">
        <v>0.15490000000000001</v>
      </c>
      <c r="AY119">
        <v>-2.0899999999999998E-2</v>
      </c>
      <c r="AZ119">
        <v>-8.3000000000000001E-3</v>
      </c>
      <c r="BA119" s="35">
        <f t="shared" si="36"/>
        <v>4.0792857142857297E-3</v>
      </c>
      <c r="BB119" s="35">
        <f t="shared" si="37"/>
        <v>2.5812142857142853E-2</v>
      </c>
      <c r="BC119" s="35">
        <f t="shared" si="37"/>
        <v>1.3212142857142855E-2</v>
      </c>
    </row>
    <row r="120" spans="1:55" ht="15">
      <c r="A120" s="1">
        <v>114</v>
      </c>
      <c r="B120">
        <v>0.24349999999999999</v>
      </c>
      <c r="C120">
        <v>-2.7400000000000001E-2</v>
      </c>
      <c r="D120">
        <v>-1.5E-3</v>
      </c>
      <c r="E120" s="34">
        <f t="shared" si="19"/>
        <v>1.2844999999999995E-2</v>
      </c>
      <c r="F120" s="34">
        <f t="shared" si="20"/>
        <v>3.6253571428571427E-2</v>
      </c>
      <c r="G120" s="34">
        <f t="shared" si="21"/>
        <v>3.4121428571428545E-3</v>
      </c>
      <c r="H120">
        <v>0.22639999999999999</v>
      </c>
      <c r="I120">
        <v>1.4200000000000001E-2</v>
      </c>
      <c r="J120">
        <v>4.1000000000000003E-3</v>
      </c>
      <c r="K120" s="35">
        <f t="shared" si="22"/>
        <v>1.4581428571428523E-2</v>
      </c>
      <c r="L120" s="35">
        <f t="shared" si="23"/>
        <v>1.9112142857142855E-2</v>
      </c>
      <c r="M120" s="35">
        <f t="shared" si="23"/>
        <v>9.012142857142854E-3</v>
      </c>
      <c r="N120">
        <v>0.2278</v>
      </c>
      <c r="O120">
        <v>-1.0200000000000001E-2</v>
      </c>
      <c r="P120">
        <v>2.3E-3</v>
      </c>
      <c r="Q120" s="35">
        <f t="shared" si="24"/>
        <v>3.2542857142857373E-3</v>
      </c>
      <c r="R120" s="35">
        <f t="shared" si="25"/>
        <v>1.5112142857142855E-2</v>
      </c>
      <c r="S120" s="35">
        <f t="shared" si="25"/>
        <v>7.2121428571428545E-3</v>
      </c>
      <c r="T120">
        <v>0.2208</v>
      </c>
      <c r="U120">
        <v>-5.0000000000000001E-3</v>
      </c>
      <c r="V120">
        <v>-1.01E-2</v>
      </c>
      <c r="W120" s="35">
        <f t="shared" si="26"/>
        <v>1.4292857142857995E-3</v>
      </c>
      <c r="X120" s="35">
        <f t="shared" si="27"/>
        <v>9.9121428571428555E-3</v>
      </c>
      <c r="Y120" s="35">
        <f t="shared" si="27"/>
        <v>1.5012142857142854E-2</v>
      </c>
      <c r="Z120">
        <v>0.20399999999999999</v>
      </c>
      <c r="AA120">
        <v>1.54E-2</v>
      </c>
      <c r="AB120">
        <v>-1.1999999999999999E-3</v>
      </c>
      <c r="AC120" s="35">
        <f t="shared" si="28"/>
        <v>1.1114285714285688E-2</v>
      </c>
      <c r="AD120" s="35">
        <f t="shared" si="29"/>
        <v>2.0312142857142855E-2</v>
      </c>
      <c r="AE120" s="35">
        <f t="shared" si="29"/>
        <v>3.7121428571428548E-3</v>
      </c>
      <c r="AF120">
        <v>0.2218</v>
      </c>
      <c r="AG120">
        <v>-1.2999999999999999E-3</v>
      </c>
      <c r="AH120">
        <v>-5.1999999999999998E-3</v>
      </c>
      <c r="AI120" s="35">
        <f t="shared" si="30"/>
        <v>9.698571428571473E-3</v>
      </c>
      <c r="AJ120" s="35">
        <f t="shared" si="31"/>
        <v>3.6121428571428546E-3</v>
      </c>
      <c r="AK120" s="35">
        <f t="shared" si="31"/>
        <v>1.0112142857142854E-2</v>
      </c>
      <c r="AL120">
        <v>0.20630000000000001</v>
      </c>
      <c r="AM120">
        <v>-6.9999999999999999E-4</v>
      </c>
      <c r="AN120">
        <v>1.2999999999999999E-3</v>
      </c>
      <c r="AO120" s="35">
        <f t="shared" si="32"/>
        <v>1.157500000000003E-2</v>
      </c>
      <c r="AP120" s="35">
        <f t="shared" si="33"/>
        <v>4.2121428571428544E-3</v>
      </c>
      <c r="AQ120" s="35">
        <f t="shared" si="33"/>
        <v>6.2121428571428544E-3</v>
      </c>
      <c r="AR120">
        <v>0.1356</v>
      </c>
      <c r="AS120">
        <v>7.1000000000000004E-3</v>
      </c>
      <c r="AT120">
        <v>-1.09E-2</v>
      </c>
      <c r="AU120" s="35">
        <f t="shared" si="34"/>
        <v>3.9208571428571398E-2</v>
      </c>
      <c r="AV120" s="35">
        <f t="shared" si="35"/>
        <v>1.2012142857142855E-2</v>
      </c>
      <c r="AW120" s="35">
        <f t="shared" si="35"/>
        <v>1.5812142857142854E-2</v>
      </c>
      <c r="AX120">
        <v>0.15770000000000001</v>
      </c>
      <c r="AY120">
        <v>-3.8899999999999997E-2</v>
      </c>
      <c r="AZ120">
        <v>-2.18E-2</v>
      </c>
      <c r="BA120" s="35">
        <f t="shared" si="36"/>
        <v>6.8792857142857267E-3</v>
      </c>
      <c r="BB120" s="35">
        <f t="shared" si="37"/>
        <v>4.3812142857142855E-2</v>
      </c>
      <c r="BC120" s="35">
        <f t="shared" si="37"/>
        <v>2.6712142857142854E-2</v>
      </c>
    </row>
    <row r="121" spans="1:55" ht="15">
      <c r="A121" s="1">
        <v>115</v>
      </c>
      <c r="B121">
        <v>0.25119999999999998</v>
      </c>
      <c r="C121">
        <v>-2.6700000000000002E-2</v>
      </c>
      <c r="D121">
        <v>4.0000000000000001E-3</v>
      </c>
      <c r="E121" s="34">
        <f t="shared" si="19"/>
        <v>2.054499999999998E-2</v>
      </c>
      <c r="F121" s="34">
        <f t="shared" si="20"/>
        <v>3.5553571428571427E-2</v>
      </c>
      <c r="G121" s="34">
        <f t="shared" si="21"/>
        <v>8.9121428571428546E-3</v>
      </c>
      <c r="H121">
        <v>0.22800000000000001</v>
      </c>
      <c r="I121">
        <v>8.6999999999999994E-3</v>
      </c>
      <c r="J121">
        <v>5.4000000000000003E-3</v>
      </c>
      <c r="K121" s="35">
        <f t="shared" si="22"/>
        <v>1.6181428571428541E-2</v>
      </c>
      <c r="L121" s="35">
        <f t="shared" si="23"/>
        <v>1.3612142857142854E-2</v>
      </c>
      <c r="M121" s="35">
        <f t="shared" si="23"/>
        <v>1.0312142857142855E-2</v>
      </c>
      <c r="N121">
        <v>0.22420000000000001</v>
      </c>
      <c r="O121">
        <v>-1.04E-2</v>
      </c>
      <c r="P121">
        <v>-1.1000000000000001E-3</v>
      </c>
      <c r="Q121" s="35">
        <f t="shared" si="24"/>
        <v>3.4571428571425478E-4</v>
      </c>
      <c r="R121" s="35">
        <f t="shared" si="25"/>
        <v>1.5312142857142854E-2</v>
      </c>
      <c r="S121" s="35">
        <f t="shared" si="25"/>
        <v>3.8121428571428542E-3</v>
      </c>
      <c r="T121">
        <v>0.22159999999999999</v>
      </c>
      <c r="U121">
        <v>-4.0000000000000002E-4</v>
      </c>
      <c r="V121">
        <v>-1.1299999999999999E-2</v>
      </c>
      <c r="W121" s="35">
        <f t="shared" si="26"/>
        <v>6.2928571428580438E-4</v>
      </c>
      <c r="X121" s="35">
        <f t="shared" si="27"/>
        <v>4.5121428571428543E-3</v>
      </c>
      <c r="Y121" s="35">
        <f t="shared" si="27"/>
        <v>1.6212142857142856E-2</v>
      </c>
      <c r="Z121">
        <v>0.22789999999999999</v>
      </c>
      <c r="AA121">
        <v>1.54E-2</v>
      </c>
      <c r="AB121">
        <v>2.5000000000000001E-3</v>
      </c>
      <c r="AC121" s="35">
        <f t="shared" si="28"/>
        <v>1.2785714285714317E-2</v>
      </c>
      <c r="AD121" s="35">
        <f t="shared" si="29"/>
        <v>2.0312142857142855E-2</v>
      </c>
      <c r="AE121" s="35">
        <f t="shared" si="29"/>
        <v>7.412142857142855E-3</v>
      </c>
      <c r="AF121">
        <v>0.22389999999999999</v>
      </c>
      <c r="AG121">
        <v>3.5000000000000001E-3</v>
      </c>
      <c r="AH121">
        <v>2.7000000000000001E-3</v>
      </c>
      <c r="AI121" s="35">
        <f t="shared" si="30"/>
        <v>1.1798571428571464E-2</v>
      </c>
      <c r="AJ121" s="35">
        <f t="shared" si="31"/>
        <v>8.4121428571428541E-3</v>
      </c>
      <c r="AK121" s="35">
        <f t="shared" si="31"/>
        <v>7.6121428571428547E-3</v>
      </c>
      <c r="AL121">
        <v>0.21879999999999999</v>
      </c>
      <c r="AM121">
        <v>-3.8999999999999998E-3</v>
      </c>
      <c r="AN121">
        <v>-1.2699999999999999E-2</v>
      </c>
      <c r="AO121" s="35">
        <f t="shared" si="32"/>
        <v>2.4075000000000013E-2</v>
      </c>
      <c r="AP121" s="35">
        <f t="shared" si="33"/>
        <v>1.0121428571428547E-3</v>
      </c>
      <c r="AQ121" s="35">
        <f t="shared" si="33"/>
        <v>1.7612142857142854E-2</v>
      </c>
      <c r="AR121">
        <v>0.1036</v>
      </c>
      <c r="AS121">
        <v>3.1300000000000001E-2</v>
      </c>
      <c r="AT121">
        <v>-5.7000000000000002E-3</v>
      </c>
      <c r="AU121" s="35">
        <f t="shared" si="34"/>
        <v>7.2085714285713975E-3</v>
      </c>
      <c r="AV121" s="35">
        <f t="shared" si="35"/>
        <v>3.6212142857142859E-2</v>
      </c>
      <c r="AW121" s="35">
        <f t="shared" si="35"/>
        <v>1.0612142857142855E-2</v>
      </c>
      <c r="AX121">
        <v>0.12790000000000001</v>
      </c>
      <c r="AY121">
        <v>-2.0999999999999999E-3</v>
      </c>
      <c r="AZ121">
        <v>2.3999999999999998E-3</v>
      </c>
      <c r="BA121" s="35">
        <f t="shared" si="36"/>
        <v>2.2920714285714267E-2</v>
      </c>
      <c r="BB121" s="35">
        <f t="shared" si="37"/>
        <v>2.8121428571428546E-3</v>
      </c>
      <c r="BC121" s="35">
        <f t="shared" si="37"/>
        <v>7.3121428571428539E-3</v>
      </c>
    </row>
    <row r="122" spans="1:55" ht="15">
      <c r="A122" s="1">
        <v>116</v>
      </c>
      <c r="B122">
        <v>0.22559999999999999</v>
      </c>
      <c r="C122">
        <v>-3.0000000000000001E-3</v>
      </c>
      <c r="D122">
        <v>1.2E-2</v>
      </c>
      <c r="E122" s="34">
        <f t="shared" si="19"/>
        <v>5.0550000000000039E-3</v>
      </c>
      <c r="F122" s="34">
        <f t="shared" si="20"/>
        <v>5.8535714285714276E-3</v>
      </c>
      <c r="G122" s="34">
        <f t="shared" si="21"/>
        <v>1.6912142857142855E-2</v>
      </c>
      <c r="H122">
        <v>0.21149999999999999</v>
      </c>
      <c r="I122">
        <v>-6.4000000000000003E-3</v>
      </c>
      <c r="J122">
        <v>5.4999999999999997E-3</v>
      </c>
      <c r="K122" s="35">
        <f t="shared" si="22"/>
        <v>3.1857142857147358E-4</v>
      </c>
      <c r="L122" s="35">
        <f t="shared" si="23"/>
        <v>1.1312142857142854E-2</v>
      </c>
      <c r="M122" s="35">
        <f t="shared" si="23"/>
        <v>1.0412142857142854E-2</v>
      </c>
      <c r="N122">
        <v>0.2271</v>
      </c>
      <c r="O122">
        <v>-8.8000000000000005E-3</v>
      </c>
      <c r="P122">
        <v>-3.7000000000000002E-3</v>
      </c>
      <c r="Q122" s="35">
        <f t="shared" si="24"/>
        <v>2.5542857142857311E-3</v>
      </c>
      <c r="R122" s="35">
        <f t="shared" si="25"/>
        <v>1.3712142857142855E-2</v>
      </c>
      <c r="S122" s="35">
        <f t="shared" si="25"/>
        <v>1.2121428571428543E-3</v>
      </c>
      <c r="T122">
        <v>0.21990000000000001</v>
      </c>
      <c r="U122">
        <v>-0.01</v>
      </c>
      <c r="V122">
        <v>-1.3599999999999999E-2</v>
      </c>
      <c r="W122" s="35">
        <f t="shared" si="26"/>
        <v>2.3292857142857837E-3</v>
      </c>
      <c r="X122" s="35">
        <f t="shared" si="27"/>
        <v>1.4912142857142855E-2</v>
      </c>
      <c r="Y122" s="35">
        <f t="shared" si="27"/>
        <v>1.8512142857142852E-2</v>
      </c>
      <c r="Z122">
        <v>0.2203</v>
      </c>
      <c r="AA122">
        <v>1.17E-2</v>
      </c>
      <c r="AB122">
        <v>-2.0999999999999999E-3</v>
      </c>
      <c r="AC122" s="35">
        <f t="shared" si="28"/>
        <v>5.1857142857143212E-3</v>
      </c>
      <c r="AD122" s="35">
        <f t="shared" si="29"/>
        <v>1.6612142857142853E-2</v>
      </c>
      <c r="AE122" s="35">
        <f t="shared" si="29"/>
        <v>2.8121428571428546E-3</v>
      </c>
      <c r="AF122">
        <v>0.21840000000000001</v>
      </c>
      <c r="AG122">
        <v>5.7000000000000002E-3</v>
      </c>
      <c r="AH122">
        <v>1.2999999999999999E-3</v>
      </c>
      <c r="AI122" s="35">
        <f t="shared" si="30"/>
        <v>6.2985714285714867E-3</v>
      </c>
      <c r="AJ122" s="35">
        <f t="shared" si="31"/>
        <v>1.0612142857142855E-2</v>
      </c>
      <c r="AK122" s="35">
        <f t="shared" si="31"/>
        <v>6.2121428571428544E-3</v>
      </c>
      <c r="AL122">
        <v>0.20669999999999999</v>
      </c>
      <c r="AM122">
        <v>-7.9000000000000008E-3</v>
      </c>
      <c r="AN122">
        <v>-2.18E-2</v>
      </c>
      <c r="AO122" s="35">
        <f t="shared" si="32"/>
        <v>1.1975000000000013E-2</v>
      </c>
      <c r="AP122" s="35">
        <f t="shared" si="33"/>
        <v>1.2812142857142855E-2</v>
      </c>
      <c r="AQ122" s="35">
        <f t="shared" si="33"/>
        <v>2.6712142857142854E-2</v>
      </c>
      <c r="AR122">
        <v>0.1011</v>
      </c>
      <c r="AS122">
        <v>1.5900000000000001E-2</v>
      </c>
      <c r="AT122">
        <v>4.8999999999999998E-3</v>
      </c>
      <c r="AU122" s="35">
        <f t="shared" si="34"/>
        <v>4.7085714285713953E-3</v>
      </c>
      <c r="AV122" s="35">
        <f t="shared" si="35"/>
        <v>2.0812142857142855E-2</v>
      </c>
      <c r="AW122" s="35">
        <f t="shared" si="35"/>
        <v>9.8121428571428543E-3</v>
      </c>
      <c r="AX122">
        <v>0.12859999999999999</v>
      </c>
      <c r="AY122">
        <v>-1.4E-2</v>
      </c>
      <c r="AZ122">
        <v>-1.89E-2</v>
      </c>
      <c r="BA122" s="35">
        <f t="shared" si="36"/>
        <v>2.2220714285714288E-2</v>
      </c>
      <c r="BB122" s="35">
        <f t="shared" si="37"/>
        <v>1.8912142857142857E-2</v>
      </c>
      <c r="BC122" s="35">
        <f t="shared" si="37"/>
        <v>2.3812142857142855E-2</v>
      </c>
    </row>
    <row r="123" spans="1:55" ht="15">
      <c r="A123" s="1">
        <v>117</v>
      </c>
      <c r="B123">
        <v>0.23699999999999999</v>
      </c>
      <c r="C123">
        <v>-1.47E-2</v>
      </c>
      <c r="D123">
        <v>5.0000000000000001E-3</v>
      </c>
      <c r="E123" s="34">
        <f t="shared" si="19"/>
        <v>6.3449999999999895E-3</v>
      </c>
      <c r="F123" s="34">
        <f t="shared" si="20"/>
        <v>2.3553571428571427E-2</v>
      </c>
      <c r="G123" s="34">
        <f t="shared" si="21"/>
        <v>9.9121428571428555E-3</v>
      </c>
      <c r="H123">
        <v>0.2102</v>
      </c>
      <c r="I123">
        <v>-4.5999999999999999E-3</v>
      </c>
      <c r="J123">
        <v>1.2E-2</v>
      </c>
      <c r="K123" s="35">
        <f t="shared" si="22"/>
        <v>1.6185714285714692E-3</v>
      </c>
      <c r="L123" s="35">
        <f t="shared" si="23"/>
        <v>3.1214285714285459E-4</v>
      </c>
      <c r="M123" s="35">
        <f t="shared" si="23"/>
        <v>1.6912142857142855E-2</v>
      </c>
      <c r="N123">
        <v>0.22170000000000001</v>
      </c>
      <c r="O123">
        <v>-2.3999999999999998E-3</v>
      </c>
      <c r="P123">
        <v>1.5E-3</v>
      </c>
      <c r="Q123" s="35">
        <f t="shared" si="24"/>
        <v>2.845714285714257E-3</v>
      </c>
      <c r="R123" s="35">
        <f t="shared" si="25"/>
        <v>2.5121428571428547E-3</v>
      </c>
      <c r="S123" s="35">
        <f t="shared" si="25"/>
        <v>6.4121428571428541E-3</v>
      </c>
      <c r="T123">
        <v>0.2208</v>
      </c>
      <c r="U123">
        <v>-8.3999999999999995E-3</v>
      </c>
      <c r="V123">
        <v>-5.0000000000000001E-3</v>
      </c>
      <c r="W123" s="35">
        <f t="shared" si="26"/>
        <v>1.4292857142857995E-3</v>
      </c>
      <c r="X123" s="35">
        <f t="shared" si="27"/>
        <v>1.3312142857142854E-2</v>
      </c>
      <c r="Y123" s="35">
        <f t="shared" si="27"/>
        <v>9.9121428571428555E-3</v>
      </c>
      <c r="Z123">
        <v>0.21829999999999999</v>
      </c>
      <c r="AA123">
        <v>1.55E-2</v>
      </c>
      <c r="AB123">
        <v>-1.4E-3</v>
      </c>
      <c r="AC123" s="35">
        <f t="shared" si="28"/>
        <v>3.1857142857143195E-3</v>
      </c>
      <c r="AD123" s="35">
        <f t="shared" si="29"/>
        <v>2.0412142857142854E-2</v>
      </c>
      <c r="AE123" s="35">
        <f t="shared" si="29"/>
        <v>3.5121428571428543E-3</v>
      </c>
      <c r="AF123">
        <v>0.2167</v>
      </c>
      <c r="AG123">
        <v>3.0000000000000001E-3</v>
      </c>
      <c r="AH123">
        <v>-2.5999999999999999E-3</v>
      </c>
      <c r="AI123" s="35">
        <f t="shared" si="30"/>
        <v>4.5985714285714796E-3</v>
      </c>
      <c r="AJ123" s="35">
        <f t="shared" si="31"/>
        <v>7.9121428571428537E-3</v>
      </c>
      <c r="AK123" s="35">
        <f t="shared" si="31"/>
        <v>2.3121428571428546E-3</v>
      </c>
      <c r="AL123">
        <v>0.20499999999999999</v>
      </c>
      <c r="AM123">
        <v>-1.7100000000000001E-2</v>
      </c>
      <c r="AN123">
        <v>-1.7100000000000001E-2</v>
      </c>
      <c r="AO123" s="35">
        <f t="shared" si="32"/>
        <v>1.0275000000000006E-2</v>
      </c>
      <c r="AP123" s="35">
        <f t="shared" si="33"/>
        <v>2.2012142857142855E-2</v>
      </c>
      <c r="AQ123" s="35">
        <f t="shared" si="33"/>
        <v>2.2012142857142855E-2</v>
      </c>
      <c r="AR123">
        <v>9.6500000000000002E-2</v>
      </c>
      <c r="AS123">
        <v>-1.3299999999999999E-2</v>
      </c>
      <c r="AT123">
        <v>-3.2300000000000002E-2</v>
      </c>
      <c r="AU123" s="35">
        <f t="shared" si="34"/>
        <v>1.0857142857140234E-4</v>
      </c>
      <c r="AV123" s="35">
        <f t="shared" si="35"/>
        <v>1.8212142857142854E-2</v>
      </c>
      <c r="AW123" s="35">
        <f t="shared" si="35"/>
        <v>3.721214285714286E-2</v>
      </c>
      <c r="AX123">
        <v>0.1273</v>
      </c>
      <c r="AY123">
        <v>-9.2999999999999992E-3</v>
      </c>
      <c r="AZ123">
        <v>-2.1499999999999998E-2</v>
      </c>
      <c r="BA123" s="35">
        <f t="shared" si="36"/>
        <v>2.3520714285714284E-2</v>
      </c>
      <c r="BB123" s="35">
        <f t="shared" si="37"/>
        <v>1.4212142857142854E-2</v>
      </c>
      <c r="BC123" s="35">
        <f t="shared" si="37"/>
        <v>2.6412142857142853E-2</v>
      </c>
    </row>
    <row r="124" spans="1:55" ht="15">
      <c r="A124" s="1">
        <v>118</v>
      </c>
      <c r="B124">
        <v>0.23799999999999999</v>
      </c>
      <c r="C124">
        <v>-1.9199999999999998E-2</v>
      </c>
      <c r="D124">
        <v>3.8999999999999998E-3</v>
      </c>
      <c r="E124" s="34">
        <f t="shared" si="19"/>
        <v>7.3449999999999904E-3</v>
      </c>
      <c r="F124" s="34">
        <f t="shared" si="20"/>
        <v>2.8053571428571428E-2</v>
      </c>
      <c r="G124" s="34">
        <f t="shared" si="21"/>
        <v>8.8121428571428552E-3</v>
      </c>
      <c r="H124">
        <v>0.20760000000000001</v>
      </c>
      <c r="I124">
        <v>-9.5999999999999992E-3</v>
      </c>
      <c r="J124">
        <v>1.37E-2</v>
      </c>
      <c r="K124" s="35">
        <f t="shared" si="22"/>
        <v>4.2185714285714604E-3</v>
      </c>
      <c r="L124" s="35">
        <f t="shared" si="23"/>
        <v>1.4512142857142854E-2</v>
      </c>
      <c r="M124" s="35">
        <f t="shared" si="23"/>
        <v>1.8612142857142855E-2</v>
      </c>
      <c r="N124">
        <v>0.22450000000000001</v>
      </c>
      <c r="O124">
        <v>-4.4999999999999997E-3</v>
      </c>
      <c r="P124">
        <v>2.8999999999999998E-3</v>
      </c>
      <c r="Q124" s="35">
        <f t="shared" si="24"/>
        <v>4.5714285714260061E-5</v>
      </c>
      <c r="R124" s="35">
        <f t="shared" si="25"/>
        <v>4.1214285714285485E-4</v>
      </c>
      <c r="S124" s="35">
        <f t="shared" si="25"/>
        <v>7.8121428571428543E-3</v>
      </c>
      <c r="T124">
        <v>0.22939999999999999</v>
      </c>
      <c r="U124">
        <v>4.7999999999999996E-3</v>
      </c>
      <c r="V124">
        <v>-8.8000000000000005E-3</v>
      </c>
      <c r="W124" s="35">
        <f t="shared" si="26"/>
        <v>7.170714285714197E-3</v>
      </c>
      <c r="X124" s="35">
        <f t="shared" si="27"/>
        <v>9.7121428571428532E-3</v>
      </c>
      <c r="Y124" s="35">
        <f t="shared" si="27"/>
        <v>1.3712142857142855E-2</v>
      </c>
      <c r="Z124">
        <v>0.22409999999999999</v>
      </c>
      <c r="AA124">
        <v>2.0199999999999999E-2</v>
      </c>
      <c r="AB124">
        <v>-1E-3</v>
      </c>
      <c r="AC124" s="35">
        <f t="shared" si="28"/>
        <v>8.9857142857143191E-3</v>
      </c>
      <c r="AD124" s="35">
        <f t="shared" si="29"/>
        <v>2.5112142857142854E-2</v>
      </c>
      <c r="AE124" s="35">
        <f t="shared" si="29"/>
        <v>3.9121428571428545E-3</v>
      </c>
      <c r="AF124">
        <v>0.21560000000000001</v>
      </c>
      <c r="AG124">
        <v>-2.2000000000000001E-3</v>
      </c>
      <c r="AH124">
        <v>5.9999999999999995E-4</v>
      </c>
      <c r="AI124" s="35">
        <f t="shared" si="30"/>
        <v>3.4985714285714897E-3</v>
      </c>
      <c r="AJ124" s="35">
        <f t="shared" si="31"/>
        <v>2.7121428571428544E-3</v>
      </c>
      <c r="AK124" s="35">
        <f t="shared" si="31"/>
        <v>5.5121428571428543E-3</v>
      </c>
      <c r="AL124">
        <v>0.21079999999999999</v>
      </c>
      <c r="AM124">
        <v>-5.5999999999999999E-3</v>
      </c>
      <c r="AN124">
        <v>-1.7899999999999999E-2</v>
      </c>
      <c r="AO124" s="35">
        <f t="shared" si="32"/>
        <v>1.6075000000000006E-2</v>
      </c>
      <c r="AP124" s="35">
        <f t="shared" si="33"/>
        <v>1.0512142857142855E-2</v>
      </c>
      <c r="AQ124" s="35">
        <f t="shared" si="33"/>
        <v>2.2812142857142854E-2</v>
      </c>
      <c r="AR124">
        <v>0.13669999999999999</v>
      </c>
      <c r="AS124">
        <v>2.9700000000000001E-2</v>
      </c>
      <c r="AT124">
        <v>8.3000000000000001E-3</v>
      </c>
      <c r="AU124" s="35">
        <f t="shared" si="34"/>
        <v>4.0308571428571388E-2</v>
      </c>
      <c r="AV124" s="35">
        <f t="shared" si="35"/>
        <v>3.4612142857142855E-2</v>
      </c>
      <c r="AW124" s="35">
        <f t="shared" si="35"/>
        <v>1.3212142857142855E-2</v>
      </c>
      <c r="AX124">
        <v>0.1178</v>
      </c>
      <c r="AY124">
        <v>-1.54E-2</v>
      </c>
      <c r="AZ124">
        <v>-2.1000000000000001E-2</v>
      </c>
      <c r="BA124" s="35">
        <f t="shared" si="36"/>
        <v>3.3020714285714278E-2</v>
      </c>
      <c r="BB124" s="35">
        <f t="shared" si="37"/>
        <v>2.0312142857142855E-2</v>
      </c>
      <c r="BC124" s="35">
        <f t="shared" si="37"/>
        <v>2.5912142857142856E-2</v>
      </c>
    </row>
    <row r="125" spans="1:55" ht="15">
      <c r="A125" s="1">
        <v>119</v>
      </c>
      <c r="B125">
        <v>0.2311</v>
      </c>
      <c r="C125">
        <v>-1.43E-2</v>
      </c>
      <c r="D125">
        <v>4.7999999999999996E-3</v>
      </c>
      <c r="E125" s="34">
        <f t="shared" si="19"/>
        <v>4.4500000000000095E-4</v>
      </c>
      <c r="F125" s="34">
        <f t="shared" si="20"/>
        <v>2.3153571428571426E-2</v>
      </c>
      <c r="G125" s="34">
        <f t="shared" si="21"/>
        <v>9.7121428571428532E-3</v>
      </c>
      <c r="H125">
        <v>0.21479999999999999</v>
      </c>
      <c r="I125">
        <v>6.1000000000000004E-3</v>
      </c>
      <c r="J125">
        <v>1.6999999999999999E-3</v>
      </c>
      <c r="K125" s="35">
        <f t="shared" si="22"/>
        <v>2.9814285714285238E-3</v>
      </c>
      <c r="L125" s="35">
        <f t="shared" si="23"/>
        <v>1.1012142857142856E-2</v>
      </c>
      <c r="M125" s="35">
        <f t="shared" si="23"/>
        <v>6.6121428571428546E-3</v>
      </c>
      <c r="N125">
        <v>0.22</v>
      </c>
      <c r="O125">
        <v>-1.6999999999999999E-3</v>
      </c>
      <c r="P125">
        <v>-4.1000000000000003E-3</v>
      </c>
      <c r="Q125" s="35">
        <f t="shared" si="24"/>
        <v>4.5457142857142641E-3</v>
      </c>
      <c r="R125" s="35">
        <f t="shared" si="25"/>
        <v>3.2121428571428544E-3</v>
      </c>
      <c r="S125" s="35">
        <f t="shared" si="25"/>
        <v>8.1214285714285416E-4</v>
      </c>
      <c r="T125">
        <v>0.22700000000000001</v>
      </c>
      <c r="U125">
        <v>6.3E-3</v>
      </c>
      <c r="V125">
        <v>-1.8100000000000002E-2</v>
      </c>
      <c r="W125" s="35">
        <f t="shared" si="26"/>
        <v>4.7707142857142115E-3</v>
      </c>
      <c r="X125" s="35">
        <f t="shared" si="27"/>
        <v>1.1212142857142855E-2</v>
      </c>
      <c r="Y125" s="35">
        <f t="shared" si="27"/>
        <v>2.3012142857142856E-2</v>
      </c>
      <c r="Z125">
        <v>0.21709999999999999</v>
      </c>
      <c r="AA125">
        <v>6.4999999999999997E-3</v>
      </c>
      <c r="AB125">
        <v>-4.4000000000000003E-3</v>
      </c>
      <c r="AC125" s="35">
        <f t="shared" si="28"/>
        <v>1.9857142857143129E-3</v>
      </c>
      <c r="AD125" s="35">
        <f t="shared" si="29"/>
        <v>1.1412142857142853E-2</v>
      </c>
      <c r="AE125" s="35">
        <f t="shared" si="29"/>
        <v>5.1214285714285424E-4</v>
      </c>
      <c r="AF125">
        <v>0.21249999999999999</v>
      </c>
      <c r="AG125">
        <v>-4.4000000000000003E-3</v>
      </c>
      <c r="AH125">
        <v>-2.8E-3</v>
      </c>
      <c r="AI125" s="35">
        <f t="shared" si="30"/>
        <v>3.9857142857147032E-4</v>
      </c>
      <c r="AJ125" s="35">
        <f t="shared" si="31"/>
        <v>5.1214285714285424E-4</v>
      </c>
      <c r="AK125" s="35">
        <f t="shared" si="31"/>
        <v>2.1121428571428545E-3</v>
      </c>
      <c r="AL125">
        <v>0.1842</v>
      </c>
      <c r="AM125">
        <v>5.0000000000000001E-4</v>
      </c>
      <c r="AN125">
        <v>-5.1999999999999998E-3</v>
      </c>
      <c r="AO125" s="35">
        <f t="shared" si="32"/>
        <v>1.0524999999999979E-2</v>
      </c>
      <c r="AP125" s="35">
        <f t="shared" si="33"/>
        <v>5.412142857142855E-3</v>
      </c>
      <c r="AQ125" s="35">
        <f t="shared" si="33"/>
        <v>1.0112142857142854E-2</v>
      </c>
      <c r="AR125">
        <v>0.12479999999999999</v>
      </c>
      <c r="AS125">
        <v>8.0000000000000002E-3</v>
      </c>
      <c r="AT125">
        <v>2.5000000000000001E-3</v>
      </c>
      <c r="AU125" s="35">
        <f t="shared" si="34"/>
        <v>2.8408571428571394E-2</v>
      </c>
      <c r="AV125" s="35">
        <f t="shared" si="35"/>
        <v>1.2912142857142855E-2</v>
      </c>
      <c r="AW125" s="35">
        <f t="shared" si="35"/>
        <v>7.412142857142855E-3</v>
      </c>
      <c r="AX125">
        <v>0.1381</v>
      </c>
      <c r="AY125">
        <v>-6.6E-3</v>
      </c>
      <c r="AZ125">
        <v>-3.2500000000000001E-2</v>
      </c>
      <c r="BA125" s="35">
        <f t="shared" si="36"/>
        <v>1.272071428571428E-2</v>
      </c>
      <c r="BB125" s="35">
        <f t="shared" si="37"/>
        <v>1.1512142857142854E-2</v>
      </c>
      <c r="BC125" s="35">
        <f t="shared" si="37"/>
        <v>3.7412142857142852E-2</v>
      </c>
    </row>
    <row r="126" spans="1:55" ht="15">
      <c r="A126" s="1">
        <v>120</v>
      </c>
      <c r="B126">
        <v>0.2424</v>
      </c>
      <c r="C126">
        <v>-8.3000000000000001E-3</v>
      </c>
      <c r="D126">
        <v>6.9999999999999999E-4</v>
      </c>
      <c r="E126" s="34">
        <f t="shared" si="19"/>
        <v>1.1745000000000005E-2</v>
      </c>
      <c r="F126" s="34">
        <f t="shared" si="20"/>
        <v>5.5357142857142758E-4</v>
      </c>
      <c r="G126" s="34">
        <f t="shared" si="21"/>
        <v>5.6121428571428546E-3</v>
      </c>
      <c r="H126">
        <v>0.2155</v>
      </c>
      <c r="I126">
        <v>8.9999999999999993E-3</v>
      </c>
      <c r="J126">
        <v>3.0000000000000001E-3</v>
      </c>
      <c r="K126" s="35">
        <f t="shared" si="22"/>
        <v>3.68142857142853E-3</v>
      </c>
      <c r="L126" s="35">
        <f t="shared" si="23"/>
        <v>1.3912142857142854E-2</v>
      </c>
      <c r="M126" s="35">
        <f t="shared" si="23"/>
        <v>7.9121428571428537E-3</v>
      </c>
      <c r="N126">
        <v>0.21940000000000001</v>
      </c>
      <c r="O126">
        <v>-5.0000000000000001E-3</v>
      </c>
      <c r="P126">
        <v>1.1000000000000001E-3</v>
      </c>
      <c r="Q126" s="35">
        <f t="shared" si="24"/>
        <v>5.1457142857142535E-3</v>
      </c>
      <c r="R126" s="35">
        <f t="shared" si="25"/>
        <v>9.9121428571428555E-3</v>
      </c>
      <c r="S126" s="35">
        <f t="shared" si="25"/>
        <v>6.0121428571428548E-3</v>
      </c>
      <c r="T126">
        <v>0.2205</v>
      </c>
      <c r="U126">
        <v>1E-3</v>
      </c>
      <c r="V126">
        <v>-1.4800000000000001E-2</v>
      </c>
      <c r="W126" s="35">
        <f t="shared" si="26"/>
        <v>1.7292857142857943E-3</v>
      </c>
      <c r="X126" s="35">
        <f t="shared" si="27"/>
        <v>5.9121428571428545E-3</v>
      </c>
      <c r="Y126" s="35">
        <f t="shared" si="27"/>
        <v>1.9712142857142855E-2</v>
      </c>
      <c r="Z126">
        <v>0.21440000000000001</v>
      </c>
      <c r="AA126">
        <v>2.5999999999999999E-3</v>
      </c>
      <c r="AB126">
        <v>2.8E-3</v>
      </c>
      <c r="AC126" s="35">
        <f t="shared" si="28"/>
        <v>7.1428571428566734E-4</v>
      </c>
      <c r="AD126" s="35">
        <f t="shared" si="29"/>
        <v>7.5121428571428544E-3</v>
      </c>
      <c r="AE126" s="35">
        <f t="shared" si="29"/>
        <v>7.7121428571428549E-3</v>
      </c>
      <c r="AF126">
        <v>0.20780000000000001</v>
      </c>
      <c r="AG126">
        <v>-1.8E-3</v>
      </c>
      <c r="AH126">
        <v>-6.9999999999999999E-4</v>
      </c>
      <c r="AI126" s="35">
        <f t="shared" si="30"/>
        <v>4.3014285714285116E-3</v>
      </c>
      <c r="AJ126" s="35">
        <f t="shared" si="31"/>
        <v>3.1121428571428546E-3</v>
      </c>
      <c r="AK126" s="35">
        <f t="shared" si="31"/>
        <v>4.2121428571428544E-3</v>
      </c>
      <c r="AL126">
        <v>0.1988</v>
      </c>
      <c r="AM126">
        <v>1.1000000000000001E-3</v>
      </c>
      <c r="AN126">
        <v>-9.2999999999999992E-3</v>
      </c>
      <c r="AO126" s="35">
        <f t="shared" si="32"/>
        <v>4.075000000000023E-3</v>
      </c>
      <c r="AP126" s="35">
        <f t="shared" si="33"/>
        <v>6.0121428571428548E-3</v>
      </c>
      <c r="AQ126" s="35">
        <f t="shared" si="33"/>
        <v>1.4212142857142854E-2</v>
      </c>
      <c r="AR126">
        <v>0.1201</v>
      </c>
      <c r="AS126">
        <v>8.9999999999999993E-3</v>
      </c>
      <c r="AT126">
        <v>-7.3000000000000001E-3</v>
      </c>
      <c r="AU126" s="35">
        <f t="shared" si="34"/>
        <v>2.3708571428571398E-2</v>
      </c>
      <c r="AV126" s="35">
        <f t="shared" si="35"/>
        <v>1.3912142857142854E-2</v>
      </c>
      <c r="AW126" s="35">
        <f t="shared" si="35"/>
        <v>1.2212142857142855E-2</v>
      </c>
      <c r="AX126">
        <v>0.1096</v>
      </c>
      <c r="AY126">
        <v>7.7999999999999996E-3</v>
      </c>
      <c r="AZ126">
        <v>-1.9300000000000001E-2</v>
      </c>
      <c r="BA126" s="35">
        <f t="shared" si="36"/>
        <v>4.1220714285714277E-2</v>
      </c>
      <c r="BB126" s="35">
        <f t="shared" si="37"/>
        <v>1.2712142857142854E-2</v>
      </c>
      <c r="BC126" s="35">
        <f t="shared" si="37"/>
        <v>2.4212142857142856E-2</v>
      </c>
    </row>
    <row r="127" spans="1:55" ht="15">
      <c r="A127" s="1">
        <v>121</v>
      </c>
      <c r="B127">
        <v>0.24249999999999999</v>
      </c>
      <c r="C127">
        <v>-1.3100000000000001E-2</v>
      </c>
      <c r="D127">
        <v>3.3999999999999998E-3</v>
      </c>
      <c r="E127" s="34">
        <f t="shared" si="19"/>
        <v>1.1844999999999994E-2</v>
      </c>
      <c r="F127" s="34">
        <f t="shared" si="20"/>
        <v>2.1953571428571426E-2</v>
      </c>
      <c r="G127" s="34">
        <f t="shared" si="21"/>
        <v>8.3121428571428548E-3</v>
      </c>
      <c r="H127">
        <v>0.2097</v>
      </c>
      <c r="I127">
        <v>-1.26E-2</v>
      </c>
      <c r="J127">
        <v>0.01</v>
      </c>
      <c r="K127" s="35">
        <f t="shared" si="22"/>
        <v>2.1185714285714696E-3</v>
      </c>
      <c r="L127" s="35">
        <f t="shared" si="23"/>
        <v>1.7512142857142855E-2</v>
      </c>
      <c r="M127" s="35">
        <f t="shared" si="23"/>
        <v>1.4912142857142855E-2</v>
      </c>
      <c r="N127">
        <v>0.22620000000000001</v>
      </c>
      <c r="O127">
        <v>-4.0000000000000001E-3</v>
      </c>
      <c r="P127">
        <v>1E-4</v>
      </c>
      <c r="Q127" s="35">
        <f t="shared" si="24"/>
        <v>1.654285714285747E-3</v>
      </c>
      <c r="R127" s="35">
        <f t="shared" si="25"/>
        <v>9.1214285714285442E-4</v>
      </c>
      <c r="S127" s="35">
        <f t="shared" si="25"/>
        <v>5.0121428571428548E-3</v>
      </c>
      <c r="T127">
        <v>0.22289999999999999</v>
      </c>
      <c r="U127">
        <v>-0.01</v>
      </c>
      <c r="V127">
        <v>-1.7500000000000002E-2</v>
      </c>
      <c r="W127" s="35">
        <f t="shared" si="26"/>
        <v>6.7071428571419123E-4</v>
      </c>
      <c r="X127" s="35">
        <f t="shared" si="27"/>
        <v>1.4912142857142855E-2</v>
      </c>
      <c r="Y127" s="35">
        <f t="shared" si="27"/>
        <v>2.2412142857142856E-2</v>
      </c>
      <c r="Z127">
        <v>0.22570000000000001</v>
      </c>
      <c r="AA127">
        <v>2.8999999999999998E-3</v>
      </c>
      <c r="AB127">
        <v>4.0000000000000001E-3</v>
      </c>
      <c r="AC127" s="35">
        <f t="shared" si="28"/>
        <v>1.0585714285714337E-2</v>
      </c>
      <c r="AD127" s="35">
        <f t="shared" si="29"/>
        <v>7.8121428571428543E-3</v>
      </c>
      <c r="AE127" s="35">
        <f t="shared" si="29"/>
        <v>8.9121428571428546E-3</v>
      </c>
      <c r="AF127">
        <v>0.1988</v>
      </c>
      <c r="AG127">
        <v>-1.01E-2</v>
      </c>
      <c r="AH127">
        <v>1.1999999999999999E-3</v>
      </c>
      <c r="AI127" s="35">
        <f t="shared" si="30"/>
        <v>1.330142857142852E-2</v>
      </c>
      <c r="AJ127" s="35">
        <f t="shared" si="31"/>
        <v>1.5012142857142854E-2</v>
      </c>
      <c r="AK127" s="35">
        <f t="shared" si="31"/>
        <v>6.1121428571428542E-3</v>
      </c>
      <c r="AL127">
        <v>0.22459999999999999</v>
      </c>
      <c r="AM127">
        <v>-8.0000000000000004E-4</v>
      </c>
      <c r="AN127">
        <v>-8.9999999999999993E-3</v>
      </c>
      <c r="AO127" s="35">
        <f t="shared" si="32"/>
        <v>2.9875000000000013E-2</v>
      </c>
      <c r="AP127" s="35">
        <f t="shared" si="33"/>
        <v>4.1121428571428541E-3</v>
      </c>
      <c r="AQ127" s="35">
        <f t="shared" si="33"/>
        <v>1.3912142857142854E-2</v>
      </c>
      <c r="AR127">
        <v>0.129</v>
      </c>
      <c r="AS127">
        <v>2.35E-2</v>
      </c>
      <c r="AT127">
        <v>-3.39E-2</v>
      </c>
      <c r="AU127" s="35">
        <f t="shared" si="34"/>
        <v>3.2608571428571403E-2</v>
      </c>
      <c r="AV127" s="35">
        <f t="shared" si="35"/>
        <v>2.8412142857142855E-2</v>
      </c>
      <c r="AW127" s="35">
        <f t="shared" si="35"/>
        <v>3.8812142857142851E-2</v>
      </c>
      <c r="AX127">
        <v>0.1152</v>
      </c>
      <c r="AY127">
        <v>-2.1000000000000001E-2</v>
      </c>
      <c r="AZ127">
        <v>-1.49E-2</v>
      </c>
      <c r="BA127" s="35">
        <f t="shared" si="36"/>
        <v>3.5620714285714283E-2</v>
      </c>
      <c r="BB127" s="35">
        <f t="shared" si="37"/>
        <v>2.5912142857142856E-2</v>
      </c>
      <c r="BC127" s="35">
        <f t="shared" si="37"/>
        <v>1.9812142857142855E-2</v>
      </c>
    </row>
    <row r="128" spans="1:55" ht="15">
      <c r="A128" s="1">
        <v>122</v>
      </c>
      <c r="B128">
        <v>0.25119999999999998</v>
      </c>
      <c r="C128">
        <v>-1.0800000000000001E-2</v>
      </c>
      <c r="D128">
        <v>4.0000000000000001E-3</v>
      </c>
      <c r="E128" s="34">
        <f t="shared" si="19"/>
        <v>2.054499999999998E-2</v>
      </c>
      <c r="F128" s="34">
        <f t="shared" si="20"/>
        <v>1.965357142857143E-2</v>
      </c>
      <c r="G128" s="34">
        <f t="shared" si="21"/>
        <v>8.9121428571428546E-3</v>
      </c>
      <c r="H128">
        <v>0.18540000000000001</v>
      </c>
      <c r="I128">
        <v>-2.18E-2</v>
      </c>
      <c r="J128">
        <v>4.8999999999999998E-3</v>
      </c>
      <c r="K128" s="35">
        <f t="shared" si="22"/>
        <v>2.6418571428571458E-2</v>
      </c>
      <c r="L128" s="35">
        <f t="shared" si="23"/>
        <v>2.6712142857142854E-2</v>
      </c>
      <c r="M128" s="35">
        <f t="shared" si="23"/>
        <v>9.8121428571428543E-3</v>
      </c>
      <c r="N128">
        <v>0.2266</v>
      </c>
      <c r="O128">
        <v>8.0000000000000004E-4</v>
      </c>
      <c r="P128">
        <v>1.5E-3</v>
      </c>
      <c r="Q128" s="35">
        <f t="shared" si="24"/>
        <v>2.0542857142857307E-3</v>
      </c>
      <c r="R128" s="35">
        <f t="shared" si="25"/>
        <v>5.7121428571428549E-3</v>
      </c>
      <c r="S128" s="35">
        <f t="shared" si="25"/>
        <v>6.4121428571428541E-3</v>
      </c>
      <c r="T128">
        <v>0.21740000000000001</v>
      </c>
      <c r="U128">
        <v>-8.3999999999999995E-3</v>
      </c>
      <c r="V128">
        <v>-6.1000000000000004E-3</v>
      </c>
      <c r="W128" s="35">
        <f t="shared" si="26"/>
        <v>4.8292857142857859E-3</v>
      </c>
      <c r="X128" s="35">
        <f t="shared" si="27"/>
        <v>1.3312142857142854E-2</v>
      </c>
      <c r="Y128" s="35">
        <f t="shared" si="27"/>
        <v>1.1012142857142856E-2</v>
      </c>
      <c r="Z128">
        <v>0.2293</v>
      </c>
      <c r="AA128">
        <v>1.24E-2</v>
      </c>
      <c r="AB128">
        <v>7.4000000000000003E-3</v>
      </c>
      <c r="AC128" s="35">
        <f t="shared" si="28"/>
        <v>1.4185714285714329E-2</v>
      </c>
      <c r="AD128" s="35">
        <f t="shared" si="29"/>
        <v>1.7312142857142852E-2</v>
      </c>
      <c r="AE128" s="35">
        <f t="shared" si="29"/>
        <v>1.2312142857142855E-2</v>
      </c>
      <c r="AF128">
        <v>0.20119999999999999</v>
      </c>
      <c r="AG128">
        <v>-8.3000000000000001E-3</v>
      </c>
      <c r="AH128">
        <v>3.3E-3</v>
      </c>
      <c r="AI128" s="35">
        <f t="shared" si="30"/>
        <v>1.0901428571428534E-2</v>
      </c>
      <c r="AJ128" s="35">
        <f t="shared" si="31"/>
        <v>1.3212142857142855E-2</v>
      </c>
      <c r="AK128" s="35">
        <f t="shared" si="31"/>
        <v>8.2121428571428554E-3</v>
      </c>
      <c r="AL128">
        <v>0.19550000000000001</v>
      </c>
      <c r="AM128">
        <v>1.37E-2</v>
      </c>
      <c r="AN128">
        <v>-1.1299999999999999E-2</v>
      </c>
      <c r="AO128" s="35">
        <f t="shared" si="32"/>
        <v>7.7500000000002567E-4</v>
      </c>
      <c r="AP128" s="35">
        <f t="shared" si="33"/>
        <v>1.8612142857142855E-2</v>
      </c>
      <c r="AQ128" s="35">
        <f t="shared" si="33"/>
        <v>1.6212142857142856E-2</v>
      </c>
      <c r="AR128">
        <v>8.2100000000000006E-2</v>
      </c>
      <c r="AS128">
        <v>2.9999999999999997E-4</v>
      </c>
      <c r="AT128">
        <v>-7.4999999999999997E-3</v>
      </c>
      <c r="AU128" s="35">
        <f t="shared" si="34"/>
        <v>1.4291428571428594E-2</v>
      </c>
      <c r="AV128" s="35">
        <f t="shared" si="35"/>
        <v>5.2121428571428544E-3</v>
      </c>
      <c r="AW128" s="35">
        <f t="shared" si="35"/>
        <v>1.2412142857142854E-2</v>
      </c>
      <c r="AX128">
        <v>0.1173</v>
      </c>
      <c r="AY128">
        <v>-1.6899999999999998E-2</v>
      </c>
      <c r="AZ128">
        <v>3.3E-3</v>
      </c>
      <c r="BA128" s="35">
        <f t="shared" si="36"/>
        <v>3.3520714285714279E-2</v>
      </c>
      <c r="BB128" s="35">
        <f t="shared" si="37"/>
        <v>2.1812142857142853E-2</v>
      </c>
      <c r="BC128" s="35">
        <f t="shared" si="37"/>
        <v>8.2121428571428554E-3</v>
      </c>
    </row>
    <row r="129" spans="1:55" ht="15">
      <c r="A129" s="1">
        <v>123</v>
      </c>
      <c r="B129">
        <v>0.24729999999999999</v>
      </c>
      <c r="C129">
        <v>-1.0500000000000001E-2</v>
      </c>
      <c r="D129">
        <v>4.8999999999999998E-3</v>
      </c>
      <c r="E129" s="34">
        <f t="shared" si="19"/>
        <v>1.6644999999999993E-2</v>
      </c>
      <c r="F129" s="34">
        <f t="shared" si="20"/>
        <v>1.9353571428571428E-2</v>
      </c>
      <c r="G129" s="34">
        <f t="shared" si="21"/>
        <v>9.8121428571428543E-3</v>
      </c>
      <c r="H129">
        <v>0.20660000000000001</v>
      </c>
      <c r="I129">
        <v>-8.2000000000000007E-3</v>
      </c>
      <c r="J129">
        <v>2.1299999999999999E-2</v>
      </c>
      <c r="K129" s="35">
        <f t="shared" si="22"/>
        <v>5.2185714285714613E-3</v>
      </c>
      <c r="L129" s="35">
        <f t="shared" si="23"/>
        <v>1.3112142857142855E-2</v>
      </c>
      <c r="M129" s="35">
        <f t="shared" si="23"/>
        <v>2.6212142857142854E-2</v>
      </c>
      <c r="N129">
        <v>0.21360000000000001</v>
      </c>
      <c r="O129">
        <v>7.1999999999999998E-3</v>
      </c>
      <c r="P129">
        <v>-1.4E-3</v>
      </c>
      <c r="Q129" s="35">
        <f t="shared" si="24"/>
        <v>1.0945714285714253E-2</v>
      </c>
      <c r="R129" s="35">
        <f t="shared" si="25"/>
        <v>1.2112142857142854E-2</v>
      </c>
      <c r="S129" s="35">
        <f t="shared" si="25"/>
        <v>3.5121428571428543E-3</v>
      </c>
      <c r="T129">
        <v>0.2276</v>
      </c>
      <c r="U129">
        <v>-5.0000000000000001E-4</v>
      </c>
      <c r="V129">
        <v>6.9999999999999999E-4</v>
      </c>
      <c r="W129" s="35">
        <f t="shared" si="26"/>
        <v>5.370714285714201E-3</v>
      </c>
      <c r="X129" s="35">
        <f t="shared" si="27"/>
        <v>4.4121428571428541E-3</v>
      </c>
      <c r="Y129" s="35">
        <f t="shared" si="27"/>
        <v>5.6121428571428546E-3</v>
      </c>
      <c r="Z129">
        <v>0.21970000000000001</v>
      </c>
      <c r="AA129">
        <v>6.6E-3</v>
      </c>
      <c r="AB129">
        <v>6.3E-3</v>
      </c>
      <c r="AC129" s="35">
        <f t="shared" si="28"/>
        <v>4.5857142857143318E-3</v>
      </c>
      <c r="AD129" s="35">
        <f t="shared" si="29"/>
        <v>1.1512142857142854E-2</v>
      </c>
      <c r="AE129" s="35">
        <f t="shared" si="29"/>
        <v>1.1212142857142855E-2</v>
      </c>
      <c r="AF129">
        <v>0.19409999999999999</v>
      </c>
      <c r="AG129">
        <v>-1.7100000000000001E-2</v>
      </c>
      <c r="AH129">
        <v>-4.0000000000000001E-3</v>
      </c>
      <c r="AI129" s="35">
        <f t="shared" si="30"/>
        <v>1.8001428571428529E-2</v>
      </c>
      <c r="AJ129" s="35">
        <f t="shared" si="31"/>
        <v>2.2012142857142855E-2</v>
      </c>
      <c r="AK129" s="35">
        <f t="shared" si="31"/>
        <v>9.1214285714285442E-4</v>
      </c>
      <c r="AL129">
        <v>0.20469999999999999</v>
      </c>
      <c r="AM129">
        <v>-4.0000000000000001E-3</v>
      </c>
      <c r="AN129">
        <v>-1.03E-2</v>
      </c>
      <c r="AO129" s="35">
        <f t="shared" si="32"/>
        <v>9.9750000000000116E-3</v>
      </c>
      <c r="AP129" s="35">
        <f t="shared" si="33"/>
        <v>9.1214285714285442E-4</v>
      </c>
      <c r="AQ129" s="35">
        <f t="shared" si="33"/>
        <v>1.5212142857142855E-2</v>
      </c>
      <c r="AR129">
        <v>0.1033</v>
      </c>
      <c r="AS129">
        <v>1.41E-2</v>
      </c>
      <c r="AT129">
        <v>2.4799999999999999E-2</v>
      </c>
      <c r="AU129" s="35">
        <f t="shared" si="34"/>
        <v>6.9085714285714028E-3</v>
      </c>
      <c r="AV129" s="35">
        <f t="shared" si="35"/>
        <v>1.9012142857142852E-2</v>
      </c>
      <c r="AW129" s="35">
        <f t="shared" si="35"/>
        <v>2.9712142857142854E-2</v>
      </c>
      <c r="AX129">
        <v>0.12189999999999999</v>
      </c>
      <c r="AY129">
        <v>3.1600000000000003E-2</v>
      </c>
      <c r="AZ129">
        <v>-2.4799999999999999E-2</v>
      </c>
      <c r="BA129" s="35">
        <f t="shared" si="36"/>
        <v>2.8920714285714286E-2</v>
      </c>
      <c r="BB129" s="35">
        <f t="shared" si="37"/>
        <v>3.6512142857142854E-2</v>
      </c>
      <c r="BC129" s="35">
        <f t="shared" si="37"/>
        <v>2.9712142857142854E-2</v>
      </c>
    </row>
    <row r="130" spans="1:55" ht="15">
      <c r="A130" s="1">
        <v>124</v>
      </c>
      <c r="B130">
        <v>0.2417</v>
      </c>
      <c r="C130">
        <v>-2.9399999999999999E-2</v>
      </c>
      <c r="D130">
        <v>8.6E-3</v>
      </c>
      <c r="E130" s="34">
        <f t="shared" si="19"/>
        <v>1.1044999999999999E-2</v>
      </c>
      <c r="F130" s="34">
        <f t="shared" si="20"/>
        <v>3.8253571428571428E-2</v>
      </c>
      <c r="G130" s="34">
        <f t="shared" si="21"/>
        <v>1.3512142857142855E-2</v>
      </c>
      <c r="H130">
        <v>0.22389999999999999</v>
      </c>
      <c r="I130">
        <v>1.5299999999999999E-2</v>
      </c>
      <c r="J130">
        <v>2.0999999999999999E-3</v>
      </c>
      <c r="K130" s="35">
        <f t="shared" si="22"/>
        <v>1.2081428571428521E-2</v>
      </c>
      <c r="L130" s="35">
        <f t="shared" si="23"/>
        <v>2.0212142857142852E-2</v>
      </c>
      <c r="M130" s="35">
        <f t="shared" si="23"/>
        <v>7.0121428571428539E-3</v>
      </c>
      <c r="N130">
        <v>0.2155</v>
      </c>
      <c r="O130">
        <v>1.1999999999999999E-3</v>
      </c>
      <c r="P130">
        <v>3.0000000000000001E-3</v>
      </c>
      <c r="Q130" s="35">
        <f t="shared" si="24"/>
        <v>9.0457142857142681E-3</v>
      </c>
      <c r="R130" s="35">
        <f t="shared" si="25"/>
        <v>6.1121428571428542E-3</v>
      </c>
      <c r="S130" s="35">
        <f t="shared" si="25"/>
        <v>7.9121428571428537E-3</v>
      </c>
      <c r="T130">
        <v>0.22969999999999999</v>
      </c>
      <c r="U130">
        <v>5.3E-3</v>
      </c>
      <c r="V130">
        <v>-4.1999999999999997E-3</v>
      </c>
      <c r="W130" s="35">
        <f t="shared" si="26"/>
        <v>7.4707142857141917E-3</v>
      </c>
      <c r="X130" s="35">
        <f t="shared" si="27"/>
        <v>1.0212142857142854E-2</v>
      </c>
      <c r="Y130" s="35">
        <f t="shared" si="27"/>
        <v>7.1214285714285477E-4</v>
      </c>
      <c r="Z130">
        <v>0.2152</v>
      </c>
      <c r="AA130">
        <v>1.6999999999999999E-3</v>
      </c>
      <c r="AB130">
        <v>5.3E-3</v>
      </c>
      <c r="AC130" s="35">
        <f t="shared" si="28"/>
        <v>8.571428571432782E-5</v>
      </c>
      <c r="AD130" s="35">
        <f t="shared" si="29"/>
        <v>6.6121428571428546E-3</v>
      </c>
      <c r="AE130" s="35">
        <f t="shared" si="29"/>
        <v>1.0212142857142854E-2</v>
      </c>
      <c r="AF130">
        <v>0.19439999999999999</v>
      </c>
      <c r="AG130">
        <v>-3.0000000000000001E-3</v>
      </c>
      <c r="AH130">
        <v>-6.9999999999999999E-4</v>
      </c>
      <c r="AI130" s="35">
        <f t="shared" si="30"/>
        <v>1.7701428571428535E-2</v>
      </c>
      <c r="AJ130" s="35">
        <f t="shared" si="31"/>
        <v>1.9121428571428544E-3</v>
      </c>
      <c r="AK130" s="35">
        <f t="shared" si="31"/>
        <v>4.2121428571428544E-3</v>
      </c>
      <c r="AL130">
        <v>0.20380000000000001</v>
      </c>
      <c r="AM130">
        <v>-1.4999999999999999E-2</v>
      </c>
      <c r="AN130">
        <v>-5.8999999999999999E-3</v>
      </c>
      <c r="AO130" s="35">
        <f t="shared" si="32"/>
        <v>9.0750000000000275E-3</v>
      </c>
      <c r="AP130" s="35">
        <f t="shared" si="33"/>
        <v>1.9912142857142854E-2</v>
      </c>
      <c r="AQ130" s="35">
        <f t="shared" si="33"/>
        <v>1.0812142857142854E-2</v>
      </c>
      <c r="AR130">
        <v>0.1353</v>
      </c>
      <c r="AS130">
        <v>1.04E-2</v>
      </c>
      <c r="AT130">
        <v>-3.0099999999999998E-2</v>
      </c>
      <c r="AU130" s="35">
        <f t="shared" si="34"/>
        <v>3.8908571428571403E-2</v>
      </c>
      <c r="AV130" s="35">
        <f t="shared" si="35"/>
        <v>1.5312142857142854E-2</v>
      </c>
      <c r="AW130" s="35">
        <f t="shared" si="35"/>
        <v>3.5012142857142853E-2</v>
      </c>
      <c r="AX130">
        <v>0.17599999999999999</v>
      </c>
      <c r="AY130">
        <v>-1E-3</v>
      </c>
      <c r="AZ130">
        <v>-5.0599999999999999E-2</v>
      </c>
      <c r="BA130" s="35">
        <f t="shared" si="36"/>
        <v>2.517928571428571E-2</v>
      </c>
      <c r="BB130" s="35">
        <f t="shared" si="37"/>
        <v>3.9121428571428545E-3</v>
      </c>
      <c r="BC130" s="35">
        <f t="shared" si="37"/>
        <v>5.5512142857142857E-2</v>
      </c>
    </row>
    <row r="131" spans="1:55" ht="15">
      <c r="A131" s="1">
        <v>125</v>
      </c>
      <c r="B131">
        <v>0.24529999999999999</v>
      </c>
      <c r="C131">
        <v>-3.0800000000000001E-2</v>
      </c>
      <c r="D131">
        <v>8.8999999999999999E-3</v>
      </c>
      <c r="E131" s="34">
        <f t="shared" si="19"/>
        <v>1.4644999999999991E-2</v>
      </c>
      <c r="F131" s="34">
        <f t="shared" si="20"/>
        <v>3.9653571428571427E-2</v>
      </c>
      <c r="G131" s="34">
        <f t="shared" si="21"/>
        <v>1.3812142857142854E-2</v>
      </c>
      <c r="H131">
        <v>0.22800000000000001</v>
      </c>
      <c r="I131">
        <v>-5.7999999999999996E-3</v>
      </c>
      <c r="J131">
        <v>2.7000000000000001E-3</v>
      </c>
      <c r="K131" s="35">
        <f t="shared" si="22"/>
        <v>1.6181428571428541E-2</v>
      </c>
      <c r="L131" s="35">
        <f t="shared" si="23"/>
        <v>1.0712142857142854E-2</v>
      </c>
      <c r="M131" s="35">
        <f t="shared" si="23"/>
        <v>7.6121428571428547E-3</v>
      </c>
      <c r="N131">
        <v>0.21729999999999999</v>
      </c>
      <c r="O131">
        <v>5.1999999999999998E-3</v>
      </c>
      <c r="P131">
        <v>-5.9999999999999995E-4</v>
      </c>
      <c r="Q131" s="35">
        <f t="shared" si="24"/>
        <v>7.245714285714272E-3</v>
      </c>
      <c r="R131" s="35">
        <f t="shared" si="25"/>
        <v>1.0112142857142854E-2</v>
      </c>
      <c r="S131" s="35">
        <f t="shared" si="25"/>
        <v>4.3121428571428547E-3</v>
      </c>
      <c r="T131">
        <v>0.22770000000000001</v>
      </c>
      <c r="U131">
        <v>-1.9E-3</v>
      </c>
      <c r="V131">
        <v>-1.17E-2</v>
      </c>
      <c r="W131" s="35">
        <f t="shared" si="26"/>
        <v>5.4707142857142177E-3</v>
      </c>
      <c r="X131" s="35">
        <f t="shared" si="27"/>
        <v>3.0121428571428547E-3</v>
      </c>
      <c r="Y131" s="35">
        <f t="shared" si="27"/>
        <v>1.6612142857142853E-2</v>
      </c>
      <c r="Z131">
        <v>0.2084</v>
      </c>
      <c r="AA131">
        <v>1.3899999999999999E-2</v>
      </c>
      <c r="AB131">
        <v>8.0999999999999996E-3</v>
      </c>
      <c r="AC131" s="35">
        <f t="shared" si="28"/>
        <v>6.7142857142856727E-3</v>
      </c>
      <c r="AD131" s="35">
        <f t="shared" si="29"/>
        <v>1.8812142857142854E-2</v>
      </c>
      <c r="AE131" s="35">
        <f t="shared" si="29"/>
        <v>1.3012142857142854E-2</v>
      </c>
      <c r="AF131">
        <v>0.21060000000000001</v>
      </c>
      <c r="AG131">
        <v>-1.03E-2</v>
      </c>
      <c r="AH131">
        <v>0</v>
      </c>
      <c r="AI131" s="35">
        <f t="shared" si="30"/>
        <v>1.5014285714285147E-3</v>
      </c>
      <c r="AJ131" s="35">
        <f t="shared" si="31"/>
        <v>1.5212142857142855E-2</v>
      </c>
      <c r="AK131" s="35">
        <f t="shared" si="31"/>
        <v>4.9121428571428545E-3</v>
      </c>
      <c r="AL131">
        <v>0.22259999999999999</v>
      </c>
      <c r="AM131">
        <v>2.5999999999999999E-3</v>
      </c>
      <c r="AN131">
        <v>-1.43E-2</v>
      </c>
      <c r="AO131" s="35">
        <f t="shared" si="32"/>
        <v>2.7875000000000011E-2</v>
      </c>
      <c r="AP131" s="35">
        <f t="shared" si="33"/>
        <v>7.5121428571428544E-3</v>
      </c>
      <c r="AQ131" s="35">
        <f t="shared" si="33"/>
        <v>1.9212142857142855E-2</v>
      </c>
      <c r="AR131">
        <v>0.1371</v>
      </c>
      <c r="AS131">
        <v>1.7600000000000001E-2</v>
      </c>
      <c r="AT131">
        <v>-3.3700000000000001E-2</v>
      </c>
      <c r="AU131" s="35">
        <f t="shared" si="34"/>
        <v>4.07085714285714E-2</v>
      </c>
      <c r="AV131" s="35">
        <f t="shared" si="35"/>
        <v>2.2512142857142856E-2</v>
      </c>
      <c r="AW131" s="35">
        <f t="shared" si="35"/>
        <v>3.8612142857142859E-2</v>
      </c>
      <c r="AX131">
        <v>0.15260000000000001</v>
      </c>
      <c r="AY131">
        <v>-2.7900000000000001E-2</v>
      </c>
      <c r="AZ131">
        <v>-2.6200000000000001E-2</v>
      </c>
      <c r="BA131" s="35">
        <f t="shared" si="36"/>
        <v>1.7792857142857332E-3</v>
      </c>
      <c r="BB131" s="35">
        <f t="shared" si="37"/>
        <v>3.2812142857142859E-2</v>
      </c>
      <c r="BC131" s="35">
        <f t="shared" si="37"/>
        <v>3.1112142857142856E-2</v>
      </c>
    </row>
    <row r="132" spans="1:55" ht="15">
      <c r="A132" s="1">
        <v>126</v>
      </c>
      <c r="B132">
        <v>0.25119999999999998</v>
      </c>
      <c r="C132">
        <v>-2.9899999999999999E-2</v>
      </c>
      <c r="D132">
        <v>8.0000000000000004E-4</v>
      </c>
      <c r="E132" s="34">
        <f t="shared" si="19"/>
        <v>2.054499999999998E-2</v>
      </c>
      <c r="F132" s="34">
        <f t="shared" si="20"/>
        <v>3.8753571428571429E-2</v>
      </c>
      <c r="G132" s="34">
        <f t="shared" si="21"/>
        <v>5.7121428571428549E-3</v>
      </c>
      <c r="H132">
        <v>0.224</v>
      </c>
      <c r="I132">
        <v>0.01</v>
      </c>
      <c r="J132">
        <v>6.1000000000000004E-3</v>
      </c>
      <c r="K132" s="35">
        <f t="shared" si="22"/>
        <v>1.2181428571428538E-2</v>
      </c>
      <c r="L132" s="35">
        <f t="shared" si="23"/>
        <v>1.4912142857142855E-2</v>
      </c>
      <c r="M132" s="35">
        <f t="shared" si="23"/>
        <v>1.1012142857142856E-2</v>
      </c>
      <c r="N132">
        <v>0.21049999999999999</v>
      </c>
      <c r="O132">
        <v>-1.8E-3</v>
      </c>
      <c r="P132">
        <v>-9.1000000000000004E-3</v>
      </c>
      <c r="Q132" s="35">
        <f t="shared" si="24"/>
        <v>1.4045714285714272E-2</v>
      </c>
      <c r="R132" s="35">
        <f t="shared" si="25"/>
        <v>3.1121428571428546E-3</v>
      </c>
      <c r="S132" s="35">
        <f t="shared" si="25"/>
        <v>1.4012142857142855E-2</v>
      </c>
      <c r="T132">
        <v>0.23749999999999999</v>
      </c>
      <c r="U132">
        <v>-3.0000000000000001E-3</v>
      </c>
      <c r="V132">
        <v>-8.8000000000000005E-3</v>
      </c>
      <c r="W132" s="35">
        <f t="shared" si="26"/>
        <v>1.5270714285714193E-2</v>
      </c>
      <c r="X132" s="35">
        <f t="shared" si="27"/>
        <v>1.9121428571428544E-3</v>
      </c>
      <c r="Y132" s="35">
        <f t="shared" si="27"/>
        <v>1.3712142857142855E-2</v>
      </c>
      <c r="Z132">
        <v>0.21360000000000001</v>
      </c>
      <c r="AA132">
        <v>1.3899999999999999E-2</v>
      </c>
      <c r="AB132">
        <v>6.9999999999999999E-4</v>
      </c>
      <c r="AC132" s="35">
        <f t="shared" si="28"/>
        <v>1.5142857142856625E-3</v>
      </c>
      <c r="AD132" s="35">
        <f t="shared" si="29"/>
        <v>1.8812142857142854E-2</v>
      </c>
      <c r="AE132" s="35">
        <f t="shared" si="29"/>
        <v>5.6121428571428546E-3</v>
      </c>
      <c r="AF132">
        <v>0.21179999999999999</v>
      </c>
      <c r="AG132">
        <v>-4.1999999999999997E-3</v>
      </c>
      <c r="AH132">
        <v>-2E-3</v>
      </c>
      <c r="AI132" s="35">
        <f t="shared" si="30"/>
        <v>3.0142857142853585E-4</v>
      </c>
      <c r="AJ132" s="35">
        <f t="shared" si="31"/>
        <v>7.1214285714285477E-4</v>
      </c>
      <c r="AK132" s="35">
        <f t="shared" si="31"/>
        <v>2.9121428571428545E-3</v>
      </c>
      <c r="AL132">
        <v>0.223</v>
      </c>
      <c r="AM132">
        <v>-4.3E-3</v>
      </c>
      <c r="AN132">
        <v>-1.15E-2</v>
      </c>
      <c r="AO132" s="35">
        <f t="shared" si="32"/>
        <v>2.8275000000000022E-2</v>
      </c>
      <c r="AP132" s="35">
        <f t="shared" si="33"/>
        <v>6.121428571428545E-4</v>
      </c>
      <c r="AQ132" s="35">
        <f t="shared" si="33"/>
        <v>1.6412142857142854E-2</v>
      </c>
      <c r="AR132">
        <v>0.13</v>
      </c>
      <c r="AS132">
        <v>1.38E-2</v>
      </c>
      <c r="AT132">
        <v>-2.0999999999999999E-3</v>
      </c>
      <c r="AU132" s="35">
        <f t="shared" si="34"/>
        <v>3.3608571428571404E-2</v>
      </c>
      <c r="AV132" s="35">
        <f t="shared" si="35"/>
        <v>1.8712142857142854E-2</v>
      </c>
      <c r="AW132" s="35">
        <f t="shared" si="35"/>
        <v>2.8121428571428546E-3</v>
      </c>
      <c r="AX132">
        <v>0.1343</v>
      </c>
      <c r="AY132">
        <v>-1.14E-2</v>
      </c>
      <c r="AZ132">
        <v>6.7000000000000002E-3</v>
      </c>
      <c r="BA132" s="35">
        <f t="shared" si="36"/>
        <v>1.6520714285714277E-2</v>
      </c>
      <c r="BB132" s="35">
        <f t="shared" si="37"/>
        <v>1.6312142857142855E-2</v>
      </c>
      <c r="BC132" s="35">
        <f t="shared" si="37"/>
        <v>1.1612142857142856E-2</v>
      </c>
    </row>
    <row r="133" spans="1:55" ht="15">
      <c r="A133" s="1">
        <v>127</v>
      </c>
      <c r="B133">
        <v>0.24249999999999999</v>
      </c>
      <c r="C133">
        <v>-3.04E-2</v>
      </c>
      <c r="D133">
        <v>7.6E-3</v>
      </c>
      <c r="E133" s="34">
        <f t="shared" si="19"/>
        <v>1.1844999999999994E-2</v>
      </c>
      <c r="F133" s="34">
        <f t="shared" si="20"/>
        <v>3.9253571428571429E-2</v>
      </c>
      <c r="G133" s="34">
        <f t="shared" si="21"/>
        <v>1.2512142857142854E-2</v>
      </c>
      <c r="H133">
        <v>0.2233</v>
      </c>
      <c r="I133">
        <v>3.0999999999999999E-3</v>
      </c>
      <c r="J133">
        <v>-1.2999999999999999E-3</v>
      </c>
      <c r="K133" s="35">
        <f t="shared" si="22"/>
        <v>1.1481428571428531E-2</v>
      </c>
      <c r="L133" s="35">
        <f t="shared" si="23"/>
        <v>8.0121428571428548E-3</v>
      </c>
      <c r="M133" s="35">
        <f t="shared" si="23"/>
        <v>3.6121428571428546E-3</v>
      </c>
      <c r="N133">
        <v>0.21340000000000001</v>
      </c>
      <c r="O133">
        <v>-4.5999999999999999E-3</v>
      </c>
      <c r="P133">
        <v>-4.3E-3</v>
      </c>
      <c r="Q133" s="35">
        <f t="shared" si="24"/>
        <v>1.1145714285714259E-2</v>
      </c>
      <c r="R133" s="35">
        <f t="shared" si="25"/>
        <v>3.1214285714285459E-4</v>
      </c>
      <c r="S133" s="35">
        <f t="shared" si="25"/>
        <v>6.121428571428545E-4</v>
      </c>
      <c r="T133">
        <v>0.23139999999999999</v>
      </c>
      <c r="U133">
        <v>-1.95E-2</v>
      </c>
      <c r="V133">
        <v>-7.0000000000000001E-3</v>
      </c>
      <c r="W133" s="35">
        <f t="shared" si="26"/>
        <v>9.1707142857141988E-3</v>
      </c>
      <c r="X133" s="35">
        <f t="shared" si="27"/>
        <v>2.4412142857142854E-2</v>
      </c>
      <c r="Y133" s="35">
        <f t="shared" si="27"/>
        <v>1.1912142857142854E-2</v>
      </c>
      <c r="Z133">
        <v>0.21049999999999999</v>
      </c>
      <c r="AA133">
        <v>8.5000000000000006E-3</v>
      </c>
      <c r="AB133">
        <v>-5.0000000000000001E-4</v>
      </c>
      <c r="AC133" s="35">
        <f t="shared" si="28"/>
        <v>4.6142857142856819E-3</v>
      </c>
      <c r="AD133" s="35">
        <f t="shared" si="29"/>
        <v>1.3412142857142855E-2</v>
      </c>
      <c r="AE133" s="35">
        <f t="shared" si="29"/>
        <v>4.4121428571428541E-3</v>
      </c>
      <c r="AF133">
        <v>0.22209999999999999</v>
      </c>
      <c r="AG133">
        <v>-6.7999999999999996E-3</v>
      </c>
      <c r="AH133">
        <v>-3.3999999999999998E-3</v>
      </c>
      <c r="AI133" s="35">
        <f t="shared" si="30"/>
        <v>9.9985714285714677E-3</v>
      </c>
      <c r="AJ133" s="35">
        <f t="shared" si="31"/>
        <v>1.1712142857142855E-2</v>
      </c>
      <c r="AK133" s="35">
        <f t="shared" si="31"/>
        <v>1.5121428571428547E-3</v>
      </c>
      <c r="AL133">
        <v>0.2213</v>
      </c>
      <c r="AM133">
        <v>-1.9599999999999999E-2</v>
      </c>
      <c r="AN133">
        <v>-1.4800000000000001E-2</v>
      </c>
      <c r="AO133" s="35">
        <f t="shared" si="32"/>
        <v>2.6575000000000015E-2</v>
      </c>
      <c r="AP133" s="35">
        <f t="shared" si="33"/>
        <v>2.4512142857142854E-2</v>
      </c>
      <c r="AQ133" s="35">
        <f t="shared" si="33"/>
        <v>1.9712142857142855E-2</v>
      </c>
      <c r="AR133">
        <v>0.12470000000000001</v>
      </c>
      <c r="AS133">
        <v>2.4500000000000001E-2</v>
      </c>
      <c r="AT133">
        <v>-2.1999999999999999E-2</v>
      </c>
      <c r="AU133" s="35">
        <f t="shared" si="34"/>
        <v>2.8308571428571405E-2</v>
      </c>
      <c r="AV133" s="35">
        <f t="shared" si="35"/>
        <v>2.9412142857142855E-2</v>
      </c>
      <c r="AW133" s="35">
        <f t="shared" si="35"/>
        <v>2.6912142857142853E-2</v>
      </c>
      <c r="AX133">
        <v>0.158</v>
      </c>
      <c r="AY133">
        <v>1.4800000000000001E-2</v>
      </c>
      <c r="AZ133">
        <v>-3.6600000000000001E-2</v>
      </c>
      <c r="BA133" s="35">
        <f t="shared" si="36"/>
        <v>7.1792857142857214E-3</v>
      </c>
      <c r="BB133" s="35">
        <f t="shared" si="37"/>
        <v>1.9712142857142855E-2</v>
      </c>
      <c r="BC133" s="35">
        <f t="shared" si="37"/>
        <v>4.1512142857142859E-2</v>
      </c>
    </row>
    <row r="134" spans="1:55" ht="15">
      <c r="A134" s="1">
        <v>128</v>
      </c>
      <c r="B134">
        <v>0.24490000000000001</v>
      </c>
      <c r="C134">
        <v>-1.9599999999999999E-2</v>
      </c>
      <c r="D134">
        <v>5.4999999999999997E-3</v>
      </c>
      <c r="E134" s="34">
        <f t="shared" si="19"/>
        <v>1.4245000000000008E-2</v>
      </c>
      <c r="F134" s="34">
        <f t="shared" si="20"/>
        <v>2.8453571428571425E-2</v>
      </c>
      <c r="G134" s="34">
        <f t="shared" si="21"/>
        <v>1.0412142857142854E-2</v>
      </c>
      <c r="H134">
        <v>0.22159999999999999</v>
      </c>
      <c r="I134">
        <v>1.2200000000000001E-2</v>
      </c>
      <c r="J134">
        <v>5.1000000000000004E-3</v>
      </c>
      <c r="K134" s="35">
        <f t="shared" si="22"/>
        <v>9.7814285714285243E-3</v>
      </c>
      <c r="L134" s="35">
        <f t="shared" si="23"/>
        <v>1.7112142857142854E-2</v>
      </c>
      <c r="M134" s="35">
        <f t="shared" si="23"/>
        <v>1.0012142857142855E-2</v>
      </c>
      <c r="N134">
        <v>0.21149999999999999</v>
      </c>
      <c r="O134">
        <v>4.4000000000000003E-3</v>
      </c>
      <c r="P134">
        <v>-7.9000000000000008E-3</v>
      </c>
      <c r="Q134" s="35">
        <f t="shared" si="24"/>
        <v>1.3045714285714272E-2</v>
      </c>
      <c r="R134" s="35">
        <f t="shared" si="25"/>
        <v>9.3121428571428556E-3</v>
      </c>
      <c r="S134" s="35">
        <f t="shared" si="25"/>
        <v>1.2812142857142855E-2</v>
      </c>
      <c r="T134">
        <v>0.24390000000000001</v>
      </c>
      <c r="U134">
        <v>-1.4999999999999999E-2</v>
      </c>
      <c r="V134">
        <v>-4.7000000000000002E-3</v>
      </c>
      <c r="W134" s="35">
        <f t="shared" si="26"/>
        <v>2.167071428571421E-2</v>
      </c>
      <c r="X134" s="35">
        <f t="shared" si="27"/>
        <v>1.9912142857142854E-2</v>
      </c>
      <c r="Y134" s="35">
        <f t="shared" si="27"/>
        <v>2.1214285714285432E-4</v>
      </c>
      <c r="Z134">
        <v>0.2092</v>
      </c>
      <c r="AA134">
        <v>2.0999999999999999E-3</v>
      </c>
      <c r="AB134">
        <v>1.4E-3</v>
      </c>
      <c r="AC134" s="35">
        <f t="shared" si="28"/>
        <v>5.9142857142856775E-3</v>
      </c>
      <c r="AD134" s="35">
        <f t="shared" si="29"/>
        <v>7.0121428571428539E-3</v>
      </c>
      <c r="AE134" s="35">
        <f t="shared" si="29"/>
        <v>6.3121428571428547E-3</v>
      </c>
      <c r="AF134">
        <v>0.22409999999999999</v>
      </c>
      <c r="AG134">
        <v>-9.7999999999999997E-3</v>
      </c>
      <c r="AH134">
        <v>-2.3999999999999998E-3</v>
      </c>
      <c r="AI134" s="35">
        <f t="shared" si="30"/>
        <v>1.199857142857147E-2</v>
      </c>
      <c r="AJ134" s="35">
        <f t="shared" si="31"/>
        <v>1.4712142857142854E-2</v>
      </c>
      <c r="AK134" s="35">
        <f t="shared" si="31"/>
        <v>2.5121428571428547E-3</v>
      </c>
      <c r="AL134">
        <v>0.21129999999999999</v>
      </c>
      <c r="AM134">
        <v>-1.52E-2</v>
      </c>
      <c r="AN134">
        <v>-8.9999999999999993E-3</v>
      </c>
      <c r="AO134" s="35">
        <f t="shared" si="32"/>
        <v>1.6575000000000006E-2</v>
      </c>
      <c r="AP134" s="35">
        <f t="shared" si="33"/>
        <v>2.0112142857142856E-2</v>
      </c>
      <c r="AQ134" s="35">
        <f t="shared" si="33"/>
        <v>1.3912142857142854E-2</v>
      </c>
      <c r="AR134">
        <v>9.8599999999999993E-2</v>
      </c>
      <c r="AS134">
        <v>3.0999999999999999E-3</v>
      </c>
      <c r="AT134">
        <v>-1.6400000000000001E-2</v>
      </c>
      <c r="AU134" s="35">
        <f t="shared" si="34"/>
        <v>2.2085714285713931E-3</v>
      </c>
      <c r="AV134" s="35">
        <f t="shared" si="35"/>
        <v>8.0121428571428548E-3</v>
      </c>
      <c r="AW134" s="35">
        <f t="shared" si="35"/>
        <v>2.1312142857142856E-2</v>
      </c>
      <c r="AX134">
        <v>0.18190000000000001</v>
      </c>
      <c r="AY134">
        <v>-3.32E-2</v>
      </c>
      <c r="AZ134">
        <v>-2.2200000000000001E-2</v>
      </c>
      <c r="BA134" s="35">
        <f t="shared" si="36"/>
        <v>3.1079285714285726E-2</v>
      </c>
      <c r="BB134" s="35">
        <f t="shared" si="37"/>
        <v>3.8112142857142858E-2</v>
      </c>
      <c r="BC134" s="35">
        <f t="shared" si="37"/>
        <v>2.7112142857142855E-2</v>
      </c>
    </row>
    <row r="135" spans="1:55" ht="15">
      <c r="A135" s="1">
        <v>129</v>
      </c>
      <c r="B135">
        <v>0.24129999999999999</v>
      </c>
      <c r="C135">
        <v>-1.6500000000000001E-2</v>
      </c>
      <c r="D135">
        <v>1.1000000000000001E-3</v>
      </c>
      <c r="E135" s="34">
        <f t="shared" si="19"/>
        <v>1.0644999999999988E-2</v>
      </c>
      <c r="F135" s="34">
        <f t="shared" si="20"/>
        <v>2.5353571428571427E-2</v>
      </c>
      <c r="G135" s="34">
        <f t="shared" si="21"/>
        <v>6.0121428571428548E-3</v>
      </c>
      <c r="H135">
        <v>0.22</v>
      </c>
      <c r="I135">
        <v>3.8E-3</v>
      </c>
      <c r="J135">
        <v>2.5999999999999999E-3</v>
      </c>
      <c r="K135" s="35">
        <f t="shared" si="22"/>
        <v>8.181428571428534E-3</v>
      </c>
      <c r="L135" s="35">
        <f t="shared" si="23"/>
        <v>8.7121428571428541E-3</v>
      </c>
      <c r="M135" s="35">
        <f t="shared" si="23"/>
        <v>7.5121428571428544E-3</v>
      </c>
      <c r="N135">
        <v>0.2243</v>
      </c>
      <c r="O135">
        <v>-8.0000000000000004E-4</v>
      </c>
      <c r="P135">
        <v>-4.8999999999999998E-3</v>
      </c>
      <c r="Q135" s="35">
        <f t="shared" si="24"/>
        <v>2.4571428571426579E-4</v>
      </c>
      <c r="R135" s="35">
        <f t="shared" si="25"/>
        <v>4.1121428571428541E-3</v>
      </c>
      <c r="S135" s="35">
        <f t="shared" si="25"/>
        <v>1.2142857142854666E-5</v>
      </c>
      <c r="T135">
        <v>0.24660000000000001</v>
      </c>
      <c r="U135">
        <v>-9.5999999999999992E-3</v>
      </c>
      <c r="V135">
        <v>-8.8000000000000005E-3</v>
      </c>
      <c r="W135" s="35">
        <f t="shared" si="26"/>
        <v>2.4370714285714218E-2</v>
      </c>
      <c r="X135" s="35">
        <f t="shared" si="27"/>
        <v>1.4512142857142854E-2</v>
      </c>
      <c r="Y135" s="35">
        <f t="shared" si="27"/>
        <v>1.3712142857142855E-2</v>
      </c>
      <c r="Z135">
        <v>0.21110000000000001</v>
      </c>
      <c r="AA135">
        <v>7.4000000000000003E-3</v>
      </c>
      <c r="AB135">
        <v>-2.5999999999999999E-3</v>
      </c>
      <c r="AC135" s="35">
        <f t="shared" si="28"/>
        <v>4.0142857142856647E-3</v>
      </c>
      <c r="AD135" s="35">
        <f t="shared" si="29"/>
        <v>1.2312142857142855E-2</v>
      </c>
      <c r="AE135" s="35">
        <f t="shared" si="29"/>
        <v>2.3121428571428546E-3</v>
      </c>
      <c r="AF135">
        <v>0.2223</v>
      </c>
      <c r="AG135">
        <v>-6.4000000000000003E-3</v>
      </c>
      <c r="AH135">
        <v>-1.1599999999999999E-2</v>
      </c>
      <c r="AI135" s="35">
        <f t="shared" si="30"/>
        <v>1.0198571428571473E-2</v>
      </c>
      <c r="AJ135" s="35">
        <f t="shared" si="31"/>
        <v>1.1312142857142854E-2</v>
      </c>
      <c r="AK135" s="35">
        <f t="shared" si="31"/>
        <v>1.6512142857142854E-2</v>
      </c>
      <c r="AL135">
        <v>0.2135</v>
      </c>
      <c r="AM135">
        <v>-7.7999999999999996E-3</v>
      </c>
      <c r="AN135">
        <v>-1.4999999999999999E-2</v>
      </c>
      <c r="AO135" s="35">
        <f t="shared" si="32"/>
        <v>1.8775000000000014E-2</v>
      </c>
      <c r="AP135" s="35">
        <f t="shared" si="33"/>
        <v>1.2712142857142854E-2</v>
      </c>
      <c r="AQ135" s="35">
        <f t="shared" si="33"/>
        <v>1.9912142857142854E-2</v>
      </c>
      <c r="AR135">
        <v>0.123</v>
      </c>
      <c r="AS135">
        <v>1.6999999999999999E-3</v>
      </c>
      <c r="AT135">
        <v>-1.67E-2</v>
      </c>
      <c r="AU135" s="35">
        <f t="shared" si="34"/>
        <v>2.6608571428571398E-2</v>
      </c>
      <c r="AV135" s="35">
        <f t="shared" si="35"/>
        <v>6.6121428571428546E-3</v>
      </c>
      <c r="AW135" s="35">
        <f t="shared" si="35"/>
        <v>2.1612142857142854E-2</v>
      </c>
      <c r="AX135">
        <v>0.13469999999999999</v>
      </c>
      <c r="AY135">
        <v>-3.1099999999999999E-2</v>
      </c>
      <c r="AZ135">
        <v>9.7999999999999997E-3</v>
      </c>
      <c r="BA135" s="35">
        <f t="shared" si="36"/>
        <v>1.6120714285714294E-2</v>
      </c>
      <c r="BB135" s="35">
        <f t="shared" si="37"/>
        <v>3.6012142857142854E-2</v>
      </c>
      <c r="BC135" s="35">
        <f t="shared" si="37"/>
        <v>1.4712142857142854E-2</v>
      </c>
    </row>
    <row r="136" spans="1:55" ht="15">
      <c r="A136" s="1">
        <v>130</v>
      </c>
      <c r="B136">
        <v>0.23880000000000001</v>
      </c>
      <c r="C136">
        <v>-9.9000000000000008E-3</v>
      </c>
      <c r="D136">
        <v>-2.0000000000000001E-4</v>
      </c>
      <c r="E136" s="34">
        <f t="shared" ref="E136:E146" si="38">IF(B136&gt;$B$149,B136-$B$149,$B$149-B136)</f>
        <v>8.1450000000000133E-3</v>
      </c>
      <c r="F136" s="34">
        <f t="shared" ref="F136:F146" si="39">IF(C136&gt;$C$149,C136-$C$149,IF(C136&gt;0,$C$149-C136,IF(C136&gt;(-$C$149),$C$149-(C136*(-1)),(C136+$C$149)*(-1))))</f>
        <v>1.8753571428571428E-2</v>
      </c>
      <c r="G136" s="34">
        <f t="shared" ref="G136:G146" si="40">IF(D136&gt;$D$149,D136-$D$149,IF(D136&gt;0,$D$149-D136,IF(D136&gt;(-$D$149),$D$149-(D136*(-1)),(D136+$D$149)*(-1))))</f>
        <v>4.7121428571428549E-3</v>
      </c>
      <c r="H136">
        <v>0.224</v>
      </c>
      <c r="I136">
        <v>7.3000000000000001E-3</v>
      </c>
      <c r="J136">
        <v>4.4999999999999997E-3</v>
      </c>
      <c r="K136" s="35">
        <f t="shared" ref="K136:K146" si="41">IF(H136&gt;$H$149,H136-$H$149,$H$149-H136)</f>
        <v>1.2181428571428538E-2</v>
      </c>
      <c r="L136" s="35">
        <f t="shared" ref="L136:M146" si="42">IF(I136&gt;$D$149,I136-$D$149,IF(I136&gt;0,$D$149-I136,IF(I136&gt;(-$D$149),$D$149-(I136*(-1)),(I136+$D$149)*(-1))))</f>
        <v>1.2212142857142855E-2</v>
      </c>
      <c r="M136" s="35">
        <f t="shared" si="42"/>
        <v>9.412142857142855E-3</v>
      </c>
      <c r="N136">
        <v>0.21929999999999999</v>
      </c>
      <c r="O136">
        <v>-2.2499999999999999E-2</v>
      </c>
      <c r="P136">
        <v>-5.0000000000000001E-3</v>
      </c>
      <c r="Q136" s="35">
        <f t="shared" ref="Q136:Q146" si="43">IF(N136&gt;$N$149,N136-$N$149,$N$149-N136)</f>
        <v>5.2457142857142702E-3</v>
      </c>
      <c r="R136" s="35">
        <f t="shared" ref="R136:S146" si="44">IF(O136&gt;$D$149,O136-$D$149,IF(O136&gt;0,$D$149-O136,IF(O136&gt;(-$D$149),$D$149-(O136*(-1)),(O136+$D$149)*(-1))))</f>
        <v>2.7412142857142854E-2</v>
      </c>
      <c r="S136" s="35">
        <f t="shared" si="44"/>
        <v>9.9121428571428555E-3</v>
      </c>
      <c r="T136">
        <v>0.2407</v>
      </c>
      <c r="U136">
        <v>-9.9000000000000008E-3</v>
      </c>
      <c r="V136">
        <v>-1.1299999999999999E-2</v>
      </c>
      <c r="W136" s="35">
        <f t="shared" ref="W136:W146" si="45">IF(T136&gt;$T$149,T136-$T$149,$T$149-T136)</f>
        <v>1.8470714285714201E-2</v>
      </c>
      <c r="X136" s="35">
        <f t="shared" ref="X136:Y146" si="46">IF(U136&gt;$D$149,U136-$D$149,IF(U136&gt;0,$D$149-U136,IF(U136&gt;(-$D$149),$D$149-(U136*(-1)),(U136+$D$149)*(-1))))</f>
        <v>1.4812142857142855E-2</v>
      </c>
      <c r="Y136" s="35">
        <f t="shared" si="46"/>
        <v>1.6212142857142856E-2</v>
      </c>
      <c r="Z136">
        <v>0.21160000000000001</v>
      </c>
      <c r="AA136">
        <v>-6.8999999999999999E-3</v>
      </c>
      <c r="AB136">
        <v>-8.5000000000000006E-3</v>
      </c>
      <c r="AC136" s="35">
        <f t="shared" ref="AC136:AC146" si="47">IF(Z136&gt;$Z$149,Z136-$Z$149,$Z$149-Z136)</f>
        <v>3.5142857142856643E-3</v>
      </c>
      <c r="AD136" s="35">
        <f t="shared" ref="AD136:AE146" si="48">IF(AA136&gt;$D$149,AA136-$D$149,IF(AA136&gt;0,$D$149-AA136,IF(AA136&gt;(-$D$149),$D$149-(AA136*(-1)),(AA136+$D$149)*(-1))))</f>
        <v>1.1812142857142854E-2</v>
      </c>
      <c r="AE136" s="35">
        <f t="shared" si="48"/>
        <v>1.3412142857142855E-2</v>
      </c>
      <c r="AF136">
        <v>0.21959999999999999</v>
      </c>
      <c r="AG136">
        <v>-1.5E-3</v>
      </c>
      <c r="AH136">
        <v>-8.3999999999999995E-3</v>
      </c>
      <c r="AI136" s="35">
        <f t="shared" ref="AI136:AI146" si="49">IF(AF136&gt;$AF$149,AF136-$AF$149,$AF$149-AF136)</f>
        <v>7.4985714285714655E-3</v>
      </c>
      <c r="AJ136" s="35">
        <f t="shared" ref="AJ136:AK146" si="50">IF(AG136&gt;$D$149,AG136-$D$149,IF(AG136&gt;0,$D$149-AG136,IF(AG136&gt;(-$D$149),$D$149-(AG136*(-1)),(AG136+$D$149)*(-1))))</f>
        <v>3.4121428571428545E-3</v>
      </c>
      <c r="AK136" s="35">
        <f t="shared" si="50"/>
        <v>1.3312142857142854E-2</v>
      </c>
      <c r="AL136">
        <v>0.19270000000000001</v>
      </c>
      <c r="AM136">
        <v>-1.5100000000000001E-2</v>
      </c>
      <c r="AN136">
        <v>-7.7999999999999996E-3</v>
      </c>
      <c r="AO136" s="35">
        <f t="shared" ref="AO136:AO146" si="51">IF(AL136&gt;$AL$149,AL136-$AL$149,$AL$149-AL136)</f>
        <v>2.0249999999999713E-3</v>
      </c>
      <c r="AP136" s="35">
        <f t="shared" ref="AP136:AQ146" si="52">IF(AM136&gt;$D$149,AM136-$D$149,IF(AM136&gt;0,$D$149-AM136,IF(AM136&gt;(-$D$149),$D$149-(AM136*(-1)),(AM136+$D$149)*(-1))))</f>
        <v>2.0012142857142853E-2</v>
      </c>
      <c r="AQ136" s="35">
        <f t="shared" si="52"/>
        <v>1.2712142857142854E-2</v>
      </c>
      <c r="AR136">
        <v>0.1376</v>
      </c>
      <c r="AS136">
        <v>-1.29E-2</v>
      </c>
      <c r="AT136">
        <v>1.26E-2</v>
      </c>
      <c r="AU136" s="35">
        <f t="shared" ref="AU136:AU146" si="53">IF(AR136&gt;$AR$149,AR136-$AR$149,$AR$149-AR136)</f>
        <v>4.12085714285714E-2</v>
      </c>
      <c r="AV136" s="35">
        <f t="shared" ref="AV136:AW146" si="54">IF(AS136&gt;$D$149,AS136-$D$149,IF(AS136&gt;0,$D$149-AS136,IF(AS136&gt;(-$D$149),$D$149-(AS136*(-1)),(AS136+$D$149)*(-1))))</f>
        <v>1.7812142857142853E-2</v>
      </c>
      <c r="AW136" s="35">
        <f t="shared" si="54"/>
        <v>1.7512142857142855E-2</v>
      </c>
      <c r="AX136">
        <v>0.14729999999999999</v>
      </c>
      <c r="AY136">
        <v>-6.0000000000000001E-3</v>
      </c>
      <c r="AZ136">
        <v>-2.1899999999999999E-2</v>
      </c>
      <c r="BA136" s="35">
        <f t="shared" ref="BA136:BA146" si="55">IF(AX136&gt;$AX$149,AX136-$AX$149,$AX$149-AX136)</f>
        <v>3.5207142857142937E-3</v>
      </c>
      <c r="BB136" s="35">
        <f t="shared" ref="BB136:BC146" si="56">IF(AY136&gt;$D$149,AY136-$D$149,IF(AY136&gt;0,$D$149-AY136,IF(AY136&gt;(-$D$149),$D$149-(AY136*(-1)),(AY136+$D$149)*(-1))))</f>
        <v>1.0912142857142855E-2</v>
      </c>
      <c r="BC136" s="35">
        <f t="shared" si="56"/>
        <v>2.6812142857142854E-2</v>
      </c>
    </row>
    <row r="137" spans="1:55" ht="15">
      <c r="A137" s="1">
        <v>131</v>
      </c>
      <c r="B137">
        <v>0.2361</v>
      </c>
      <c r="C137">
        <v>-1.7000000000000001E-2</v>
      </c>
      <c r="D137">
        <v>6.7000000000000002E-3</v>
      </c>
      <c r="E137" s="34">
        <f t="shared" si="38"/>
        <v>5.4450000000000054E-3</v>
      </c>
      <c r="F137" s="34">
        <f t="shared" si="39"/>
        <v>2.5853571428571427E-2</v>
      </c>
      <c r="G137" s="34">
        <f t="shared" si="40"/>
        <v>1.1612142857142856E-2</v>
      </c>
      <c r="H137">
        <v>0.21959999999999999</v>
      </c>
      <c r="I137">
        <v>3.5000000000000001E-3</v>
      </c>
      <c r="J137">
        <v>6.1000000000000004E-3</v>
      </c>
      <c r="K137" s="35">
        <f t="shared" si="41"/>
        <v>7.7814285714285225E-3</v>
      </c>
      <c r="L137" s="35">
        <f t="shared" si="42"/>
        <v>8.4121428571428541E-3</v>
      </c>
      <c r="M137" s="35">
        <f t="shared" si="42"/>
        <v>1.1012142857142856E-2</v>
      </c>
      <c r="N137">
        <v>0.22020000000000001</v>
      </c>
      <c r="O137">
        <v>-2.0400000000000001E-2</v>
      </c>
      <c r="P137">
        <v>7.1000000000000004E-3</v>
      </c>
      <c r="Q137" s="35">
        <f t="shared" si="43"/>
        <v>4.3457142857142583E-3</v>
      </c>
      <c r="R137" s="35">
        <f t="shared" si="44"/>
        <v>2.5312142857142856E-2</v>
      </c>
      <c r="S137" s="35">
        <f t="shared" si="44"/>
        <v>1.2012142857142855E-2</v>
      </c>
      <c r="T137">
        <v>0.23350000000000001</v>
      </c>
      <c r="U137">
        <v>-6.7999999999999996E-3</v>
      </c>
      <c r="V137">
        <v>-8.8000000000000005E-3</v>
      </c>
      <c r="W137" s="35">
        <f t="shared" si="45"/>
        <v>1.1270714285714217E-2</v>
      </c>
      <c r="X137" s="35">
        <f t="shared" si="46"/>
        <v>1.1712142857142855E-2</v>
      </c>
      <c r="Y137" s="35">
        <f t="shared" si="46"/>
        <v>1.3712142857142855E-2</v>
      </c>
      <c r="Z137">
        <v>0.2036</v>
      </c>
      <c r="AA137">
        <v>-4.4000000000000003E-3</v>
      </c>
      <c r="AB137">
        <v>-3.5000000000000001E-3</v>
      </c>
      <c r="AC137" s="35">
        <f t="shared" si="47"/>
        <v>1.1514285714285671E-2</v>
      </c>
      <c r="AD137" s="35">
        <f t="shared" si="48"/>
        <v>5.1214285714285424E-4</v>
      </c>
      <c r="AE137" s="35">
        <f t="shared" si="48"/>
        <v>1.4121428571428544E-3</v>
      </c>
      <c r="AF137">
        <v>0.20730000000000001</v>
      </c>
      <c r="AG137">
        <v>-7.1999999999999998E-3</v>
      </c>
      <c r="AH137">
        <v>-7.4000000000000003E-3</v>
      </c>
      <c r="AI137" s="35">
        <f t="shared" si="49"/>
        <v>4.8014285714285121E-3</v>
      </c>
      <c r="AJ137" s="35">
        <f t="shared" si="50"/>
        <v>1.2112142857142854E-2</v>
      </c>
      <c r="AK137" s="35">
        <f t="shared" si="50"/>
        <v>1.2312142857142855E-2</v>
      </c>
      <c r="AL137">
        <v>0.2026</v>
      </c>
      <c r="AM137">
        <v>-4.4999999999999997E-3</v>
      </c>
      <c r="AN137">
        <v>-4.4999999999999997E-3</v>
      </c>
      <c r="AO137" s="35">
        <f t="shared" si="51"/>
        <v>7.8750000000000209E-3</v>
      </c>
      <c r="AP137" s="35">
        <f t="shared" si="52"/>
        <v>4.1214285714285485E-4</v>
      </c>
      <c r="AQ137" s="35">
        <f t="shared" si="52"/>
        <v>4.1214285714285485E-4</v>
      </c>
      <c r="AR137">
        <v>0.1239</v>
      </c>
      <c r="AS137">
        <v>1.4E-2</v>
      </c>
      <c r="AT137">
        <v>9.1000000000000004E-3</v>
      </c>
      <c r="AU137" s="35">
        <f t="shared" si="53"/>
        <v>2.7508571428571396E-2</v>
      </c>
      <c r="AV137" s="35">
        <f t="shared" si="54"/>
        <v>1.8912142857142857E-2</v>
      </c>
      <c r="AW137" s="35">
        <f t="shared" si="54"/>
        <v>1.4012142857142855E-2</v>
      </c>
      <c r="AX137">
        <v>0.1782</v>
      </c>
      <c r="AY137">
        <v>-2.6200000000000001E-2</v>
      </c>
      <c r="AZ137">
        <v>-3.2300000000000002E-2</v>
      </c>
      <c r="BA137" s="35">
        <f t="shared" si="55"/>
        <v>2.7379285714285717E-2</v>
      </c>
      <c r="BB137" s="35">
        <f t="shared" si="56"/>
        <v>3.1112142857142856E-2</v>
      </c>
      <c r="BC137" s="35">
        <f t="shared" si="56"/>
        <v>3.721214285714286E-2</v>
      </c>
    </row>
    <row r="138" spans="1:55" ht="15">
      <c r="A138" s="1">
        <v>132</v>
      </c>
      <c r="B138">
        <v>0.23860000000000001</v>
      </c>
      <c r="C138">
        <v>-2.0799999999999999E-2</v>
      </c>
      <c r="D138">
        <v>1.5E-3</v>
      </c>
      <c r="E138" s="34">
        <f t="shared" si="38"/>
        <v>7.9450000000000076E-3</v>
      </c>
      <c r="F138" s="34">
        <f t="shared" si="39"/>
        <v>2.9653571428571425E-2</v>
      </c>
      <c r="G138" s="34">
        <f t="shared" si="40"/>
        <v>6.4121428571428541E-3</v>
      </c>
      <c r="H138">
        <v>0.2273</v>
      </c>
      <c r="I138">
        <v>1.2699999999999999E-2</v>
      </c>
      <c r="J138">
        <v>1.7899999999999999E-2</v>
      </c>
      <c r="K138" s="35">
        <f t="shared" si="41"/>
        <v>1.5481428571428535E-2</v>
      </c>
      <c r="L138" s="35">
        <f t="shared" si="42"/>
        <v>1.7612142857142854E-2</v>
      </c>
      <c r="M138" s="35">
        <f t="shared" si="42"/>
        <v>2.2812142857142854E-2</v>
      </c>
      <c r="N138">
        <v>0.2089</v>
      </c>
      <c r="O138">
        <v>-5.7000000000000002E-3</v>
      </c>
      <c r="P138">
        <v>4.3E-3</v>
      </c>
      <c r="Q138" s="35">
        <f t="shared" si="43"/>
        <v>1.5645714285714263E-2</v>
      </c>
      <c r="R138" s="35">
        <f t="shared" si="44"/>
        <v>1.0612142857142855E-2</v>
      </c>
      <c r="S138" s="35">
        <f t="shared" si="44"/>
        <v>9.2121428571428545E-3</v>
      </c>
      <c r="T138">
        <v>0.2361</v>
      </c>
      <c r="U138">
        <v>8.9999999999999998E-4</v>
      </c>
      <c r="V138">
        <v>-0.01</v>
      </c>
      <c r="W138" s="35">
        <f t="shared" si="45"/>
        <v>1.3870714285714209E-2</v>
      </c>
      <c r="X138" s="35">
        <f t="shared" si="46"/>
        <v>5.8121428571428543E-3</v>
      </c>
      <c r="Y138" s="35">
        <f t="shared" si="46"/>
        <v>1.4912142857142855E-2</v>
      </c>
      <c r="Z138">
        <v>0.21790000000000001</v>
      </c>
      <c r="AA138">
        <v>-4.3E-3</v>
      </c>
      <c r="AB138">
        <v>-8.0000000000000004E-4</v>
      </c>
      <c r="AC138" s="35">
        <f t="shared" si="47"/>
        <v>2.7857142857143358E-3</v>
      </c>
      <c r="AD138" s="35">
        <f t="shared" si="48"/>
        <v>6.121428571428545E-4</v>
      </c>
      <c r="AE138" s="35">
        <f t="shared" si="48"/>
        <v>4.1121428571428541E-3</v>
      </c>
      <c r="AF138">
        <v>0.2006</v>
      </c>
      <c r="AG138">
        <v>-9.9000000000000008E-3</v>
      </c>
      <c r="AH138">
        <v>-6.6E-3</v>
      </c>
      <c r="AI138" s="35">
        <f t="shared" si="49"/>
        <v>1.1501428571428524E-2</v>
      </c>
      <c r="AJ138" s="35">
        <f t="shared" si="50"/>
        <v>1.4812142857142855E-2</v>
      </c>
      <c r="AK138" s="35">
        <f t="shared" si="50"/>
        <v>1.1512142857142854E-2</v>
      </c>
      <c r="AL138">
        <v>0.1991</v>
      </c>
      <c r="AM138">
        <v>1.67E-2</v>
      </c>
      <c r="AN138">
        <v>-6.1000000000000004E-3</v>
      </c>
      <c r="AO138" s="35">
        <f t="shared" si="51"/>
        <v>4.3750000000000178E-3</v>
      </c>
      <c r="AP138" s="35">
        <f t="shared" si="52"/>
        <v>2.1612142857142854E-2</v>
      </c>
      <c r="AQ138" s="35">
        <f t="shared" si="52"/>
        <v>1.1012142857142856E-2</v>
      </c>
      <c r="AR138">
        <v>7.4999999999999997E-2</v>
      </c>
      <c r="AS138">
        <v>5.3999999999999999E-2</v>
      </c>
      <c r="AT138">
        <v>-7.4000000000000003E-3</v>
      </c>
      <c r="AU138" s="35">
        <f t="shared" si="53"/>
        <v>2.1391428571428603E-2</v>
      </c>
      <c r="AV138" s="35">
        <f t="shared" si="54"/>
        <v>5.8912142857142857E-2</v>
      </c>
      <c r="AW138" s="35">
        <f t="shared" si="54"/>
        <v>1.2312142857142855E-2</v>
      </c>
      <c r="AX138">
        <v>0.1346</v>
      </c>
      <c r="AY138">
        <v>-1.0200000000000001E-2</v>
      </c>
      <c r="AZ138">
        <v>-3.4200000000000001E-2</v>
      </c>
      <c r="BA138" s="35">
        <f t="shared" si="55"/>
        <v>1.6220714285714283E-2</v>
      </c>
      <c r="BB138" s="35">
        <f t="shared" si="56"/>
        <v>1.5112142857142855E-2</v>
      </c>
      <c r="BC138" s="35">
        <f t="shared" si="56"/>
        <v>3.9112142857142859E-2</v>
      </c>
    </row>
    <row r="139" spans="1:55" ht="15">
      <c r="A139" s="1">
        <v>133</v>
      </c>
      <c r="B139">
        <v>0.23430000000000001</v>
      </c>
      <c r="C139">
        <v>-1.7500000000000002E-2</v>
      </c>
      <c r="D139">
        <v>-1.01E-2</v>
      </c>
      <c r="E139" s="34">
        <f t="shared" si="38"/>
        <v>3.6450000000000093E-3</v>
      </c>
      <c r="F139" s="34">
        <f t="shared" si="39"/>
        <v>2.6353571428571428E-2</v>
      </c>
      <c r="G139" s="34">
        <f t="shared" si="40"/>
        <v>1.5012142857142854E-2</v>
      </c>
      <c r="H139">
        <v>0.22090000000000001</v>
      </c>
      <c r="I139">
        <v>1.7600000000000001E-2</v>
      </c>
      <c r="J139">
        <v>7.6E-3</v>
      </c>
      <c r="K139" s="35">
        <f t="shared" si="41"/>
        <v>9.0814285714285459E-3</v>
      </c>
      <c r="L139" s="35">
        <f t="shared" si="42"/>
        <v>2.2512142857142856E-2</v>
      </c>
      <c r="M139" s="35">
        <f t="shared" si="42"/>
        <v>1.2512142857142854E-2</v>
      </c>
      <c r="N139">
        <v>0.2162</v>
      </c>
      <c r="O139">
        <v>1.9E-2</v>
      </c>
      <c r="P139">
        <v>7.7999999999999996E-3</v>
      </c>
      <c r="Q139" s="35">
        <f t="shared" si="43"/>
        <v>8.3457142857142619E-3</v>
      </c>
      <c r="R139" s="35">
        <f t="shared" si="44"/>
        <v>2.3912142857142854E-2</v>
      </c>
      <c r="S139" s="35">
        <f t="shared" si="44"/>
        <v>1.2712142857142854E-2</v>
      </c>
      <c r="T139">
        <v>0.2293</v>
      </c>
      <c r="U139">
        <v>-1.1900000000000001E-2</v>
      </c>
      <c r="V139">
        <v>-1.38E-2</v>
      </c>
      <c r="W139" s="35">
        <f t="shared" si="45"/>
        <v>7.070714285714208E-3</v>
      </c>
      <c r="X139" s="35">
        <f t="shared" si="46"/>
        <v>1.6812142857142855E-2</v>
      </c>
      <c r="Y139" s="35">
        <f t="shared" si="46"/>
        <v>1.8712142857142854E-2</v>
      </c>
      <c r="Z139">
        <v>0.22509999999999999</v>
      </c>
      <c r="AA139">
        <v>2.8999999999999998E-3</v>
      </c>
      <c r="AB139">
        <v>7.4999999999999997E-3</v>
      </c>
      <c r="AC139" s="35">
        <f t="shared" si="47"/>
        <v>9.98571428571432E-3</v>
      </c>
      <c r="AD139" s="35">
        <f t="shared" si="48"/>
        <v>7.8121428571428543E-3</v>
      </c>
      <c r="AE139" s="35">
        <f t="shared" si="48"/>
        <v>1.2412142857142854E-2</v>
      </c>
      <c r="AF139">
        <v>0.19739999999999999</v>
      </c>
      <c r="AG139">
        <v>-7.1999999999999998E-3</v>
      </c>
      <c r="AH139">
        <v>-4.7999999999999996E-3</v>
      </c>
      <c r="AI139" s="35">
        <f t="shared" si="49"/>
        <v>1.4701428571428532E-2</v>
      </c>
      <c r="AJ139" s="35">
        <f t="shared" si="50"/>
        <v>1.2112142857142854E-2</v>
      </c>
      <c r="AK139" s="35">
        <f t="shared" si="50"/>
        <v>1.1214285714285493E-4</v>
      </c>
      <c r="AL139">
        <v>0.21379999999999999</v>
      </c>
      <c r="AM139">
        <v>-2.1399999999999999E-2</v>
      </c>
      <c r="AN139">
        <v>-1.54E-2</v>
      </c>
      <c r="AO139" s="35">
        <f t="shared" si="51"/>
        <v>1.9075000000000009E-2</v>
      </c>
      <c r="AP139" s="35">
        <f t="shared" si="52"/>
        <v>2.6312142857142853E-2</v>
      </c>
      <c r="AQ139" s="35">
        <f t="shared" si="52"/>
        <v>2.0312142857142855E-2</v>
      </c>
      <c r="AR139">
        <v>8.2900000000000001E-2</v>
      </c>
      <c r="AS139">
        <v>9.1000000000000004E-3</v>
      </c>
      <c r="AT139">
        <v>8.0000000000000002E-3</v>
      </c>
      <c r="AU139" s="35">
        <f t="shared" si="53"/>
        <v>1.3491428571428599E-2</v>
      </c>
      <c r="AV139" s="35">
        <f t="shared" si="54"/>
        <v>1.4012142857142855E-2</v>
      </c>
      <c r="AW139" s="35">
        <f t="shared" si="54"/>
        <v>1.2912142857142855E-2</v>
      </c>
      <c r="AX139">
        <v>0.15290000000000001</v>
      </c>
      <c r="AY139">
        <v>-1.9E-2</v>
      </c>
      <c r="AZ139">
        <v>-3.1800000000000002E-2</v>
      </c>
      <c r="BA139" s="35">
        <f t="shared" si="55"/>
        <v>2.0792857142857279E-3</v>
      </c>
      <c r="BB139" s="35">
        <f t="shared" si="56"/>
        <v>2.3912142857142854E-2</v>
      </c>
      <c r="BC139" s="35">
        <f t="shared" si="56"/>
        <v>3.671214285714286E-2</v>
      </c>
    </row>
    <row r="140" spans="1:55" ht="15">
      <c r="A140" s="1">
        <v>134</v>
      </c>
      <c r="B140">
        <v>0.23230000000000001</v>
      </c>
      <c r="C140">
        <v>-1.7299999999999999E-2</v>
      </c>
      <c r="D140">
        <v>-8.3999999999999995E-3</v>
      </c>
      <c r="E140" s="34">
        <f t="shared" si="38"/>
        <v>1.6450000000000076E-3</v>
      </c>
      <c r="F140" s="34">
        <f t="shared" si="39"/>
        <v>2.6153571428571429E-2</v>
      </c>
      <c r="G140" s="34">
        <f t="shared" si="40"/>
        <v>1.3312142857142854E-2</v>
      </c>
      <c r="H140">
        <v>0.23960000000000001</v>
      </c>
      <c r="I140">
        <v>1.9599999999999999E-2</v>
      </c>
      <c r="J140">
        <v>-3.2000000000000002E-3</v>
      </c>
      <c r="K140" s="35">
        <f t="shared" si="41"/>
        <v>2.778142857142854E-2</v>
      </c>
      <c r="L140" s="35">
        <f t="shared" si="42"/>
        <v>2.4512142857142854E-2</v>
      </c>
      <c r="M140" s="35">
        <f t="shared" si="42"/>
        <v>1.7121428571428544E-3</v>
      </c>
      <c r="N140">
        <v>0.23280000000000001</v>
      </c>
      <c r="O140">
        <v>-4.7000000000000002E-3</v>
      </c>
      <c r="P140">
        <v>1.4E-3</v>
      </c>
      <c r="Q140" s="35">
        <f t="shared" si="43"/>
        <v>8.2542857142857418E-3</v>
      </c>
      <c r="R140" s="35">
        <f t="shared" si="44"/>
        <v>2.1214285714285432E-4</v>
      </c>
      <c r="S140" s="35">
        <f t="shared" si="44"/>
        <v>6.3121428571428547E-3</v>
      </c>
      <c r="T140">
        <v>0.23</v>
      </c>
      <c r="U140">
        <v>-4.3E-3</v>
      </c>
      <c r="V140">
        <v>-9.1000000000000004E-3</v>
      </c>
      <c r="W140" s="35">
        <f t="shared" si="45"/>
        <v>7.7707142857142142E-3</v>
      </c>
      <c r="X140" s="35">
        <f t="shared" si="46"/>
        <v>6.121428571428545E-4</v>
      </c>
      <c r="Y140" s="35">
        <f t="shared" si="46"/>
        <v>1.4012142857142855E-2</v>
      </c>
      <c r="Z140">
        <v>0.2301</v>
      </c>
      <c r="AA140">
        <v>-2.5000000000000001E-3</v>
      </c>
      <c r="AB140">
        <v>5.8999999999999999E-3</v>
      </c>
      <c r="AC140" s="35">
        <f t="shared" si="47"/>
        <v>1.4985714285714324E-2</v>
      </c>
      <c r="AD140" s="35">
        <f t="shared" si="48"/>
        <v>2.4121428571428545E-3</v>
      </c>
      <c r="AE140" s="35">
        <f t="shared" si="48"/>
        <v>1.0812142857142854E-2</v>
      </c>
      <c r="AF140">
        <v>0.19789999999999999</v>
      </c>
      <c r="AG140">
        <v>-1.37E-2</v>
      </c>
      <c r="AH140">
        <v>-5.0000000000000001E-3</v>
      </c>
      <c r="AI140" s="35">
        <f t="shared" si="49"/>
        <v>1.4201428571428532E-2</v>
      </c>
      <c r="AJ140" s="35">
        <f t="shared" si="50"/>
        <v>1.8612142857142855E-2</v>
      </c>
      <c r="AK140" s="35">
        <f t="shared" si="50"/>
        <v>9.9121428571428555E-3</v>
      </c>
      <c r="AL140">
        <v>0.2059</v>
      </c>
      <c r="AM140">
        <v>-9.1999999999999998E-3</v>
      </c>
      <c r="AN140">
        <v>-1.8499999999999999E-2</v>
      </c>
      <c r="AO140" s="35">
        <f t="shared" si="51"/>
        <v>1.1175000000000018E-2</v>
      </c>
      <c r="AP140" s="35">
        <f t="shared" si="52"/>
        <v>1.4112142857142854E-2</v>
      </c>
      <c r="AQ140" s="35">
        <f t="shared" si="52"/>
        <v>2.3412142857142854E-2</v>
      </c>
      <c r="AR140">
        <v>9.3299999999999994E-2</v>
      </c>
      <c r="AS140">
        <v>-8.0999999999999996E-3</v>
      </c>
      <c r="AT140">
        <v>1.5599999999999999E-2</v>
      </c>
      <c r="AU140" s="35">
        <f t="shared" si="53"/>
        <v>3.0914285714286061E-3</v>
      </c>
      <c r="AV140" s="35">
        <f t="shared" si="54"/>
        <v>1.3012142857142854E-2</v>
      </c>
      <c r="AW140" s="35">
        <f t="shared" si="54"/>
        <v>2.0512142857142854E-2</v>
      </c>
      <c r="AX140">
        <v>0.1215</v>
      </c>
      <c r="AY140">
        <v>-1.9099999999999999E-2</v>
      </c>
      <c r="AZ140">
        <v>-1.0500000000000001E-2</v>
      </c>
      <c r="BA140" s="35">
        <f t="shared" si="55"/>
        <v>2.9320714285714283E-2</v>
      </c>
      <c r="BB140" s="35">
        <f t="shared" si="56"/>
        <v>2.4012142857142853E-2</v>
      </c>
      <c r="BC140" s="35">
        <f t="shared" si="56"/>
        <v>1.5412142857142855E-2</v>
      </c>
    </row>
    <row r="141" spans="1:55" ht="15">
      <c r="A141" s="1">
        <v>135</v>
      </c>
      <c r="B141">
        <v>0.22839999999999999</v>
      </c>
      <c r="C141">
        <v>-1.9699999999999999E-2</v>
      </c>
      <c r="D141">
        <v>-1.1000000000000001E-3</v>
      </c>
      <c r="E141" s="34">
        <f t="shared" si="38"/>
        <v>2.255000000000007E-3</v>
      </c>
      <c r="F141" s="34">
        <f t="shared" si="39"/>
        <v>2.8553571428571428E-2</v>
      </c>
      <c r="G141" s="34">
        <f t="shared" si="40"/>
        <v>3.8121428571428542E-3</v>
      </c>
      <c r="H141">
        <v>0.2442</v>
      </c>
      <c r="I141">
        <v>1.2999999999999999E-2</v>
      </c>
      <c r="J141">
        <v>1.4E-3</v>
      </c>
      <c r="K141" s="35">
        <f t="shared" si="41"/>
        <v>3.2381428571428533E-2</v>
      </c>
      <c r="L141" s="35">
        <f t="shared" si="42"/>
        <v>1.7912142857142856E-2</v>
      </c>
      <c r="M141" s="35">
        <f t="shared" si="42"/>
        <v>6.3121428571428547E-3</v>
      </c>
      <c r="N141">
        <v>0.2329</v>
      </c>
      <c r="O141">
        <v>-4.4000000000000003E-3</v>
      </c>
      <c r="P141">
        <v>7.4000000000000003E-3</v>
      </c>
      <c r="Q141" s="35">
        <f t="shared" si="43"/>
        <v>8.3542857142857307E-3</v>
      </c>
      <c r="R141" s="35">
        <f t="shared" si="44"/>
        <v>5.1214285714285424E-4</v>
      </c>
      <c r="S141" s="35">
        <f t="shared" si="44"/>
        <v>1.2312142857142855E-2</v>
      </c>
      <c r="T141">
        <v>0.23250000000000001</v>
      </c>
      <c r="U141">
        <v>-1.2500000000000001E-2</v>
      </c>
      <c r="V141">
        <v>-1.06E-2</v>
      </c>
      <c r="W141" s="35">
        <f t="shared" si="45"/>
        <v>1.0270714285714216E-2</v>
      </c>
      <c r="X141" s="35">
        <f t="shared" si="46"/>
        <v>1.7412142857142855E-2</v>
      </c>
      <c r="Y141" s="35">
        <f t="shared" si="46"/>
        <v>1.5512142857142855E-2</v>
      </c>
      <c r="Z141">
        <v>0.2311</v>
      </c>
      <c r="AA141">
        <v>2.3999999999999998E-3</v>
      </c>
      <c r="AB141">
        <v>-3.0000000000000001E-3</v>
      </c>
      <c r="AC141" s="35">
        <f t="shared" si="47"/>
        <v>1.5985714285714325E-2</v>
      </c>
      <c r="AD141" s="35">
        <f t="shared" si="48"/>
        <v>7.3121428571428539E-3</v>
      </c>
      <c r="AE141" s="35">
        <f t="shared" si="48"/>
        <v>1.9121428571428544E-3</v>
      </c>
      <c r="AF141">
        <v>0.20669999999999999</v>
      </c>
      <c r="AG141">
        <v>5.0000000000000001E-4</v>
      </c>
      <c r="AH141">
        <v>-1E-4</v>
      </c>
      <c r="AI141" s="35">
        <f t="shared" si="49"/>
        <v>5.4014285714285293E-3</v>
      </c>
      <c r="AJ141" s="35">
        <f t="shared" si="50"/>
        <v>5.412142857142855E-3</v>
      </c>
      <c r="AK141" s="35">
        <f t="shared" si="50"/>
        <v>4.8121428571428542E-3</v>
      </c>
      <c r="AL141">
        <v>0.17849999999999999</v>
      </c>
      <c r="AM141">
        <v>-1.4500000000000001E-2</v>
      </c>
      <c r="AN141">
        <v>1.9E-3</v>
      </c>
      <c r="AO141" s="35">
        <f t="shared" si="51"/>
        <v>1.6224999999999989E-2</v>
      </c>
      <c r="AP141" s="35">
        <f t="shared" si="52"/>
        <v>1.9412142857142857E-2</v>
      </c>
      <c r="AQ141" s="35">
        <f t="shared" si="52"/>
        <v>6.8121428571428543E-3</v>
      </c>
      <c r="AR141">
        <v>0.1158</v>
      </c>
      <c r="AS141">
        <v>8.3999999999999995E-3</v>
      </c>
      <c r="AT141">
        <v>4.5999999999999999E-3</v>
      </c>
      <c r="AU141" s="35">
        <f t="shared" si="53"/>
        <v>1.94085714285714E-2</v>
      </c>
      <c r="AV141" s="35">
        <f t="shared" si="54"/>
        <v>1.3312142857142854E-2</v>
      </c>
      <c r="AW141" s="35">
        <f t="shared" si="54"/>
        <v>9.5121428571428544E-3</v>
      </c>
      <c r="AX141">
        <v>0.1424</v>
      </c>
      <c r="AY141">
        <v>2.7000000000000001E-3</v>
      </c>
      <c r="AZ141">
        <v>-1.34E-2</v>
      </c>
      <c r="BA141" s="35">
        <f t="shared" si="55"/>
        <v>8.4207142857142814E-3</v>
      </c>
      <c r="BB141" s="35">
        <f t="shared" si="56"/>
        <v>7.6121428571428547E-3</v>
      </c>
      <c r="BC141" s="35">
        <f t="shared" si="56"/>
        <v>1.8312142857142853E-2</v>
      </c>
    </row>
    <row r="142" spans="1:55" ht="15">
      <c r="A142" s="1">
        <v>136</v>
      </c>
      <c r="B142">
        <v>0.22059999999999999</v>
      </c>
      <c r="C142">
        <v>-2.4799999999999999E-2</v>
      </c>
      <c r="D142">
        <v>-1.17E-2</v>
      </c>
      <c r="E142" s="34">
        <f t="shared" si="38"/>
        <v>1.0055000000000008E-2</v>
      </c>
      <c r="F142" s="34">
        <f t="shared" si="39"/>
        <v>3.3653571428571429E-2</v>
      </c>
      <c r="G142" s="34">
        <f t="shared" si="40"/>
        <v>1.6612142857142853E-2</v>
      </c>
      <c r="H142">
        <v>0.22389999999999999</v>
      </c>
      <c r="I142">
        <v>1.35E-2</v>
      </c>
      <c r="J142">
        <v>2.3E-3</v>
      </c>
      <c r="K142" s="35">
        <f t="shared" si="41"/>
        <v>1.2081428571428521E-2</v>
      </c>
      <c r="L142" s="35">
        <f t="shared" si="42"/>
        <v>1.8412142857142856E-2</v>
      </c>
      <c r="M142" s="35">
        <f t="shared" si="42"/>
        <v>7.2121428571428545E-3</v>
      </c>
      <c r="N142">
        <v>0.22670000000000001</v>
      </c>
      <c r="O142">
        <v>5.9999999999999995E-4</v>
      </c>
      <c r="P142">
        <v>2.3999999999999998E-3</v>
      </c>
      <c r="Q142" s="35">
        <f t="shared" si="43"/>
        <v>2.1542857142857474E-3</v>
      </c>
      <c r="R142" s="35">
        <f t="shared" si="44"/>
        <v>5.5121428571428543E-3</v>
      </c>
      <c r="S142" s="35">
        <f t="shared" si="44"/>
        <v>7.3121428571428539E-3</v>
      </c>
      <c r="T142">
        <v>0.22819999999999999</v>
      </c>
      <c r="U142">
        <v>-1.4E-3</v>
      </c>
      <c r="V142">
        <v>-4.7000000000000002E-3</v>
      </c>
      <c r="W142" s="35">
        <f t="shared" si="45"/>
        <v>5.9707142857141904E-3</v>
      </c>
      <c r="X142" s="35">
        <f t="shared" si="46"/>
        <v>3.5121428571428543E-3</v>
      </c>
      <c r="Y142" s="35">
        <f t="shared" si="46"/>
        <v>2.1214285714285432E-4</v>
      </c>
      <c r="Z142">
        <v>0.2059</v>
      </c>
      <c r="AA142">
        <v>8.3000000000000001E-3</v>
      </c>
      <c r="AB142">
        <v>2.0999999999999999E-3</v>
      </c>
      <c r="AC142" s="35">
        <f t="shared" si="47"/>
        <v>9.2142857142856749E-3</v>
      </c>
      <c r="AD142" s="35">
        <f t="shared" si="48"/>
        <v>1.3212142857142855E-2</v>
      </c>
      <c r="AE142" s="35">
        <f t="shared" si="48"/>
        <v>7.0121428571428539E-3</v>
      </c>
      <c r="AF142">
        <v>0.2094</v>
      </c>
      <c r="AG142">
        <v>-1.3599999999999999E-2</v>
      </c>
      <c r="AH142">
        <v>1.1999999999999999E-3</v>
      </c>
      <c r="AI142" s="35">
        <f t="shared" si="49"/>
        <v>2.7014285714285213E-3</v>
      </c>
      <c r="AJ142" s="35">
        <f t="shared" si="50"/>
        <v>1.8512142857142852E-2</v>
      </c>
      <c r="AK142" s="35">
        <f t="shared" si="50"/>
        <v>6.1121428571428542E-3</v>
      </c>
      <c r="AL142">
        <v>0.19189999999999999</v>
      </c>
      <c r="AM142">
        <v>-2.07E-2</v>
      </c>
      <c r="AN142">
        <v>-1.1299999999999999E-2</v>
      </c>
      <c r="AO142" s="35">
        <f t="shared" si="51"/>
        <v>2.8249999999999942E-3</v>
      </c>
      <c r="AP142" s="35">
        <f t="shared" si="52"/>
        <v>2.5612142857142854E-2</v>
      </c>
      <c r="AQ142" s="35">
        <f t="shared" si="52"/>
        <v>1.6212142857142856E-2</v>
      </c>
      <c r="AR142">
        <v>8.7099999999999997E-2</v>
      </c>
      <c r="AS142">
        <v>-1.5E-3</v>
      </c>
      <c r="AT142">
        <v>-1.49E-2</v>
      </c>
      <c r="AU142" s="35">
        <f t="shared" si="53"/>
        <v>9.2914285714286032E-3</v>
      </c>
      <c r="AV142" s="35">
        <f t="shared" si="54"/>
        <v>3.4121428571428545E-3</v>
      </c>
      <c r="AW142" s="35">
        <f t="shared" si="54"/>
        <v>1.9812142857142855E-2</v>
      </c>
      <c r="AX142">
        <v>0.1082</v>
      </c>
      <c r="AY142">
        <v>5.5199999999999999E-2</v>
      </c>
      <c r="AZ142">
        <v>-4.19E-2</v>
      </c>
      <c r="BA142" s="35">
        <f t="shared" si="55"/>
        <v>4.2620714285714276E-2</v>
      </c>
      <c r="BB142" s="35">
        <f t="shared" si="56"/>
        <v>6.011214285714285E-2</v>
      </c>
      <c r="BC142" s="35">
        <f t="shared" si="56"/>
        <v>4.6812142857142858E-2</v>
      </c>
    </row>
    <row r="143" spans="1:55" ht="15">
      <c r="A143" s="1">
        <v>137</v>
      </c>
      <c r="B143">
        <v>0.21779999999999999</v>
      </c>
      <c r="C143">
        <v>-4.1000000000000002E-2</v>
      </c>
      <c r="D143">
        <v>-7.7999999999999996E-3</v>
      </c>
      <c r="E143" s="34">
        <f t="shared" si="38"/>
        <v>1.2855000000000005E-2</v>
      </c>
      <c r="F143" s="34">
        <f t="shared" si="39"/>
        <v>4.9853571428571428E-2</v>
      </c>
      <c r="G143" s="34">
        <f t="shared" si="40"/>
        <v>1.2712142857142854E-2</v>
      </c>
      <c r="H143">
        <v>0.21629999999999999</v>
      </c>
      <c r="I143">
        <v>2.9999999999999997E-4</v>
      </c>
      <c r="J143">
        <v>8.0000000000000004E-4</v>
      </c>
      <c r="K143" s="35">
        <f t="shared" si="41"/>
        <v>4.4814285714285251E-3</v>
      </c>
      <c r="L143" s="35">
        <f t="shared" si="42"/>
        <v>5.2121428571428544E-3</v>
      </c>
      <c r="M143" s="35">
        <f t="shared" si="42"/>
        <v>5.7121428571428549E-3</v>
      </c>
      <c r="N143">
        <v>0.22040000000000001</v>
      </c>
      <c r="O143">
        <v>-1.8800000000000001E-2</v>
      </c>
      <c r="P143">
        <v>1.1999999999999999E-3</v>
      </c>
      <c r="Q143" s="35">
        <f t="shared" si="43"/>
        <v>4.1457142857142526E-3</v>
      </c>
      <c r="R143" s="35">
        <f t="shared" si="44"/>
        <v>2.3712142857142855E-2</v>
      </c>
      <c r="S143" s="35">
        <f t="shared" si="44"/>
        <v>6.1121428571428542E-3</v>
      </c>
      <c r="T143">
        <v>0.2228</v>
      </c>
      <c r="U143">
        <v>2.2000000000000001E-3</v>
      </c>
      <c r="V143">
        <v>-5.1999999999999998E-3</v>
      </c>
      <c r="W143" s="35">
        <f t="shared" si="45"/>
        <v>5.7071428571420224E-4</v>
      </c>
      <c r="X143" s="35">
        <f t="shared" si="46"/>
        <v>7.1121428571428551E-3</v>
      </c>
      <c r="Y143" s="35">
        <f t="shared" si="46"/>
        <v>1.0112142857142854E-2</v>
      </c>
      <c r="Z143">
        <v>0.2056</v>
      </c>
      <c r="AA143">
        <v>1.4999999999999999E-2</v>
      </c>
      <c r="AB143">
        <v>3.7000000000000002E-3</v>
      </c>
      <c r="AC143" s="35">
        <f t="shared" si="47"/>
        <v>9.5142857142856696E-3</v>
      </c>
      <c r="AD143" s="35">
        <f t="shared" si="48"/>
        <v>1.9912142857142854E-2</v>
      </c>
      <c r="AE143" s="35">
        <f t="shared" si="48"/>
        <v>8.6121428571428547E-3</v>
      </c>
      <c r="AF143">
        <v>0.19389999999999999</v>
      </c>
      <c r="AG143">
        <v>-7.9000000000000008E-3</v>
      </c>
      <c r="AH143">
        <v>-1.6999999999999999E-3</v>
      </c>
      <c r="AI143" s="35">
        <f t="shared" si="49"/>
        <v>1.8201428571428535E-2</v>
      </c>
      <c r="AJ143" s="35">
        <f t="shared" si="50"/>
        <v>1.2812142857142855E-2</v>
      </c>
      <c r="AK143" s="35">
        <f t="shared" si="50"/>
        <v>3.2121428571428544E-3</v>
      </c>
      <c r="AL143">
        <v>0.1792</v>
      </c>
      <c r="AM143">
        <v>-4.5999999999999999E-2</v>
      </c>
      <c r="AN143">
        <v>7.7999999999999996E-3</v>
      </c>
      <c r="AO143" s="35">
        <f t="shared" si="51"/>
        <v>1.5524999999999983E-2</v>
      </c>
      <c r="AP143" s="35">
        <f t="shared" si="52"/>
        <v>5.091214285714285E-2</v>
      </c>
      <c r="AQ143" s="35">
        <f t="shared" si="52"/>
        <v>1.2712142857142854E-2</v>
      </c>
      <c r="AR143">
        <v>8.4900000000000003E-2</v>
      </c>
      <c r="AS143">
        <v>-3.61E-2</v>
      </c>
      <c r="AT143">
        <v>7.1000000000000004E-3</v>
      </c>
      <c r="AU143" s="35">
        <f t="shared" si="53"/>
        <v>1.1491428571428597E-2</v>
      </c>
      <c r="AV143" s="35">
        <f t="shared" si="54"/>
        <v>4.1012142857142858E-2</v>
      </c>
      <c r="AW143" s="35">
        <f t="shared" si="54"/>
        <v>1.2012142857142855E-2</v>
      </c>
      <c r="AX143">
        <v>8.4099999999999994E-2</v>
      </c>
      <c r="AY143">
        <v>4.48E-2</v>
      </c>
      <c r="AZ143">
        <v>-5.4999999999999997E-3</v>
      </c>
      <c r="BA143" s="35">
        <f t="shared" si="55"/>
        <v>6.6720714285714286E-2</v>
      </c>
      <c r="BB143" s="35">
        <f t="shared" si="56"/>
        <v>4.9712142857142858E-2</v>
      </c>
      <c r="BC143" s="35">
        <f t="shared" si="56"/>
        <v>1.0412142857142854E-2</v>
      </c>
    </row>
    <row r="144" spans="1:55" ht="15">
      <c r="A144" s="1">
        <v>138</v>
      </c>
      <c r="B144">
        <v>0.20979999999999999</v>
      </c>
      <c r="C144">
        <v>-3.2800000000000003E-2</v>
      </c>
      <c r="D144">
        <v>-1.3599999999999999E-2</v>
      </c>
      <c r="E144" s="34">
        <f t="shared" si="38"/>
        <v>2.0855000000000012E-2</v>
      </c>
      <c r="F144" s="34">
        <f t="shared" si="39"/>
        <v>4.1653571428571429E-2</v>
      </c>
      <c r="G144" s="34">
        <f t="shared" si="40"/>
        <v>1.8512142857142852E-2</v>
      </c>
      <c r="H144">
        <v>0.22750000000000001</v>
      </c>
      <c r="I144">
        <v>1.1000000000000001E-3</v>
      </c>
      <c r="J144">
        <v>-3.3999999999999998E-3</v>
      </c>
      <c r="K144" s="35">
        <f t="shared" si="41"/>
        <v>1.5681428571428541E-2</v>
      </c>
      <c r="L144" s="35">
        <f t="shared" si="42"/>
        <v>6.0121428571428548E-3</v>
      </c>
      <c r="M144" s="35">
        <f t="shared" si="42"/>
        <v>1.5121428571428547E-3</v>
      </c>
      <c r="N144">
        <v>0.21809999999999999</v>
      </c>
      <c r="O144">
        <v>-4.1000000000000003E-3</v>
      </c>
      <c r="P144">
        <v>2.3999999999999998E-3</v>
      </c>
      <c r="Q144" s="35">
        <f t="shared" si="43"/>
        <v>6.4457142857142768E-3</v>
      </c>
      <c r="R144" s="35">
        <f t="shared" si="44"/>
        <v>8.1214285714285416E-4</v>
      </c>
      <c r="S144" s="35">
        <f t="shared" si="44"/>
        <v>7.3121428571428539E-3</v>
      </c>
      <c r="T144">
        <v>0.218</v>
      </c>
      <c r="U144">
        <v>1.14E-2</v>
      </c>
      <c r="V144">
        <v>-2.3E-3</v>
      </c>
      <c r="W144" s="35">
        <f t="shared" si="45"/>
        <v>4.2292857142857965E-3</v>
      </c>
      <c r="X144" s="35">
        <f t="shared" si="46"/>
        <v>1.6312142857142855E-2</v>
      </c>
      <c r="Y144" s="35">
        <f t="shared" si="46"/>
        <v>2.6121428571428545E-3</v>
      </c>
      <c r="Z144">
        <v>0.2079</v>
      </c>
      <c r="AA144">
        <v>2.35E-2</v>
      </c>
      <c r="AB144">
        <v>-1E-4</v>
      </c>
      <c r="AC144" s="35">
        <f t="shared" si="47"/>
        <v>7.2142857142856731E-3</v>
      </c>
      <c r="AD144" s="35">
        <f t="shared" si="48"/>
        <v>2.8412142857142855E-2</v>
      </c>
      <c r="AE144" s="35">
        <f t="shared" si="48"/>
        <v>4.8121428571428542E-3</v>
      </c>
      <c r="AF144">
        <v>0.1948</v>
      </c>
      <c r="AG144">
        <v>-1.23E-2</v>
      </c>
      <c r="AH144">
        <v>5.9999999999999995E-4</v>
      </c>
      <c r="AI144" s="35">
        <f t="shared" si="49"/>
        <v>1.7301428571428523E-2</v>
      </c>
      <c r="AJ144" s="35">
        <f t="shared" si="50"/>
        <v>1.7212142857142856E-2</v>
      </c>
      <c r="AK144" s="35">
        <f t="shared" si="50"/>
        <v>5.5121428571428543E-3</v>
      </c>
      <c r="AL144">
        <v>0.1928</v>
      </c>
      <c r="AM144">
        <v>-2.5100000000000001E-2</v>
      </c>
      <c r="AN144">
        <v>-1.5800000000000002E-2</v>
      </c>
      <c r="AO144" s="35">
        <f t="shared" si="51"/>
        <v>1.9249999999999823E-3</v>
      </c>
      <c r="AP144" s="35">
        <f t="shared" si="52"/>
        <v>3.0012142857142855E-2</v>
      </c>
      <c r="AQ144" s="35">
        <f t="shared" si="52"/>
        <v>2.0712142857142856E-2</v>
      </c>
      <c r="AR144">
        <v>6.7199999999999996E-2</v>
      </c>
      <c r="AS144">
        <v>-2.3800000000000002E-2</v>
      </c>
      <c r="AT144">
        <v>-4.7000000000000002E-3</v>
      </c>
      <c r="AU144" s="35">
        <f t="shared" si="53"/>
        <v>2.9191428571428604E-2</v>
      </c>
      <c r="AV144" s="35">
        <f t="shared" si="54"/>
        <v>2.8712142857142856E-2</v>
      </c>
      <c r="AW144" s="35">
        <f t="shared" si="54"/>
        <v>2.1214285714285432E-4</v>
      </c>
      <c r="AX144">
        <v>0.15659999999999999</v>
      </c>
      <c r="AY144">
        <v>1.12E-2</v>
      </c>
      <c r="AZ144">
        <v>-1.3899999999999999E-2</v>
      </c>
      <c r="BA144" s="35">
        <f t="shared" si="55"/>
        <v>5.779285714285709E-3</v>
      </c>
      <c r="BB144" s="35">
        <f t="shared" si="56"/>
        <v>1.6112142857142853E-2</v>
      </c>
      <c r="BC144" s="35">
        <f t="shared" si="56"/>
        <v>1.8812142857142854E-2</v>
      </c>
    </row>
    <row r="145" spans="1:55" ht="15">
      <c r="A145" s="1">
        <v>139</v>
      </c>
      <c r="B145">
        <v>0.21740000000000001</v>
      </c>
      <c r="C145">
        <v>-2.3400000000000001E-2</v>
      </c>
      <c r="D145">
        <v>-2.7000000000000001E-3</v>
      </c>
      <c r="E145" s="34">
        <f t="shared" si="38"/>
        <v>1.3254999999999989E-2</v>
      </c>
      <c r="F145" s="34">
        <f t="shared" si="39"/>
        <v>3.225357142857143E-2</v>
      </c>
      <c r="G145" s="34">
        <f t="shared" si="40"/>
        <v>2.2121428571428544E-3</v>
      </c>
      <c r="H145">
        <v>0.2261</v>
      </c>
      <c r="I145">
        <v>1.2999999999999999E-3</v>
      </c>
      <c r="J145">
        <v>8.9999999999999998E-4</v>
      </c>
      <c r="K145" s="35">
        <f t="shared" si="41"/>
        <v>1.4281428571428528E-2</v>
      </c>
      <c r="L145" s="35">
        <f t="shared" si="42"/>
        <v>6.2121428571428544E-3</v>
      </c>
      <c r="M145" s="35">
        <f t="shared" si="42"/>
        <v>5.8121428571428543E-3</v>
      </c>
      <c r="N145">
        <v>0.22919999999999999</v>
      </c>
      <c r="O145">
        <v>-1.9E-3</v>
      </c>
      <c r="P145">
        <v>2.5999999999999999E-3</v>
      </c>
      <c r="Q145" s="35">
        <f t="shared" si="43"/>
        <v>4.6542857142857219E-3</v>
      </c>
      <c r="R145" s="35">
        <f t="shared" si="44"/>
        <v>3.0121428571428547E-3</v>
      </c>
      <c r="S145" s="35">
        <f t="shared" si="44"/>
        <v>7.5121428571428544E-3</v>
      </c>
      <c r="T145">
        <v>0.2137</v>
      </c>
      <c r="U145">
        <v>2.3E-3</v>
      </c>
      <c r="V145">
        <v>6.9999999999999999E-4</v>
      </c>
      <c r="W145" s="35">
        <f t="shared" si="45"/>
        <v>8.5292857142857947E-3</v>
      </c>
      <c r="X145" s="35">
        <f t="shared" si="46"/>
        <v>7.2121428571428545E-3</v>
      </c>
      <c r="Y145" s="35">
        <f t="shared" si="46"/>
        <v>5.6121428571428546E-3</v>
      </c>
      <c r="Z145">
        <v>0.20899999999999999</v>
      </c>
      <c r="AA145">
        <v>9.9000000000000008E-3</v>
      </c>
      <c r="AB145">
        <v>4.0000000000000002E-4</v>
      </c>
      <c r="AC145" s="35">
        <f t="shared" si="47"/>
        <v>6.1142857142856832E-3</v>
      </c>
      <c r="AD145" s="35">
        <f t="shared" si="48"/>
        <v>1.4812142857142855E-2</v>
      </c>
      <c r="AE145" s="35">
        <f t="shared" si="48"/>
        <v>5.3121428571428547E-3</v>
      </c>
      <c r="AF145">
        <v>0.20810000000000001</v>
      </c>
      <c r="AG145">
        <v>-1.09E-2</v>
      </c>
      <c r="AH145">
        <v>-2.9999999999999997E-4</v>
      </c>
      <c r="AI145" s="35">
        <f t="shared" si="49"/>
        <v>4.0014285714285169E-3</v>
      </c>
      <c r="AJ145" s="35">
        <f t="shared" si="50"/>
        <v>1.5812142857142854E-2</v>
      </c>
      <c r="AK145" s="35">
        <f t="shared" si="50"/>
        <v>4.6121428571428546E-3</v>
      </c>
      <c r="AL145">
        <v>0.2069</v>
      </c>
      <c r="AM145">
        <v>-1.11E-2</v>
      </c>
      <c r="AN145">
        <v>-1.24E-2</v>
      </c>
      <c r="AO145" s="35">
        <f t="shared" si="51"/>
        <v>1.2175000000000019E-2</v>
      </c>
      <c r="AP145" s="35">
        <f t="shared" si="52"/>
        <v>1.6012142857142857E-2</v>
      </c>
      <c r="AQ145" s="35">
        <f t="shared" si="52"/>
        <v>1.7312142857142852E-2</v>
      </c>
      <c r="AR145">
        <v>6.7699999999999996E-2</v>
      </c>
      <c r="AS145">
        <v>-1.1900000000000001E-2</v>
      </c>
      <c r="AT145">
        <v>-2.1299999999999999E-2</v>
      </c>
      <c r="AU145" s="35">
        <f t="shared" si="53"/>
        <v>2.8691428571428604E-2</v>
      </c>
      <c r="AV145" s="35">
        <f t="shared" si="54"/>
        <v>1.6812142857142855E-2</v>
      </c>
      <c r="AW145" s="35">
        <f t="shared" si="54"/>
        <v>2.6212142857142854E-2</v>
      </c>
      <c r="AX145">
        <v>0.16420000000000001</v>
      </c>
      <c r="AY145">
        <v>-4.0800000000000003E-2</v>
      </c>
      <c r="AZ145">
        <v>-2.9000000000000001E-2</v>
      </c>
      <c r="BA145" s="35">
        <f t="shared" si="55"/>
        <v>1.3379285714285732E-2</v>
      </c>
      <c r="BB145" s="35">
        <f t="shared" si="56"/>
        <v>4.5712142857142854E-2</v>
      </c>
      <c r="BC145" s="35">
        <f t="shared" si="56"/>
        <v>3.3912142857142856E-2</v>
      </c>
    </row>
    <row r="146" spans="1:55" ht="15">
      <c r="A146" s="1">
        <v>140</v>
      </c>
      <c r="B146">
        <v>0.2291</v>
      </c>
      <c r="C146">
        <v>-1.5699999999999999E-2</v>
      </c>
      <c r="D146">
        <v>3.8E-3</v>
      </c>
      <c r="E146" s="34">
        <f t="shared" si="38"/>
        <v>1.5550000000000008E-3</v>
      </c>
      <c r="F146" s="34">
        <f t="shared" si="39"/>
        <v>2.4553571428571425E-2</v>
      </c>
      <c r="G146" s="34">
        <f t="shared" si="40"/>
        <v>8.7121428571428541E-3</v>
      </c>
      <c r="H146">
        <v>0.2286</v>
      </c>
      <c r="I146">
        <v>-7.0000000000000001E-3</v>
      </c>
      <c r="J146">
        <v>9.4999999999999998E-3</v>
      </c>
      <c r="K146" s="35">
        <f t="shared" si="41"/>
        <v>1.6781428571428531E-2</v>
      </c>
      <c r="L146" s="35">
        <f t="shared" si="42"/>
        <v>1.1912142857142854E-2</v>
      </c>
      <c r="M146" s="35">
        <f t="shared" si="42"/>
        <v>1.4412142857142854E-2</v>
      </c>
      <c r="N146">
        <v>0.22900000000000001</v>
      </c>
      <c r="O146">
        <v>1.2999999999999999E-3</v>
      </c>
      <c r="P146">
        <v>-1.6000000000000001E-3</v>
      </c>
      <c r="Q146" s="35">
        <f t="shared" si="43"/>
        <v>4.4542857142857439E-3</v>
      </c>
      <c r="R146" s="35">
        <f t="shared" si="44"/>
        <v>6.2121428571428544E-3</v>
      </c>
      <c r="S146" s="35">
        <f t="shared" si="44"/>
        <v>3.3121428571428546E-3</v>
      </c>
      <c r="T146">
        <v>0.20660000000000001</v>
      </c>
      <c r="U146">
        <v>6.7000000000000002E-3</v>
      </c>
      <c r="V146">
        <v>-8.3000000000000001E-3</v>
      </c>
      <c r="W146" s="35">
        <f t="shared" si="45"/>
        <v>1.562928571428579E-2</v>
      </c>
      <c r="X146" s="35">
        <f t="shared" si="46"/>
        <v>1.1612142857142856E-2</v>
      </c>
      <c r="Y146" s="35">
        <f t="shared" si="46"/>
        <v>1.3212142857142855E-2</v>
      </c>
      <c r="Z146">
        <v>0.21390000000000001</v>
      </c>
      <c r="AA146">
        <v>1.14E-2</v>
      </c>
      <c r="AB146">
        <v>-2.7000000000000001E-3</v>
      </c>
      <c r="AC146" s="35">
        <f t="shared" si="47"/>
        <v>1.2142857142856678E-3</v>
      </c>
      <c r="AD146" s="35">
        <f t="shared" si="48"/>
        <v>1.6312142857142855E-2</v>
      </c>
      <c r="AE146" s="35">
        <f t="shared" si="48"/>
        <v>2.2121428571428544E-3</v>
      </c>
      <c r="AF146">
        <v>0.22570000000000001</v>
      </c>
      <c r="AG146">
        <v>-2.0899999999999998E-2</v>
      </c>
      <c r="AH146">
        <v>-1.0999999999999999E-2</v>
      </c>
      <c r="AI146" s="35">
        <f t="shared" si="49"/>
        <v>1.3598571428571488E-2</v>
      </c>
      <c r="AJ146" s="35">
        <f t="shared" si="50"/>
        <v>2.5812142857142853E-2</v>
      </c>
      <c r="AK146" s="35">
        <f t="shared" si="50"/>
        <v>1.5912142857142854E-2</v>
      </c>
      <c r="AL146">
        <v>0.1966</v>
      </c>
      <c r="AM146">
        <v>-3.2399999999999998E-2</v>
      </c>
      <c r="AN146">
        <v>-1.6500000000000001E-2</v>
      </c>
      <c r="AO146" s="35">
        <f t="shared" si="51"/>
        <v>1.8750000000000155E-3</v>
      </c>
      <c r="AP146" s="35">
        <f t="shared" si="52"/>
        <v>3.7312142857142849E-2</v>
      </c>
      <c r="AQ146" s="35">
        <f t="shared" si="52"/>
        <v>2.1412142857142855E-2</v>
      </c>
      <c r="AR146">
        <v>6.7599999999999993E-2</v>
      </c>
      <c r="AS146">
        <v>-7.0000000000000001E-3</v>
      </c>
      <c r="AT146">
        <v>-1.26E-2</v>
      </c>
      <c r="AU146" s="35">
        <f t="shared" si="53"/>
        <v>2.8791428571428607E-2</v>
      </c>
      <c r="AV146" s="35">
        <f t="shared" si="54"/>
        <v>1.1912142857142854E-2</v>
      </c>
      <c r="AW146" s="35">
        <f t="shared" si="54"/>
        <v>1.7512142857142855E-2</v>
      </c>
      <c r="AX146">
        <v>0.16650000000000001</v>
      </c>
      <c r="AY146">
        <v>-3.4599999999999999E-2</v>
      </c>
      <c r="AZ146">
        <v>1.1900000000000001E-2</v>
      </c>
      <c r="BA146" s="35">
        <f t="shared" si="55"/>
        <v>1.5679285714285729E-2</v>
      </c>
      <c r="BB146" s="35">
        <f t="shared" si="56"/>
        <v>3.9512142857142857E-2</v>
      </c>
      <c r="BC146" s="35">
        <f t="shared" si="56"/>
        <v>1.6812142857142855E-2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0.230655</v>
      </c>
      <c r="C149" s="5">
        <f t="shared" si="57"/>
        <v>-8.8535714285714277E-3</v>
      </c>
      <c r="D149" s="5">
        <f t="shared" si="57"/>
        <v>-4.9121428571428545E-3</v>
      </c>
      <c r="E149" s="18">
        <f t="shared" si="57"/>
        <v>7.6860000000000036E-3</v>
      </c>
      <c r="F149" s="18">
        <f t="shared" si="57"/>
        <v>1.7825714285714288E-2</v>
      </c>
      <c r="G149" s="18">
        <f t="shared" si="57"/>
        <v>1.1379999999999999E-2</v>
      </c>
      <c r="H149" s="5">
        <f t="shared" si="57"/>
        <v>0.21181857142857147</v>
      </c>
      <c r="I149" s="5">
        <f t="shared" si="57"/>
        <v>-3.8921428571428614E-3</v>
      </c>
      <c r="J149" s="5">
        <f t="shared" si="57"/>
        <v>-1.6014285714285705E-3</v>
      </c>
      <c r="K149" s="18">
        <f t="shared" si="57"/>
        <v>1.2258040816326539E-2</v>
      </c>
      <c r="L149" s="18">
        <f t="shared" si="57"/>
        <v>1.462999999999999E-2</v>
      </c>
      <c r="M149" s="18">
        <f t="shared" si="57"/>
        <v>1.1477857142857146E-2</v>
      </c>
      <c r="N149" s="5">
        <f t="shared" si="57"/>
        <v>0.22454571428571427</v>
      </c>
      <c r="O149" s="5">
        <f t="shared" si="57"/>
        <v>-7.3642857142857136E-4</v>
      </c>
      <c r="P149" s="5">
        <f t="shared" si="57"/>
        <v>2.5178571428571442E-3</v>
      </c>
      <c r="Q149" s="18">
        <f t="shared" si="57"/>
        <v>6.9285714285714272E-3</v>
      </c>
      <c r="R149" s="18">
        <f t="shared" si="57"/>
        <v>1.0052857142857145E-2</v>
      </c>
      <c r="S149" s="18">
        <f t="shared" si="57"/>
        <v>1.0094285714285715E-2</v>
      </c>
      <c r="T149" s="5">
        <f t="shared" si="57"/>
        <v>0.2222292857142858</v>
      </c>
      <c r="U149" s="5">
        <f t="shared" si="57"/>
        <v>-4.3428571428571393E-4</v>
      </c>
      <c r="V149" s="5">
        <f t="shared" si="57"/>
        <v>-1.0349999999999998E-2</v>
      </c>
      <c r="W149" s="18">
        <f t="shared" si="57"/>
        <v>8.2461836734693816E-3</v>
      </c>
      <c r="X149" s="18">
        <f t="shared" si="57"/>
        <v>1.2369285714285713E-2</v>
      </c>
      <c r="Y149" s="18">
        <f t="shared" si="57"/>
        <v>1.5572142857142854E-2</v>
      </c>
      <c r="Z149" s="5">
        <f t="shared" si="57"/>
        <v>0.21511428571428567</v>
      </c>
      <c r="AA149" s="5">
        <f t="shared" si="57"/>
        <v>-4.4871428571428614E-3</v>
      </c>
      <c r="AB149" s="5">
        <f t="shared" si="57"/>
        <v>-3.7021428571428596E-3</v>
      </c>
      <c r="AC149" s="18">
        <f t="shared" si="57"/>
        <v>1.2483673469387752E-2</v>
      </c>
      <c r="AD149" s="18">
        <f t="shared" si="57"/>
        <v>1.519785714285714E-2</v>
      </c>
      <c r="AE149" s="18">
        <f t="shared" si="57"/>
        <v>1.0569999999999996E-2</v>
      </c>
      <c r="AF149" s="5">
        <f t="shared" si="57"/>
        <v>0.21210142857142852</v>
      </c>
      <c r="AG149" s="5">
        <f t="shared" si="57"/>
        <v>-6.1550000000000007E-3</v>
      </c>
      <c r="AH149" s="5">
        <f t="shared" ref="AH149:BC149" si="58">(SUM(AH7:AH146))/140</f>
        <v>-2.9649999999999989E-3</v>
      </c>
      <c r="AI149" s="18">
        <f t="shared" si="58"/>
        <v>1.0934285714285721E-2</v>
      </c>
      <c r="AJ149" s="18">
        <f t="shared" si="58"/>
        <v>1.3380000000000003E-2</v>
      </c>
      <c r="AK149" s="18">
        <f t="shared" si="58"/>
        <v>8.9942857142857116E-3</v>
      </c>
      <c r="AL149" s="5">
        <f t="shared" si="58"/>
        <v>0.19472499999999998</v>
      </c>
      <c r="AM149" s="5">
        <f t="shared" si="58"/>
        <v>-1.0834285714285713E-2</v>
      </c>
      <c r="AN149" s="5">
        <f t="shared" si="58"/>
        <v>-9.6607142857142846E-3</v>
      </c>
      <c r="AO149" s="18">
        <f t="shared" si="58"/>
        <v>1.7007499999999991E-2</v>
      </c>
      <c r="AP149" s="18">
        <f t="shared" si="58"/>
        <v>1.9504999999999995E-2</v>
      </c>
      <c r="AQ149" s="18">
        <f t="shared" si="58"/>
        <v>1.5472857142857151E-2</v>
      </c>
      <c r="AR149" s="5">
        <f t="shared" si="58"/>
        <v>9.63914285714286E-2</v>
      </c>
      <c r="AS149" s="5">
        <f t="shared" si="58"/>
        <v>2.9550000000000006E-3</v>
      </c>
      <c r="AT149" s="5">
        <f t="shared" si="58"/>
        <v>-4.5271428571428563E-3</v>
      </c>
      <c r="AU149" s="18">
        <f t="shared" si="58"/>
        <v>2.2888326530612242E-2</v>
      </c>
      <c r="AV149" s="18">
        <f t="shared" si="58"/>
        <v>2.2655714285714279E-2</v>
      </c>
      <c r="AW149" s="18">
        <f t="shared" si="58"/>
        <v>1.9423571428571436E-2</v>
      </c>
      <c r="AX149" s="5">
        <f t="shared" si="58"/>
        <v>0.15082071428571428</v>
      </c>
      <c r="AY149" s="5">
        <f t="shared" si="58"/>
        <v>-1.3247142857142857E-2</v>
      </c>
      <c r="AZ149" s="5">
        <f t="shared" si="58"/>
        <v>-1.7731428571428582E-2</v>
      </c>
      <c r="BA149" s="18">
        <f t="shared" si="58"/>
        <v>1.8547214285714281E-2</v>
      </c>
      <c r="BB149" s="18">
        <f t="shared" si="58"/>
        <v>2.4774999999999991E-2</v>
      </c>
      <c r="BC149" s="18">
        <f t="shared" si="58"/>
        <v>2.4742142857142865E-2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0.85804813080000042</v>
      </c>
      <c r="D151" s="5" t="s">
        <v>17</v>
      </c>
      <c r="E151" s="18">
        <f>$A150*E149*F149</f>
        <v>1.3440527964000009</v>
      </c>
      <c r="F151" s="18" t="s">
        <v>18</v>
      </c>
      <c r="G151" s="18">
        <f>$A150*F149*G149</f>
        <v>1.9900235262857144</v>
      </c>
      <c r="H151" s="5" t="s">
        <v>16</v>
      </c>
      <c r="I151" s="5">
        <f>$A150*K149*M149</f>
        <v>1.3802281655562694</v>
      </c>
      <c r="J151" s="5" t="s">
        <v>17</v>
      </c>
      <c r="K151" s="18">
        <f>$A150*K149*L149</f>
        <v>1.7592776953714284</v>
      </c>
      <c r="L151" s="18" t="s">
        <v>18</v>
      </c>
      <c r="M151" s="18">
        <f>$A150*L149*M149</f>
        <v>1.6473055004999992</v>
      </c>
      <c r="N151" s="5" t="s">
        <v>16</v>
      </c>
      <c r="O151" s="5">
        <f t="shared" ref="O151" si="59">$A150*Q149*S149</f>
        <v>0.68610138979591828</v>
      </c>
      <c r="P151" s="5" t="s">
        <v>17</v>
      </c>
      <c r="Q151" s="18">
        <f t="shared" ref="Q151" si="60">$A150*Q149*R149</f>
        <v>0.68328551938775517</v>
      </c>
      <c r="R151" s="18" t="s">
        <v>18</v>
      </c>
      <c r="S151" s="18">
        <f t="shared" ref="S151" si="61">$A150*R149*S149</f>
        <v>0.99548360412244918</v>
      </c>
      <c r="T151" s="5" t="s">
        <v>16</v>
      </c>
      <c r="U151" s="5">
        <f t="shared" ref="U151" si="62">$A150*W149*Y149</f>
        <v>1.2597094593590368</v>
      </c>
      <c r="V151" s="5" t="s">
        <v>17</v>
      </c>
      <c r="W151" s="18">
        <f t="shared" ref="W151" si="63">$A150*W149*X149</f>
        <v>1.0006141327333811</v>
      </c>
      <c r="X151" s="18" t="s">
        <v>18</v>
      </c>
      <c r="Y151" s="18">
        <f t="shared" ref="Y151" si="64">$A150*X149*Y149</f>
        <v>1.889565747841836</v>
      </c>
      <c r="Z151" s="5" t="s">
        <v>16</v>
      </c>
      <c r="AA151" s="5">
        <f t="shared" ref="AA151" si="65">$A150*AC149*AE149</f>
        <v>1.2944533242857135</v>
      </c>
      <c r="AB151" s="5" t="s">
        <v>17</v>
      </c>
      <c r="AC151" s="18">
        <f t="shared" ref="AC151" si="66">$A150*AC149*AD149</f>
        <v>1.8612030937172004</v>
      </c>
      <c r="AD151" s="18" t="s">
        <v>18</v>
      </c>
      <c r="AE151" s="18">
        <f t="shared" ref="AE151" si="67">$A150*AD149*AE149</f>
        <v>1.575891643499999</v>
      </c>
      <c r="AF151" s="5" t="s">
        <v>16</v>
      </c>
      <c r="AG151" s="5">
        <f t="shared" ref="AG151" si="68">$A150*AI149*AK149</f>
        <v>0.96477514089795946</v>
      </c>
      <c r="AH151" s="5" t="s">
        <v>17</v>
      </c>
      <c r="AI151" s="18">
        <f t="shared" ref="AI151" si="69">$A150*AI149*AJ149</f>
        <v>1.4352102874285726</v>
      </c>
      <c r="AJ151" s="18" t="s">
        <v>18</v>
      </c>
      <c r="AK151" s="18">
        <f t="shared" ref="AK151" si="70">$A150*AJ149*AK149</f>
        <v>1.1805701554285715</v>
      </c>
      <c r="AL151" s="5" t="s">
        <v>16</v>
      </c>
      <c r="AM151" s="5">
        <f t="shared" ref="AM151" si="71">$A150*AO149*AQ149</f>
        <v>2.5815468011785714</v>
      </c>
      <c r="AN151" s="5" t="s">
        <v>17</v>
      </c>
      <c r="AO151" s="18">
        <f t="shared" ref="AO151" si="72">$A150*AO149*AP149</f>
        <v>3.2542839303749971</v>
      </c>
      <c r="AP151" s="18" t="s">
        <v>18</v>
      </c>
      <c r="AQ151" s="18">
        <f t="shared" ref="AQ151" si="73">$A150*AP149*AQ149</f>
        <v>2.960639150785715</v>
      </c>
      <c r="AR151" s="5" t="s">
        <v>16</v>
      </c>
      <c r="AS151" s="5">
        <f t="shared" ref="AS151" si="74">$A150*AU149*AW149</f>
        <v>4.361261573881051</v>
      </c>
      <c r="AT151" s="5" t="s">
        <v>17</v>
      </c>
      <c r="AU151" s="18">
        <f t="shared" ref="AU151" si="75">$A150*AU149*AV149</f>
        <v>5.0869891001492693</v>
      </c>
      <c r="AV151" s="18" t="s">
        <v>18</v>
      </c>
      <c r="AW151" s="18">
        <f t="shared" ref="AW151" si="76">$A150*AV149*AW149</f>
        <v>4.3169384188469389</v>
      </c>
      <c r="AX151" s="5" t="s">
        <v>16</v>
      </c>
      <c r="AY151" s="5">
        <f t="shared" ref="AY151" si="77">$A150*BA149*BC149</f>
        <v>4.5017876677545923</v>
      </c>
      <c r="AZ151" s="5" t="s">
        <v>17</v>
      </c>
      <c r="BA151" s="18">
        <f t="shared" ref="BA151" si="78">$A150*BA149*BB149</f>
        <v>4.5077659648392832</v>
      </c>
      <c r="BB151" s="18" t="s">
        <v>18</v>
      </c>
      <c r="BC151" s="18">
        <f t="shared" ref="BC151" si="79">$A150*BB149*BC149</f>
        <v>6.0133984408928569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9.3523622684325083E-3</v>
      </c>
      <c r="D153" s="5" t="s">
        <v>17</v>
      </c>
      <c r="E153" s="19">
        <f>SQRT(E151/$A150)</f>
        <v>1.170506044409853E-2</v>
      </c>
      <c r="F153" s="18" t="s">
        <v>18</v>
      </c>
      <c r="G153" s="20">
        <f>SQRT(G151/$A150)</f>
        <v>1.4242774609303784E-2</v>
      </c>
      <c r="H153" s="5" t="s">
        <v>16</v>
      </c>
      <c r="I153" s="45">
        <f>SQRT(I151/$A150)</f>
        <v>1.1861536213370846E-2</v>
      </c>
      <c r="J153" s="5" t="s">
        <v>17</v>
      </c>
      <c r="K153" s="19">
        <f>SQRT(K151/$A150)</f>
        <v>1.3391606966412102E-2</v>
      </c>
      <c r="L153" s="18" t="s">
        <v>18</v>
      </c>
      <c r="M153" s="20">
        <f>SQRT(M151/$A150)</f>
        <v>1.2958435476553485E-2</v>
      </c>
      <c r="N153" s="5" t="s">
        <v>16</v>
      </c>
      <c r="O153" s="45">
        <f t="shared" ref="O153" si="80">SQRT(O151/$A150)</f>
        <v>8.3629528033964621E-3</v>
      </c>
      <c r="P153" s="5" t="s">
        <v>17</v>
      </c>
      <c r="Q153" s="19">
        <f t="shared" ref="Q153" si="81">SQRT(Q151/$A150)</f>
        <v>8.3457737074228294E-3</v>
      </c>
      <c r="R153" s="18" t="s">
        <v>18</v>
      </c>
      <c r="S153" s="20">
        <f t="shared" ref="S153" si="82">SQRT(S151/$A150)</f>
        <v>1.0073550131155252E-2</v>
      </c>
      <c r="T153" s="5" t="s">
        <v>16</v>
      </c>
      <c r="U153" s="45">
        <f t="shared" ref="U153" si="83">SQRT(U151/$A150)</f>
        <v>1.1331846724585726E-2</v>
      </c>
      <c r="V153" s="5" t="s">
        <v>17</v>
      </c>
      <c r="W153" s="19">
        <f t="shared" ref="W153" si="84">SQRT(W151/$A150)</f>
        <v>1.0099475328432706E-2</v>
      </c>
      <c r="X153" s="18" t="s">
        <v>18</v>
      </c>
      <c r="Y153" s="20">
        <f t="shared" ref="Y153" si="85">SQRT(Y151/$A150)</f>
        <v>1.3878626883941847E-2</v>
      </c>
      <c r="Z153" s="5" t="s">
        <v>16</v>
      </c>
      <c r="AA153" s="45">
        <f t="shared" ref="AA153" si="86">SQRT(AA151/$A150)</f>
        <v>1.1487054825821477E-2</v>
      </c>
      <c r="AB153" s="5" t="s">
        <v>17</v>
      </c>
      <c r="AC153" s="19">
        <f t="shared" ref="AC153" si="87">SQRT(AC151/$A150)</f>
        <v>1.3774072963572932E-2</v>
      </c>
      <c r="AD153" s="18" t="s">
        <v>18</v>
      </c>
      <c r="AE153" s="20">
        <f t="shared" ref="AE153" si="88">SQRT(AE151/$A150)</f>
        <v>1.2674436871119753E-2</v>
      </c>
      <c r="AF153" s="5" t="s">
        <v>16</v>
      </c>
      <c r="AG153" s="45">
        <f t="shared" ref="AG153" si="89">SQRT(AG151/$A150)</f>
        <v>9.9169597052684647E-3</v>
      </c>
      <c r="AH153" s="5" t="s">
        <v>17</v>
      </c>
      <c r="AI153" s="19">
        <f t="shared" ref="AI153" si="90">SQRT(AI151/$A150)</f>
        <v>1.2095484399441924E-2</v>
      </c>
      <c r="AJ153" s="18" t="s">
        <v>18</v>
      </c>
      <c r="AK153" s="20">
        <f t="shared" ref="AK153" si="91">SQRT(AK151/$A150)</f>
        <v>1.0970120457731668E-2</v>
      </c>
      <c r="AL153" s="5" t="s">
        <v>16</v>
      </c>
      <c r="AM153" s="45">
        <f t="shared" ref="AM153" si="92">SQRT(AM151/$A150)</f>
        <v>1.6222041112546316E-2</v>
      </c>
      <c r="AN153" s="5" t="s">
        <v>17</v>
      </c>
      <c r="AO153" s="19">
        <f t="shared" ref="AO153" si="93">SQRT(AO151/$A150)</f>
        <v>1.8213491908472677E-2</v>
      </c>
      <c r="AP153" s="18" t="s">
        <v>18</v>
      </c>
      <c r="AQ153" s="20">
        <f t="shared" ref="AQ153" si="94">SQRT(AQ151/$A150)</f>
        <v>1.7372336589285525E-2</v>
      </c>
      <c r="AR153" s="5" t="s">
        <v>16</v>
      </c>
      <c r="AS153" s="45">
        <f t="shared" ref="AS153" si="95">SQRT(AS151/$A150)</f>
        <v>2.1084900883044568E-2</v>
      </c>
      <c r="AT153" s="5" t="s">
        <v>17</v>
      </c>
      <c r="AU153" s="19">
        <f t="shared" ref="AU153" si="96">SQRT(AU151/$A150)</f>
        <v>2.2771723394501456E-2</v>
      </c>
      <c r="AV153" s="18" t="s">
        <v>18</v>
      </c>
      <c r="AW153" s="20">
        <f t="shared" ref="AW153" si="97">SQRT(AW151/$A150)</f>
        <v>2.0977485185166442E-2</v>
      </c>
      <c r="AX153" s="5" t="s">
        <v>16</v>
      </c>
      <c r="AY153" s="45">
        <f t="shared" ref="AY153" si="98">SQRT(AY151/$A150)</f>
        <v>2.1421900603335448E-2</v>
      </c>
      <c r="AZ153" s="5" t="s">
        <v>17</v>
      </c>
      <c r="BA153" s="19">
        <f t="shared" ref="BA153" si="99">SQRT(BA151/$A150)</f>
        <v>2.1436119843119258E-2</v>
      </c>
      <c r="BB153" s="18" t="s">
        <v>18</v>
      </c>
      <c r="BC153" s="20">
        <f t="shared" ref="BC153" si="100">SQRT(BC151/$A150)</f>
        <v>2.4758565977974455E-2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0.230655</v>
      </c>
      <c r="D156" s="23">
        <f>C149</f>
        <v>-8.8535714285714277E-3</v>
      </c>
      <c r="E156" s="5">
        <f>D149</f>
        <v>-4.9121428571428545E-3</v>
      </c>
      <c r="F156" s="5">
        <f t="shared" ref="F156:H156" si="101">E149</f>
        <v>7.6860000000000036E-3</v>
      </c>
      <c r="G156" s="23">
        <f t="shared" si="101"/>
        <v>1.7825714285714288E-2</v>
      </c>
      <c r="H156" s="5">
        <f t="shared" si="101"/>
        <v>1.1379999999999999E-2</v>
      </c>
      <c r="I156" s="5">
        <f>C151</f>
        <v>0.85804813080000042</v>
      </c>
      <c r="J156" s="23">
        <f>E151</f>
        <v>1.3440527964000009</v>
      </c>
      <c r="K156" s="23">
        <f>G151</f>
        <v>1.9900235262857144</v>
      </c>
      <c r="L156" s="5">
        <f>C153</f>
        <v>9.3523622684325083E-3</v>
      </c>
      <c r="M156" s="23">
        <f>E153</f>
        <v>1.170506044409853E-2</v>
      </c>
      <c r="N156" s="23">
        <f>G153</f>
        <v>1.4242774609303784E-2</v>
      </c>
    </row>
    <row r="157" spans="1:55" ht="15">
      <c r="B157" s="3">
        <v>2</v>
      </c>
      <c r="C157" s="5">
        <f>H149</f>
        <v>0.21181857142857147</v>
      </c>
      <c r="D157" s="23">
        <f t="shared" ref="D157:H157" si="102">I149</f>
        <v>-3.8921428571428614E-3</v>
      </c>
      <c r="E157" s="5">
        <f t="shared" si="102"/>
        <v>-1.6014285714285705E-3</v>
      </c>
      <c r="F157" s="5">
        <f t="shared" si="102"/>
        <v>1.2258040816326539E-2</v>
      </c>
      <c r="G157" s="23">
        <f t="shared" si="102"/>
        <v>1.462999999999999E-2</v>
      </c>
      <c r="H157" s="5">
        <f t="shared" si="102"/>
        <v>1.1477857142857146E-2</v>
      </c>
      <c r="I157" s="5">
        <f>I151</f>
        <v>1.3802281655562694</v>
      </c>
      <c r="J157" s="23">
        <f>K151</f>
        <v>1.7592776953714284</v>
      </c>
      <c r="K157" s="23">
        <f>M51</f>
        <v>6.6121428571428546E-3</v>
      </c>
      <c r="L157" s="5">
        <f>I153</f>
        <v>1.1861536213370846E-2</v>
      </c>
      <c r="M157" s="23">
        <f>K153</f>
        <v>1.3391606966412102E-2</v>
      </c>
      <c r="N157" s="23">
        <f>M153</f>
        <v>1.2958435476553485E-2</v>
      </c>
    </row>
    <row r="158" spans="1:55" ht="15">
      <c r="B158" s="3">
        <v>3</v>
      </c>
      <c r="C158" s="5">
        <f>N149</f>
        <v>0.22454571428571427</v>
      </c>
      <c r="D158" s="23">
        <f t="shared" ref="D158:H158" si="103">O149</f>
        <v>-7.3642857142857136E-4</v>
      </c>
      <c r="E158" s="5">
        <f t="shared" si="103"/>
        <v>2.5178571428571442E-3</v>
      </c>
      <c r="F158" s="5">
        <f t="shared" si="103"/>
        <v>6.9285714285714272E-3</v>
      </c>
      <c r="G158" s="23">
        <f t="shared" si="103"/>
        <v>1.0052857142857145E-2</v>
      </c>
      <c r="H158" s="5">
        <f t="shared" si="103"/>
        <v>1.0094285714285715E-2</v>
      </c>
      <c r="I158" s="5">
        <f>O151</f>
        <v>0.68610138979591828</v>
      </c>
      <c r="J158" s="23">
        <f>Q151</f>
        <v>0.68328551938775517</v>
      </c>
      <c r="K158" s="23">
        <f>S151</f>
        <v>0.99548360412244918</v>
      </c>
      <c r="L158" s="5">
        <f>O153</f>
        <v>8.3629528033964621E-3</v>
      </c>
      <c r="M158" s="23">
        <f>Q153</f>
        <v>8.3457737074228294E-3</v>
      </c>
      <c r="N158" s="23">
        <f>S153</f>
        <v>1.0073550131155252E-2</v>
      </c>
    </row>
    <row r="159" spans="1:55" ht="15">
      <c r="B159" s="3">
        <v>4</v>
      </c>
      <c r="C159" s="5">
        <f>T149</f>
        <v>0.2222292857142858</v>
      </c>
      <c r="D159" s="23">
        <f t="shared" ref="D159:H159" si="104">U149</f>
        <v>-4.3428571428571393E-4</v>
      </c>
      <c r="E159" s="5">
        <f t="shared" si="104"/>
        <v>-1.0349999999999998E-2</v>
      </c>
      <c r="F159" s="5">
        <f t="shared" si="104"/>
        <v>8.2461836734693816E-3</v>
      </c>
      <c r="G159" s="23">
        <f t="shared" si="104"/>
        <v>1.2369285714285713E-2</v>
      </c>
      <c r="H159" s="5">
        <f t="shared" si="104"/>
        <v>1.5572142857142854E-2</v>
      </c>
      <c r="I159" s="5">
        <f>U151</f>
        <v>1.2597094593590368</v>
      </c>
      <c r="J159" s="23">
        <f>W151</f>
        <v>1.0006141327333811</v>
      </c>
      <c r="K159" s="23">
        <f>Y151</f>
        <v>1.889565747841836</v>
      </c>
      <c r="L159" s="5">
        <f>U153</f>
        <v>1.1331846724585726E-2</v>
      </c>
      <c r="M159" s="23">
        <f>W153</f>
        <v>1.0099475328432706E-2</v>
      </c>
      <c r="N159" s="23">
        <f>Y153</f>
        <v>1.3878626883941847E-2</v>
      </c>
    </row>
    <row r="160" spans="1:55" ht="15">
      <c r="B160" s="3">
        <v>5</v>
      </c>
      <c r="C160" s="5">
        <f>Z149</f>
        <v>0.21511428571428567</v>
      </c>
      <c r="D160" s="23">
        <f t="shared" ref="D160:H160" si="105">AA149</f>
        <v>-4.4871428571428614E-3</v>
      </c>
      <c r="E160" s="5">
        <f t="shared" si="105"/>
        <v>-3.7021428571428596E-3</v>
      </c>
      <c r="F160" s="5">
        <f t="shared" si="105"/>
        <v>1.2483673469387752E-2</v>
      </c>
      <c r="G160" s="23">
        <f t="shared" si="105"/>
        <v>1.519785714285714E-2</v>
      </c>
      <c r="H160" s="5">
        <f t="shared" si="105"/>
        <v>1.0569999999999996E-2</v>
      </c>
      <c r="I160" s="5">
        <f>AA151</f>
        <v>1.2944533242857135</v>
      </c>
      <c r="J160" s="23">
        <f>AC151</f>
        <v>1.8612030937172004</v>
      </c>
      <c r="K160" s="23">
        <f>AE151</f>
        <v>1.575891643499999</v>
      </c>
      <c r="L160" s="5">
        <f>AA153</f>
        <v>1.1487054825821477E-2</v>
      </c>
      <c r="M160" s="23">
        <f>AC153</f>
        <v>1.3774072963572932E-2</v>
      </c>
      <c r="N160" s="23">
        <f>AE153</f>
        <v>1.2674436871119753E-2</v>
      </c>
    </row>
    <row r="161" spans="2:55" ht="15">
      <c r="B161" s="3">
        <v>6</v>
      </c>
      <c r="C161" s="5">
        <f>AF149</f>
        <v>0.21210142857142852</v>
      </c>
      <c r="D161" s="23">
        <f t="shared" ref="D161:H161" si="106">AG149</f>
        <v>-6.1550000000000007E-3</v>
      </c>
      <c r="E161" s="5">
        <f t="shared" si="106"/>
        <v>-2.9649999999999989E-3</v>
      </c>
      <c r="F161" s="5">
        <f t="shared" si="106"/>
        <v>1.0934285714285721E-2</v>
      </c>
      <c r="G161" s="23">
        <f t="shared" si="106"/>
        <v>1.3380000000000003E-2</v>
      </c>
      <c r="H161" s="5">
        <f t="shared" si="106"/>
        <v>8.9942857142857116E-3</v>
      </c>
      <c r="I161" s="5">
        <f>AG151</f>
        <v>0.96477514089795946</v>
      </c>
      <c r="J161" s="23">
        <f>AI151</f>
        <v>1.4352102874285726</v>
      </c>
      <c r="K161" s="23">
        <f>AK151</f>
        <v>1.1805701554285715</v>
      </c>
      <c r="L161" s="5">
        <f>AG153</f>
        <v>9.9169597052684647E-3</v>
      </c>
      <c r="M161" s="23">
        <f>AI153</f>
        <v>1.2095484399441924E-2</v>
      </c>
      <c r="N161" s="23">
        <f>AK153</f>
        <v>1.0970120457731668E-2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0.19472499999999998</v>
      </c>
      <c r="D162" s="23">
        <f t="shared" ref="D162:H162" si="107">AM149</f>
        <v>-1.0834285714285713E-2</v>
      </c>
      <c r="E162" s="5">
        <f t="shared" si="107"/>
        <v>-9.6607142857142846E-3</v>
      </c>
      <c r="F162" s="5">
        <f t="shared" si="107"/>
        <v>1.7007499999999991E-2</v>
      </c>
      <c r="G162" s="23">
        <f t="shared" si="107"/>
        <v>1.9504999999999995E-2</v>
      </c>
      <c r="H162" s="5">
        <f t="shared" si="107"/>
        <v>1.5472857142857151E-2</v>
      </c>
      <c r="I162" s="5">
        <f>AM151</f>
        <v>2.5815468011785714</v>
      </c>
      <c r="J162" s="23">
        <f>AO151</f>
        <v>3.2542839303749971</v>
      </c>
      <c r="K162" s="23">
        <f>AQ151</f>
        <v>2.960639150785715</v>
      </c>
      <c r="L162" s="5">
        <f>AM153</f>
        <v>1.6222041112546316E-2</v>
      </c>
      <c r="M162" s="23">
        <f>AO153</f>
        <v>1.8213491908472677E-2</v>
      </c>
      <c r="N162" s="23">
        <f>AQ153</f>
        <v>1.7372336589285525E-2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9.63914285714286E-2</v>
      </c>
      <c r="D163" s="23">
        <f t="shared" ref="D163:H163" si="108">AS149</f>
        <v>2.9550000000000006E-3</v>
      </c>
      <c r="E163" s="5">
        <f t="shared" si="108"/>
        <v>-4.5271428571428563E-3</v>
      </c>
      <c r="F163" s="5">
        <f t="shared" si="108"/>
        <v>2.2888326530612242E-2</v>
      </c>
      <c r="G163" s="23">
        <f t="shared" si="108"/>
        <v>2.2655714285714279E-2</v>
      </c>
      <c r="H163" s="5">
        <f t="shared" si="108"/>
        <v>1.9423571428571436E-2</v>
      </c>
      <c r="I163" s="5">
        <f>AS151</f>
        <v>4.361261573881051</v>
      </c>
      <c r="J163" s="23">
        <f>AU151</f>
        <v>5.0869891001492693</v>
      </c>
      <c r="K163" s="23">
        <f>AW151</f>
        <v>4.3169384188469389</v>
      </c>
      <c r="L163" s="5">
        <f>AS153</f>
        <v>2.1084900883044568E-2</v>
      </c>
      <c r="M163" s="23">
        <f>AU153</f>
        <v>2.2771723394501456E-2</v>
      </c>
      <c r="N163" s="23">
        <f>AW153</f>
        <v>2.0977485185166442E-2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0.15082071428571428</v>
      </c>
      <c r="D164" s="23">
        <f t="shared" ref="D164:H164" si="109">AY149</f>
        <v>-1.3247142857142857E-2</v>
      </c>
      <c r="E164" s="5">
        <f t="shared" si="109"/>
        <v>-1.7731428571428582E-2</v>
      </c>
      <c r="F164" s="5">
        <f t="shared" si="109"/>
        <v>1.8547214285714281E-2</v>
      </c>
      <c r="G164" s="23">
        <f t="shared" si="109"/>
        <v>2.4774999999999991E-2</v>
      </c>
      <c r="H164" s="5">
        <f t="shared" si="109"/>
        <v>2.4742142857142865E-2</v>
      </c>
      <c r="I164" s="5">
        <f>AY151</f>
        <v>4.5017876677545923</v>
      </c>
      <c r="J164" s="23">
        <f>BA151</f>
        <v>4.5077659648392832</v>
      </c>
      <c r="K164" s="23">
        <f>BC151</f>
        <v>6.0133984408928569</v>
      </c>
      <c r="L164" s="5">
        <f>AY153</f>
        <v>2.1421900603335448E-2</v>
      </c>
      <c r="M164" s="23">
        <f>BA153</f>
        <v>2.1436119843119258E-2</v>
      </c>
      <c r="N164" s="23">
        <f>BC153</f>
        <v>2.4758565977974455E-2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1.1073968257096629E-2</v>
      </c>
      <c r="D182" s="1">
        <f t="shared" ref="D182:BC182" si="110">_xlfn.STDEV.P(D7:D146)</f>
        <v>8.2276230542270862E-3</v>
      </c>
      <c r="E182" s="21">
        <f t="shared" si="110"/>
        <v>6.0169659297689164E-3</v>
      </c>
      <c r="F182" s="21">
        <f t="shared" si="110"/>
        <v>1.0978121540182561E-2</v>
      </c>
      <c r="G182" s="21">
        <f t="shared" si="110"/>
        <v>7.0703431706686205E-3</v>
      </c>
      <c r="H182" s="1">
        <f t="shared" si="110"/>
        <v>1.4588006745828106E-2</v>
      </c>
      <c r="I182" s="1">
        <f t="shared" si="110"/>
        <v>1.219366971516159E-2</v>
      </c>
      <c r="J182" s="1">
        <f t="shared" si="110"/>
        <v>9.3791180343378144E-3</v>
      </c>
      <c r="K182" s="21">
        <f t="shared" si="110"/>
        <v>7.908879576880596E-3</v>
      </c>
      <c r="L182" s="21">
        <f t="shared" si="110"/>
        <v>8.3305227743448191E-3</v>
      </c>
      <c r="M182" s="21">
        <f t="shared" si="110"/>
        <v>6.8864958062715715E-3</v>
      </c>
      <c r="N182" s="1">
        <f t="shared" si="110"/>
        <v>8.6148407781370534E-3</v>
      </c>
      <c r="O182" s="1">
        <f t="shared" si="110"/>
        <v>8.4169574644988934E-3</v>
      </c>
      <c r="P182" s="1">
        <f t="shared" si="110"/>
        <v>7.083544994836803E-3</v>
      </c>
      <c r="Q182" s="21">
        <f t="shared" si="110"/>
        <v>5.1196073669605487E-3</v>
      </c>
      <c r="R182" s="21">
        <f t="shared" si="110"/>
        <v>6.7052633529677995E-3</v>
      </c>
      <c r="S182" s="21">
        <f t="shared" si="110"/>
        <v>5.4462473037750984E-3</v>
      </c>
      <c r="T182" s="1">
        <f t="shared" si="110"/>
        <v>1.0793976471218774E-2</v>
      </c>
      <c r="U182" s="1">
        <f t="shared" si="110"/>
        <v>1.0793217257866635E-2</v>
      </c>
      <c r="V182" s="1">
        <f t="shared" si="110"/>
        <v>7.3546438196751404E-3</v>
      </c>
      <c r="W182" s="21">
        <f t="shared" si="110"/>
        <v>6.9649395463730725E-3</v>
      </c>
      <c r="X182" s="21">
        <f t="shared" si="110"/>
        <v>7.8149320704217328E-3</v>
      </c>
      <c r="Y182" s="21">
        <f t="shared" si="110"/>
        <v>6.8976579876278161E-3</v>
      </c>
      <c r="Z182" s="1">
        <f t="shared" si="110"/>
        <v>1.5421430225633472E-2</v>
      </c>
      <c r="AA182" s="1">
        <f t="shared" si="110"/>
        <v>1.308625147057095E-2</v>
      </c>
      <c r="AB182" s="1">
        <f t="shared" si="110"/>
        <v>8.0767078499768413E-3</v>
      </c>
      <c r="AC182" s="21">
        <f t="shared" si="110"/>
        <v>9.0541927809046595E-3</v>
      </c>
      <c r="AD182" s="21">
        <f t="shared" si="110"/>
        <v>9.2514058501441555E-3</v>
      </c>
      <c r="AE182" s="21">
        <f t="shared" si="110"/>
        <v>6.8503813017664816E-3</v>
      </c>
      <c r="AF182" s="1">
        <f t="shared" si="110"/>
        <v>1.330027918994982E-2</v>
      </c>
      <c r="AG182" s="1">
        <f t="shared" si="110"/>
        <v>1.0134103138836278E-2</v>
      </c>
      <c r="AH182" s="1">
        <f t="shared" si="110"/>
        <v>6.578220829807576E-3</v>
      </c>
      <c r="AI182" s="21">
        <f t="shared" si="110"/>
        <v>7.5722402529885052E-3</v>
      </c>
      <c r="AJ182" s="21">
        <f t="shared" si="110"/>
        <v>8.2993654478360351E-3</v>
      </c>
      <c r="AK182" s="21">
        <f t="shared" si="110"/>
        <v>5.9498171383322159E-3</v>
      </c>
      <c r="AL182" s="1">
        <f t="shared" si="110"/>
        <v>2.0825342134044494E-2</v>
      </c>
      <c r="AM182" s="1">
        <f t="shared" si="110"/>
        <v>1.5335573823297132E-2</v>
      </c>
      <c r="AN182" s="1">
        <f>_xlfn.STDEV.P(AN7:AN146)</f>
        <v>8.2795763903766063E-3</v>
      </c>
      <c r="AO182" s="21">
        <f t="shared" si="110"/>
        <v>1.2018311809484736E-2</v>
      </c>
      <c r="AP182" s="21">
        <f t="shared" si="110"/>
        <v>1.181567145094746E-2</v>
      </c>
      <c r="AQ182" s="21">
        <f t="shared" si="110"/>
        <v>7.0959213277625574E-3</v>
      </c>
      <c r="AR182" s="1">
        <f t="shared" si="110"/>
        <v>2.7717947990721088E-2</v>
      </c>
      <c r="AS182" s="1">
        <f t="shared" si="110"/>
        <v>2.1885263551401104E-2</v>
      </c>
      <c r="AT182" s="1">
        <f t="shared" si="110"/>
        <v>1.7999265234436429E-2</v>
      </c>
      <c r="AU182" s="21">
        <f t="shared" si="110"/>
        <v>1.563359042077022E-2</v>
      </c>
      <c r="AV182" s="21">
        <f t="shared" si="110"/>
        <v>1.3147716861625417E-2</v>
      </c>
      <c r="AW182" s="21">
        <f t="shared" si="110"/>
        <v>1.1570955545887187E-2</v>
      </c>
      <c r="AX182" s="1">
        <f t="shared" si="110"/>
        <v>2.3091010917759003E-2</v>
      </c>
      <c r="AY182" s="1">
        <f t="shared" si="110"/>
        <v>2.0685703975924809E-2</v>
      </c>
      <c r="AZ182" s="1">
        <f t="shared" si="110"/>
        <v>1.4876602366104413E-2</v>
      </c>
      <c r="BA182" s="21">
        <f t="shared" si="110"/>
        <v>1.3754840146067761E-2</v>
      </c>
      <c r="BB182" s="21">
        <f t="shared" si="110"/>
        <v>1.4451714395862939E-2</v>
      </c>
      <c r="BC182" s="21">
        <f t="shared" si="110"/>
        <v>1.1936831955877424E-2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0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0.2888</v>
      </c>
      <c r="C7">
        <v>-3.0499999999999999E-2</v>
      </c>
      <c r="D7">
        <v>7.7000000000000002E-3</v>
      </c>
      <c r="E7" s="34">
        <f>IF(B7&gt;$B$149,B7-$B$149,$B$149-B7)</f>
        <v>8.8935714285714451E-3</v>
      </c>
      <c r="F7" s="34">
        <f>IF(C7&gt;$C$149,C7-$C$149,IF(C7&gt;0,$C$149-C7,IF(C7&gt;(-$C$149),$C$149-(C7*(-1)),(C7+$C$149)*(-1))))</f>
        <v>4.4242857142857139E-2</v>
      </c>
      <c r="G7" s="34">
        <f>IF(D7&gt;$D$149,D7-$D$149,IF(D7&gt;0,$D$149-D7,IF(D7&gt;(-$D$149),$D$149-(D7*(-1)),(D7+$D$149)*(-1))))</f>
        <v>1.3175000000000001E-2</v>
      </c>
      <c r="H7">
        <v>0.25779999999999997</v>
      </c>
      <c r="I7">
        <v>-2.0799999999999999E-2</v>
      </c>
      <c r="J7">
        <v>1.7000000000000001E-2</v>
      </c>
      <c r="K7" s="35">
        <f>IF(H7&gt;$H$149,H7-$H$149,$H$149-H7)</f>
        <v>1.1787142857142774E-2</v>
      </c>
      <c r="L7" s="35">
        <f>IF(I7&gt;$D$149,I7-$D$149,IF(I7&gt;0,$D$149-I7,IF(I7&gt;(-$D$149),$D$149-(I7*(-1)),(I7+$D$149)*(-1))))</f>
        <v>2.6275E-2</v>
      </c>
      <c r="M7" s="35">
        <f>IF(J7&gt;$D$149,J7-$D$149,IF(J7&gt;0,$D$149-J7,IF(J7&gt;(-$D$149),$D$149-(J7*(-1)),(J7+$D$149)*(-1))))</f>
        <v>2.2475000000000002E-2</v>
      </c>
      <c r="N7">
        <v>0.27450000000000002</v>
      </c>
      <c r="O7">
        <v>-5.1000000000000004E-3</v>
      </c>
      <c r="P7">
        <v>2E-3</v>
      </c>
      <c r="Q7" s="35">
        <f>IF(N7&gt;$N$149,N7-$N$149,$N$149-N7)</f>
        <v>1.3571428571427235E-3</v>
      </c>
      <c r="R7" s="35">
        <f>IF(O7&gt;$D$149,O7-$D$149,IF(O7&gt;0,$D$149-O7,IF(O7&gt;(-$D$149),$D$149-(O7*(-1)),(O7+$D$149)*(-1))))</f>
        <v>3.7500000000000033E-4</v>
      </c>
      <c r="S7" s="35">
        <f>IF(P7&gt;$D$149,P7-$D$149,IF(P7&gt;0,$D$149-P7,IF(P7&gt;(-$D$149),$D$149-(P7*(-1)),(P7+$D$149)*(-1))))</f>
        <v>7.4750000000000007E-3</v>
      </c>
      <c r="T7">
        <v>0.27589999999999998</v>
      </c>
      <c r="U7">
        <v>-9.1999999999999998E-3</v>
      </c>
      <c r="V7">
        <v>-1.9699999999999999E-2</v>
      </c>
      <c r="W7" s="35">
        <f>IF(T7&gt;$T$149,T7-$T$149,$T$149-T7)</f>
        <v>9.2078571428571565E-3</v>
      </c>
      <c r="X7" s="35">
        <f>IF(U7&gt;$D$149,U7-$D$149,IF(U7&gt;0,$D$149-U7,IF(U7&gt;(-$D$149),$D$149-(U7*(-1)),(U7+$D$149)*(-1))))</f>
        <v>1.4675000000000001E-2</v>
      </c>
      <c r="Y7" s="35">
        <f>IF(V7&gt;$D$149,V7-$D$149,IF(V7&gt;0,$D$149-V7,IF(V7&gt;(-$D$149),$D$149-(V7*(-1)),(V7+$D$149)*(-1))))</f>
        <v>2.5174999999999999E-2</v>
      </c>
      <c r="Z7">
        <v>0.2868</v>
      </c>
      <c r="AA7">
        <v>-8.6499999999999994E-2</v>
      </c>
      <c r="AB7">
        <v>6.6E-3</v>
      </c>
      <c r="AC7" s="35">
        <f>IF(Z7&gt;$Z$149,Z7-$Z$149,$Z$149-Z7)</f>
        <v>4.2527142857142819E-2</v>
      </c>
      <c r="AD7" s="35">
        <f>IF(AA7&gt;$D$149,AA7-$D$149,IF(AA7&gt;0,$D$149-AA7,IF(AA7&gt;(-$D$149),$D$149-(AA7*(-1)),(AA7+$D$149)*(-1))))</f>
        <v>9.1975000000000001E-2</v>
      </c>
      <c r="AE7" s="35">
        <f>IF(AB7&gt;$D$149,AB7-$D$149,IF(AB7&gt;0,$D$149-AB7,IF(AB7&gt;(-$D$149),$D$149-(AB7*(-1)),(AB7+$D$149)*(-1))))</f>
        <v>1.2075000000000001E-2</v>
      </c>
      <c r="AF7">
        <v>0.2707</v>
      </c>
      <c r="AG7">
        <v>-1.29E-2</v>
      </c>
      <c r="AH7">
        <v>-4.4000000000000003E-3</v>
      </c>
      <c r="AI7" s="35">
        <f>IF(AF7&gt;$AF$149,AF7-$AF$149,$AF$149-AF7)</f>
        <v>1.8178571428572043E-3</v>
      </c>
      <c r="AJ7" s="35">
        <f>IF(AG7&gt;$D$149,AG7-$D$149,IF(AG7&gt;0,$D$149-AG7,IF(AG7&gt;(-$D$149),$D$149-(AG7*(-1)),(AG7+$D$149)*(-1))))</f>
        <v>1.8375000000000002E-2</v>
      </c>
      <c r="AK7" s="35">
        <f>IF(AH7&gt;$D$149,AH7-$D$149,IF(AH7&gt;0,$D$149-AH7,IF(AH7&gt;(-$D$149),$D$149-(AH7*(-1)),(AH7+$D$149)*(-1))))</f>
        <v>1.0750000000000004E-3</v>
      </c>
      <c r="AL7">
        <v>0.25419999999999998</v>
      </c>
      <c r="AM7">
        <v>-6.2E-2</v>
      </c>
      <c r="AN7">
        <v>-2.7400000000000001E-2</v>
      </c>
      <c r="AO7" s="35">
        <f>IF(AL7&gt;$AL$149,AL7-$AL$149,$AL$149-AL7)</f>
        <v>9.3242857142858959E-3</v>
      </c>
      <c r="AP7" s="35">
        <f>IF(AM7&gt;$D$149,AM7-$D$149,IF(AM7&gt;0,$D$149-AM7,IF(AM7&gt;(-$D$149),$D$149-(AM7*(-1)),(AM7+$D$149)*(-1))))</f>
        <v>6.7475000000000007E-2</v>
      </c>
      <c r="AQ7" s="35">
        <f>IF(AN7&gt;$D$149,AN7-$D$149,IF(AN7&gt;0,$D$149-AN7,IF(AN7&gt;(-$D$149),$D$149-(AN7*(-1)),(AN7+$D$149)*(-1))))</f>
        <v>3.2875000000000001E-2</v>
      </c>
      <c r="AR7">
        <v>9.0999999999999998E-2</v>
      </c>
      <c r="AS7">
        <v>-7.5800000000000006E-2</v>
      </c>
      <c r="AT7">
        <v>-2.12E-2</v>
      </c>
      <c r="AU7" s="35">
        <f>IF(AR7&gt;$AR$149,AR7-$AR$149,$AR$149-AR7)</f>
        <v>1.6585714285714676E-3</v>
      </c>
      <c r="AV7" s="35">
        <f>IF(AS7&gt;$D$149,AS7-$D$149,IF(AS7&gt;0,$D$149-AS7,IF(AS7&gt;(-$D$149),$D$149-(AS7*(-1)),(AS7+$D$149)*(-1))))</f>
        <v>8.1275000000000014E-2</v>
      </c>
      <c r="AW7" s="35">
        <f>IF(AT7&gt;$D$149,AT7-$D$149,IF(AT7&gt;0,$D$149-AT7,IF(AT7&gt;(-$D$149),$D$149-(AT7*(-1)),(AT7+$D$149)*(-1))))</f>
        <v>2.6675000000000001E-2</v>
      </c>
      <c r="AX7">
        <v>0.20960000000000001</v>
      </c>
      <c r="AY7">
        <v>-4.6899999999999997E-2</v>
      </c>
      <c r="AZ7">
        <v>-2.46E-2</v>
      </c>
      <c r="BA7" s="35">
        <f>IF(AX7&gt;$AX$149,AX7-$AX$149,$AX$149-AX7)</f>
        <v>1.4414285714287045E-3</v>
      </c>
      <c r="BB7" s="35">
        <f>IF(AY7&gt;$D$149,AY7-$D$149,IF(AY7&gt;0,$D$149-AY7,IF(AY7&gt;(-$D$149),$D$149-(AY7*(-1)),(AY7+$D$149)*(-1))))</f>
        <v>5.2374999999999998E-2</v>
      </c>
      <c r="BC7" s="35">
        <f>IF(AZ7&gt;$D$149,AZ7-$D$149,IF(AZ7&gt;0,$D$149-AZ7,IF(AZ7&gt;(-$D$149),$D$149-(AZ7*(-1)),(AZ7+$D$149)*(-1))))</f>
        <v>3.0075000000000001E-2</v>
      </c>
    </row>
    <row r="8" spans="1:55" ht="15">
      <c r="A8" s="1">
        <v>2</v>
      </c>
      <c r="B8">
        <v>0.2923</v>
      </c>
      <c r="C8">
        <v>-2.35E-2</v>
      </c>
      <c r="D8">
        <v>8.5000000000000006E-3</v>
      </c>
      <c r="E8" s="34">
        <f t="shared" ref="E8:E71" si="0">IF(B8&gt;$B$149,B8-$B$149,$B$149-B8)</f>
        <v>1.2393571428571448E-2</v>
      </c>
      <c r="F8" s="34">
        <f t="shared" ref="F8:F71" si="1">IF(C8&gt;$C$149,C8-$C$149,IF(C8&gt;0,$C$149-C8,IF(C8&gt;(-$C$149),$C$149-(C8*(-1)),(C8+$C$149)*(-1))))</f>
        <v>3.724285714285714E-2</v>
      </c>
      <c r="G8" s="34">
        <f t="shared" ref="G8:G71" si="2">IF(D8&gt;$D$149,D8-$D$149,IF(D8&gt;0,$D$149-D8,IF(D8&gt;(-$D$149),$D$149-(D8*(-1)),(D8+$D$149)*(-1))))</f>
        <v>1.3975000000000001E-2</v>
      </c>
      <c r="H8">
        <v>0.26169999999999999</v>
      </c>
      <c r="I8">
        <v>-2.5999999999999999E-3</v>
      </c>
      <c r="J8">
        <v>1.1999999999999999E-3</v>
      </c>
      <c r="K8" s="35">
        <f t="shared" ref="K8:K71" si="3">IF(H8&gt;$H$149,H8-$H$149,$H$149-H8)</f>
        <v>1.5687142857142788E-2</v>
      </c>
      <c r="L8" s="35">
        <f t="shared" ref="L8:M71" si="4">IF(I8&gt;$D$149,I8-$D$149,IF(I8&gt;0,$D$149-I8,IF(I8&gt;(-$D$149),$D$149-(I8*(-1)),(I8+$D$149)*(-1))))</f>
        <v>2.8750000000000008E-3</v>
      </c>
      <c r="M8" s="35">
        <f t="shared" si="4"/>
        <v>6.6750000000000004E-3</v>
      </c>
      <c r="N8">
        <v>0.27710000000000001</v>
      </c>
      <c r="O8">
        <v>-3.3999999999999998E-3</v>
      </c>
      <c r="P8">
        <v>3.5000000000000001E-3</v>
      </c>
      <c r="Q8" s="35">
        <f t="shared" ref="Q8:Q71" si="5">IF(N8&gt;$N$149,N8-$N$149,$N$149-N8)</f>
        <v>1.2428571428572677E-3</v>
      </c>
      <c r="R8" s="35">
        <f t="shared" ref="R8:S71" si="6">IF(O8&gt;$D$149,O8-$D$149,IF(O8&gt;0,$D$149-O8,IF(O8&gt;(-$D$149),$D$149-(O8*(-1)),(O8+$D$149)*(-1))))</f>
        <v>2.0750000000000009E-3</v>
      </c>
      <c r="S8" s="35">
        <f t="shared" si="6"/>
        <v>8.9750000000000003E-3</v>
      </c>
      <c r="T8">
        <v>0.2747</v>
      </c>
      <c r="U8">
        <v>-1E-3</v>
      </c>
      <c r="V8">
        <v>-3.6299999999999999E-2</v>
      </c>
      <c r="W8" s="35">
        <f t="shared" ref="W8:W71" si="7">IF(T8&gt;$T$149,T8-$T$149,$T$149-T8)</f>
        <v>8.0078571428571776E-3</v>
      </c>
      <c r="X8" s="35">
        <f t="shared" ref="X8:Y71" si="8">IF(U8&gt;$D$149,U8-$D$149,IF(U8&gt;0,$D$149-U8,IF(U8&gt;(-$D$149),$D$149-(U8*(-1)),(U8+$D$149)*(-1))))</f>
        <v>4.4750000000000007E-3</v>
      </c>
      <c r="Y8" s="35">
        <f t="shared" si="8"/>
        <v>4.1775E-2</v>
      </c>
      <c r="Z8">
        <v>0.27010000000000001</v>
      </c>
      <c r="AA8">
        <v>-8.7599999999999997E-2</v>
      </c>
      <c r="AB8">
        <v>0</v>
      </c>
      <c r="AC8" s="35">
        <f t="shared" ref="AC8:AC71" si="9">IF(Z8&gt;$Z$149,Z8-$Z$149,$Z$149-Z8)</f>
        <v>2.5827142857142826E-2</v>
      </c>
      <c r="AD8" s="35">
        <f t="shared" ref="AD8:AE71" si="10">IF(AA8&gt;$D$149,AA8-$D$149,IF(AA8&gt;0,$D$149-AA8,IF(AA8&gt;(-$D$149),$D$149-(AA8*(-1)),(AA8+$D$149)*(-1))))</f>
        <v>9.3074999999999991E-2</v>
      </c>
      <c r="AE8" s="35">
        <f t="shared" si="10"/>
        <v>5.4750000000000007E-3</v>
      </c>
      <c r="AF8">
        <v>0.2676</v>
      </c>
      <c r="AG8">
        <v>-1.5900000000000001E-2</v>
      </c>
      <c r="AH8">
        <v>-5.1000000000000004E-3</v>
      </c>
      <c r="AI8" s="35">
        <f t="shared" ref="AI8:AI71" si="11">IF(AF8&gt;$AF$149,AF8-$AF$149,$AF$149-AF8)</f>
        <v>4.917857142857196E-3</v>
      </c>
      <c r="AJ8" s="35">
        <f t="shared" ref="AJ8:AK71" si="12">IF(AG8&gt;$D$149,AG8-$D$149,IF(AG8&gt;0,$D$149-AG8,IF(AG8&gt;(-$D$149),$D$149-(AG8*(-1)),(AG8+$D$149)*(-1))))</f>
        <v>2.1375000000000002E-2</v>
      </c>
      <c r="AK8" s="35">
        <f t="shared" si="12"/>
        <v>3.7500000000000033E-4</v>
      </c>
      <c r="AL8">
        <v>0.26479999999999998</v>
      </c>
      <c r="AM8">
        <v>-4.9500000000000002E-2</v>
      </c>
      <c r="AN8">
        <v>-2.07E-2</v>
      </c>
      <c r="AO8" s="35">
        <f t="shared" ref="AO8:AO71" si="13">IF(AL8&gt;$AL$149,AL8-$AL$149,$AL$149-AL8)</f>
        <v>1.9924285714285894E-2</v>
      </c>
      <c r="AP8" s="35">
        <f t="shared" ref="AP8:AQ71" si="14">IF(AM8&gt;$D$149,AM8-$D$149,IF(AM8&gt;0,$D$149-AM8,IF(AM8&gt;(-$D$149),$D$149-(AM8*(-1)),(AM8+$D$149)*(-1))))</f>
        <v>5.4975000000000003E-2</v>
      </c>
      <c r="AQ8" s="35">
        <f t="shared" si="14"/>
        <v>2.6175E-2</v>
      </c>
      <c r="AR8">
        <v>9.4600000000000004E-2</v>
      </c>
      <c r="AS8">
        <v>-7.8E-2</v>
      </c>
      <c r="AT8">
        <v>3.8999999999999998E-3</v>
      </c>
      <c r="AU8" s="35">
        <f t="shared" ref="AU8:AU71" si="15">IF(AR8&gt;$AR$149,AR8-$AR$149,$AR$149-AR8)</f>
        <v>1.9414285714285384E-3</v>
      </c>
      <c r="AV8" s="35">
        <f t="shared" ref="AV8:AW71" si="16">IF(AS8&gt;$D$149,AS8-$D$149,IF(AS8&gt;0,$D$149-AS8,IF(AS8&gt;(-$D$149),$D$149-(AS8*(-1)),(AS8+$D$149)*(-1))))</f>
        <v>8.3474999999999994E-2</v>
      </c>
      <c r="AW8" s="35">
        <f t="shared" si="16"/>
        <v>9.3750000000000014E-3</v>
      </c>
      <c r="AX8">
        <v>0.20749999999999999</v>
      </c>
      <c r="AY8">
        <v>-6.9099999999999995E-2</v>
      </c>
      <c r="AZ8">
        <v>-3.2599999999999997E-2</v>
      </c>
      <c r="BA8" s="35">
        <f t="shared" ref="BA8:BA71" si="17">IF(AX8&gt;$AX$149,AX8-$AX$149,$AX$149-AX8)</f>
        <v>6.5857142857131401E-4</v>
      </c>
      <c r="BB8" s="35">
        <f t="shared" ref="BB8:BC71" si="18">IF(AY8&gt;$D$149,AY8-$D$149,IF(AY8&gt;0,$D$149-AY8,IF(AY8&gt;(-$D$149),$D$149-(AY8*(-1)),(AY8+$D$149)*(-1))))</f>
        <v>7.4575000000000002E-2</v>
      </c>
      <c r="BC8" s="35">
        <f t="shared" si="18"/>
        <v>3.8074999999999998E-2</v>
      </c>
    </row>
    <row r="9" spans="1:55" ht="15">
      <c r="A9" s="1">
        <v>3</v>
      </c>
      <c r="B9">
        <v>0.29149999999999998</v>
      </c>
      <c r="C9">
        <v>-3.1800000000000002E-2</v>
      </c>
      <c r="D9">
        <v>3.3E-3</v>
      </c>
      <c r="E9" s="34">
        <f t="shared" si="0"/>
        <v>1.1593571428571425E-2</v>
      </c>
      <c r="F9" s="34">
        <f t="shared" si="1"/>
        <v>4.5542857142857142E-2</v>
      </c>
      <c r="G9" s="34">
        <f t="shared" si="2"/>
        <v>8.7750000000000015E-3</v>
      </c>
      <c r="H9">
        <v>0.26729999999999998</v>
      </c>
      <c r="I9">
        <v>-3.4599999999999999E-2</v>
      </c>
      <c r="J9">
        <v>2E-3</v>
      </c>
      <c r="K9" s="35">
        <f t="shared" si="3"/>
        <v>2.1287142857142782E-2</v>
      </c>
      <c r="L9" s="35">
        <f t="shared" si="4"/>
        <v>4.0075E-2</v>
      </c>
      <c r="M9" s="35">
        <f t="shared" si="4"/>
        <v>7.4750000000000007E-3</v>
      </c>
      <c r="N9">
        <v>0.27160000000000001</v>
      </c>
      <c r="O9">
        <v>-1.18E-2</v>
      </c>
      <c r="P9">
        <v>4.4000000000000003E-3</v>
      </c>
      <c r="Q9" s="35">
        <f t="shared" si="5"/>
        <v>4.2571428571427372E-3</v>
      </c>
      <c r="R9" s="35">
        <f t="shared" si="6"/>
        <v>1.7274999999999999E-2</v>
      </c>
      <c r="S9" s="35">
        <f t="shared" si="6"/>
        <v>9.8750000000000018E-3</v>
      </c>
      <c r="T9">
        <v>0.26540000000000002</v>
      </c>
      <c r="U9">
        <v>-5.9999999999999995E-4</v>
      </c>
      <c r="V9">
        <v>-3.6600000000000001E-2</v>
      </c>
      <c r="W9" s="35">
        <f t="shared" si="7"/>
        <v>1.2921428571427973E-3</v>
      </c>
      <c r="X9" s="35">
        <f t="shared" si="8"/>
        <v>4.8750000000000009E-3</v>
      </c>
      <c r="Y9" s="35">
        <f t="shared" si="8"/>
        <v>4.2075000000000001E-2</v>
      </c>
      <c r="Z9">
        <v>0.26400000000000001</v>
      </c>
      <c r="AA9">
        <v>-7.1999999999999995E-2</v>
      </c>
      <c r="AB9">
        <v>-2.5999999999999999E-3</v>
      </c>
      <c r="AC9" s="35">
        <f t="shared" si="9"/>
        <v>1.9727142857142832E-2</v>
      </c>
      <c r="AD9" s="35">
        <f t="shared" si="10"/>
        <v>7.7474999999999988E-2</v>
      </c>
      <c r="AE9" s="35">
        <f t="shared" si="10"/>
        <v>2.8750000000000008E-3</v>
      </c>
      <c r="AF9">
        <v>0.26889999999999997</v>
      </c>
      <c r="AG9">
        <v>-2.52E-2</v>
      </c>
      <c r="AH9">
        <v>-5.4999999999999997E-3</v>
      </c>
      <c r="AI9" s="35">
        <f t="shared" si="11"/>
        <v>3.6178571428572281E-3</v>
      </c>
      <c r="AJ9" s="35">
        <f t="shared" si="12"/>
        <v>3.0675000000000001E-2</v>
      </c>
      <c r="AK9" s="35">
        <f t="shared" si="12"/>
        <v>1.0975E-2</v>
      </c>
      <c r="AL9">
        <v>0.22189999999999999</v>
      </c>
      <c r="AM9">
        <v>-3.7400000000000003E-2</v>
      </c>
      <c r="AN9">
        <v>3.5000000000000001E-3</v>
      </c>
      <c r="AO9" s="35">
        <f t="shared" si="13"/>
        <v>2.2975714285714099E-2</v>
      </c>
      <c r="AP9" s="35">
        <f t="shared" si="14"/>
        <v>4.2875000000000003E-2</v>
      </c>
      <c r="AQ9" s="35">
        <f t="shared" si="14"/>
        <v>8.9750000000000003E-3</v>
      </c>
      <c r="AR9">
        <v>9.1600000000000001E-2</v>
      </c>
      <c r="AS9">
        <v>-7.7899999999999997E-2</v>
      </c>
      <c r="AT9">
        <v>3.1099999999999999E-2</v>
      </c>
      <c r="AU9" s="35">
        <f t="shared" si="15"/>
        <v>1.0585714285714642E-3</v>
      </c>
      <c r="AV9" s="35">
        <f t="shared" si="16"/>
        <v>8.3375000000000005E-2</v>
      </c>
      <c r="AW9" s="35">
        <f t="shared" si="16"/>
        <v>3.6574999999999996E-2</v>
      </c>
      <c r="AX9">
        <v>0.22420000000000001</v>
      </c>
      <c r="AY9">
        <v>-8.2299999999999998E-2</v>
      </c>
      <c r="AZ9">
        <v>-2.3800000000000002E-2</v>
      </c>
      <c r="BA9" s="35">
        <f t="shared" si="17"/>
        <v>1.6041428571428706E-2</v>
      </c>
      <c r="BB9" s="35">
        <f t="shared" si="18"/>
        <v>8.7774999999999992E-2</v>
      </c>
      <c r="BC9" s="35">
        <f t="shared" si="18"/>
        <v>2.9275000000000002E-2</v>
      </c>
    </row>
    <row r="10" spans="1:55" ht="15">
      <c r="A10" s="1">
        <v>4</v>
      </c>
      <c r="B10">
        <v>0.28820000000000001</v>
      </c>
      <c r="C10">
        <v>-2.58E-2</v>
      </c>
      <c r="D10">
        <v>-2.7000000000000001E-3</v>
      </c>
      <c r="E10" s="34">
        <f t="shared" si="0"/>
        <v>8.2935714285714557E-3</v>
      </c>
      <c r="F10" s="34">
        <f t="shared" si="1"/>
        <v>3.9542857142857137E-2</v>
      </c>
      <c r="G10" s="34">
        <f t="shared" si="2"/>
        <v>2.7750000000000006E-3</v>
      </c>
      <c r="H10">
        <v>0.27510000000000001</v>
      </c>
      <c r="I10">
        <v>-1.95E-2</v>
      </c>
      <c r="J10">
        <v>1.46E-2</v>
      </c>
      <c r="K10" s="35">
        <f t="shared" si="3"/>
        <v>2.9087142857142811E-2</v>
      </c>
      <c r="L10" s="35">
        <f t="shared" si="4"/>
        <v>2.4975000000000001E-2</v>
      </c>
      <c r="M10" s="35">
        <f t="shared" si="4"/>
        <v>2.0075000000000003E-2</v>
      </c>
      <c r="N10">
        <v>0.27389999999999998</v>
      </c>
      <c r="O10">
        <v>-3.8999999999999998E-3</v>
      </c>
      <c r="P10">
        <v>6.0000000000000001E-3</v>
      </c>
      <c r="Q10" s="35">
        <f t="shared" si="5"/>
        <v>1.9571428571427685E-3</v>
      </c>
      <c r="R10" s="35">
        <f t="shared" si="6"/>
        <v>1.5750000000000009E-3</v>
      </c>
      <c r="S10" s="35">
        <f t="shared" si="6"/>
        <v>1.1475000000000001E-2</v>
      </c>
      <c r="T10">
        <v>0.25869999999999999</v>
      </c>
      <c r="U10">
        <v>-1.7500000000000002E-2</v>
      </c>
      <c r="V10">
        <v>-3.8100000000000002E-2</v>
      </c>
      <c r="W10" s="35">
        <f t="shared" si="7"/>
        <v>7.9921428571428366E-3</v>
      </c>
      <c r="X10" s="35">
        <f t="shared" si="8"/>
        <v>2.2975000000000002E-2</v>
      </c>
      <c r="Y10" s="35">
        <f t="shared" si="8"/>
        <v>4.3575000000000003E-2</v>
      </c>
      <c r="Z10">
        <v>0.24929999999999999</v>
      </c>
      <c r="AA10">
        <v>-7.4700000000000003E-2</v>
      </c>
      <c r="AB10">
        <v>-1.8800000000000001E-2</v>
      </c>
      <c r="AC10" s="35">
        <f t="shared" si="9"/>
        <v>5.0271428571428134E-3</v>
      </c>
      <c r="AD10" s="35">
        <f t="shared" si="10"/>
        <v>8.0174999999999996E-2</v>
      </c>
      <c r="AE10" s="35">
        <f t="shared" si="10"/>
        <v>2.4275000000000001E-2</v>
      </c>
      <c r="AF10">
        <v>0.27860000000000001</v>
      </c>
      <c r="AG10">
        <v>-1.4999999999999999E-2</v>
      </c>
      <c r="AH10">
        <v>-1.14E-2</v>
      </c>
      <c r="AI10" s="35">
        <f t="shared" si="11"/>
        <v>6.0821428571428138E-3</v>
      </c>
      <c r="AJ10" s="35">
        <f t="shared" si="12"/>
        <v>2.0475E-2</v>
      </c>
      <c r="AK10" s="35">
        <f t="shared" si="12"/>
        <v>1.6875000000000001E-2</v>
      </c>
      <c r="AL10">
        <v>0.2732</v>
      </c>
      <c r="AM10">
        <v>-5.6099999999999997E-2</v>
      </c>
      <c r="AN10">
        <v>-1.3299999999999999E-2</v>
      </c>
      <c r="AO10" s="35">
        <f t="shared" si="13"/>
        <v>2.8324285714285913E-2</v>
      </c>
      <c r="AP10" s="35">
        <f t="shared" si="14"/>
        <v>6.1574999999999998E-2</v>
      </c>
      <c r="AQ10" s="35">
        <f t="shared" si="14"/>
        <v>1.8775E-2</v>
      </c>
      <c r="AR10">
        <v>8.1900000000000001E-2</v>
      </c>
      <c r="AS10">
        <v>-4.7199999999999999E-2</v>
      </c>
      <c r="AT10">
        <v>1.9099999999999999E-2</v>
      </c>
      <c r="AU10" s="35">
        <f t="shared" si="15"/>
        <v>1.0758571428571465E-2</v>
      </c>
      <c r="AV10" s="35">
        <f t="shared" si="16"/>
        <v>5.2675E-2</v>
      </c>
      <c r="AW10" s="35">
        <f t="shared" si="16"/>
        <v>2.4575E-2</v>
      </c>
      <c r="AX10">
        <v>0.20419999999999999</v>
      </c>
      <c r="AY10">
        <v>-6.8500000000000005E-2</v>
      </c>
      <c r="AZ10">
        <v>-1.5E-3</v>
      </c>
      <c r="BA10" s="35">
        <f t="shared" si="17"/>
        <v>3.9585714285713114E-3</v>
      </c>
      <c r="BB10" s="35">
        <f t="shared" si="18"/>
        <v>7.3975000000000013E-2</v>
      </c>
      <c r="BC10" s="35">
        <f t="shared" si="18"/>
        <v>3.9750000000000011E-3</v>
      </c>
    </row>
    <row r="11" spans="1:55" ht="15">
      <c r="A11" s="1">
        <v>5</v>
      </c>
      <c r="B11">
        <v>0.28960000000000002</v>
      </c>
      <c r="C11">
        <v>-3.9399999999999998E-2</v>
      </c>
      <c r="D11">
        <v>-8.3999999999999995E-3</v>
      </c>
      <c r="E11" s="34">
        <f t="shared" si="0"/>
        <v>9.693571428571468E-3</v>
      </c>
      <c r="F11" s="34">
        <f t="shared" si="1"/>
        <v>5.3142857142857138E-2</v>
      </c>
      <c r="G11" s="34">
        <f t="shared" si="2"/>
        <v>1.3875E-2</v>
      </c>
      <c r="H11">
        <v>0.27450000000000002</v>
      </c>
      <c r="I11">
        <v>5.7999999999999996E-3</v>
      </c>
      <c r="J11">
        <v>4.7999999999999996E-3</v>
      </c>
      <c r="K11" s="35">
        <f t="shared" si="3"/>
        <v>2.8487142857142822E-2</v>
      </c>
      <c r="L11" s="35">
        <f t="shared" si="4"/>
        <v>1.1275E-2</v>
      </c>
      <c r="M11" s="35">
        <f t="shared" si="4"/>
        <v>1.0274999999999999E-2</v>
      </c>
      <c r="N11">
        <v>0.26490000000000002</v>
      </c>
      <c r="O11">
        <v>-2.0999999999999999E-3</v>
      </c>
      <c r="P11">
        <v>1.0999999999999999E-2</v>
      </c>
      <c r="Q11" s="35">
        <f t="shared" si="5"/>
        <v>1.0957142857142721E-2</v>
      </c>
      <c r="R11" s="35">
        <f t="shared" si="6"/>
        <v>3.3750000000000008E-3</v>
      </c>
      <c r="S11" s="35">
        <f t="shared" si="6"/>
        <v>1.6475E-2</v>
      </c>
      <c r="T11">
        <v>0.26390000000000002</v>
      </c>
      <c r="U11">
        <v>-1.52E-2</v>
      </c>
      <c r="V11">
        <v>-4.7100000000000003E-2</v>
      </c>
      <c r="W11" s="35">
        <f t="shared" si="7"/>
        <v>2.7921428571427986E-3</v>
      </c>
      <c r="X11" s="35">
        <f t="shared" si="8"/>
        <v>2.0674999999999999E-2</v>
      </c>
      <c r="Y11" s="35">
        <f t="shared" si="8"/>
        <v>5.2575000000000004E-2</v>
      </c>
      <c r="Z11">
        <v>0.24740000000000001</v>
      </c>
      <c r="AA11">
        <v>-8.0199999999999994E-2</v>
      </c>
      <c r="AB11">
        <v>-1.4E-2</v>
      </c>
      <c r="AC11" s="35">
        <f t="shared" si="9"/>
        <v>3.1271428571428284E-3</v>
      </c>
      <c r="AD11" s="35">
        <f t="shared" si="10"/>
        <v>8.5675000000000001E-2</v>
      </c>
      <c r="AE11" s="35">
        <f t="shared" si="10"/>
        <v>1.9474999999999999E-2</v>
      </c>
      <c r="AF11">
        <v>0.2843</v>
      </c>
      <c r="AG11">
        <v>-9.7999999999999997E-3</v>
      </c>
      <c r="AH11">
        <v>-1E-3</v>
      </c>
      <c r="AI11" s="35">
        <f t="shared" si="11"/>
        <v>1.1782142857142797E-2</v>
      </c>
      <c r="AJ11" s="35">
        <f t="shared" si="12"/>
        <v>1.5275E-2</v>
      </c>
      <c r="AK11" s="35">
        <f t="shared" si="12"/>
        <v>4.4750000000000007E-3</v>
      </c>
      <c r="AL11">
        <v>0.26550000000000001</v>
      </c>
      <c r="AM11">
        <v>-3.49E-2</v>
      </c>
      <c r="AN11">
        <v>-1.7000000000000001E-2</v>
      </c>
      <c r="AO11" s="35">
        <f t="shared" si="13"/>
        <v>2.0624285714285928E-2</v>
      </c>
      <c r="AP11" s="35">
        <f t="shared" si="14"/>
        <v>4.0375000000000001E-2</v>
      </c>
      <c r="AQ11" s="35">
        <f t="shared" si="14"/>
        <v>2.2475000000000002E-2</v>
      </c>
      <c r="AR11">
        <v>5.2499999999999998E-2</v>
      </c>
      <c r="AS11">
        <v>-1.3899999999999999E-2</v>
      </c>
      <c r="AT11">
        <v>1.0200000000000001E-2</v>
      </c>
      <c r="AU11" s="35">
        <f t="shared" si="15"/>
        <v>4.0158571428571467E-2</v>
      </c>
      <c r="AV11" s="35">
        <f t="shared" si="16"/>
        <v>1.9375E-2</v>
      </c>
      <c r="AW11" s="35">
        <f t="shared" si="16"/>
        <v>1.5675000000000001E-2</v>
      </c>
      <c r="AX11">
        <v>0.2092</v>
      </c>
      <c r="AY11">
        <v>-6.2100000000000002E-2</v>
      </c>
      <c r="AZ11">
        <v>-2.6200000000000001E-2</v>
      </c>
      <c r="BA11" s="35">
        <f t="shared" si="17"/>
        <v>1.0414285714286931E-3</v>
      </c>
      <c r="BB11" s="35">
        <f t="shared" si="18"/>
        <v>6.7574999999999996E-2</v>
      </c>
      <c r="BC11" s="35">
        <f t="shared" si="18"/>
        <v>3.1675000000000002E-2</v>
      </c>
    </row>
    <row r="12" spans="1:55" ht="15">
      <c r="A12" s="1">
        <v>6</v>
      </c>
      <c r="B12">
        <v>0.2989</v>
      </c>
      <c r="C12">
        <v>-4.2700000000000002E-2</v>
      </c>
      <c r="D12">
        <v>-7.9000000000000008E-3</v>
      </c>
      <c r="E12" s="34">
        <f t="shared" si="0"/>
        <v>1.8993571428571443E-2</v>
      </c>
      <c r="F12" s="34">
        <f t="shared" si="1"/>
        <v>5.6442857142857142E-2</v>
      </c>
      <c r="G12" s="34">
        <f t="shared" si="2"/>
        <v>1.3375000000000001E-2</v>
      </c>
      <c r="H12">
        <v>0.25340000000000001</v>
      </c>
      <c r="I12">
        <v>-1.26E-2</v>
      </c>
      <c r="J12">
        <v>-3.8E-3</v>
      </c>
      <c r="K12" s="35">
        <f t="shared" si="3"/>
        <v>7.3871428571428144E-3</v>
      </c>
      <c r="L12" s="35">
        <f t="shared" si="4"/>
        <v>1.8075000000000001E-2</v>
      </c>
      <c r="M12" s="35">
        <f t="shared" si="4"/>
        <v>1.6750000000000007E-3</v>
      </c>
      <c r="N12">
        <v>0.27329999999999999</v>
      </c>
      <c r="O12">
        <v>2.0999999999999999E-3</v>
      </c>
      <c r="P12">
        <v>1.0999999999999999E-2</v>
      </c>
      <c r="Q12" s="35">
        <f t="shared" si="5"/>
        <v>2.5571428571427579E-3</v>
      </c>
      <c r="R12" s="35">
        <f t="shared" si="6"/>
        <v>7.5750000000000001E-3</v>
      </c>
      <c r="S12" s="35">
        <f t="shared" si="6"/>
        <v>1.6475E-2</v>
      </c>
      <c r="T12">
        <v>0.25340000000000001</v>
      </c>
      <c r="U12">
        <v>-1.8E-3</v>
      </c>
      <c r="V12">
        <v>-2.7199999999999998E-2</v>
      </c>
      <c r="W12" s="35">
        <f t="shared" si="7"/>
        <v>1.3292142857142808E-2</v>
      </c>
      <c r="X12" s="35">
        <f t="shared" si="8"/>
        <v>3.6750000000000007E-3</v>
      </c>
      <c r="Y12" s="35">
        <f t="shared" si="8"/>
        <v>3.2674999999999996E-2</v>
      </c>
      <c r="Z12">
        <v>0.24610000000000001</v>
      </c>
      <c r="AA12">
        <v>-8.0600000000000005E-2</v>
      </c>
      <c r="AB12">
        <v>-8.8999999999999999E-3</v>
      </c>
      <c r="AC12" s="35">
        <f t="shared" si="9"/>
        <v>1.8271428571428328E-3</v>
      </c>
      <c r="AD12" s="35">
        <f t="shared" si="10"/>
        <v>8.6075000000000013E-2</v>
      </c>
      <c r="AE12" s="35">
        <f t="shared" si="10"/>
        <v>1.4375000000000001E-2</v>
      </c>
      <c r="AF12">
        <v>0.28460000000000002</v>
      </c>
      <c r="AG12">
        <v>-4.7999999999999996E-3</v>
      </c>
      <c r="AH12">
        <v>-2.0999999999999999E-3</v>
      </c>
      <c r="AI12" s="35">
        <f t="shared" si="11"/>
        <v>1.2082142857142819E-2</v>
      </c>
      <c r="AJ12" s="35">
        <f t="shared" si="12"/>
        <v>6.7500000000000112E-4</v>
      </c>
      <c r="AK12" s="35">
        <f t="shared" si="12"/>
        <v>3.3750000000000008E-3</v>
      </c>
      <c r="AL12">
        <v>0.25359999999999999</v>
      </c>
      <c r="AM12">
        <v>-4.3700000000000003E-2</v>
      </c>
      <c r="AN12">
        <v>-1.12E-2</v>
      </c>
      <c r="AO12" s="35">
        <f t="shared" si="13"/>
        <v>8.7242857142859065E-3</v>
      </c>
      <c r="AP12" s="35">
        <f t="shared" si="14"/>
        <v>4.9175000000000003E-2</v>
      </c>
      <c r="AQ12" s="35">
        <f t="shared" si="14"/>
        <v>1.6675000000000002E-2</v>
      </c>
      <c r="AR12">
        <v>6.0299999999999999E-2</v>
      </c>
      <c r="AS12">
        <v>1.5100000000000001E-2</v>
      </c>
      <c r="AT12">
        <v>8.0000000000000002E-3</v>
      </c>
      <c r="AU12" s="35">
        <f t="shared" si="15"/>
        <v>3.2358571428571466E-2</v>
      </c>
      <c r="AV12" s="35">
        <f t="shared" si="16"/>
        <v>2.0575000000000003E-2</v>
      </c>
      <c r="AW12" s="35">
        <f t="shared" si="16"/>
        <v>1.3475000000000001E-2</v>
      </c>
      <c r="AX12">
        <v>0.2009</v>
      </c>
      <c r="AY12">
        <v>-8.9399999999999993E-2</v>
      </c>
      <c r="AZ12">
        <v>-3.7900000000000003E-2</v>
      </c>
      <c r="BA12" s="35">
        <f t="shared" si="17"/>
        <v>7.2585714285713088E-3</v>
      </c>
      <c r="BB12" s="35">
        <f t="shared" si="18"/>
        <v>9.4874999999999987E-2</v>
      </c>
      <c r="BC12" s="35">
        <f t="shared" si="18"/>
        <v>4.3375000000000004E-2</v>
      </c>
    </row>
    <row r="13" spans="1:55" ht="15">
      <c r="A13" s="1">
        <v>7</v>
      </c>
      <c r="B13">
        <v>0.29709999999999998</v>
      </c>
      <c r="C13">
        <v>-4.2500000000000003E-2</v>
      </c>
      <c r="D13">
        <v>5.0000000000000001E-4</v>
      </c>
      <c r="E13" s="34">
        <f t="shared" si="0"/>
        <v>1.7193571428571419E-2</v>
      </c>
      <c r="F13" s="34">
        <f t="shared" si="1"/>
        <v>5.6242857142857143E-2</v>
      </c>
      <c r="G13" s="34">
        <f t="shared" si="2"/>
        <v>5.9750000000000011E-3</v>
      </c>
      <c r="H13">
        <v>0.25790000000000002</v>
      </c>
      <c r="I13">
        <v>-7.7000000000000002E-3</v>
      </c>
      <c r="J13">
        <v>-3.2000000000000002E-3</v>
      </c>
      <c r="K13" s="35">
        <f t="shared" si="3"/>
        <v>1.1887142857142818E-2</v>
      </c>
      <c r="L13" s="35">
        <f t="shared" si="4"/>
        <v>1.3175000000000001E-2</v>
      </c>
      <c r="M13" s="35">
        <f t="shared" si="4"/>
        <v>2.2750000000000005E-3</v>
      </c>
      <c r="N13">
        <v>0.27610000000000001</v>
      </c>
      <c r="O13">
        <v>9.4999999999999998E-3</v>
      </c>
      <c r="P13">
        <v>-8.0000000000000004E-4</v>
      </c>
      <c r="Q13" s="35">
        <f t="shared" si="5"/>
        <v>2.4285714285726678E-4</v>
      </c>
      <c r="R13" s="35">
        <f t="shared" si="6"/>
        <v>1.4975E-2</v>
      </c>
      <c r="S13" s="35">
        <f t="shared" si="6"/>
        <v>4.6750000000000003E-3</v>
      </c>
      <c r="T13">
        <v>0.26579999999999998</v>
      </c>
      <c r="U13">
        <v>1.5E-3</v>
      </c>
      <c r="V13">
        <v>-2.7E-2</v>
      </c>
      <c r="W13" s="35">
        <f t="shared" si="7"/>
        <v>8.9214285714284136E-4</v>
      </c>
      <c r="X13" s="35">
        <f t="shared" si="8"/>
        <v>6.9750000000000003E-3</v>
      </c>
      <c r="Y13" s="35">
        <f t="shared" si="8"/>
        <v>3.2475000000000004E-2</v>
      </c>
      <c r="Z13">
        <v>0.2576</v>
      </c>
      <c r="AA13">
        <v>-8.3799999999999999E-2</v>
      </c>
      <c r="AB13">
        <v>1.6000000000000001E-3</v>
      </c>
      <c r="AC13" s="35">
        <f t="shared" si="9"/>
        <v>1.3327142857142815E-2</v>
      </c>
      <c r="AD13" s="35">
        <f t="shared" si="10"/>
        <v>8.9274999999999993E-2</v>
      </c>
      <c r="AE13" s="35">
        <f t="shared" si="10"/>
        <v>7.0750000000000006E-3</v>
      </c>
      <c r="AF13">
        <v>0.28649999999999998</v>
      </c>
      <c r="AG13">
        <v>-8.8999999999999999E-3</v>
      </c>
      <c r="AH13">
        <v>-4.7999999999999996E-3</v>
      </c>
      <c r="AI13" s="35">
        <f t="shared" si="11"/>
        <v>1.3982142857142776E-2</v>
      </c>
      <c r="AJ13" s="35">
        <f t="shared" si="12"/>
        <v>1.4375000000000001E-2</v>
      </c>
      <c r="AK13" s="35">
        <f t="shared" si="12"/>
        <v>6.7500000000000112E-4</v>
      </c>
      <c r="AL13">
        <v>0.21490000000000001</v>
      </c>
      <c r="AM13">
        <v>-2.76E-2</v>
      </c>
      <c r="AN13">
        <v>1.1000000000000001E-3</v>
      </c>
      <c r="AO13" s="35">
        <f t="shared" si="13"/>
        <v>2.9975714285714078E-2</v>
      </c>
      <c r="AP13" s="35">
        <f t="shared" si="14"/>
        <v>3.3075E-2</v>
      </c>
      <c r="AQ13" s="35">
        <f t="shared" si="14"/>
        <v>6.575000000000001E-3</v>
      </c>
      <c r="AR13">
        <v>7.4399999999999994E-2</v>
      </c>
      <c r="AS13">
        <v>-1.6299999999999999E-2</v>
      </c>
      <c r="AT13">
        <v>1.9300000000000001E-2</v>
      </c>
      <c r="AU13" s="35">
        <f t="shared" si="15"/>
        <v>1.8258571428571471E-2</v>
      </c>
      <c r="AV13" s="35">
        <f t="shared" si="16"/>
        <v>2.1774999999999999E-2</v>
      </c>
      <c r="AW13" s="35">
        <f t="shared" si="16"/>
        <v>2.4775000000000002E-2</v>
      </c>
      <c r="AX13">
        <v>0.21909999999999999</v>
      </c>
      <c r="AY13">
        <v>-7.2999999999999995E-2</v>
      </c>
      <c r="AZ13">
        <v>-1.7600000000000001E-2</v>
      </c>
      <c r="BA13" s="35">
        <f t="shared" si="17"/>
        <v>1.0941428571428685E-2</v>
      </c>
      <c r="BB13" s="35">
        <f t="shared" si="18"/>
        <v>7.8474999999999989E-2</v>
      </c>
      <c r="BC13" s="35">
        <f t="shared" si="18"/>
        <v>2.3075000000000002E-2</v>
      </c>
    </row>
    <row r="14" spans="1:55" ht="15">
      <c r="A14" s="1">
        <v>8</v>
      </c>
      <c r="B14">
        <v>0.30959999999999999</v>
      </c>
      <c r="C14">
        <v>-3.27E-2</v>
      </c>
      <c r="D14">
        <v>3.8999999999999998E-3</v>
      </c>
      <c r="E14" s="34">
        <f t="shared" si="0"/>
        <v>2.969357142857143E-2</v>
      </c>
      <c r="F14" s="34">
        <f t="shared" si="1"/>
        <v>4.644285714285714E-2</v>
      </c>
      <c r="G14" s="34">
        <f t="shared" si="2"/>
        <v>9.3750000000000014E-3</v>
      </c>
      <c r="H14">
        <v>0.27410000000000001</v>
      </c>
      <c r="I14">
        <v>1.49E-2</v>
      </c>
      <c r="J14">
        <v>-2.1499999999999998E-2</v>
      </c>
      <c r="K14" s="35">
        <f t="shared" si="3"/>
        <v>2.8087142857142811E-2</v>
      </c>
      <c r="L14" s="35">
        <f t="shared" si="4"/>
        <v>2.0375000000000001E-2</v>
      </c>
      <c r="M14" s="35">
        <f t="shared" si="4"/>
        <v>2.6974999999999999E-2</v>
      </c>
      <c r="N14">
        <v>0.26740000000000003</v>
      </c>
      <c r="O14">
        <v>8.6999999999999994E-3</v>
      </c>
      <c r="P14">
        <v>-1.6000000000000001E-3</v>
      </c>
      <c r="Q14" s="35">
        <f t="shared" si="5"/>
        <v>8.4571428571427187E-3</v>
      </c>
      <c r="R14" s="35">
        <f t="shared" si="6"/>
        <v>1.4175E-2</v>
      </c>
      <c r="S14" s="35">
        <f t="shared" si="6"/>
        <v>3.8750000000000008E-3</v>
      </c>
      <c r="T14">
        <v>0.27679999999999999</v>
      </c>
      <c r="U14">
        <v>-5.1999999999999998E-3</v>
      </c>
      <c r="V14">
        <v>-3.7999999999999999E-2</v>
      </c>
      <c r="W14" s="35">
        <f t="shared" si="7"/>
        <v>1.0107857142857168E-2</v>
      </c>
      <c r="X14" s="35">
        <f t="shared" si="8"/>
        <v>2.7500000000000094E-4</v>
      </c>
      <c r="Y14" s="35">
        <f t="shared" si="8"/>
        <v>4.3475E-2</v>
      </c>
      <c r="Z14">
        <v>0.25330000000000003</v>
      </c>
      <c r="AA14">
        <v>-6.5600000000000006E-2</v>
      </c>
      <c r="AB14">
        <v>7.4000000000000003E-3</v>
      </c>
      <c r="AC14" s="35">
        <f t="shared" si="9"/>
        <v>9.0271428571428447E-3</v>
      </c>
      <c r="AD14" s="35">
        <f t="shared" si="10"/>
        <v>7.1074999999999999E-2</v>
      </c>
      <c r="AE14" s="35">
        <f t="shared" si="10"/>
        <v>1.2875000000000001E-2</v>
      </c>
      <c r="AF14">
        <v>0.27760000000000001</v>
      </c>
      <c r="AG14">
        <v>-7.1000000000000004E-3</v>
      </c>
      <c r="AH14">
        <v>-2.7000000000000001E-3</v>
      </c>
      <c r="AI14" s="35">
        <f t="shared" si="11"/>
        <v>5.0821428571428129E-3</v>
      </c>
      <c r="AJ14" s="35">
        <f t="shared" si="12"/>
        <v>1.2575000000000001E-2</v>
      </c>
      <c r="AK14" s="35">
        <f t="shared" si="12"/>
        <v>2.7750000000000006E-3</v>
      </c>
      <c r="AL14">
        <v>0.24099999999999999</v>
      </c>
      <c r="AM14">
        <v>-5.28E-2</v>
      </c>
      <c r="AN14">
        <v>-1.11E-2</v>
      </c>
      <c r="AO14" s="35">
        <f t="shared" si="13"/>
        <v>3.8757142857140936E-3</v>
      </c>
      <c r="AP14" s="35">
        <f t="shared" si="14"/>
        <v>5.8275E-2</v>
      </c>
      <c r="AQ14" s="35">
        <f t="shared" si="14"/>
        <v>1.6574999999999999E-2</v>
      </c>
      <c r="AR14">
        <v>5.6300000000000003E-2</v>
      </c>
      <c r="AS14">
        <v>-8.3000000000000001E-3</v>
      </c>
      <c r="AT14">
        <v>0.03</v>
      </c>
      <c r="AU14" s="35">
        <f t="shared" si="15"/>
        <v>3.6358571428571462E-2</v>
      </c>
      <c r="AV14" s="35">
        <f t="shared" si="16"/>
        <v>1.3775000000000001E-2</v>
      </c>
      <c r="AW14" s="35">
        <f t="shared" si="16"/>
        <v>3.5475E-2</v>
      </c>
      <c r="AX14">
        <v>0.2235</v>
      </c>
      <c r="AY14">
        <v>-6.2E-2</v>
      </c>
      <c r="AZ14">
        <v>-2.4799999999999999E-2</v>
      </c>
      <c r="BA14" s="35">
        <f t="shared" si="17"/>
        <v>1.53414285714287E-2</v>
      </c>
      <c r="BB14" s="35">
        <f t="shared" si="18"/>
        <v>6.7475000000000007E-2</v>
      </c>
      <c r="BC14" s="35">
        <f t="shared" si="18"/>
        <v>3.0275E-2</v>
      </c>
    </row>
    <row r="15" spans="1:55" ht="15">
      <c r="A15" s="1">
        <v>9</v>
      </c>
      <c r="B15">
        <v>0.30130000000000001</v>
      </c>
      <c r="C15">
        <v>-1.9900000000000001E-2</v>
      </c>
      <c r="D15">
        <v>-6.3E-3</v>
      </c>
      <c r="E15" s="34">
        <f t="shared" si="0"/>
        <v>2.1393571428571456E-2</v>
      </c>
      <c r="F15" s="34">
        <f t="shared" si="1"/>
        <v>3.3642857142857141E-2</v>
      </c>
      <c r="G15" s="34">
        <f t="shared" si="2"/>
        <v>1.1775000000000001E-2</v>
      </c>
      <c r="H15">
        <v>0.24460000000000001</v>
      </c>
      <c r="I15">
        <v>-6.0000000000000001E-3</v>
      </c>
      <c r="J15">
        <v>4.5999999999999999E-3</v>
      </c>
      <c r="K15" s="35">
        <f t="shared" si="3"/>
        <v>1.4128571428571879E-3</v>
      </c>
      <c r="L15" s="35">
        <f t="shared" si="4"/>
        <v>1.1475000000000001E-2</v>
      </c>
      <c r="M15" s="35">
        <f t="shared" si="4"/>
        <v>1.0075000000000001E-2</v>
      </c>
      <c r="N15">
        <v>0.28670000000000001</v>
      </c>
      <c r="O15">
        <v>2.1100000000000001E-2</v>
      </c>
      <c r="P15">
        <v>-8.9999999999999993E-3</v>
      </c>
      <c r="Q15" s="35">
        <f t="shared" si="5"/>
        <v>1.0842857142857265E-2</v>
      </c>
      <c r="R15" s="35">
        <f t="shared" si="6"/>
        <v>2.6575000000000001E-2</v>
      </c>
      <c r="S15" s="35">
        <f t="shared" si="6"/>
        <v>1.4475E-2</v>
      </c>
      <c r="T15">
        <v>0.26029999999999998</v>
      </c>
      <c r="U15">
        <v>-9.4000000000000004E-3</v>
      </c>
      <c r="V15">
        <v>-3.9899999999999998E-2</v>
      </c>
      <c r="W15" s="35">
        <f t="shared" si="7"/>
        <v>6.3921428571428462E-3</v>
      </c>
      <c r="X15" s="35">
        <f t="shared" si="8"/>
        <v>1.4875000000000001E-2</v>
      </c>
      <c r="Y15" s="35">
        <f t="shared" si="8"/>
        <v>4.5374999999999999E-2</v>
      </c>
      <c r="Z15">
        <v>0.24560000000000001</v>
      </c>
      <c r="AA15">
        <v>-7.1400000000000005E-2</v>
      </c>
      <c r="AB15">
        <v>2.8E-3</v>
      </c>
      <c r="AC15" s="35">
        <f t="shared" si="9"/>
        <v>1.3271428571428323E-3</v>
      </c>
      <c r="AD15" s="35">
        <f t="shared" si="10"/>
        <v>7.6874999999999999E-2</v>
      </c>
      <c r="AE15" s="35">
        <f t="shared" si="10"/>
        <v>8.2750000000000011E-3</v>
      </c>
      <c r="AF15">
        <v>0.2661</v>
      </c>
      <c r="AG15">
        <v>-1.1599999999999999E-2</v>
      </c>
      <c r="AH15">
        <v>-1.2200000000000001E-2</v>
      </c>
      <c r="AI15" s="35">
        <f t="shared" si="11"/>
        <v>6.4178571428571973E-3</v>
      </c>
      <c r="AJ15" s="35">
        <f t="shared" si="12"/>
        <v>1.7075E-2</v>
      </c>
      <c r="AK15" s="35">
        <f t="shared" si="12"/>
        <v>1.7675000000000003E-2</v>
      </c>
      <c r="AL15">
        <v>0.26350000000000001</v>
      </c>
      <c r="AM15">
        <v>-2.8899999999999999E-2</v>
      </c>
      <c r="AN15">
        <v>-1.9599999999999999E-2</v>
      </c>
      <c r="AO15" s="35">
        <f t="shared" si="13"/>
        <v>1.8624285714285926E-2</v>
      </c>
      <c r="AP15" s="35">
        <f t="shared" si="14"/>
        <v>3.4375000000000003E-2</v>
      </c>
      <c r="AQ15" s="35">
        <f t="shared" si="14"/>
        <v>2.5075E-2</v>
      </c>
      <c r="AR15">
        <v>3.9699999999999999E-2</v>
      </c>
      <c r="AS15">
        <v>5.5399999999999998E-2</v>
      </c>
      <c r="AT15">
        <v>1.17E-2</v>
      </c>
      <c r="AU15" s="35">
        <f t="shared" si="15"/>
        <v>5.2958571428571466E-2</v>
      </c>
      <c r="AV15" s="35">
        <f t="shared" si="16"/>
        <v>6.0874999999999999E-2</v>
      </c>
      <c r="AW15" s="35">
        <f t="shared" si="16"/>
        <v>1.7175000000000003E-2</v>
      </c>
      <c r="AX15">
        <v>0.2175</v>
      </c>
      <c r="AY15">
        <v>-6.9900000000000004E-2</v>
      </c>
      <c r="AZ15">
        <v>-2.4E-2</v>
      </c>
      <c r="BA15" s="35">
        <f t="shared" si="17"/>
        <v>9.3414285714286949E-3</v>
      </c>
      <c r="BB15" s="35">
        <f t="shared" si="18"/>
        <v>7.5374999999999998E-2</v>
      </c>
      <c r="BC15" s="35">
        <f t="shared" si="18"/>
        <v>2.9475000000000001E-2</v>
      </c>
    </row>
    <row r="16" spans="1:55" ht="15">
      <c r="A16" s="1">
        <v>10</v>
      </c>
      <c r="B16">
        <v>0.2989</v>
      </c>
      <c r="C16">
        <v>-3.39E-2</v>
      </c>
      <c r="D16">
        <v>3.0000000000000001E-3</v>
      </c>
      <c r="E16" s="34">
        <f t="shared" si="0"/>
        <v>1.8993571428571443E-2</v>
      </c>
      <c r="F16" s="34">
        <f t="shared" si="1"/>
        <v>4.764285714285714E-2</v>
      </c>
      <c r="G16" s="34">
        <f t="shared" si="2"/>
        <v>8.4749999999999999E-3</v>
      </c>
      <c r="H16">
        <v>0.23</v>
      </c>
      <c r="I16">
        <v>-2.0500000000000001E-2</v>
      </c>
      <c r="J16">
        <v>1.2500000000000001E-2</v>
      </c>
      <c r="K16" s="35">
        <f t="shared" si="3"/>
        <v>1.601285714285719E-2</v>
      </c>
      <c r="L16" s="35">
        <f t="shared" si="4"/>
        <v>2.5975000000000002E-2</v>
      </c>
      <c r="M16" s="35">
        <f t="shared" si="4"/>
        <v>1.7975000000000001E-2</v>
      </c>
      <c r="N16">
        <v>0.2732</v>
      </c>
      <c r="O16">
        <v>1.5900000000000001E-2</v>
      </c>
      <c r="P16">
        <v>-1.4800000000000001E-2</v>
      </c>
      <c r="Q16" s="35">
        <f t="shared" si="5"/>
        <v>2.6571428571427469E-3</v>
      </c>
      <c r="R16" s="35">
        <f t="shared" si="6"/>
        <v>2.1375000000000002E-2</v>
      </c>
      <c r="S16" s="35">
        <f t="shared" si="6"/>
        <v>2.0275000000000001E-2</v>
      </c>
      <c r="T16">
        <v>0.2485</v>
      </c>
      <c r="U16">
        <v>4.4000000000000003E-3</v>
      </c>
      <c r="V16">
        <v>-3.1199999999999999E-2</v>
      </c>
      <c r="W16" s="35">
        <f t="shared" si="7"/>
        <v>1.8192142857142823E-2</v>
      </c>
      <c r="X16" s="35">
        <f t="shared" si="8"/>
        <v>9.8750000000000018E-3</v>
      </c>
      <c r="Y16" s="35">
        <f t="shared" si="8"/>
        <v>3.6674999999999999E-2</v>
      </c>
      <c r="Z16">
        <v>0.25</v>
      </c>
      <c r="AA16">
        <v>-7.6700000000000004E-2</v>
      </c>
      <c r="AB16">
        <v>-7.4999999999999997E-3</v>
      </c>
      <c r="AC16" s="35">
        <f t="shared" si="9"/>
        <v>5.7271428571428196E-3</v>
      </c>
      <c r="AD16" s="35">
        <f t="shared" si="10"/>
        <v>8.2174999999999998E-2</v>
      </c>
      <c r="AE16" s="35">
        <f t="shared" si="10"/>
        <v>1.2975E-2</v>
      </c>
      <c r="AF16">
        <v>0.2681</v>
      </c>
      <c r="AG16">
        <v>-8.3000000000000001E-3</v>
      </c>
      <c r="AH16">
        <v>-8.3000000000000001E-3</v>
      </c>
      <c r="AI16" s="35">
        <f t="shared" si="11"/>
        <v>4.4178571428571956E-3</v>
      </c>
      <c r="AJ16" s="35">
        <f t="shared" si="12"/>
        <v>1.3775000000000001E-2</v>
      </c>
      <c r="AK16" s="35">
        <f t="shared" si="12"/>
        <v>1.3775000000000001E-2</v>
      </c>
      <c r="AL16">
        <v>0.24859999999999999</v>
      </c>
      <c r="AM16">
        <v>-4.6800000000000001E-2</v>
      </c>
      <c r="AN16">
        <v>-1.7000000000000001E-2</v>
      </c>
      <c r="AO16" s="35">
        <f t="shared" si="13"/>
        <v>3.724285714285902E-3</v>
      </c>
      <c r="AP16" s="35">
        <f t="shared" si="14"/>
        <v>5.2275000000000002E-2</v>
      </c>
      <c r="AQ16" s="35">
        <f t="shared" si="14"/>
        <v>2.2475000000000002E-2</v>
      </c>
      <c r="AR16">
        <v>7.4999999999999997E-3</v>
      </c>
      <c r="AS16">
        <v>-8.8000000000000005E-3</v>
      </c>
      <c r="AT16">
        <v>-9.4999999999999998E-3</v>
      </c>
      <c r="AU16" s="35">
        <f t="shared" si="15"/>
        <v>8.5158571428571472E-2</v>
      </c>
      <c r="AV16" s="35">
        <f t="shared" si="16"/>
        <v>1.4275000000000001E-2</v>
      </c>
      <c r="AW16" s="35">
        <f t="shared" si="16"/>
        <v>1.4975E-2</v>
      </c>
      <c r="AX16">
        <v>0.22409999999999999</v>
      </c>
      <c r="AY16">
        <v>-7.2800000000000004E-2</v>
      </c>
      <c r="AZ16">
        <v>-1.7100000000000001E-2</v>
      </c>
      <c r="BA16" s="35">
        <f t="shared" si="17"/>
        <v>1.594142857142869E-2</v>
      </c>
      <c r="BB16" s="35">
        <f t="shared" si="18"/>
        <v>7.8275000000000011E-2</v>
      </c>
      <c r="BC16" s="35">
        <f t="shared" si="18"/>
        <v>2.2575000000000001E-2</v>
      </c>
    </row>
    <row r="17" spans="1:55" ht="15">
      <c r="A17" s="1">
        <v>11</v>
      </c>
      <c r="B17">
        <v>0.29970000000000002</v>
      </c>
      <c r="C17">
        <v>-8.8000000000000005E-3</v>
      </c>
      <c r="D17">
        <v>3.3999999999999998E-3</v>
      </c>
      <c r="E17" s="34">
        <f t="shared" si="0"/>
        <v>1.9793571428571466E-2</v>
      </c>
      <c r="F17" s="34">
        <f t="shared" si="1"/>
        <v>4.9428571428571377E-3</v>
      </c>
      <c r="G17" s="34">
        <f t="shared" si="2"/>
        <v>8.8750000000000009E-3</v>
      </c>
      <c r="H17">
        <v>0.2576</v>
      </c>
      <c r="I17">
        <v>-8.2000000000000007E-3</v>
      </c>
      <c r="J17">
        <v>-4.8999999999999998E-3</v>
      </c>
      <c r="K17" s="35">
        <f t="shared" si="3"/>
        <v>1.1587142857142796E-2</v>
      </c>
      <c r="L17" s="35">
        <f t="shared" si="4"/>
        <v>1.3675000000000001E-2</v>
      </c>
      <c r="M17" s="35">
        <f t="shared" si="4"/>
        <v>5.7500000000000086E-4</v>
      </c>
      <c r="N17">
        <v>0.2616</v>
      </c>
      <c r="O17">
        <v>6.0000000000000001E-3</v>
      </c>
      <c r="P17">
        <v>3.7000000000000002E-3</v>
      </c>
      <c r="Q17" s="35">
        <f t="shared" si="5"/>
        <v>1.4257142857142746E-2</v>
      </c>
      <c r="R17" s="35">
        <f t="shared" si="6"/>
        <v>1.1475000000000001E-2</v>
      </c>
      <c r="S17" s="35">
        <f t="shared" si="6"/>
        <v>9.1750000000000009E-3</v>
      </c>
      <c r="T17">
        <v>0.2283</v>
      </c>
      <c r="U17">
        <v>3.5000000000000001E-3</v>
      </c>
      <c r="V17">
        <v>-3.1399999999999997E-2</v>
      </c>
      <c r="W17" s="35">
        <f t="shared" si="7"/>
        <v>3.8392142857142819E-2</v>
      </c>
      <c r="X17" s="35">
        <f t="shared" si="8"/>
        <v>8.9750000000000003E-3</v>
      </c>
      <c r="Y17" s="35">
        <f t="shared" si="8"/>
        <v>3.6874999999999998E-2</v>
      </c>
      <c r="Z17">
        <v>0.24310000000000001</v>
      </c>
      <c r="AA17">
        <v>-7.1900000000000006E-2</v>
      </c>
      <c r="AB17">
        <v>-5.9999999999999995E-4</v>
      </c>
      <c r="AC17" s="35">
        <f t="shared" si="9"/>
        <v>1.1728571428571699E-3</v>
      </c>
      <c r="AD17" s="35">
        <f t="shared" si="10"/>
        <v>7.7374999999999999E-2</v>
      </c>
      <c r="AE17" s="35">
        <f t="shared" si="10"/>
        <v>4.8750000000000009E-3</v>
      </c>
      <c r="AF17">
        <v>0.27360000000000001</v>
      </c>
      <c r="AG17">
        <v>-3.3999999999999998E-3</v>
      </c>
      <c r="AH17">
        <v>-6.4999999999999997E-3</v>
      </c>
      <c r="AI17" s="35">
        <f t="shared" si="11"/>
        <v>1.0821428571428093E-3</v>
      </c>
      <c r="AJ17" s="35">
        <f t="shared" si="12"/>
        <v>2.0750000000000009E-3</v>
      </c>
      <c r="AK17" s="35">
        <f t="shared" si="12"/>
        <v>1.1975E-2</v>
      </c>
      <c r="AL17">
        <v>0.24909999999999999</v>
      </c>
      <c r="AM17">
        <v>-3.4599999999999999E-2</v>
      </c>
      <c r="AN17">
        <v>-1.49E-2</v>
      </c>
      <c r="AO17" s="35">
        <f t="shared" si="13"/>
        <v>4.2242857142859025E-3</v>
      </c>
      <c r="AP17" s="35">
        <f t="shared" si="14"/>
        <v>4.0075E-2</v>
      </c>
      <c r="AQ17" s="35">
        <f t="shared" si="14"/>
        <v>2.0375000000000001E-2</v>
      </c>
      <c r="AR17">
        <v>4.8999999999999998E-3</v>
      </c>
      <c r="AS17">
        <v>-7.3000000000000001E-3</v>
      </c>
      <c r="AT17">
        <v>3.4700000000000002E-2</v>
      </c>
      <c r="AU17" s="35">
        <f t="shared" si="15"/>
        <v>8.7758571428571464E-2</v>
      </c>
      <c r="AV17" s="35">
        <f t="shared" si="16"/>
        <v>1.2775000000000002E-2</v>
      </c>
      <c r="AW17" s="35">
        <f t="shared" si="16"/>
        <v>4.0175000000000002E-2</v>
      </c>
      <c r="AX17">
        <v>0.2218</v>
      </c>
      <c r="AY17">
        <v>-8.09E-2</v>
      </c>
      <c r="AZ17">
        <v>-3.3300000000000003E-2</v>
      </c>
      <c r="BA17" s="35">
        <f t="shared" si="17"/>
        <v>1.3641428571428693E-2</v>
      </c>
      <c r="BB17" s="35">
        <f t="shared" si="18"/>
        <v>8.6375000000000007E-2</v>
      </c>
      <c r="BC17" s="35">
        <f t="shared" si="18"/>
        <v>3.8775000000000004E-2</v>
      </c>
    </row>
    <row r="18" spans="1:55" ht="15">
      <c r="A18" s="1">
        <v>12</v>
      </c>
      <c r="B18">
        <v>0.29430000000000001</v>
      </c>
      <c r="C18">
        <v>-3.1199999999999999E-2</v>
      </c>
      <c r="D18">
        <v>-8.0000000000000004E-4</v>
      </c>
      <c r="E18" s="34">
        <f t="shared" si="0"/>
        <v>1.439357142857145E-2</v>
      </c>
      <c r="F18" s="34">
        <f t="shared" si="1"/>
        <v>4.4942857142857139E-2</v>
      </c>
      <c r="G18" s="34">
        <f t="shared" si="2"/>
        <v>4.6750000000000003E-3</v>
      </c>
      <c r="H18">
        <v>0.2387</v>
      </c>
      <c r="I18">
        <v>-1.11E-2</v>
      </c>
      <c r="J18">
        <v>-1.8E-3</v>
      </c>
      <c r="K18" s="35">
        <f t="shared" si="3"/>
        <v>7.3128571428572042E-3</v>
      </c>
      <c r="L18" s="35">
        <f t="shared" si="4"/>
        <v>1.6574999999999999E-2</v>
      </c>
      <c r="M18" s="35">
        <f t="shared" si="4"/>
        <v>3.6750000000000007E-3</v>
      </c>
      <c r="N18">
        <v>0.27660000000000001</v>
      </c>
      <c r="O18">
        <v>-1.6E-2</v>
      </c>
      <c r="P18">
        <v>7.9000000000000008E-3</v>
      </c>
      <c r="Q18" s="35">
        <f t="shared" si="5"/>
        <v>7.4285714285726723E-4</v>
      </c>
      <c r="R18" s="35">
        <f t="shared" si="6"/>
        <v>2.1475000000000001E-2</v>
      </c>
      <c r="S18" s="35">
        <f t="shared" si="6"/>
        <v>1.3375000000000001E-2</v>
      </c>
      <c r="T18">
        <v>0.23980000000000001</v>
      </c>
      <c r="U18">
        <v>-7.4000000000000003E-3</v>
      </c>
      <c r="V18">
        <v>-1.38E-2</v>
      </c>
      <c r="W18" s="35">
        <f t="shared" si="7"/>
        <v>2.6892142857142809E-2</v>
      </c>
      <c r="X18" s="35">
        <f t="shared" si="8"/>
        <v>1.2875000000000001E-2</v>
      </c>
      <c r="Y18" s="35">
        <f t="shared" si="8"/>
        <v>1.9275E-2</v>
      </c>
      <c r="Z18">
        <v>0.26850000000000002</v>
      </c>
      <c r="AA18">
        <v>-7.17E-2</v>
      </c>
      <c r="AB18">
        <v>6.6E-3</v>
      </c>
      <c r="AC18" s="35">
        <f t="shared" si="9"/>
        <v>2.4227142857142836E-2</v>
      </c>
      <c r="AD18" s="35">
        <f t="shared" si="10"/>
        <v>7.7174999999999994E-2</v>
      </c>
      <c r="AE18" s="35">
        <f t="shared" si="10"/>
        <v>1.2075000000000001E-2</v>
      </c>
      <c r="AF18">
        <v>0.2631</v>
      </c>
      <c r="AG18">
        <v>-1.21E-2</v>
      </c>
      <c r="AH18">
        <v>-1.14E-2</v>
      </c>
      <c r="AI18" s="35">
        <f t="shared" si="11"/>
        <v>9.4178571428572E-3</v>
      </c>
      <c r="AJ18" s="35">
        <f t="shared" si="12"/>
        <v>1.7575E-2</v>
      </c>
      <c r="AK18" s="35">
        <f t="shared" si="12"/>
        <v>1.6875000000000001E-2</v>
      </c>
      <c r="AL18">
        <v>0.24129999999999999</v>
      </c>
      <c r="AM18">
        <v>-4.82E-2</v>
      </c>
      <c r="AN18">
        <v>-1.7299999999999999E-2</v>
      </c>
      <c r="AO18" s="35">
        <f t="shared" si="13"/>
        <v>3.5757142857140989E-3</v>
      </c>
      <c r="AP18" s="35">
        <f t="shared" si="14"/>
        <v>5.3675E-2</v>
      </c>
      <c r="AQ18" s="35">
        <f t="shared" si="14"/>
        <v>2.2775E-2</v>
      </c>
      <c r="AR18">
        <v>2.1100000000000001E-2</v>
      </c>
      <c r="AS18">
        <v>5.1000000000000004E-3</v>
      </c>
      <c r="AT18">
        <v>3.7100000000000001E-2</v>
      </c>
      <c r="AU18" s="35">
        <f t="shared" si="15"/>
        <v>7.1558571428571471E-2</v>
      </c>
      <c r="AV18" s="35">
        <f t="shared" si="16"/>
        <v>1.0575000000000001E-2</v>
      </c>
      <c r="AW18" s="35">
        <f t="shared" si="16"/>
        <v>4.2575000000000002E-2</v>
      </c>
      <c r="AX18">
        <v>0.21740000000000001</v>
      </c>
      <c r="AY18">
        <v>-7.6600000000000001E-2</v>
      </c>
      <c r="AZ18">
        <v>-2.8299999999999999E-2</v>
      </c>
      <c r="BA18" s="35">
        <f t="shared" si="17"/>
        <v>9.2414285714287059E-3</v>
      </c>
      <c r="BB18" s="35">
        <f t="shared" si="18"/>
        <v>8.2075000000000009E-2</v>
      </c>
      <c r="BC18" s="35">
        <f t="shared" si="18"/>
        <v>3.3774999999999999E-2</v>
      </c>
    </row>
    <row r="19" spans="1:55" ht="15">
      <c r="A19" s="1">
        <v>13</v>
      </c>
      <c r="B19">
        <v>0.29409999999999997</v>
      </c>
      <c r="C19">
        <v>-3.2899999999999999E-2</v>
      </c>
      <c r="D19">
        <v>-5.0000000000000001E-4</v>
      </c>
      <c r="E19" s="34">
        <f t="shared" si="0"/>
        <v>1.4193571428571417E-2</v>
      </c>
      <c r="F19" s="34">
        <f t="shared" si="1"/>
        <v>4.6642857142857139E-2</v>
      </c>
      <c r="G19" s="34">
        <f t="shared" si="2"/>
        <v>4.9750000000000003E-3</v>
      </c>
      <c r="H19">
        <v>0.2482</v>
      </c>
      <c r="I19">
        <v>-2.0500000000000001E-2</v>
      </c>
      <c r="J19">
        <v>-4.5999999999999999E-3</v>
      </c>
      <c r="K19" s="35">
        <f t="shared" si="3"/>
        <v>2.1871428571428042E-3</v>
      </c>
      <c r="L19" s="35">
        <f t="shared" si="4"/>
        <v>2.5975000000000002E-2</v>
      </c>
      <c r="M19" s="35">
        <f t="shared" si="4"/>
        <v>8.7500000000000078E-4</v>
      </c>
      <c r="N19">
        <v>0.26490000000000002</v>
      </c>
      <c r="O19">
        <v>2.8999999999999998E-3</v>
      </c>
      <c r="P19">
        <v>1.09E-2</v>
      </c>
      <c r="Q19" s="35">
        <f t="shared" si="5"/>
        <v>1.0957142857142721E-2</v>
      </c>
      <c r="R19" s="35">
        <f t="shared" si="6"/>
        <v>8.3750000000000005E-3</v>
      </c>
      <c r="S19" s="35">
        <f t="shared" si="6"/>
        <v>1.6375000000000001E-2</v>
      </c>
      <c r="T19">
        <v>0.2472</v>
      </c>
      <c r="U19">
        <v>1.41E-2</v>
      </c>
      <c r="V19">
        <v>-1.46E-2</v>
      </c>
      <c r="W19" s="35">
        <f t="shared" si="7"/>
        <v>1.9492142857142819E-2</v>
      </c>
      <c r="X19" s="35">
        <f t="shared" si="8"/>
        <v>1.9575000000000002E-2</v>
      </c>
      <c r="Y19" s="35">
        <f t="shared" si="8"/>
        <v>2.0075000000000003E-2</v>
      </c>
      <c r="Z19">
        <v>0.25940000000000002</v>
      </c>
      <c r="AA19">
        <v>-5.8400000000000001E-2</v>
      </c>
      <c r="AB19">
        <v>6.3E-3</v>
      </c>
      <c r="AC19" s="35">
        <f t="shared" si="9"/>
        <v>1.5127142857142839E-2</v>
      </c>
      <c r="AD19" s="35">
        <f t="shared" si="10"/>
        <v>6.3875000000000001E-2</v>
      </c>
      <c r="AE19" s="35">
        <f t="shared" si="10"/>
        <v>1.1775000000000001E-2</v>
      </c>
      <c r="AF19">
        <v>0.26819999999999999</v>
      </c>
      <c r="AG19">
        <v>-2.86E-2</v>
      </c>
      <c r="AH19">
        <v>-1.1599999999999999E-2</v>
      </c>
      <c r="AI19" s="35">
        <f t="shared" si="11"/>
        <v>4.3178571428572066E-3</v>
      </c>
      <c r="AJ19" s="35">
        <f t="shared" si="12"/>
        <v>3.4075000000000001E-2</v>
      </c>
      <c r="AK19" s="35">
        <f t="shared" si="12"/>
        <v>1.7075E-2</v>
      </c>
      <c r="AL19">
        <v>0.19120000000000001</v>
      </c>
      <c r="AM19">
        <v>-3.5799999999999998E-2</v>
      </c>
      <c r="AN19">
        <v>5.1999999999999998E-3</v>
      </c>
      <c r="AO19" s="35">
        <f t="shared" si="13"/>
        <v>5.3675714285714077E-2</v>
      </c>
      <c r="AP19" s="35">
        <f t="shared" si="14"/>
        <v>4.1274999999999999E-2</v>
      </c>
      <c r="AQ19" s="35">
        <f t="shared" si="14"/>
        <v>1.0675E-2</v>
      </c>
      <c r="AR19">
        <v>2.6100000000000002E-2</v>
      </c>
      <c r="AS19">
        <v>-9.4000000000000004E-3</v>
      </c>
      <c r="AT19">
        <v>2.1299999999999999E-2</v>
      </c>
      <c r="AU19" s="35">
        <f t="shared" si="15"/>
        <v>6.6558571428571467E-2</v>
      </c>
      <c r="AV19" s="35">
        <f t="shared" si="16"/>
        <v>1.4875000000000001E-2</v>
      </c>
      <c r="AW19" s="35">
        <f t="shared" si="16"/>
        <v>2.6775E-2</v>
      </c>
      <c r="AX19">
        <v>0.20269999999999999</v>
      </c>
      <c r="AY19">
        <v>-6.7100000000000007E-2</v>
      </c>
      <c r="AZ19">
        <v>-2.1100000000000001E-2</v>
      </c>
      <c r="BA19" s="35">
        <f t="shared" si="17"/>
        <v>5.4585714285713127E-3</v>
      </c>
      <c r="BB19" s="35">
        <f t="shared" si="18"/>
        <v>7.2575000000000001E-2</v>
      </c>
      <c r="BC19" s="35">
        <f t="shared" si="18"/>
        <v>2.6575000000000001E-2</v>
      </c>
    </row>
    <row r="20" spans="1:55" ht="15">
      <c r="A20" s="1">
        <v>14</v>
      </c>
      <c r="B20">
        <v>0.2863</v>
      </c>
      <c r="C20">
        <v>-3.4700000000000002E-2</v>
      </c>
      <c r="D20">
        <v>-8.9999999999999998E-4</v>
      </c>
      <c r="E20" s="34">
        <f t="shared" si="0"/>
        <v>6.3935714285714429E-3</v>
      </c>
      <c r="F20" s="34">
        <f t="shared" si="1"/>
        <v>4.8442857142857142E-2</v>
      </c>
      <c r="G20" s="34">
        <f t="shared" si="2"/>
        <v>4.5750000000000009E-3</v>
      </c>
      <c r="H20">
        <v>0.24740000000000001</v>
      </c>
      <c r="I20">
        <v>-3.7000000000000002E-3</v>
      </c>
      <c r="J20">
        <v>2.2000000000000001E-3</v>
      </c>
      <c r="K20" s="35">
        <f t="shared" si="3"/>
        <v>1.387142857142809E-3</v>
      </c>
      <c r="L20" s="35">
        <f t="shared" si="4"/>
        <v>1.7750000000000005E-3</v>
      </c>
      <c r="M20" s="35">
        <f t="shared" si="4"/>
        <v>7.6750000000000013E-3</v>
      </c>
      <c r="N20">
        <v>0.2611</v>
      </c>
      <c r="O20">
        <v>5.1000000000000004E-3</v>
      </c>
      <c r="P20">
        <v>1.06E-2</v>
      </c>
      <c r="Q20" s="35">
        <f t="shared" si="5"/>
        <v>1.4757142857142747E-2</v>
      </c>
      <c r="R20" s="35">
        <f t="shared" si="6"/>
        <v>1.0575000000000001E-2</v>
      </c>
      <c r="S20" s="35">
        <f t="shared" si="6"/>
        <v>1.6074999999999999E-2</v>
      </c>
      <c r="T20">
        <v>0.25230000000000002</v>
      </c>
      <c r="U20">
        <v>7.1999999999999998E-3</v>
      </c>
      <c r="V20">
        <v>-1.8200000000000001E-2</v>
      </c>
      <c r="W20" s="35">
        <f t="shared" si="7"/>
        <v>1.4392142857142798E-2</v>
      </c>
      <c r="X20" s="35">
        <f t="shared" si="8"/>
        <v>1.2675000000000001E-2</v>
      </c>
      <c r="Y20" s="35">
        <f t="shared" si="8"/>
        <v>2.3675000000000002E-2</v>
      </c>
      <c r="Z20">
        <v>0.23139999999999999</v>
      </c>
      <c r="AA20">
        <v>-6.5299999999999997E-2</v>
      </c>
      <c r="AB20">
        <v>8.0000000000000002E-3</v>
      </c>
      <c r="AC20" s="35">
        <f t="shared" si="9"/>
        <v>1.2872857142857186E-2</v>
      </c>
      <c r="AD20" s="35">
        <f t="shared" si="10"/>
        <v>7.0775000000000005E-2</v>
      </c>
      <c r="AE20" s="35">
        <f t="shared" si="10"/>
        <v>1.3475000000000001E-2</v>
      </c>
      <c r="AF20">
        <v>0.26910000000000001</v>
      </c>
      <c r="AG20">
        <v>-2.0400000000000001E-2</v>
      </c>
      <c r="AH20">
        <v>-1.5100000000000001E-2</v>
      </c>
      <c r="AI20" s="35">
        <f t="shared" si="11"/>
        <v>3.4178571428571947E-3</v>
      </c>
      <c r="AJ20" s="35">
        <f t="shared" si="12"/>
        <v>2.5875000000000002E-2</v>
      </c>
      <c r="AK20" s="35">
        <f t="shared" si="12"/>
        <v>2.0575000000000003E-2</v>
      </c>
      <c r="AL20">
        <v>0.21329999999999999</v>
      </c>
      <c r="AM20">
        <v>-3.7900000000000003E-2</v>
      </c>
      <c r="AN20">
        <v>4.4000000000000003E-3</v>
      </c>
      <c r="AO20" s="35">
        <f t="shared" si="13"/>
        <v>3.1575714285714096E-2</v>
      </c>
      <c r="AP20" s="35">
        <f t="shared" si="14"/>
        <v>4.3375000000000004E-2</v>
      </c>
      <c r="AQ20" s="35">
        <f t="shared" si="14"/>
        <v>9.8750000000000018E-3</v>
      </c>
      <c r="AR20">
        <v>8.0999999999999996E-3</v>
      </c>
      <c r="AS20">
        <v>-2.07E-2</v>
      </c>
      <c r="AT20">
        <v>9.4000000000000004E-3</v>
      </c>
      <c r="AU20" s="35">
        <f t="shared" si="15"/>
        <v>8.4558571428571469E-2</v>
      </c>
      <c r="AV20" s="35">
        <f t="shared" si="16"/>
        <v>2.6175E-2</v>
      </c>
      <c r="AW20" s="35">
        <f t="shared" si="16"/>
        <v>1.4875000000000001E-2</v>
      </c>
      <c r="AX20">
        <v>0.19819999999999999</v>
      </c>
      <c r="AY20">
        <v>-6.2799999999999995E-2</v>
      </c>
      <c r="AZ20">
        <v>-1.7299999999999999E-2</v>
      </c>
      <c r="BA20" s="35">
        <f t="shared" si="17"/>
        <v>9.9585714285713167E-3</v>
      </c>
      <c r="BB20" s="35">
        <f t="shared" si="18"/>
        <v>6.8275000000000002E-2</v>
      </c>
      <c r="BC20" s="35">
        <f t="shared" si="18"/>
        <v>2.2775E-2</v>
      </c>
    </row>
    <row r="21" spans="1:55" ht="15">
      <c r="A21" s="1">
        <v>15</v>
      </c>
      <c r="B21">
        <v>0.28399999999999997</v>
      </c>
      <c r="C21">
        <v>-3.2199999999999999E-2</v>
      </c>
      <c r="D21">
        <v>0</v>
      </c>
      <c r="E21" s="34">
        <f t="shared" si="0"/>
        <v>4.0935714285714186E-3</v>
      </c>
      <c r="F21" s="34">
        <f t="shared" si="1"/>
        <v>4.5942857142857139E-2</v>
      </c>
      <c r="G21" s="34">
        <f t="shared" si="2"/>
        <v>5.4750000000000007E-3</v>
      </c>
      <c r="H21">
        <v>0.24909999999999999</v>
      </c>
      <c r="I21">
        <v>-1.72E-2</v>
      </c>
      <c r="J21">
        <v>-1.11E-2</v>
      </c>
      <c r="K21" s="35">
        <f t="shared" si="3"/>
        <v>3.0871428571427884E-3</v>
      </c>
      <c r="L21" s="35">
        <f t="shared" si="4"/>
        <v>2.2675000000000001E-2</v>
      </c>
      <c r="M21" s="35">
        <f t="shared" si="4"/>
        <v>1.6574999999999999E-2</v>
      </c>
      <c r="N21">
        <v>0.27029999999999998</v>
      </c>
      <c r="O21">
        <v>1.3899999999999999E-2</v>
      </c>
      <c r="P21">
        <v>5.4999999999999997E-3</v>
      </c>
      <c r="Q21" s="35">
        <f t="shared" si="5"/>
        <v>5.5571428571427606E-3</v>
      </c>
      <c r="R21" s="35">
        <f t="shared" si="6"/>
        <v>1.9375E-2</v>
      </c>
      <c r="S21" s="35">
        <f t="shared" si="6"/>
        <v>1.0975E-2</v>
      </c>
      <c r="T21">
        <v>0.2465</v>
      </c>
      <c r="U21">
        <v>-2.4400000000000002E-2</v>
      </c>
      <c r="V21">
        <v>-8.3000000000000001E-3</v>
      </c>
      <c r="W21" s="35">
        <f t="shared" si="7"/>
        <v>2.0192142857142825E-2</v>
      </c>
      <c r="X21" s="35">
        <f t="shared" si="8"/>
        <v>2.9875000000000002E-2</v>
      </c>
      <c r="Y21" s="35">
        <f t="shared" si="8"/>
        <v>1.3775000000000001E-2</v>
      </c>
      <c r="Z21">
        <v>0.2155</v>
      </c>
      <c r="AA21">
        <v>-6.7599999999999993E-2</v>
      </c>
      <c r="AB21">
        <v>4.3499999999999997E-2</v>
      </c>
      <c r="AC21" s="35">
        <f t="shared" si="9"/>
        <v>2.8772857142857183E-2</v>
      </c>
      <c r="AD21" s="35">
        <f t="shared" si="10"/>
        <v>7.3075000000000001E-2</v>
      </c>
      <c r="AE21" s="35">
        <f t="shared" si="10"/>
        <v>4.8974999999999998E-2</v>
      </c>
      <c r="AF21">
        <v>0.29249999999999998</v>
      </c>
      <c r="AG21">
        <v>1.6999999999999999E-3</v>
      </c>
      <c r="AH21">
        <v>-9.4000000000000004E-3</v>
      </c>
      <c r="AI21" s="35">
        <f t="shared" si="11"/>
        <v>1.9982142857142782E-2</v>
      </c>
      <c r="AJ21" s="35">
        <f t="shared" si="12"/>
        <v>7.1750000000000008E-3</v>
      </c>
      <c r="AK21" s="35">
        <f t="shared" si="12"/>
        <v>1.4875000000000001E-2</v>
      </c>
      <c r="AL21">
        <v>0.2198</v>
      </c>
      <c r="AM21">
        <v>-5.7599999999999998E-2</v>
      </c>
      <c r="AN21">
        <v>-8.3000000000000001E-3</v>
      </c>
      <c r="AO21" s="35">
        <f t="shared" si="13"/>
        <v>2.507571428571409E-2</v>
      </c>
      <c r="AP21" s="35">
        <f t="shared" si="14"/>
        <v>6.3074999999999992E-2</v>
      </c>
      <c r="AQ21" s="35">
        <f t="shared" si="14"/>
        <v>1.3775000000000001E-2</v>
      </c>
      <c r="AR21">
        <v>5.5399999999999998E-2</v>
      </c>
      <c r="AS21">
        <v>1.21E-2</v>
      </c>
      <c r="AT21">
        <v>-7.6E-3</v>
      </c>
      <c r="AU21" s="35">
        <f t="shared" si="15"/>
        <v>3.7258571428571467E-2</v>
      </c>
      <c r="AV21" s="35">
        <f t="shared" si="16"/>
        <v>1.7575E-2</v>
      </c>
      <c r="AW21" s="35">
        <f t="shared" si="16"/>
        <v>1.3075E-2</v>
      </c>
      <c r="AX21">
        <v>0.20660000000000001</v>
      </c>
      <c r="AY21">
        <v>-4.5400000000000003E-2</v>
      </c>
      <c r="AZ21">
        <v>-1.8700000000000001E-2</v>
      </c>
      <c r="BA21" s="35">
        <f t="shared" si="17"/>
        <v>1.5585714285712982E-3</v>
      </c>
      <c r="BB21" s="35">
        <f t="shared" si="18"/>
        <v>5.0875000000000004E-2</v>
      </c>
      <c r="BC21" s="35">
        <f t="shared" si="18"/>
        <v>2.4175000000000002E-2</v>
      </c>
    </row>
    <row r="22" spans="1:55" ht="15">
      <c r="A22" s="1">
        <v>16</v>
      </c>
      <c r="B22">
        <v>0.28589999999999999</v>
      </c>
      <c r="C22">
        <v>-1.7600000000000001E-2</v>
      </c>
      <c r="D22">
        <v>-0.01</v>
      </c>
      <c r="E22" s="34">
        <f t="shared" si="0"/>
        <v>5.9935714285714314E-3</v>
      </c>
      <c r="F22" s="34">
        <f t="shared" si="1"/>
        <v>3.1342857142857138E-2</v>
      </c>
      <c r="G22" s="34">
        <f t="shared" si="2"/>
        <v>1.5475000000000001E-2</v>
      </c>
      <c r="H22">
        <v>0.2737</v>
      </c>
      <c r="I22">
        <v>3.3999999999999998E-3</v>
      </c>
      <c r="J22">
        <v>-2E-3</v>
      </c>
      <c r="K22" s="35">
        <f t="shared" si="3"/>
        <v>2.7687142857142799E-2</v>
      </c>
      <c r="L22" s="35">
        <f t="shared" si="4"/>
        <v>8.8750000000000009E-3</v>
      </c>
      <c r="M22" s="35">
        <f t="shared" si="4"/>
        <v>3.4750000000000007E-3</v>
      </c>
      <c r="N22">
        <v>0.2722</v>
      </c>
      <c r="O22">
        <v>1.6000000000000001E-3</v>
      </c>
      <c r="P22">
        <v>7.4999999999999997E-3</v>
      </c>
      <c r="Q22" s="35">
        <f t="shared" si="5"/>
        <v>3.6571428571427478E-3</v>
      </c>
      <c r="R22" s="35">
        <f t="shared" si="6"/>
        <v>7.0750000000000006E-3</v>
      </c>
      <c r="S22" s="35">
        <f t="shared" si="6"/>
        <v>1.2975E-2</v>
      </c>
      <c r="T22">
        <v>0.24460000000000001</v>
      </c>
      <c r="U22">
        <v>7.1000000000000004E-3</v>
      </c>
      <c r="V22">
        <v>-1.6299999999999999E-2</v>
      </c>
      <c r="W22" s="35">
        <f t="shared" si="7"/>
        <v>2.209214285714281E-2</v>
      </c>
      <c r="X22" s="35">
        <f t="shared" si="8"/>
        <v>1.2575000000000001E-2</v>
      </c>
      <c r="Y22" s="35">
        <f t="shared" si="8"/>
        <v>2.1774999999999999E-2</v>
      </c>
      <c r="Z22">
        <v>0.27889999999999998</v>
      </c>
      <c r="AA22">
        <v>-7.1999999999999995E-2</v>
      </c>
      <c r="AB22">
        <v>1.5699999999999999E-2</v>
      </c>
      <c r="AC22" s="35">
        <f t="shared" si="9"/>
        <v>3.4627142857142801E-2</v>
      </c>
      <c r="AD22" s="35">
        <f t="shared" si="10"/>
        <v>7.7474999999999988E-2</v>
      </c>
      <c r="AE22" s="35">
        <f t="shared" si="10"/>
        <v>2.1174999999999999E-2</v>
      </c>
      <c r="AF22">
        <v>0.28699999999999998</v>
      </c>
      <c r="AG22">
        <v>-1.8E-3</v>
      </c>
      <c r="AH22">
        <v>-2.1499999999999998E-2</v>
      </c>
      <c r="AI22" s="35">
        <f t="shared" si="11"/>
        <v>1.4482142857142777E-2</v>
      </c>
      <c r="AJ22" s="35">
        <f t="shared" si="12"/>
        <v>3.6750000000000007E-3</v>
      </c>
      <c r="AK22" s="35">
        <f t="shared" si="12"/>
        <v>2.6974999999999999E-2</v>
      </c>
      <c r="AL22">
        <v>0.2419</v>
      </c>
      <c r="AM22">
        <v>-3.2599999999999997E-2</v>
      </c>
      <c r="AN22">
        <v>-7.1999999999999998E-3</v>
      </c>
      <c r="AO22" s="35">
        <f t="shared" si="13"/>
        <v>2.9757142857140817E-3</v>
      </c>
      <c r="AP22" s="35">
        <f t="shared" si="14"/>
        <v>3.8074999999999998E-2</v>
      </c>
      <c r="AQ22" s="35">
        <f t="shared" si="14"/>
        <v>1.2675000000000001E-2</v>
      </c>
      <c r="AR22">
        <v>9.3700000000000006E-2</v>
      </c>
      <c r="AS22">
        <v>1.3299999999999999E-2</v>
      </c>
      <c r="AT22">
        <v>5.4999999999999997E-3</v>
      </c>
      <c r="AU22" s="35">
        <f t="shared" si="15"/>
        <v>1.0414285714285404E-3</v>
      </c>
      <c r="AV22" s="35">
        <f t="shared" si="16"/>
        <v>1.8775E-2</v>
      </c>
      <c r="AW22" s="35">
        <f t="shared" si="16"/>
        <v>1.0975E-2</v>
      </c>
      <c r="AX22">
        <v>0.20749999999999999</v>
      </c>
      <c r="AY22">
        <v>-4.6100000000000002E-2</v>
      </c>
      <c r="AZ22">
        <v>-1.5800000000000002E-2</v>
      </c>
      <c r="BA22" s="35">
        <f t="shared" si="17"/>
        <v>6.5857142857131401E-4</v>
      </c>
      <c r="BB22" s="35">
        <f t="shared" si="18"/>
        <v>5.1575000000000003E-2</v>
      </c>
      <c r="BC22" s="35">
        <f t="shared" si="18"/>
        <v>2.1275000000000002E-2</v>
      </c>
    </row>
    <row r="23" spans="1:55" ht="15">
      <c r="A23" s="1">
        <v>17</v>
      </c>
      <c r="B23">
        <v>0.29210000000000003</v>
      </c>
      <c r="C23">
        <v>-2.5499999999999998E-2</v>
      </c>
      <c r="D23">
        <v>-5.8999999999999999E-3</v>
      </c>
      <c r="E23" s="34">
        <f t="shared" si="0"/>
        <v>1.219357142857147E-2</v>
      </c>
      <c r="F23" s="34">
        <f t="shared" si="1"/>
        <v>3.9242857142857135E-2</v>
      </c>
      <c r="G23" s="34">
        <f t="shared" si="2"/>
        <v>1.1375E-2</v>
      </c>
      <c r="H23">
        <v>0.25230000000000002</v>
      </c>
      <c r="I23">
        <v>-8.0000000000000004E-4</v>
      </c>
      <c r="J23">
        <v>-3.5000000000000001E-3</v>
      </c>
      <c r="K23" s="35">
        <f t="shared" si="3"/>
        <v>6.2871428571428245E-3</v>
      </c>
      <c r="L23" s="35">
        <f t="shared" si="4"/>
        <v>4.6750000000000003E-3</v>
      </c>
      <c r="M23" s="35">
        <f t="shared" si="4"/>
        <v>1.9750000000000006E-3</v>
      </c>
      <c r="N23">
        <v>0.26290000000000002</v>
      </c>
      <c r="O23">
        <v>4.1999999999999997E-3</v>
      </c>
      <c r="P23">
        <v>9.9000000000000008E-3</v>
      </c>
      <c r="Q23" s="35">
        <f t="shared" si="5"/>
        <v>1.2957142857142723E-2</v>
      </c>
      <c r="R23" s="35">
        <f t="shared" si="6"/>
        <v>9.6749999999999996E-3</v>
      </c>
      <c r="S23" s="35">
        <f t="shared" si="6"/>
        <v>1.5375000000000002E-2</v>
      </c>
      <c r="T23">
        <v>0.23050000000000001</v>
      </c>
      <c r="U23">
        <v>9.1000000000000004E-3</v>
      </c>
      <c r="V23">
        <v>-2.3099999999999999E-2</v>
      </c>
      <c r="W23" s="35">
        <f t="shared" si="7"/>
        <v>3.6192142857142812E-2</v>
      </c>
      <c r="X23" s="35">
        <f t="shared" si="8"/>
        <v>1.4575000000000001E-2</v>
      </c>
      <c r="Y23" s="35">
        <f t="shared" si="8"/>
        <v>2.8575E-2</v>
      </c>
      <c r="Z23">
        <v>0.27429999999999999</v>
      </c>
      <c r="AA23">
        <v>-7.2400000000000006E-2</v>
      </c>
      <c r="AB23">
        <v>2.2000000000000001E-3</v>
      </c>
      <c r="AC23" s="35">
        <f t="shared" si="9"/>
        <v>3.0027142857142808E-2</v>
      </c>
      <c r="AD23" s="35">
        <f t="shared" si="10"/>
        <v>7.7875E-2</v>
      </c>
      <c r="AE23" s="35">
        <f t="shared" si="10"/>
        <v>7.6750000000000013E-3</v>
      </c>
      <c r="AF23">
        <v>0.27500000000000002</v>
      </c>
      <c r="AG23">
        <v>-2.07E-2</v>
      </c>
      <c r="AH23">
        <v>-1.6000000000000001E-3</v>
      </c>
      <c r="AI23" s="35">
        <f t="shared" si="11"/>
        <v>2.4821428571428217E-3</v>
      </c>
      <c r="AJ23" s="35">
        <f t="shared" si="12"/>
        <v>2.6175E-2</v>
      </c>
      <c r="AK23" s="35">
        <f t="shared" si="12"/>
        <v>3.8750000000000008E-3</v>
      </c>
      <c r="AL23">
        <v>0.26679999999999998</v>
      </c>
      <c r="AM23">
        <v>-6.2600000000000003E-2</v>
      </c>
      <c r="AN23">
        <v>-1.3599999999999999E-2</v>
      </c>
      <c r="AO23" s="35">
        <f t="shared" si="13"/>
        <v>2.1924285714285896E-2</v>
      </c>
      <c r="AP23" s="35">
        <f t="shared" si="14"/>
        <v>6.8074999999999997E-2</v>
      </c>
      <c r="AQ23" s="35">
        <f t="shared" si="14"/>
        <v>1.9075000000000002E-2</v>
      </c>
      <c r="AR23">
        <v>0.11360000000000001</v>
      </c>
      <c r="AS23">
        <v>-1.17E-2</v>
      </c>
      <c r="AT23">
        <v>1.2999999999999999E-2</v>
      </c>
      <c r="AU23" s="35">
        <f t="shared" si="15"/>
        <v>2.0941428571428541E-2</v>
      </c>
      <c r="AV23" s="35">
        <f t="shared" si="16"/>
        <v>1.7175000000000003E-2</v>
      </c>
      <c r="AW23" s="35">
        <f t="shared" si="16"/>
        <v>1.8474999999999998E-2</v>
      </c>
      <c r="AX23">
        <v>0.1988</v>
      </c>
      <c r="AY23">
        <v>-4.0500000000000001E-2</v>
      </c>
      <c r="AZ23">
        <v>-2.9700000000000001E-2</v>
      </c>
      <c r="BA23" s="35">
        <f t="shared" si="17"/>
        <v>9.3585714285712995E-3</v>
      </c>
      <c r="BB23" s="35">
        <f t="shared" si="18"/>
        <v>4.5975000000000002E-2</v>
      </c>
      <c r="BC23" s="35">
        <f t="shared" si="18"/>
        <v>3.5174999999999998E-2</v>
      </c>
    </row>
    <row r="24" spans="1:55" ht="15">
      <c r="A24" s="1">
        <v>18</v>
      </c>
      <c r="B24">
        <v>0.2838</v>
      </c>
      <c r="C24">
        <v>-2.9000000000000001E-2</v>
      </c>
      <c r="D24">
        <v>-5.1000000000000004E-3</v>
      </c>
      <c r="E24" s="34">
        <f t="shared" si="0"/>
        <v>3.8935714285714407E-3</v>
      </c>
      <c r="F24" s="34">
        <f t="shared" si="1"/>
        <v>4.2742857142857138E-2</v>
      </c>
      <c r="G24" s="34">
        <f t="shared" si="2"/>
        <v>3.7500000000000033E-4</v>
      </c>
      <c r="H24">
        <v>0.2601</v>
      </c>
      <c r="I24">
        <v>-2.5999999999999999E-3</v>
      </c>
      <c r="J24">
        <v>-3.3E-3</v>
      </c>
      <c r="K24" s="35">
        <f t="shared" si="3"/>
        <v>1.4087142857142798E-2</v>
      </c>
      <c r="L24" s="35">
        <f t="shared" si="4"/>
        <v>2.8750000000000008E-3</v>
      </c>
      <c r="M24" s="35">
        <f t="shared" si="4"/>
        <v>2.1750000000000007E-3</v>
      </c>
      <c r="N24">
        <v>0.27029999999999998</v>
      </c>
      <c r="O24">
        <v>-2.8999999999999998E-3</v>
      </c>
      <c r="P24">
        <v>2.0199999999999999E-2</v>
      </c>
      <c r="Q24" s="35">
        <f t="shared" si="5"/>
        <v>5.5571428571427606E-3</v>
      </c>
      <c r="R24" s="35">
        <f t="shared" si="6"/>
        <v>2.5750000000000009E-3</v>
      </c>
      <c r="S24" s="35">
        <f t="shared" si="6"/>
        <v>2.5675E-2</v>
      </c>
      <c r="T24">
        <v>0.26350000000000001</v>
      </c>
      <c r="U24">
        <v>4.1999999999999997E-3</v>
      </c>
      <c r="V24">
        <v>-3.8300000000000001E-2</v>
      </c>
      <c r="W24" s="35">
        <f t="shared" si="7"/>
        <v>3.1921428571428101E-3</v>
      </c>
      <c r="X24" s="35">
        <f t="shared" si="8"/>
        <v>9.6749999999999996E-3</v>
      </c>
      <c r="Y24" s="35">
        <f t="shared" si="8"/>
        <v>4.3775000000000001E-2</v>
      </c>
      <c r="Z24">
        <v>0.26419999999999999</v>
      </c>
      <c r="AA24">
        <v>-6.7699999999999996E-2</v>
      </c>
      <c r="AB24">
        <v>-5.4999999999999997E-3</v>
      </c>
      <c r="AC24" s="35">
        <f t="shared" si="9"/>
        <v>1.992714285714281E-2</v>
      </c>
      <c r="AD24" s="35">
        <f t="shared" si="10"/>
        <v>7.317499999999999E-2</v>
      </c>
      <c r="AE24" s="35">
        <f t="shared" si="10"/>
        <v>1.0975E-2</v>
      </c>
      <c r="AF24">
        <v>0.26640000000000003</v>
      </c>
      <c r="AG24">
        <v>-2.3599999999999999E-2</v>
      </c>
      <c r="AH24">
        <v>-9.9000000000000008E-3</v>
      </c>
      <c r="AI24" s="35">
        <f t="shared" si="11"/>
        <v>6.1178571428571749E-3</v>
      </c>
      <c r="AJ24" s="35">
        <f t="shared" si="12"/>
        <v>2.9075E-2</v>
      </c>
      <c r="AK24" s="35">
        <f t="shared" si="12"/>
        <v>1.5375000000000002E-2</v>
      </c>
      <c r="AL24">
        <v>0.25609999999999999</v>
      </c>
      <c r="AM24">
        <v>-4.8899999999999999E-2</v>
      </c>
      <c r="AN24">
        <v>-2.93E-2</v>
      </c>
      <c r="AO24" s="35">
        <f t="shared" si="13"/>
        <v>1.1224285714285909E-2</v>
      </c>
      <c r="AP24" s="35">
        <f t="shared" si="14"/>
        <v>5.4375E-2</v>
      </c>
      <c r="AQ24" s="35">
        <f t="shared" si="14"/>
        <v>3.4775E-2</v>
      </c>
      <c r="AR24">
        <v>8.3900000000000002E-2</v>
      </c>
      <c r="AS24">
        <v>-3.04E-2</v>
      </c>
      <c r="AT24">
        <v>-2.5600000000000001E-2</v>
      </c>
      <c r="AU24" s="35">
        <f t="shared" si="15"/>
        <v>8.7585714285714628E-3</v>
      </c>
      <c r="AV24" s="35">
        <f t="shared" si="16"/>
        <v>3.5875000000000004E-2</v>
      </c>
      <c r="AW24" s="35">
        <f t="shared" si="16"/>
        <v>3.1075000000000002E-2</v>
      </c>
      <c r="AX24">
        <v>0.19259999999999999</v>
      </c>
      <c r="AY24">
        <v>-4.8599999999999997E-2</v>
      </c>
      <c r="AZ24">
        <v>-1.17E-2</v>
      </c>
      <c r="BA24" s="35">
        <f t="shared" si="17"/>
        <v>1.5558571428571311E-2</v>
      </c>
      <c r="BB24" s="35">
        <f t="shared" si="18"/>
        <v>5.4074999999999998E-2</v>
      </c>
      <c r="BC24" s="35">
        <f t="shared" si="18"/>
        <v>1.7175000000000003E-2</v>
      </c>
    </row>
    <row r="25" spans="1:55" ht="15">
      <c r="A25" s="1">
        <v>19</v>
      </c>
      <c r="B25">
        <v>0.3014</v>
      </c>
      <c r="C25">
        <v>-2.6100000000000002E-2</v>
      </c>
      <c r="D25">
        <v>-4.1999999999999997E-3</v>
      </c>
      <c r="E25" s="34">
        <f t="shared" si="0"/>
        <v>2.1493571428571445E-2</v>
      </c>
      <c r="F25" s="34">
        <f t="shared" si="1"/>
        <v>3.9842857142857138E-2</v>
      </c>
      <c r="G25" s="34">
        <f t="shared" si="2"/>
        <v>1.275000000000001E-3</v>
      </c>
      <c r="H25">
        <v>0.27360000000000001</v>
      </c>
      <c r="I25">
        <v>-2.81E-2</v>
      </c>
      <c r="J25">
        <v>-9.7999999999999997E-3</v>
      </c>
      <c r="K25" s="35">
        <f t="shared" si="3"/>
        <v>2.758714285714281E-2</v>
      </c>
      <c r="L25" s="35">
        <f t="shared" si="4"/>
        <v>3.3575000000000001E-2</v>
      </c>
      <c r="M25" s="35">
        <f t="shared" si="4"/>
        <v>1.5275E-2</v>
      </c>
      <c r="N25">
        <v>0.26429999999999998</v>
      </c>
      <c r="O25">
        <v>-9.4000000000000004E-3</v>
      </c>
      <c r="P25">
        <v>2.06E-2</v>
      </c>
      <c r="Q25" s="35">
        <f t="shared" si="5"/>
        <v>1.1557142857142766E-2</v>
      </c>
      <c r="R25" s="35">
        <f t="shared" si="6"/>
        <v>1.4875000000000001E-2</v>
      </c>
      <c r="S25" s="35">
        <f t="shared" si="6"/>
        <v>2.6075000000000001E-2</v>
      </c>
      <c r="T25">
        <v>0.24129999999999999</v>
      </c>
      <c r="U25">
        <v>4.1000000000000003E-3</v>
      </c>
      <c r="V25">
        <v>-3.5499999999999997E-2</v>
      </c>
      <c r="W25" s="35">
        <f t="shared" si="7"/>
        <v>2.5392142857142835E-2</v>
      </c>
      <c r="X25" s="35">
        <f t="shared" si="8"/>
        <v>9.5750000000000002E-3</v>
      </c>
      <c r="Y25" s="35">
        <f t="shared" si="8"/>
        <v>4.0974999999999998E-2</v>
      </c>
      <c r="Z25">
        <v>0.26910000000000001</v>
      </c>
      <c r="AA25">
        <v>-7.8799999999999995E-2</v>
      </c>
      <c r="AB25">
        <v>3.0000000000000001E-3</v>
      </c>
      <c r="AC25" s="35">
        <f t="shared" si="9"/>
        <v>2.4827142857142825E-2</v>
      </c>
      <c r="AD25" s="35">
        <f t="shared" si="10"/>
        <v>8.4274999999999989E-2</v>
      </c>
      <c r="AE25" s="35">
        <f t="shared" si="10"/>
        <v>8.4749999999999999E-3</v>
      </c>
      <c r="AF25">
        <v>0.26850000000000002</v>
      </c>
      <c r="AG25">
        <v>-1.7000000000000001E-2</v>
      </c>
      <c r="AH25">
        <v>7.7000000000000002E-3</v>
      </c>
      <c r="AI25" s="35">
        <f t="shared" si="11"/>
        <v>4.0178571428571841E-3</v>
      </c>
      <c r="AJ25" s="35">
        <f t="shared" si="12"/>
        <v>2.2475000000000002E-2</v>
      </c>
      <c r="AK25" s="35">
        <f t="shared" si="12"/>
        <v>1.3175000000000001E-2</v>
      </c>
      <c r="AL25">
        <v>0.25950000000000001</v>
      </c>
      <c r="AM25">
        <v>-2.4299999999999999E-2</v>
      </c>
      <c r="AN25">
        <v>-8.3999999999999995E-3</v>
      </c>
      <c r="AO25" s="35">
        <f t="shared" si="13"/>
        <v>1.4624285714285923E-2</v>
      </c>
      <c r="AP25" s="35">
        <f t="shared" si="14"/>
        <v>2.9774999999999999E-2</v>
      </c>
      <c r="AQ25" s="35">
        <f t="shared" si="14"/>
        <v>1.3875E-2</v>
      </c>
      <c r="AR25">
        <v>6.9900000000000004E-2</v>
      </c>
      <c r="AS25">
        <v>-7.5200000000000003E-2</v>
      </c>
      <c r="AT25">
        <v>7.7000000000000002E-3</v>
      </c>
      <c r="AU25" s="35">
        <f t="shared" si="15"/>
        <v>2.2758571428571461E-2</v>
      </c>
      <c r="AV25" s="35">
        <f t="shared" si="16"/>
        <v>8.0674999999999997E-2</v>
      </c>
      <c r="AW25" s="35">
        <f t="shared" si="16"/>
        <v>1.3175000000000001E-2</v>
      </c>
      <c r="AX25">
        <v>0.19850000000000001</v>
      </c>
      <c r="AY25">
        <v>-3.9600000000000003E-2</v>
      </c>
      <c r="AZ25">
        <v>-1.72E-2</v>
      </c>
      <c r="BA25" s="35">
        <f t="shared" si="17"/>
        <v>9.6585714285712942E-3</v>
      </c>
      <c r="BB25" s="35">
        <f t="shared" si="18"/>
        <v>4.5075000000000004E-2</v>
      </c>
      <c r="BC25" s="35">
        <f t="shared" si="18"/>
        <v>2.2675000000000001E-2</v>
      </c>
    </row>
    <row r="26" spans="1:55" ht="15">
      <c r="A26" s="1">
        <v>20</v>
      </c>
      <c r="B26">
        <v>0.28899999999999998</v>
      </c>
      <c r="C26">
        <v>-2.4799999999999999E-2</v>
      </c>
      <c r="D26">
        <v>-1.06E-2</v>
      </c>
      <c r="E26" s="34">
        <f t="shared" si="0"/>
        <v>9.0935714285714231E-3</v>
      </c>
      <c r="F26" s="34">
        <f t="shared" si="1"/>
        <v>3.8542857142857136E-2</v>
      </c>
      <c r="G26" s="34">
        <f t="shared" si="2"/>
        <v>1.6074999999999999E-2</v>
      </c>
      <c r="H26">
        <v>0.2354</v>
      </c>
      <c r="I26">
        <v>-6.4999999999999997E-3</v>
      </c>
      <c r="J26">
        <v>-3.2000000000000002E-3</v>
      </c>
      <c r="K26" s="35">
        <f t="shared" si="3"/>
        <v>1.0612857142857202E-2</v>
      </c>
      <c r="L26" s="35">
        <f t="shared" si="4"/>
        <v>1.1975E-2</v>
      </c>
      <c r="M26" s="35">
        <f t="shared" si="4"/>
        <v>2.2750000000000005E-3</v>
      </c>
      <c r="N26">
        <v>0.2621</v>
      </c>
      <c r="O26">
        <v>-6.1999999999999998E-3</v>
      </c>
      <c r="P26">
        <v>1.83E-2</v>
      </c>
      <c r="Q26" s="35">
        <f t="shared" si="5"/>
        <v>1.3757142857142746E-2</v>
      </c>
      <c r="R26" s="35">
        <f t="shared" si="6"/>
        <v>1.1675000000000001E-2</v>
      </c>
      <c r="S26" s="35">
        <f t="shared" si="6"/>
        <v>2.3775000000000001E-2</v>
      </c>
      <c r="T26">
        <v>0.25850000000000001</v>
      </c>
      <c r="U26">
        <v>-3.2000000000000002E-3</v>
      </c>
      <c r="V26">
        <v>-3.6700000000000003E-2</v>
      </c>
      <c r="W26" s="35">
        <f t="shared" si="7"/>
        <v>8.1921428571428145E-3</v>
      </c>
      <c r="X26" s="35">
        <f t="shared" si="8"/>
        <v>2.2750000000000005E-3</v>
      </c>
      <c r="Y26" s="35">
        <f t="shared" si="8"/>
        <v>4.2175000000000004E-2</v>
      </c>
      <c r="Z26">
        <v>0.26040000000000002</v>
      </c>
      <c r="AA26">
        <v>-6.7100000000000007E-2</v>
      </c>
      <c r="AB26">
        <v>2.5999999999999999E-3</v>
      </c>
      <c r="AC26" s="35">
        <f t="shared" si="9"/>
        <v>1.612714285714284E-2</v>
      </c>
      <c r="AD26" s="35">
        <f t="shared" si="10"/>
        <v>7.2575000000000001E-2</v>
      </c>
      <c r="AE26" s="35">
        <f t="shared" si="10"/>
        <v>8.0750000000000006E-3</v>
      </c>
      <c r="AF26">
        <v>0.27600000000000002</v>
      </c>
      <c r="AG26">
        <v>-1.18E-2</v>
      </c>
      <c r="AH26">
        <v>-1.38E-2</v>
      </c>
      <c r="AI26" s="35">
        <f t="shared" si="11"/>
        <v>3.4821428571428226E-3</v>
      </c>
      <c r="AJ26" s="35">
        <f t="shared" si="12"/>
        <v>1.7274999999999999E-2</v>
      </c>
      <c r="AK26" s="35">
        <f t="shared" si="12"/>
        <v>1.9275E-2</v>
      </c>
      <c r="AL26">
        <v>0.26429999999999998</v>
      </c>
      <c r="AM26">
        <v>-2.1499999999999998E-2</v>
      </c>
      <c r="AN26">
        <v>-1.0999999999999999E-2</v>
      </c>
      <c r="AO26" s="35">
        <f t="shared" si="13"/>
        <v>1.9424285714285894E-2</v>
      </c>
      <c r="AP26" s="35">
        <f t="shared" si="14"/>
        <v>2.6974999999999999E-2</v>
      </c>
      <c r="AQ26" s="35">
        <f t="shared" si="14"/>
        <v>1.6475E-2</v>
      </c>
      <c r="AR26">
        <v>0.1067</v>
      </c>
      <c r="AS26">
        <v>4.0000000000000001E-3</v>
      </c>
      <c r="AT26">
        <v>1.29E-2</v>
      </c>
      <c r="AU26" s="35">
        <f t="shared" si="15"/>
        <v>1.4041428571428538E-2</v>
      </c>
      <c r="AV26" s="35">
        <f t="shared" si="16"/>
        <v>9.4750000000000008E-3</v>
      </c>
      <c r="AW26" s="35">
        <f t="shared" si="16"/>
        <v>1.8375000000000002E-2</v>
      </c>
      <c r="AX26">
        <v>0.2127</v>
      </c>
      <c r="AY26">
        <v>-6.1600000000000002E-2</v>
      </c>
      <c r="AZ26">
        <v>-1.9300000000000001E-2</v>
      </c>
      <c r="BA26" s="35">
        <f t="shared" si="17"/>
        <v>4.5414285714286962E-3</v>
      </c>
      <c r="BB26" s="35">
        <f t="shared" si="18"/>
        <v>6.7074999999999996E-2</v>
      </c>
      <c r="BC26" s="35">
        <f t="shared" si="18"/>
        <v>2.4775000000000002E-2</v>
      </c>
    </row>
    <row r="27" spans="1:55" ht="15">
      <c r="A27" s="1">
        <v>21</v>
      </c>
      <c r="B27">
        <v>0.2712</v>
      </c>
      <c r="C27">
        <v>6.9999999999999999E-4</v>
      </c>
      <c r="D27">
        <v>6.9999999999999999E-4</v>
      </c>
      <c r="E27" s="34">
        <f t="shared" si="0"/>
        <v>8.7064285714285594E-3</v>
      </c>
      <c r="F27" s="34">
        <f t="shared" si="1"/>
        <v>1.4442857142857137E-2</v>
      </c>
      <c r="G27" s="34">
        <f t="shared" si="2"/>
        <v>6.1750000000000008E-3</v>
      </c>
      <c r="H27">
        <v>0.23669999999999999</v>
      </c>
      <c r="I27">
        <v>-8.9999999999999993E-3</v>
      </c>
      <c r="J27">
        <v>-1.2500000000000001E-2</v>
      </c>
      <c r="K27" s="35">
        <f t="shared" si="3"/>
        <v>9.312857142857206E-3</v>
      </c>
      <c r="L27" s="35">
        <f t="shared" si="4"/>
        <v>1.4475E-2</v>
      </c>
      <c r="M27" s="35">
        <f t="shared" si="4"/>
        <v>1.7975000000000001E-2</v>
      </c>
      <c r="N27">
        <v>0.25359999999999999</v>
      </c>
      <c r="O27">
        <v>-8.3000000000000001E-3</v>
      </c>
      <c r="P27">
        <v>1.6799999999999999E-2</v>
      </c>
      <c r="Q27" s="35">
        <f t="shared" si="5"/>
        <v>2.2257142857142753E-2</v>
      </c>
      <c r="R27" s="35">
        <f t="shared" si="6"/>
        <v>1.3775000000000001E-2</v>
      </c>
      <c r="S27" s="35">
        <f t="shared" si="6"/>
        <v>2.2275E-2</v>
      </c>
      <c r="T27">
        <v>0.2482</v>
      </c>
      <c r="U27">
        <v>-1.34E-2</v>
      </c>
      <c r="V27">
        <v>-3.09E-2</v>
      </c>
      <c r="W27" s="35">
        <f t="shared" si="7"/>
        <v>1.8492142857142818E-2</v>
      </c>
      <c r="X27" s="35">
        <f t="shared" si="8"/>
        <v>1.8875000000000003E-2</v>
      </c>
      <c r="Y27" s="35">
        <f t="shared" si="8"/>
        <v>3.6375000000000005E-2</v>
      </c>
      <c r="Z27">
        <v>0.26050000000000001</v>
      </c>
      <c r="AA27">
        <v>-5.5199999999999999E-2</v>
      </c>
      <c r="AB27">
        <v>1.04E-2</v>
      </c>
      <c r="AC27" s="35">
        <f t="shared" si="9"/>
        <v>1.6227142857142829E-2</v>
      </c>
      <c r="AD27" s="35">
        <f t="shared" si="10"/>
        <v>6.0675E-2</v>
      </c>
      <c r="AE27" s="35">
        <f t="shared" si="10"/>
        <v>1.5875E-2</v>
      </c>
      <c r="AF27">
        <v>0.27429999999999999</v>
      </c>
      <c r="AG27">
        <v>-2.1399999999999999E-2</v>
      </c>
      <c r="AH27">
        <v>6.1000000000000004E-3</v>
      </c>
      <c r="AI27" s="35">
        <f t="shared" si="11"/>
        <v>1.7821428571427878E-3</v>
      </c>
      <c r="AJ27" s="35">
        <f t="shared" si="12"/>
        <v>2.6875E-2</v>
      </c>
      <c r="AK27" s="35">
        <f t="shared" si="12"/>
        <v>1.1575000000000002E-2</v>
      </c>
      <c r="AL27">
        <v>0.2666</v>
      </c>
      <c r="AM27">
        <v>-2.2200000000000001E-2</v>
      </c>
      <c r="AN27">
        <v>-9.1000000000000004E-3</v>
      </c>
      <c r="AO27" s="35">
        <f t="shared" si="13"/>
        <v>2.1724285714285918E-2</v>
      </c>
      <c r="AP27" s="35">
        <f t="shared" si="14"/>
        <v>2.7675000000000002E-2</v>
      </c>
      <c r="AQ27" s="35">
        <f t="shared" si="14"/>
        <v>1.4575000000000001E-2</v>
      </c>
      <c r="AR27">
        <v>8.14E-2</v>
      </c>
      <c r="AS27">
        <v>1.7500000000000002E-2</v>
      </c>
      <c r="AT27">
        <v>5.0000000000000001E-3</v>
      </c>
      <c r="AU27" s="35">
        <f t="shared" si="15"/>
        <v>1.1258571428571465E-2</v>
      </c>
      <c r="AV27" s="35">
        <f t="shared" si="16"/>
        <v>2.2975000000000002E-2</v>
      </c>
      <c r="AW27" s="35">
        <f t="shared" si="16"/>
        <v>1.0475000000000002E-2</v>
      </c>
      <c r="AX27">
        <v>0.191</v>
      </c>
      <c r="AY27">
        <v>-6.4000000000000001E-2</v>
      </c>
      <c r="AZ27">
        <v>-1.55E-2</v>
      </c>
      <c r="BA27" s="35">
        <f t="shared" si="17"/>
        <v>1.7158571428571301E-2</v>
      </c>
      <c r="BB27" s="35">
        <f t="shared" si="18"/>
        <v>6.9475000000000009E-2</v>
      </c>
      <c r="BC27" s="35">
        <f t="shared" si="18"/>
        <v>2.0975000000000001E-2</v>
      </c>
    </row>
    <row r="28" spans="1:55" ht="15">
      <c r="A28" s="1">
        <v>22</v>
      </c>
      <c r="B28">
        <v>0.29299999999999998</v>
      </c>
      <c r="C28">
        <v>-2.8E-3</v>
      </c>
      <c r="D28">
        <v>-5.1999999999999998E-3</v>
      </c>
      <c r="E28" s="34">
        <f t="shared" si="0"/>
        <v>1.3093571428571427E-2</v>
      </c>
      <c r="F28" s="34">
        <f t="shared" si="1"/>
        <v>1.0942857142857138E-2</v>
      </c>
      <c r="G28" s="34">
        <f t="shared" si="2"/>
        <v>2.7500000000000094E-4</v>
      </c>
      <c r="H28">
        <v>0.215</v>
      </c>
      <c r="I28">
        <v>-1.43E-2</v>
      </c>
      <c r="J28">
        <v>-1.0999999999999999E-2</v>
      </c>
      <c r="K28" s="35">
        <f t="shared" si="3"/>
        <v>3.1012857142857203E-2</v>
      </c>
      <c r="L28" s="35">
        <f t="shared" si="4"/>
        <v>1.9775000000000001E-2</v>
      </c>
      <c r="M28" s="35">
        <f t="shared" si="4"/>
        <v>1.6475E-2</v>
      </c>
      <c r="N28">
        <v>0.26300000000000001</v>
      </c>
      <c r="O28">
        <v>-2.5000000000000001E-3</v>
      </c>
      <c r="P28">
        <v>1.47E-2</v>
      </c>
      <c r="Q28" s="35">
        <f t="shared" si="5"/>
        <v>1.2857142857142734E-2</v>
      </c>
      <c r="R28" s="35">
        <f t="shared" si="6"/>
        <v>2.9750000000000006E-3</v>
      </c>
      <c r="S28" s="35">
        <f t="shared" si="6"/>
        <v>2.0174999999999998E-2</v>
      </c>
      <c r="T28">
        <v>0.24030000000000001</v>
      </c>
      <c r="U28">
        <v>-1.61E-2</v>
      </c>
      <c r="V28">
        <v>-9.1999999999999998E-3</v>
      </c>
      <c r="W28" s="35">
        <f t="shared" si="7"/>
        <v>2.6392142857142808E-2</v>
      </c>
      <c r="X28" s="35">
        <f t="shared" si="8"/>
        <v>2.1575E-2</v>
      </c>
      <c r="Y28" s="35">
        <f t="shared" si="8"/>
        <v>1.4675000000000001E-2</v>
      </c>
      <c r="Z28">
        <v>0.2457</v>
      </c>
      <c r="AA28">
        <v>-5.7599999999999998E-2</v>
      </c>
      <c r="AB28">
        <v>3.7000000000000002E-3</v>
      </c>
      <c r="AC28" s="35">
        <f t="shared" si="9"/>
        <v>1.4271428571428213E-3</v>
      </c>
      <c r="AD28" s="35">
        <f t="shared" si="10"/>
        <v>6.3074999999999992E-2</v>
      </c>
      <c r="AE28" s="35">
        <f t="shared" si="10"/>
        <v>9.1750000000000009E-3</v>
      </c>
      <c r="AF28">
        <v>0.27760000000000001</v>
      </c>
      <c r="AG28">
        <v>-2.58E-2</v>
      </c>
      <c r="AH28">
        <v>-1.4E-3</v>
      </c>
      <c r="AI28" s="35">
        <f t="shared" si="11"/>
        <v>5.0821428571428129E-3</v>
      </c>
      <c r="AJ28" s="35">
        <f t="shared" si="12"/>
        <v>3.1274999999999997E-2</v>
      </c>
      <c r="AK28" s="35">
        <f t="shared" si="12"/>
        <v>4.0750000000000005E-3</v>
      </c>
      <c r="AL28">
        <v>0.27129999999999999</v>
      </c>
      <c r="AM28">
        <v>-3.2199999999999999E-2</v>
      </c>
      <c r="AN28">
        <v>-1.9300000000000001E-2</v>
      </c>
      <c r="AO28" s="35">
        <f t="shared" si="13"/>
        <v>2.64242857142859E-2</v>
      </c>
      <c r="AP28" s="35">
        <f t="shared" si="14"/>
        <v>3.7675E-2</v>
      </c>
      <c r="AQ28" s="35">
        <f t="shared" si="14"/>
        <v>2.4775000000000002E-2</v>
      </c>
      <c r="AR28">
        <v>0.125</v>
      </c>
      <c r="AS28">
        <v>1.89E-2</v>
      </c>
      <c r="AT28">
        <v>7.7999999999999996E-3</v>
      </c>
      <c r="AU28" s="35">
        <f t="shared" si="15"/>
        <v>3.2341428571428535E-2</v>
      </c>
      <c r="AV28" s="35">
        <f t="shared" si="16"/>
        <v>2.4375000000000001E-2</v>
      </c>
      <c r="AW28" s="35">
        <f t="shared" si="16"/>
        <v>1.3275E-2</v>
      </c>
      <c r="AX28">
        <v>0.2084</v>
      </c>
      <c r="AY28">
        <v>-3.9300000000000002E-2</v>
      </c>
      <c r="AZ28">
        <v>-1.83E-2</v>
      </c>
      <c r="BA28" s="35">
        <f t="shared" si="17"/>
        <v>2.4142857142869789E-4</v>
      </c>
      <c r="BB28" s="35">
        <f t="shared" si="18"/>
        <v>4.4775000000000002E-2</v>
      </c>
      <c r="BC28" s="35">
        <f t="shared" si="18"/>
        <v>2.3775000000000001E-2</v>
      </c>
    </row>
    <row r="29" spans="1:55" ht="15">
      <c r="A29" s="1">
        <v>23</v>
      </c>
      <c r="B29">
        <v>0.2969</v>
      </c>
      <c r="C29">
        <v>-2.2499999999999999E-2</v>
      </c>
      <c r="D29">
        <v>-1.7100000000000001E-2</v>
      </c>
      <c r="E29" s="34">
        <f t="shared" si="0"/>
        <v>1.6993571428571441E-2</v>
      </c>
      <c r="F29" s="34">
        <f t="shared" si="1"/>
        <v>3.6242857142857139E-2</v>
      </c>
      <c r="G29" s="34">
        <f t="shared" si="2"/>
        <v>2.2575000000000001E-2</v>
      </c>
      <c r="H29">
        <v>0.28270000000000001</v>
      </c>
      <c r="I29">
        <v>-1.8700000000000001E-2</v>
      </c>
      <c r="J29">
        <v>-1.5900000000000001E-2</v>
      </c>
      <c r="K29" s="35">
        <f t="shared" si="3"/>
        <v>3.6687142857142807E-2</v>
      </c>
      <c r="L29" s="35">
        <f t="shared" si="4"/>
        <v>2.4175000000000002E-2</v>
      </c>
      <c r="M29" s="35">
        <f t="shared" si="4"/>
        <v>2.1375000000000002E-2</v>
      </c>
      <c r="N29">
        <v>0.27839999999999998</v>
      </c>
      <c r="O29">
        <v>4.4999999999999997E-3</v>
      </c>
      <c r="P29">
        <v>1.06E-2</v>
      </c>
      <c r="Q29" s="35">
        <f t="shared" si="5"/>
        <v>2.5428571428572355E-3</v>
      </c>
      <c r="R29" s="35">
        <f t="shared" si="6"/>
        <v>9.9750000000000012E-3</v>
      </c>
      <c r="S29" s="35">
        <f t="shared" si="6"/>
        <v>1.6074999999999999E-2</v>
      </c>
      <c r="T29">
        <v>0.24940000000000001</v>
      </c>
      <c r="U29">
        <v>-5.9999999999999995E-4</v>
      </c>
      <c r="V29">
        <v>-1.29E-2</v>
      </c>
      <c r="W29" s="35">
        <f t="shared" si="7"/>
        <v>1.7292142857142812E-2</v>
      </c>
      <c r="X29" s="35">
        <f t="shared" si="8"/>
        <v>4.8750000000000009E-3</v>
      </c>
      <c r="Y29" s="35">
        <f t="shared" si="8"/>
        <v>1.8375000000000002E-2</v>
      </c>
      <c r="Z29">
        <v>0.2165</v>
      </c>
      <c r="AA29">
        <v>-3.7499999999999999E-2</v>
      </c>
      <c r="AB29">
        <v>4.0000000000000002E-4</v>
      </c>
      <c r="AC29" s="35">
        <f t="shared" si="9"/>
        <v>2.7772857142857182E-2</v>
      </c>
      <c r="AD29" s="35">
        <f t="shared" si="10"/>
        <v>4.2974999999999999E-2</v>
      </c>
      <c r="AE29" s="35">
        <f t="shared" si="10"/>
        <v>5.8750000000000009E-3</v>
      </c>
      <c r="AF29">
        <v>0.27389999999999998</v>
      </c>
      <c r="AG29">
        <v>-1.89E-2</v>
      </c>
      <c r="AH29">
        <v>-6.4999999999999997E-3</v>
      </c>
      <c r="AI29" s="35">
        <f t="shared" si="11"/>
        <v>1.3821428571427763E-3</v>
      </c>
      <c r="AJ29" s="35">
        <f t="shared" si="12"/>
        <v>2.4375000000000001E-2</v>
      </c>
      <c r="AK29" s="35">
        <f t="shared" si="12"/>
        <v>1.1975E-2</v>
      </c>
      <c r="AL29">
        <v>0.2666</v>
      </c>
      <c r="AM29">
        <v>-3.3300000000000003E-2</v>
      </c>
      <c r="AN29">
        <v>-1.66E-2</v>
      </c>
      <c r="AO29" s="35">
        <f t="shared" si="13"/>
        <v>2.1724285714285918E-2</v>
      </c>
      <c r="AP29" s="35">
        <f t="shared" si="14"/>
        <v>3.8775000000000004E-2</v>
      </c>
      <c r="AQ29" s="35">
        <f t="shared" si="14"/>
        <v>2.2075000000000001E-2</v>
      </c>
      <c r="AR29">
        <v>0.13389999999999999</v>
      </c>
      <c r="AS29">
        <v>-1.95E-2</v>
      </c>
      <c r="AT29">
        <v>3.8399999999999997E-2</v>
      </c>
      <c r="AU29" s="35">
        <f t="shared" si="15"/>
        <v>4.1241428571428526E-2</v>
      </c>
      <c r="AV29" s="35">
        <f t="shared" si="16"/>
        <v>2.4975000000000001E-2</v>
      </c>
      <c r="AW29" s="35">
        <f t="shared" si="16"/>
        <v>4.3874999999999997E-2</v>
      </c>
      <c r="AX29">
        <v>0.23130000000000001</v>
      </c>
      <c r="AY29">
        <v>-7.1999999999999995E-2</v>
      </c>
      <c r="AZ29">
        <v>-1.01E-2</v>
      </c>
      <c r="BA29" s="35">
        <f t="shared" si="17"/>
        <v>2.3141428571428702E-2</v>
      </c>
      <c r="BB29" s="35">
        <f t="shared" si="18"/>
        <v>7.7474999999999988E-2</v>
      </c>
      <c r="BC29" s="35">
        <f t="shared" si="18"/>
        <v>1.5575E-2</v>
      </c>
    </row>
    <row r="30" spans="1:55" ht="15">
      <c r="A30" s="1">
        <v>24</v>
      </c>
      <c r="B30">
        <v>0.29139999999999999</v>
      </c>
      <c r="C30">
        <v>-4.1000000000000003E-3</v>
      </c>
      <c r="D30">
        <v>-2.5499999999999998E-2</v>
      </c>
      <c r="E30" s="34">
        <f t="shared" si="0"/>
        <v>1.1493571428571436E-2</v>
      </c>
      <c r="F30" s="34">
        <f t="shared" si="1"/>
        <v>9.642857142857137E-3</v>
      </c>
      <c r="G30" s="34">
        <f t="shared" si="2"/>
        <v>3.0974999999999999E-2</v>
      </c>
      <c r="H30">
        <v>0.2369</v>
      </c>
      <c r="I30">
        <v>-1.32E-2</v>
      </c>
      <c r="J30">
        <v>-4.4000000000000003E-3</v>
      </c>
      <c r="K30" s="35">
        <f t="shared" si="3"/>
        <v>9.1128571428572003E-3</v>
      </c>
      <c r="L30" s="35">
        <f t="shared" si="4"/>
        <v>1.8675000000000001E-2</v>
      </c>
      <c r="M30" s="35">
        <f t="shared" si="4"/>
        <v>1.0750000000000004E-3</v>
      </c>
      <c r="N30">
        <v>0.26619999999999999</v>
      </c>
      <c r="O30">
        <v>6.9999999999999999E-4</v>
      </c>
      <c r="P30">
        <v>6.7999999999999996E-3</v>
      </c>
      <c r="Q30" s="35">
        <f t="shared" si="5"/>
        <v>9.6571428571427531E-3</v>
      </c>
      <c r="R30" s="35">
        <f t="shared" si="6"/>
        <v>6.1750000000000008E-3</v>
      </c>
      <c r="S30" s="35">
        <f t="shared" si="6"/>
        <v>1.2275000000000001E-2</v>
      </c>
      <c r="T30">
        <v>0.2676</v>
      </c>
      <c r="U30">
        <v>-1.6E-2</v>
      </c>
      <c r="V30">
        <v>-1.9300000000000001E-2</v>
      </c>
      <c r="W30" s="35">
        <f t="shared" si="7"/>
        <v>9.0785714285718244E-4</v>
      </c>
      <c r="X30" s="35">
        <f t="shared" si="8"/>
        <v>2.1475000000000001E-2</v>
      </c>
      <c r="Y30" s="35">
        <f t="shared" si="8"/>
        <v>2.4775000000000002E-2</v>
      </c>
      <c r="Z30">
        <v>0.2011</v>
      </c>
      <c r="AA30">
        <v>-4.4499999999999998E-2</v>
      </c>
      <c r="AB30">
        <v>5.4000000000000003E-3</v>
      </c>
      <c r="AC30" s="35">
        <f t="shared" si="9"/>
        <v>4.3172857142857179E-2</v>
      </c>
      <c r="AD30" s="35">
        <f t="shared" si="10"/>
        <v>4.9974999999999999E-2</v>
      </c>
      <c r="AE30" s="35">
        <f t="shared" si="10"/>
        <v>1.0875000000000001E-2</v>
      </c>
      <c r="AF30">
        <v>0.28260000000000002</v>
      </c>
      <c r="AG30">
        <v>-1.52E-2</v>
      </c>
      <c r="AH30">
        <v>-1.18E-2</v>
      </c>
      <c r="AI30" s="35">
        <f t="shared" si="11"/>
        <v>1.0082142857142817E-2</v>
      </c>
      <c r="AJ30" s="35">
        <f t="shared" si="12"/>
        <v>2.0674999999999999E-2</v>
      </c>
      <c r="AK30" s="35">
        <f t="shared" si="12"/>
        <v>1.7274999999999999E-2</v>
      </c>
      <c r="AL30">
        <v>0.2656</v>
      </c>
      <c r="AM30">
        <v>-4.5699999999999998E-2</v>
      </c>
      <c r="AN30">
        <v>-1.47E-2</v>
      </c>
      <c r="AO30" s="35">
        <f t="shared" si="13"/>
        <v>2.0724285714285917E-2</v>
      </c>
      <c r="AP30" s="35">
        <f t="shared" si="14"/>
        <v>5.1174999999999998E-2</v>
      </c>
      <c r="AQ30" s="35">
        <f t="shared" si="14"/>
        <v>2.0174999999999998E-2</v>
      </c>
      <c r="AR30">
        <v>0.115</v>
      </c>
      <c r="AS30">
        <v>-7.1999999999999998E-3</v>
      </c>
      <c r="AT30">
        <v>3.6600000000000001E-2</v>
      </c>
      <c r="AU30" s="35">
        <f t="shared" si="15"/>
        <v>2.234142857142854E-2</v>
      </c>
      <c r="AV30" s="35">
        <f t="shared" si="16"/>
        <v>1.2675000000000001E-2</v>
      </c>
      <c r="AW30" s="35">
        <f t="shared" si="16"/>
        <v>4.2075000000000001E-2</v>
      </c>
      <c r="AX30">
        <v>0.23669999999999999</v>
      </c>
      <c r="AY30">
        <v>-6.5600000000000006E-2</v>
      </c>
      <c r="AZ30">
        <v>-3.61E-2</v>
      </c>
      <c r="BA30" s="35">
        <f t="shared" si="17"/>
        <v>2.854142857142869E-2</v>
      </c>
      <c r="BB30" s="35">
        <f t="shared" si="18"/>
        <v>7.1074999999999999E-2</v>
      </c>
      <c r="BC30" s="35">
        <f t="shared" si="18"/>
        <v>4.1575000000000001E-2</v>
      </c>
    </row>
    <row r="31" spans="1:55" ht="15">
      <c r="A31" s="1">
        <v>25</v>
      </c>
      <c r="B31">
        <v>0.28370000000000001</v>
      </c>
      <c r="C31">
        <v>-5.7999999999999996E-3</v>
      </c>
      <c r="D31">
        <v>-3.27E-2</v>
      </c>
      <c r="E31" s="34">
        <f t="shared" si="0"/>
        <v>3.7935714285714517E-3</v>
      </c>
      <c r="F31" s="34">
        <f t="shared" si="1"/>
        <v>7.9428571428571387E-3</v>
      </c>
      <c r="G31" s="34">
        <f t="shared" si="2"/>
        <v>3.8175000000000001E-2</v>
      </c>
      <c r="H31">
        <v>0.2525</v>
      </c>
      <c r="I31">
        <v>-2.1299999999999999E-2</v>
      </c>
      <c r="J31">
        <v>6.6E-3</v>
      </c>
      <c r="K31" s="35">
        <f t="shared" si="3"/>
        <v>6.4871428571428025E-3</v>
      </c>
      <c r="L31" s="35">
        <f t="shared" si="4"/>
        <v>2.6775E-2</v>
      </c>
      <c r="M31" s="35">
        <f t="shared" si="4"/>
        <v>1.2075000000000001E-2</v>
      </c>
      <c r="N31">
        <v>0.25969999999999999</v>
      </c>
      <c r="O31">
        <v>-1.3599999999999999E-2</v>
      </c>
      <c r="P31">
        <v>1.5900000000000001E-2</v>
      </c>
      <c r="Q31" s="35">
        <f t="shared" si="5"/>
        <v>1.6157142857142759E-2</v>
      </c>
      <c r="R31" s="35">
        <f t="shared" si="6"/>
        <v>1.9075000000000002E-2</v>
      </c>
      <c r="S31" s="35">
        <f t="shared" si="6"/>
        <v>2.1375000000000002E-2</v>
      </c>
      <c r="T31">
        <v>0.27950000000000003</v>
      </c>
      <c r="U31">
        <v>-1.9599999999999999E-2</v>
      </c>
      <c r="V31">
        <v>-2.4199999999999999E-2</v>
      </c>
      <c r="W31" s="35">
        <f t="shared" si="7"/>
        <v>1.2807857142857204E-2</v>
      </c>
      <c r="X31" s="35">
        <f t="shared" si="8"/>
        <v>2.5075E-2</v>
      </c>
      <c r="Y31" s="35">
        <f t="shared" si="8"/>
        <v>2.9675E-2</v>
      </c>
      <c r="Z31">
        <v>0.2278</v>
      </c>
      <c r="AA31">
        <v>-4.65E-2</v>
      </c>
      <c r="AB31">
        <v>-9.4000000000000004E-3</v>
      </c>
      <c r="AC31" s="35">
        <f t="shared" si="9"/>
        <v>1.6472857142857178E-2</v>
      </c>
      <c r="AD31" s="35">
        <f t="shared" si="10"/>
        <v>5.1975E-2</v>
      </c>
      <c r="AE31" s="35">
        <f t="shared" si="10"/>
        <v>1.4875000000000001E-2</v>
      </c>
      <c r="AF31">
        <v>0.28079999999999999</v>
      </c>
      <c r="AG31">
        <v>-2.3199999999999998E-2</v>
      </c>
      <c r="AH31">
        <v>-6.0000000000000001E-3</v>
      </c>
      <c r="AI31" s="35">
        <f t="shared" si="11"/>
        <v>8.2821428571427935E-3</v>
      </c>
      <c r="AJ31" s="35">
        <f t="shared" si="12"/>
        <v>2.8674999999999999E-2</v>
      </c>
      <c r="AK31" s="35">
        <f t="shared" si="12"/>
        <v>1.1475000000000001E-2</v>
      </c>
      <c r="AL31">
        <v>0.26219999999999999</v>
      </c>
      <c r="AM31">
        <v>-2.53E-2</v>
      </c>
      <c r="AN31">
        <v>-2.5899999999999999E-2</v>
      </c>
      <c r="AO31" s="35">
        <f t="shared" si="13"/>
        <v>1.7324285714285903E-2</v>
      </c>
      <c r="AP31" s="35">
        <f t="shared" si="14"/>
        <v>3.0775E-2</v>
      </c>
      <c r="AQ31" s="35">
        <f t="shared" si="14"/>
        <v>3.1375E-2</v>
      </c>
      <c r="AR31">
        <v>9.8900000000000002E-2</v>
      </c>
      <c r="AS31">
        <v>-4.1000000000000003E-3</v>
      </c>
      <c r="AT31">
        <v>-2.46E-2</v>
      </c>
      <c r="AU31" s="35">
        <f t="shared" si="15"/>
        <v>6.2414285714285367E-3</v>
      </c>
      <c r="AV31" s="35">
        <f t="shared" si="16"/>
        <v>1.3750000000000004E-3</v>
      </c>
      <c r="AW31" s="35">
        <f t="shared" si="16"/>
        <v>3.0075000000000001E-2</v>
      </c>
      <c r="AX31">
        <v>0.2117</v>
      </c>
      <c r="AY31">
        <v>-7.0499999999999993E-2</v>
      </c>
      <c r="AZ31">
        <v>-9.5999999999999992E-3</v>
      </c>
      <c r="BA31" s="35">
        <f t="shared" si="17"/>
        <v>3.5414285714286953E-3</v>
      </c>
      <c r="BB31" s="35">
        <f t="shared" si="18"/>
        <v>7.5974999999999987E-2</v>
      </c>
      <c r="BC31" s="35">
        <f t="shared" si="18"/>
        <v>1.5075E-2</v>
      </c>
    </row>
    <row r="32" spans="1:55" ht="15">
      <c r="A32" s="1">
        <v>26</v>
      </c>
      <c r="B32">
        <v>0.2722</v>
      </c>
      <c r="C32">
        <v>-1.4E-3</v>
      </c>
      <c r="D32">
        <v>-2.4199999999999999E-2</v>
      </c>
      <c r="E32" s="34">
        <f t="shared" si="0"/>
        <v>7.7064285714285585E-3</v>
      </c>
      <c r="F32" s="34">
        <f t="shared" si="1"/>
        <v>1.2342857142857138E-2</v>
      </c>
      <c r="G32" s="34">
        <f t="shared" si="2"/>
        <v>2.9675E-2</v>
      </c>
      <c r="H32">
        <v>0.2482</v>
      </c>
      <c r="I32">
        <v>-1.35E-2</v>
      </c>
      <c r="J32">
        <v>1.5800000000000002E-2</v>
      </c>
      <c r="K32" s="35">
        <f t="shared" si="3"/>
        <v>2.1871428571428042E-3</v>
      </c>
      <c r="L32" s="35">
        <f t="shared" si="4"/>
        <v>1.8974999999999999E-2</v>
      </c>
      <c r="M32" s="35">
        <f t="shared" si="4"/>
        <v>2.1275000000000002E-2</v>
      </c>
      <c r="N32">
        <v>0.27689999999999998</v>
      </c>
      <c r="O32">
        <v>-4.1000000000000003E-3</v>
      </c>
      <c r="P32">
        <v>1.8100000000000002E-2</v>
      </c>
      <c r="Q32" s="35">
        <f t="shared" si="5"/>
        <v>1.0428571428572342E-3</v>
      </c>
      <c r="R32" s="35">
        <f t="shared" si="6"/>
        <v>1.3750000000000004E-3</v>
      </c>
      <c r="S32" s="35">
        <f t="shared" si="6"/>
        <v>2.3575000000000002E-2</v>
      </c>
      <c r="T32">
        <v>0.2636</v>
      </c>
      <c r="U32">
        <v>-1.8100000000000002E-2</v>
      </c>
      <c r="V32">
        <v>-1.3599999999999999E-2</v>
      </c>
      <c r="W32" s="35">
        <f t="shared" si="7"/>
        <v>3.0921428571428211E-3</v>
      </c>
      <c r="X32" s="35">
        <f t="shared" si="8"/>
        <v>2.3575000000000002E-2</v>
      </c>
      <c r="Y32" s="35">
        <f t="shared" si="8"/>
        <v>1.9075000000000002E-2</v>
      </c>
      <c r="Z32">
        <v>0.22589999999999999</v>
      </c>
      <c r="AA32">
        <v>-3.7600000000000001E-2</v>
      </c>
      <c r="AB32">
        <v>-1E-3</v>
      </c>
      <c r="AC32" s="35">
        <f t="shared" si="9"/>
        <v>1.8372857142857191E-2</v>
      </c>
      <c r="AD32" s="35">
        <f t="shared" si="10"/>
        <v>4.3075000000000002E-2</v>
      </c>
      <c r="AE32" s="35">
        <f t="shared" si="10"/>
        <v>4.4750000000000007E-3</v>
      </c>
      <c r="AF32">
        <v>0.28149999999999997</v>
      </c>
      <c r="AG32">
        <v>-1.5599999999999999E-2</v>
      </c>
      <c r="AH32">
        <v>-1.2500000000000001E-2</v>
      </c>
      <c r="AI32" s="35">
        <f t="shared" si="11"/>
        <v>8.9821428571427719E-3</v>
      </c>
      <c r="AJ32" s="35">
        <f t="shared" si="12"/>
        <v>2.1075E-2</v>
      </c>
      <c r="AK32" s="35">
        <f t="shared" si="12"/>
        <v>1.7975000000000001E-2</v>
      </c>
      <c r="AL32">
        <v>0.27150000000000002</v>
      </c>
      <c r="AM32">
        <v>-2.1700000000000001E-2</v>
      </c>
      <c r="AN32">
        <v>-2.2800000000000001E-2</v>
      </c>
      <c r="AO32" s="35">
        <f t="shared" si="13"/>
        <v>2.6624285714285933E-2</v>
      </c>
      <c r="AP32" s="35">
        <f t="shared" si="14"/>
        <v>2.7175000000000001E-2</v>
      </c>
      <c r="AQ32" s="35">
        <f t="shared" si="14"/>
        <v>2.8275000000000002E-2</v>
      </c>
      <c r="AR32">
        <v>8.5699999999999998E-2</v>
      </c>
      <c r="AS32">
        <v>-5.79E-2</v>
      </c>
      <c r="AT32">
        <v>-3.5000000000000003E-2</v>
      </c>
      <c r="AU32" s="35">
        <f t="shared" si="15"/>
        <v>6.9585714285714667E-3</v>
      </c>
      <c r="AV32" s="35">
        <f t="shared" si="16"/>
        <v>6.3375000000000001E-2</v>
      </c>
      <c r="AW32" s="35">
        <f t="shared" si="16"/>
        <v>4.0475000000000004E-2</v>
      </c>
      <c r="AX32">
        <v>0.2447</v>
      </c>
      <c r="AY32">
        <v>-7.0499999999999993E-2</v>
      </c>
      <c r="AZ32">
        <v>-2.7000000000000001E-3</v>
      </c>
      <c r="BA32" s="35">
        <f t="shared" si="17"/>
        <v>3.6541428571428697E-2</v>
      </c>
      <c r="BB32" s="35">
        <f t="shared" si="18"/>
        <v>7.5974999999999987E-2</v>
      </c>
      <c r="BC32" s="35">
        <f t="shared" si="18"/>
        <v>2.7750000000000006E-3</v>
      </c>
    </row>
    <row r="33" spans="1:55" ht="15">
      <c r="A33" s="1">
        <v>27</v>
      </c>
      <c r="B33">
        <v>0.27550000000000002</v>
      </c>
      <c r="C33">
        <v>8.2000000000000007E-3</v>
      </c>
      <c r="D33">
        <v>-2.7199999999999998E-2</v>
      </c>
      <c r="E33" s="34">
        <f t="shared" si="0"/>
        <v>4.4064285714285334E-3</v>
      </c>
      <c r="F33" s="34">
        <f t="shared" si="1"/>
        <v>2.1942857142857139E-2</v>
      </c>
      <c r="G33" s="34">
        <f t="shared" si="2"/>
        <v>3.2674999999999996E-2</v>
      </c>
      <c r="H33">
        <v>0.2472</v>
      </c>
      <c r="I33">
        <v>-1.9800000000000002E-2</v>
      </c>
      <c r="J33">
        <v>7.9000000000000008E-3</v>
      </c>
      <c r="K33" s="35">
        <f t="shared" si="3"/>
        <v>1.1871428571428033E-3</v>
      </c>
      <c r="L33" s="35">
        <f t="shared" si="4"/>
        <v>2.5275000000000002E-2</v>
      </c>
      <c r="M33" s="35">
        <f t="shared" si="4"/>
        <v>1.3375000000000001E-2</v>
      </c>
      <c r="N33">
        <v>0.29330000000000001</v>
      </c>
      <c r="O33">
        <v>1.8E-3</v>
      </c>
      <c r="P33">
        <v>1.17E-2</v>
      </c>
      <c r="Q33" s="35">
        <f t="shared" si="5"/>
        <v>1.744285714285726E-2</v>
      </c>
      <c r="R33" s="35">
        <f t="shared" si="6"/>
        <v>7.2750000000000002E-3</v>
      </c>
      <c r="S33" s="35">
        <f t="shared" si="6"/>
        <v>1.7175000000000003E-2</v>
      </c>
      <c r="T33">
        <v>0.26640000000000003</v>
      </c>
      <c r="U33">
        <v>-1.5299999999999999E-2</v>
      </c>
      <c r="V33">
        <v>-7.4000000000000003E-3</v>
      </c>
      <c r="W33" s="35">
        <f t="shared" si="7"/>
        <v>2.9214285714279642E-4</v>
      </c>
      <c r="X33" s="35">
        <f t="shared" si="8"/>
        <v>2.0775000000000002E-2</v>
      </c>
      <c r="Y33" s="35">
        <f t="shared" si="8"/>
        <v>1.2875000000000001E-2</v>
      </c>
      <c r="Z33">
        <v>0.23380000000000001</v>
      </c>
      <c r="AA33">
        <v>-4.9000000000000002E-2</v>
      </c>
      <c r="AB33">
        <v>-1.1599999999999999E-2</v>
      </c>
      <c r="AC33" s="35">
        <f t="shared" si="9"/>
        <v>1.0472857142857173E-2</v>
      </c>
      <c r="AD33" s="35">
        <f t="shared" si="10"/>
        <v>5.4475000000000003E-2</v>
      </c>
      <c r="AE33" s="35">
        <f t="shared" si="10"/>
        <v>1.7075E-2</v>
      </c>
      <c r="AF33">
        <v>0.2954</v>
      </c>
      <c r="AG33">
        <v>-2.4500000000000001E-2</v>
      </c>
      <c r="AH33">
        <v>-1.9300000000000001E-2</v>
      </c>
      <c r="AI33" s="35">
        <f t="shared" si="11"/>
        <v>2.2882142857142795E-2</v>
      </c>
      <c r="AJ33" s="35">
        <f t="shared" si="12"/>
        <v>2.9975000000000002E-2</v>
      </c>
      <c r="AK33" s="35">
        <f t="shared" si="12"/>
        <v>2.4775000000000002E-2</v>
      </c>
      <c r="AL33">
        <v>0.27550000000000002</v>
      </c>
      <c r="AM33">
        <v>-3.09E-2</v>
      </c>
      <c r="AN33">
        <v>-1.5100000000000001E-2</v>
      </c>
      <c r="AO33" s="35">
        <f t="shared" si="13"/>
        <v>3.0624285714285937E-2</v>
      </c>
      <c r="AP33" s="35">
        <f t="shared" si="14"/>
        <v>3.6375000000000005E-2</v>
      </c>
      <c r="AQ33" s="35">
        <f t="shared" si="14"/>
        <v>2.0575000000000003E-2</v>
      </c>
      <c r="AR33">
        <v>6.9599999999999995E-2</v>
      </c>
      <c r="AS33">
        <v>-5.4600000000000003E-2</v>
      </c>
      <c r="AT33">
        <v>0.02</v>
      </c>
      <c r="AU33" s="35">
        <f t="shared" si="15"/>
        <v>2.305857142857147E-2</v>
      </c>
      <c r="AV33" s="35">
        <f t="shared" si="16"/>
        <v>6.0075000000000003E-2</v>
      </c>
      <c r="AW33" s="35">
        <f t="shared" si="16"/>
        <v>2.5475000000000001E-2</v>
      </c>
      <c r="AX33">
        <v>0.24260000000000001</v>
      </c>
      <c r="AY33">
        <v>-6.3500000000000001E-2</v>
      </c>
      <c r="AZ33">
        <v>-2.8199999999999999E-2</v>
      </c>
      <c r="BA33" s="35">
        <f t="shared" si="17"/>
        <v>3.4441428571428706E-2</v>
      </c>
      <c r="BB33" s="35">
        <f t="shared" si="18"/>
        <v>6.8975000000000009E-2</v>
      </c>
      <c r="BC33" s="35">
        <f t="shared" si="18"/>
        <v>3.3674999999999997E-2</v>
      </c>
    </row>
    <row r="34" spans="1:55" ht="15">
      <c r="A34" s="1">
        <v>28</v>
      </c>
      <c r="B34">
        <v>0.2576</v>
      </c>
      <c r="C34">
        <v>5.8999999999999999E-3</v>
      </c>
      <c r="D34">
        <v>-8.6E-3</v>
      </c>
      <c r="E34" s="34">
        <f t="shared" si="0"/>
        <v>2.230642857142856E-2</v>
      </c>
      <c r="F34" s="34">
        <f t="shared" si="1"/>
        <v>1.9642857142857139E-2</v>
      </c>
      <c r="G34" s="34">
        <f t="shared" si="2"/>
        <v>1.4075000000000001E-2</v>
      </c>
      <c r="H34">
        <v>0.28039999999999998</v>
      </c>
      <c r="I34">
        <v>-8.6999999999999994E-3</v>
      </c>
      <c r="J34">
        <v>-6.1999999999999998E-3</v>
      </c>
      <c r="K34" s="35">
        <f t="shared" si="3"/>
        <v>3.4387142857142783E-2</v>
      </c>
      <c r="L34" s="35">
        <f t="shared" si="4"/>
        <v>1.4175E-2</v>
      </c>
      <c r="M34" s="35">
        <f t="shared" si="4"/>
        <v>1.1675000000000001E-2</v>
      </c>
      <c r="N34">
        <v>0.28489999999999999</v>
      </c>
      <c r="O34">
        <v>-1E-3</v>
      </c>
      <c r="P34">
        <v>1.9900000000000001E-2</v>
      </c>
      <c r="Q34" s="35">
        <f t="shared" si="5"/>
        <v>9.0428571428572413E-3</v>
      </c>
      <c r="R34" s="35">
        <f t="shared" si="6"/>
        <v>4.4750000000000007E-3</v>
      </c>
      <c r="S34" s="35">
        <f t="shared" si="6"/>
        <v>2.5375000000000002E-2</v>
      </c>
      <c r="T34">
        <v>0.27650000000000002</v>
      </c>
      <c r="U34">
        <v>-3.5000000000000003E-2</v>
      </c>
      <c r="V34">
        <v>-9.2999999999999992E-3</v>
      </c>
      <c r="W34" s="35">
        <f t="shared" si="7"/>
        <v>9.8078571428572014E-3</v>
      </c>
      <c r="X34" s="35">
        <f t="shared" si="8"/>
        <v>4.0475000000000004E-2</v>
      </c>
      <c r="Y34" s="35">
        <f t="shared" si="8"/>
        <v>1.4775E-2</v>
      </c>
      <c r="Z34">
        <v>0.22539999999999999</v>
      </c>
      <c r="AA34">
        <v>-3.2199999999999999E-2</v>
      </c>
      <c r="AB34">
        <v>2.5999999999999999E-3</v>
      </c>
      <c r="AC34" s="35">
        <f t="shared" si="9"/>
        <v>1.8872857142857191E-2</v>
      </c>
      <c r="AD34" s="35">
        <f t="shared" si="10"/>
        <v>3.7675E-2</v>
      </c>
      <c r="AE34" s="35">
        <f t="shared" si="10"/>
        <v>8.0750000000000006E-3</v>
      </c>
      <c r="AF34">
        <v>0.30280000000000001</v>
      </c>
      <c r="AG34">
        <v>-1.21E-2</v>
      </c>
      <c r="AH34">
        <v>-9.5999999999999992E-3</v>
      </c>
      <c r="AI34" s="35">
        <f t="shared" si="11"/>
        <v>3.0282142857142813E-2</v>
      </c>
      <c r="AJ34" s="35">
        <f t="shared" si="12"/>
        <v>1.7575E-2</v>
      </c>
      <c r="AK34" s="35">
        <f t="shared" si="12"/>
        <v>1.5075E-2</v>
      </c>
      <c r="AL34">
        <v>0.26150000000000001</v>
      </c>
      <c r="AM34">
        <v>-2.87E-2</v>
      </c>
      <c r="AN34">
        <v>-1.9199999999999998E-2</v>
      </c>
      <c r="AO34" s="35">
        <f t="shared" si="13"/>
        <v>1.6624285714285925E-2</v>
      </c>
      <c r="AP34" s="35">
        <f t="shared" si="14"/>
        <v>3.4174999999999997E-2</v>
      </c>
      <c r="AQ34" s="35">
        <f t="shared" si="14"/>
        <v>2.4674999999999999E-2</v>
      </c>
      <c r="AR34">
        <v>6.3399999999999998E-2</v>
      </c>
      <c r="AS34">
        <v>-5.0000000000000001E-4</v>
      </c>
      <c r="AT34">
        <v>1.66E-2</v>
      </c>
      <c r="AU34" s="35">
        <f t="shared" si="15"/>
        <v>2.9258571428571467E-2</v>
      </c>
      <c r="AV34" s="35">
        <f t="shared" si="16"/>
        <v>4.9750000000000003E-3</v>
      </c>
      <c r="AW34" s="35">
        <f t="shared" si="16"/>
        <v>2.2075000000000001E-2</v>
      </c>
      <c r="AX34">
        <v>0.20910000000000001</v>
      </c>
      <c r="AY34">
        <v>-2.18E-2</v>
      </c>
      <c r="AZ34">
        <v>-4.1399999999999999E-2</v>
      </c>
      <c r="BA34" s="35">
        <f t="shared" si="17"/>
        <v>9.4142857142870406E-4</v>
      </c>
      <c r="BB34" s="35">
        <f t="shared" si="18"/>
        <v>2.7275000000000001E-2</v>
      </c>
      <c r="BC34" s="35">
        <f t="shared" si="18"/>
        <v>4.6875E-2</v>
      </c>
    </row>
    <row r="35" spans="1:55" ht="15">
      <c r="A35" s="1">
        <v>29</v>
      </c>
      <c r="B35">
        <v>0.25559999999999999</v>
      </c>
      <c r="C35">
        <v>2.8E-3</v>
      </c>
      <c r="D35">
        <v>-1.77E-2</v>
      </c>
      <c r="E35" s="34">
        <f t="shared" si="0"/>
        <v>2.4306428571428562E-2</v>
      </c>
      <c r="F35" s="34">
        <f t="shared" si="1"/>
        <v>1.6542857142857137E-2</v>
      </c>
      <c r="G35" s="34">
        <f t="shared" si="2"/>
        <v>2.3175000000000001E-2</v>
      </c>
      <c r="H35">
        <v>0.26040000000000002</v>
      </c>
      <c r="I35">
        <v>-2.5999999999999999E-2</v>
      </c>
      <c r="J35">
        <v>-5.5999999999999999E-3</v>
      </c>
      <c r="K35" s="35">
        <f t="shared" si="3"/>
        <v>1.4387142857142821E-2</v>
      </c>
      <c r="L35" s="35">
        <f t="shared" si="4"/>
        <v>3.1475000000000003E-2</v>
      </c>
      <c r="M35" s="35">
        <f t="shared" si="4"/>
        <v>1.1075000000000002E-2</v>
      </c>
      <c r="N35">
        <v>0.28289999999999998</v>
      </c>
      <c r="O35">
        <v>3.3E-3</v>
      </c>
      <c r="P35">
        <v>1.0500000000000001E-2</v>
      </c>
      <c r="Q35" s="35">
        <f t="shared" si="5"/>
        <v>7.0428571428572395E-3</v>
      </c>
      <c r="R35" s="35">
        <f t="shared" si="6"/>
        <v>8.7750000000000015E-3</v>
      </c>
      <c r="S35" s="35">
        <f t="shared" si="6"/>
        <v>1.5975000000000003E-2</v>
      </c>
      <c r="T35">
        <v>0.27800000000000002</v>
      </c>
      <c r="U35">
        <v>-3.1099999999999999E-2</v>
      </c>
      <c r="V35">
        <v>-1.11E-2</v>
      </c>
      <c r="W35" s="35">
        <f t="shared" si="7"/>
        <v>1.1307857142857203E-2</v>
      </c>
      <c r="X35" s="35">
        <f t="shared" si="8"/>
        <v>3.6574999999999996E-2</v>
      </c>
      <c r="Y35" s="35">
        <f t="shared" si="8"/>
        <v>1.6574999999999999E-2</v>
      </c>
      <c r="Z35">
        <v>0.23130000000000001</v>
      </c>
      <c r="AA35">
        <v>-5.3999999999999999E-2</v>
      </c>
      <c r="AB35">
        <v>1.15E-2</v>
      </c>
      <c r="AC35" s="35">
        <f t="shared" si="9"/>
        <v>1.2972857142857175E-2</v>
      </c>
      <c r="AD35" s="35">
        <f t="shared" si="10"/>
        <v>5.9475E-2</v>
      </c>
      <c r="AE35" s="35">
        <f t="shared" si="10"/>
        <v>1.6975000000000001E-2</v>
      </c>
      <c r="AF35">
        <v>0.2762</v>
      </c>
      <c r="AG35">
        <v>1.4E-3</v>
      </c>
      <c r="AH35">
        <v>-9.4999999999999998E-3</v>
      </c>
      <c r="AI35" s="35">
        <f t="shared" si="11"/>
        <v>3.6821428571428005E-3</v>
      </c>
      <c r="AJ35" s="35">
        <f t="shared" si="12"/>
        <v>6.8750000000000009E-3</v>
      </c>
      <c r="AK35" s="35">
        <f t="shared" si="12"/>
        <v>1.4975E-2</v>
      </c>
      <c r="AL35">
        <v>0.26279999999999998</v>
      </c>
      <c r="AM35">
        <v>-2.7400000000000001E-2</v>
      </c>
      <c r="AN35">
        <v>-2.3300000000000001E-2</v>
      </c>
      <c r="AO35" s="35">
        <f t="shared" si="13"/>
        <v>1.7924285714285892E-2</v>
      </c>
      <c r="AP35" s="35">
        <f t="shared" si="14"/>
        <v>3.2875000000000001E-2</v>
      </c>
      <c r="AQ35" s="35">
        <f t="shared" si="14"/>
        <v>2.8775000000000002E-2</v>
      </c>
      <c r="AR35">
        <v>9.3399999999999997E-2</v>
      </c>
      <c r="AS35">
        <v>-3.1E-2</v>
      </c>
      <c r="AT35">
        <v>-7.1999999999999998E-3</v>
      </c>
      <c r="AU35" s="35">
        <f t="shared" si="15"/>
        <v>7.414285714285318E-4</v>
      </c>
      <c r="AV35" s="35">
        <f t="shared" si="16"/>
        <v>3.6475E-2</v>
      </c>
      <c r="AW35" s="35">
        <f t="shared" si="16"/>
        <v>1.2675000000000001E-2</v>
      </c>
      <c r="AX35">
        <v>0.22059999999999999</v>
      </c>
      <c r="AY35">
        <v>-2.2800000000000001E-2</v>
      </c>
      <c r="AZ35">
        <v>-2.8000000000000001E-2</v>
      </c>
      <c r="BA35" s="35">
        <f t="shared" si="17"/>
        <v>1.2441428571428687E-2</v>
      </c>
      <c r="BB35" s="35">
        <f t="shared" si="18"/>
        <v>2.8275000000000002E-2</v>
      </c>
      <c r="BC35" s="35">
        <f t="shared" si="18"/>
        <v>3.3475000000000005E-2</v>
      </c>
    </row>
    <row r="36" spans="1:55" ht="15">
      <c r="A36" s="1">
        <v>30</v>
      </c>
      <c r="B36">
        <v>0.25059999999999999</v>
      </c>
      <c r="C36">
        <v>-4.4000000000000003E-3</v>
      </c>
      <c r="D36">
        <v>-3.4500000000000003E-2</v>
      </c>
      <c r="E36" s="34">
        <f t="shared" si="0"/>
        <v>2.9306428571428567E-2</v>
      </c>
      <c r="F36" s="34">
        <f t="shared" si="1"/>
        <v>9.3428571428571389E-3</v>
      </c>
      <c r="G36" s="34">
        <f t="shared" si="2"/>
        <v>3.9975000000000004E-2</v>
      </c>
      <c r="H36">
        <v>0.24249999999999999</v>
      </c>
      <c r="I36">
        <v>-2.9899999999999999E-2</v>
      </c>
      <c r="J36">
        <v>8.0999999999999996E-3</v>
      </c>
      <c r="K36" s="35">
        <f t="shared" si="3"/>
        <v>3.5128571428572064E-3</v>
      </c>
      <c r="L36" s="35">
        <f t="shared" si="4"/>
        <v>3.5375000000000004E-2</v>
      </c>
      <c r="M36" s="35">
        <f t="shared" si="4"/>
        <v>1.3575E-2</v>
      </c>
      <c r="N36">
        <v>0.29010000000000002</v>
      </c>
      <c r="O36">
        <v>-1.37E-2</v>
      </c>
      <c r="P36">
        <v>7.0000000000000001E-3</v>
      </c>
      <c r="Q36" s="35">
        <f t="shared" si="5"/>
        <v>1.4242857142857279E-2</v>
      </c>
      <c r="R36" s="35">
        <f t="shared" si="6"/>
        <v>1.9175000000000001E-2</v>
      </c>
      <c r="S36" s="35">
        <f t="shared" si="6"/>
        <v>1.2475E-2</v>
      </c>
      <c r="T36">
        <v>0.26690000000000003</v>
      </c>
      <c r="U36">
        <v>-2.5999999999999999E-2</v>
      </c>
      <c r="V36">
        <v>-2.12E-2</v>
      </c>
      <c r="W36" s="35">
        <f t="shared" si="7"/>
        <v>2.0785714285720402E-4</v>
      </c>
      <c r="X36" s="35">
        <f t="shared" si="8"/>
        <v>3.1475000000000003E-2</v>
      </c>
      <c r="Y36" s="35">
        <f t="shared" si="8"/>
        <v>2.6675000000000001E-2</v>
      </c>
      <c r="Z36">
        <v>0.23130000000000001</v>
      </c>
      <c r="AA36">
        <v>-2.35E-2</v>
      </c>
      <c r="AB36">
        <v>1.18E-2</v>
      </c>
      <c r="AC36" s="35">
        <f t="shared" si="9"/>
        <v>1.2972857142857175E-2</v>
      </c>
      <c r="AD36" s="35">
        <f t="shared" si="10"/>
        <v>2.8975000000000001E-2</v>
      </c>
      <c r="AE36" s="35">
        <f t="shared" si="10"/>
        <v>1.7274999999999999E-2</v>
      </c>
      <c r="AF36">
        <v>0.2797</v>
      </c>
      <c r="AG36">
        <v>-9.1999999999999998E-3</v>
      </c>
      <c r="AH36">
        <v>-2.01E-2</v>
      </c>
      <c r="AI36" s="35">
        <f t="shared" si="11"/>
        <v>7.1821428571428036E-3</v>
      </c>
      <c r="AJ36" s="35">
        <f t="shared" si="12"/>
        <v>1.4675000000000001E-2</v>
      </c>
      <c r="AK36" s="35">
        <f t="shared" si="12"/>
        <v>2.5575000000000001E-2</v>
      </c>
      <c r="AL36">
        <v>0.25319999999999998</v>
      </c>
      <c r="AM36">
        <v>-3.1300000000000001E-2</v>
      </c>
      <c r="AN36">
        <v>-1.84E-2</v>
      </c>
      <c r="AO36" s="35">
        <f t="shared" si="13"/>
        <v>8.324285714285895E-3</v>
      </c>
      <c r="AP36" s="35">
        <f t="shared" si="14"/>
        <v>3.6775000000000002E-2</v>
      </c>
      <c r="AQ36" s="35">
        <f t="shared" si="14"/>
        <v>2.3875E-2</v>
      </c>
      <c r="AR36">
        <v>7.6600000000000001E-2</v>
      </c>
      <c r="AS36">
        <v>-5.6300000000000003E-2</v>
      </c>
      <c r="AT36">
        <v>-4.1000000000000003E-3</v>
      </c>
      <c r="AU36" s="35">
        <f t="shared" si="15"/>
        <v>1.6058571428571464E-2</v>
      </c>
      <c r="AV36" s="35">
        <f t="shared" si="16"/>
        <v>6.1775000000000004E-2</v>
      </c>
      <c r="AW36" s="35">
        <f t="shared" si="16"/>
        <v>1.3750000000000004E-3</v>
      </c>
      <c r="AX36">
        <v>0.21540000000000001</v>
      </c>
      <c r="AY36">
        <v>-4.5600000000000002E-2</v>
      </c>
      <c r="AZ36">
        <v>-2.3800000000000002E-2</v>
      </c>
      <c r="BA36" s="35">
        <f t="shared" si="17"/>
        <v>7.2414285714287041E-3</v>
      </c>
      <c r="BB36" s="35">
        <f t="shared" si="18"/>
        <v>5.1075000000000002E-2</v>
      </c>
      <c r="BC36" s="35">
        <f t="shared" si="18"/>
        <v>2.9275000000000002E-2</v>
      </c>
    </row>
    <row r="37" spans="1:55" ht="15">
      <c r="A37" s="1">
        <v>31</v>
      </c>
      <c r="B37">
        <v>0.25850000000000001</v>
      </c>
      <c r="C37">
        <v>-1.9599999999999999E-2</v>
      </c>
      <c r="D37">
        <v>-2.47E-2</v>
      </c>
      <c r="E37" s="34">
        <f t="shared" si="0"/>
        <v>2.1406428571428548E-2</v>
      </c>
      <c r="F37" s="34">
        <f t="shared" si="1"/>
        <v>3.3342857142857139E-2</v>
      </c>
      <c r="G37" s="34">
        <f t="shared" si="2"/>
        <v>3.0175E-2</v>
      </c>
      <c r="H37">
        <v>0.2334</v>
      </c>
      <c r="I37">
        <v>-2.12E-2</v>
      </c>
      <c r="J37">
        <v>1.29E-2</v>
      </c>
      <c r="K37" s="35">
        <f t="shared" si="3"/>
        <v>1.2612857142857203E-2</v>
      </c>
      <c r="L37" s="35">
        <f t="shared" si="4"/>
        <v>2.6675000000000001E-2</v>
      </c>
      <c r="M37" s="35">
        <f t="shared" si="4"/>
        <v>1.8375000000000002E-2</v>
      </c>
      <c r="N37">
        <v>0.28789999999999999</v>
      </c>
      <c r="O37">
        <v>-2.8E-3</v>
      </c>
      <c r="P37">
        <v>1.52E-2</v>
      </c>
      <c r="Q37" s="35">
        <f t="shared" si="5"/>
        <v>1.2042857142857244E-2</v>
      </c>
      <c r="R37" s="35">
        <f t="shared" si="6"/>
        <v>2.6750000000000007E-3</v>
      </c>
      <c r="S37" s="35">
        <f t="shared" si="6"/>
        <v>2.0674999999999999E-2</v>
      </c>
      <c r="T37">
        <v>0.24590000000000001</v>
      </c>
      <c r="U37">
        <v>-4.4000000000000003E-3</v>
      </c>
      <c r="V37">
        <v>2.7000000000000001E-3</v>
      </c>
      <c r="W37" s="35">
        <f t="shared" si="7"/>
        <v>2.0792142857142815E-2</v>
      </c>
      <c r="X37" s="35">
        <f t="shared" si="8"/>
        <v>1.0750000000000004E-3</v>
      </c>
      <c r="Y37" s="35">
        <f t="shared" si="8"/>
        <v>8.1750000000000017E-3</v>
      </c>
      <c r="Z37">
        <v>0.2349</v>
      </c>
      <c r="AA37">
        <v>-2.4199999999999999E-2</v>
      </c>
      <c r="AB37">
        <v>-8.3000000000000001E-3</v>
      </c>
      <c r="AC37" s="35">
        <f t="shared" si="9"/>
        <v>9.3728571428571827E-3</v>
      </c>
      <c r="AD37" s="35">
        <f t="shared" si="10"/>
        <v>2.9675E-2</v>
      </c>
      <c r="AE37" s="35">
        <f t="shared" si="10"/>
        <v>1.3775000000000001E-2</v>
      </c>
      <c r="AF37">
        <v>0.28510000000000002</v>
      </c>
      <c r="AG37">
        <v>-2.41E-2</v>
      </c>
      <c r="AH37">
        <v>-1.55E-2</v>
      </c>
      <c r="AI37" s="35">
        <f t="shared" si="11"/>
        <v>1.258214285714282E-2</v>
      </c>
      <c r="AJ37" s="35">
        <f t="shared" si="12"/>
        <v>2.9575000000000001E-2</v>
      </c>
      <c r="AK37" s="35">
        <f t="shared" si="12"/>
        <v>2.0975000000000001E-2</v>
      </c>
      <c r="AL37">
        <v>0.23899999999999999</v>
      </c>
      <c r="AM37">
        <v>-3.5799999999999998E-2</v>
      </c>
      <c r="AN37">
        <v>-8.3999999999999995E-3</v>
      </c>
      <c r="AO37" s="35">
        <f t="shared" si="13"/>
        <v>5.8757142857140954E-3</v>
      </c>
      <c r="AP37" s="35">
        <f t="shared" si="14"/>
        <v>4.1274999999999999E-2</v>
      </c>
      <c r="AQ37" s="35">
        <f t="shared" si="14"/>
        <v>1.3875E-2</v>
      </c>
      <c r="AR37">
        <v>0.1113</v>
      </c>
      <c r="AS37">
        <v>4.5999999999999999E-3</v>
      </c>
      <c r="AT37">
        <v>-1.1599999999999999E-2</v>
      </c>
      <c r="AU37" s="35">
        <f t="shared" si="15"/>
        <v>1.8641428571428531E-2</v>
      </c>
      <c r="AV37" s="35">
        <f t="shared" si="16"/>
        <v>1.0075000000000001E-2</v>
      </c>
      <c r="AW37" s="35">
        <f t="shared" si="16"/>
        <v>1.7075E-2</v>
      </c>
      <c r="AX37">
        <v>0.2074</v>
      </c>
      <c r="AY37">
        <v>-2.64E-2</v>
      </c>
      <c r="AZ37">
        <v>-1.5800000000000002E-2</v>
      </c>
      <c r="BA37" s="35">
        <f t="shared" si="17"/>
        <v>7.58571428571303E-4</v>
      </c>
      <c r="BB37" s="35">
        <f t="shared" si="18"/>
        <v>3.1875000000000001E-2</v>
      </c>
      <c r="BC37" s="35">
        <f t="shared" si="18"/>
        <v>2.1275000000000002E-2</v>
      </c>
    </row>
    <row r="38" spans="1:55" ht="15">
      <c r="A38" s="1">
        <v>32</v>
      </c>
      <c r="B38">
        <v>0.25409999999999999</v>
      </c>
      <c r="C38">
        <v>-2.12E-2</v>
      </c>
      <c r="D38">
        <v>-3.0099999999999998E-2</v>
      </c>
      <c r="E38" s="34">
        <f t="shared" si="0"/>
        <v>2.5806428571428564E-2</v>
      </c>
      <c r="F38" s="34">
        <f t="shared" si="1"/>
        <v>3.4942857142857137E-2</v>
      </c>
      <c r="G38" s="34">
        <f t="shared" si="2"/>
        <v>3.5574999999999996E-2</v>
      </c>
      <c r="H38">
        <v>0.25779999999999997</v>
      </c>
      <c r="I38">
        <v>-2.8E-3</v>
      </c>
      <c r="J38">
        <v>-4.3E-3</v>
      </c>
      <c r="K38" s="35">
        <f t="shared" si="3"/>
        <v>1.1787142857142774E-2</v>
      </c>
      <c r="L38" s="35">
        <f t="shared" si="4"/>
        <v>2.6750000000000007E-3</v>
      </c>
      <c r="M38" s="35">
        <f t="shared" si="4"/>
        <v>1.1750000000000007E-3</v>
      </c>
      <c r="N38">
        <v>0.28449999999999998</v>
      </c>
      <c r="O38">
        <v>-8.0000000000000004E-4</v>
      </c>
      <c r="P38">
        <v>1.49E-2</v>
      </c>
      <c r="Q38" s="35">
        <f t="shared" si="5"/>
        <v>8.6428571428572298E-3</v>
      </c>
      <c r="R38" s="35">
        <f t="shared" si="6"/>
        <v>4.6750000000000003E-3</v>
      </c>
      <c r="S38" s="35">
        <f t="shared" si="6"/>
        <v>2.0375000000000001E-2</v>
      </c>
      <c r="T38">
        <v>0.2525</v>
      </c>
      <c r="U38">
        <v>-9.5999999999999992E-3</v>
      </c>
      <c r="V38">
        <v>-1.1999999999999999E-3</v>
      </c>
      <c r="W38" s="35">
        <f t="shared" si="7"/>
        <v>1.419214285714282E-2</v>
      </c>
      <c r="X38" s="35">
        <f t="shared" si="8"/>
        <v>1.5075E-2</v>
      </c>
      <c r="Y38" s="35">
        <f t="shared" si="8"/>
        <v>4.275000000000001E-3</v>
      </c>
      <c r="Z38">
        <v>0.21340000000000001</v>
      </c>
      <c r="AA38">
        <v>-4.4600000000000001E-2</v>
      </c>
      <c r="AB38">
        <v>1.03E-2</v>
      </c>
      <c r="AC38" s="35">
        <f t="shared" si="9"/>
        <v>3.0872857142857174E-2</v>
      </c>
      <c r="AD38" s="35">
        <f t="shared" si="10"/>
        <v>5.0075000000000001E-2</v>
      </c>
      <c r="AE38" s="35">
        <f t="shared" si="10"/>
        <v>1.5775000000000001E-2</v>
      </c>
      <c r="AF38">
        <v>0.27239999999999998</v>
      </c>
      <c r="AG38">
        <v>-1.4999999999999999E-2</v>
      </c>
      <c r="AH38">
        <v>-7.1000000000000004E-3</v>
      </c>
      <c r="AI38" s="35">
        <f t="shared" si="11"/>
        <v>1.1785714285722504E-4</v>
      </c>
      <c r="AJ38" s="35">
        <f t="shared" si="12"/>
        <v>2.0475E-2</v>
      </c>
      <c r="AK38" s="35">
        <f t="shared" si="12"/>
        <v>1.2575000000000001E-2</v>
      </c>
      <c r="AL38">
        <v>0.2432</v>
      </c>
      <c r="AM38">
        <v>-2.3E-2</v>
      </c>
      <c r="AN38">
        <v>-1.15E-2</v>
      </c>
      <c r="AO38" s="35">
        <f t="shared" si="13"/>
        <v>1.6757142857140861E-3</v>
      </c>
      <c r="AP38" s="35">
        <f t="shared" si="14"/>
        <v>2.8475E-2</v>
      </c>
      <c r="AQ38" s="35">
        <f t="shared" si="14"/>
        <v>1.6975000000000001E-2</v>
      </c>
      <c r="AR38">
        <v>6.1899999999999997E-2</v>
      </c>
      <c r="AS38">
        <v>-6.4000000000000001E-2</v>
      </c>
      <c r="AT38">
        <v>-9.7000000000000003E-3</v>
      </c>
      <c r="AU38" s="35">
        <f t="shared" si="15"/>
        <v>3.0758571428571468E-2</v>
      </c>
      <c r="AV38" s="35">
        <f t="shared" si="16"/>
        <v>6.9475000000000009E-2</v>
      </c>
      <c r="AW38" s="35">
        <f t="shared" si="16"/>
        <v>1.5175000000000001E-2</v>
      </c>
      <c r="AX38">
        <v>0.16370000000000001</v>
      </c>
      <c r="AY38">
        <v>-1.15E-2</v>
      </c>
      <c r="AZ38">
        <v>-2.1000000000000001E-2</v>
      </c>
      <c r="BA38" s="35">
        <f t="shared" si="17"/>
        <v>4.4458571428571292E-2</v>
      </c>
      <c r="BB38" s="35">
        <f t="shared" si="18"/>
        <v>1.6975000000000001E-2</v>
      </c>
      <c r="BC38" s="35">
        <f t="shared" si="18"/>
        <v>2.6475000000000002E-2</v>
      </c>
    </row>
    <row r="39" spans="1:55" ht="15">
      <c r="A39" s="1">
        <v>33</v>
      </c>
      <c r="B39">
        <v>0.24099999999999999</v>
      </c>
      <c r="C39">
        <v>-1.2699999999999999E-2</v>
      </c>
      <c r="D39">
        <v>-1.89E-2</v>
      </c>
      <c r="E39" s="34">
        <f t="shared" si="0"/>
        <v>3.8906428571428564E-2</v>
      </c>
      <c r="F39" s="34">
        <f t="shared" si="1"/>
        <v>1.0428571428571388E-3</v>
      </c>
      <c r="G39" s="34">
        <f t="shared" si="2"/>
        <v>2.4375000000000001E-2</v>
      </c>
      <c r="H39">
        <v>0.20669999999999999</v>
      </c>
      <c r="I39">
        <v>-1.5900000000000001E-2</v>
      </c>
      <c r="J39">
        <v>-6.9999999999999999E-4</v>
      </c>
      <c r="K39" s="35">
        <f t="shared" si="3"/>
        <v>3.9312857142857205E-2</v>
      </c>
      <c r="L39" s="35">
        <f t="shared" si="4"/>
        <v>2.1375000000000002E-2</v>
      </c>
      <c r="M39" s="35">
        <f t="shared" si="4"/>
        <v>4.7750000000000006E-3</v>
      </c>
      <c r="N39">
        <v>0.2858</v>
      </c>
      <c r="O39">
        <v>-1.6999999999999999E-3</v>
      </c>
      <c r="P39">
        <v>1.0200000000000001E-2</v>
      </c>
      <c r="Q39" s="35">
        <f t="shared" si="5"/>
        <v>9.9428571428572532E-3</v>
      </c>
      <c r="R39" s="35">
        <f t="shared" si="6"/>
        <v>3.7750000000000006E-3</v>
      </c>
      <c r="S39" s="35">
        <f t="shared" si="6"/>
        <v>1.5675000000000001E-2</v>
      </c>
      <c r="T39">
        <v>0.26469999999999999</v>
      </c>
      <c r="U39">
        <v>-3.7199999999999997E-2</v>
      </c>
      <c r="V39">
        <v>-2.2000000000000001E-3</v>
      </c>
      <c r="W39" s="35">
        <f t="shared" si="7"/>
        <v>1.9921428571428312E-3</v>
      </c>
      <c r="X39" s="35">
        <f t="shared" si="8"/>
        <v>4.2674999999999998E-2</v>
      </c>
      <c r="Y39" s="35">
        <f t="shared" si="8"/>
        <v>3.2750000000000006E-3</v>
      </c>
      <c r="Z39">
        <v>0.22020000000000001</v>
      </c>
      <c r="AA39">
        <v>-3.7199999999999997E-2</v>
      </c>
      <c r="AB39">
        <v>5.0000000000000001E-4</v>
      </c>
      <c r="AC39" s="35">
        <f t="shared" si="9"/>
        <v>2.4072857142857174E-2</v>
      </c>
      <c r="AD39" s="35">
        <f t="shared" si="10"/>
        <v>4.2674999999999998E-2</v>
      </c>
      <c r="AE39" s="35">
        <f t="shared" si="10"/>
        <v>5.9750000000000011E-3</v>
      </c>
      <c r="AF39">
        <v>0.27400000000000002</v>
      </c>
      <c r="AG39">
        <v>-1.66E-2</v>
      </c>
      <c r="AH39">
        <v>-6.4999999999999997E-3</v>
      </c>
      <c r="AI39" s="35">
        <f t="shared" si="11"/>
        <v>1.4821428571428208E-3</v>
      </c>
      <c r="AJ39" s="35">
        <f t="shared" si="12"/>
        <v>2.2075000000000001E-2</v>
      </c>
      <c r="AK39" s="35">
        <f t="shared" si="12"/>
        <v>1.1975E-2</v>
      </c>
      <c r="AL39">
        <v>0.24310000000000001</v>
      </c>
      <c r="AM39">
        <v>-3.1300000000000001E-2</v>
      </c>
      <c r="AN39">
        <v>-1.5900000000000001E-2</v>
      </c>
      <c r="AO39" s="35">
        <f t="shared" si="13"/>
        <v>1.7757142857140751E-3</v>
      </c>
      <c r="AP39" s="35">
        <f t="shared" si="14"/>
        <v>3.6775000000000002E-2</v>
      </c>
      <c r="AQ39" s="35">
        <f t="shared" si="14"/>
        <v>2.1375000000000002E-2</v>
      </c>
      <c r="AR39">
        <v>9.8599999999999993E-2</v>
      </c>
      <c r="AS39">
        <v>-6.2E-2</v>
      </c>
      <c r="AT39">
        <v>3.6299999999999999E-2</v>
      </c>
      <c r="AU39" s="35">
        <f t="shared" si="15"/>
        <v>5.9414285714285281E-3</v>
      </c>
      <c r="AV39" s="35">
        <f t="shared" si="16"/>
        <v>6.7475000000000007E-2</v>
      </c>
      <c r="AW39" s="35">
        <f t="shared" si="16"/>
        <v>4.1775E-2</v>
      </c>
      <c r="AX39">
        <v>0.1658</v>
      </c>
      <c r="AY39">
        <v>-3.6499999999999998E-2</v>
      </c>
      <c r="AZ39">
        <v>-1.3100000000000001E-2</v>
      </c>
      <c r="BA39" s="35">
        <f t="shared" si="17"/>
        <v>4.2358571428571301E-2</v>
      </c>
      <c r="BB39" s="35">
        <f t="shared" si="18"/>
        <v>4.1974999999999998E-2</v>
      </c>
      <c r="BC39" s="35">
        <f t="shared" si="18"/>
        <v>1.8575000000000001E-2</v>
      </c>
    </row>
    <row r="40" spans="1:55" ht="15">
      <c r="A40" s="1">
        <v>34</v>
      </c>
      <c r="B40">
        <v>0.25219999999999998</v>
      </c>
      <c r="C40">
        <v>-8.5000000000000006E-3</v>
      </c>
      <c r="D40">
        <v>-1.6799999999999999E-2</v>
      </c>
      <c r="E40" s="34">
        <f t="shared" si="0"/>
        <v>2.7706428571428576E-2</v>
      </c>
      <c r="F40" s="34">
        <f t="shared" si="1"/>
        <v>5.2428571428571377E-3</v>
      </c>
      <c r="G40" s="34">
        <f t="shared" si="2"/>
        <v>2.2275E-2</v>
      </c>
      <c r="H40">
        <v>0.22220000000000001</v>
      </c>
      <c r="I40">
        <v>-6.6E-3</v>
      </c>
      <c r="J40">
        <v>6.6E-3</v>
      </c>
      <c r="K40" s="35">
        <f t="shared" si="3"/>
        <v>2.3812857142857191E-2</v>
      </c>
      <c r="L40" s="35">
        <f t="shared" si="4"/>
        <v>1.2075000000000001E-2</v>
      </c>
      <c r="M40" s="35">
        <f t="shared" si="4"/>
        <v>1.2075000000000001E-2</v>
      </c>
      <c r="N40">
        <v>0.28199999999999997</v>
      </c>
      <c r="O40">
        <v>-5.3E-3</v>
      </c>
      <c r="P40">
        <v>5.9999999999999995E-4</v>
      </c>
      <c r="Q40" s="35">
        <f t="shared" si="5"/>
        <v>6.1428571428572276E-3</v>
      </c>
      <c r="R40" s="35">
        <f t="shared" si="6"/>
        <v>1.7500000000000068E-4</v>
      </c>
      <c r="S40" s="35">
        <f t="shared" si="6"/>
        <v>6.0750000000000005E-3</v>
      </c>
      <c r="T40">
        <v>0.28120000000000001</v>
      </c>
      <c r="U40">
        <v>-4.0800000000000003E-2</v>
      </c>
      <c r="V40">
        <v>-3.0000000000000001E-3</v>
      </c>
      <c r="W40" s="35">
        <f t="shared" si="7"/>
        <v>1.4507857142857183E-2</v>
      </c>
      <c r="X40" s="35">
        <f t="shared" si="8"/>
        <v>4.6275000000000004E-2</v>
      </c>
      <c r="Y40" s="35">
        <f t="shared" si="8"/>
        <v>2.4750000000000006E-3</v>
      </c>
      <c r="Z40">
        <v>0.20760000000000001</v>
      </c>
      <c r="AA40">
        <v>-4.5400000000000003E-2</v>
      </c>
      <c r="AB40">
        <v>-1.2500000000000001E-2</v>
      </c>
      <c r="AC40" s="35">
        <f t="shared" si="9"/>
        <v>3.6672857142857174E-2</v>
      </c>
      <c r="AD40" s="35">
        <f t="shared" si="10"/>
        <v>5.0875000000000004E-2</v>
      </c>
      <c r="AE40" s="35">
        <f t="shared" si="10"/>
        <v>1.7975000000000001E-2</v>
      </c>
      <c r="AF40">
        <v>0.26850000000000002</v>
      </c>
      <c r="AG40">
        <v>-1.4800000000000001E-2</v>
      </c>
      <c r="AH40">
        <v>-8.3999999999999995E-3</v>
      </c>
      <c r="AI40" s="35">
        <f t="shared" si="11"/>
        <v>4.0178571428571841E-3</v>
      </c>
      <c r="AJ40" s="35">
        <f t="shared" si="12"/>
        <v>2.0275000000000001E-2</v>
      </c>
      <c r="AK40" s="35">
        <f t="shared" si="12"/>
        <v>1.3875E-2</v>
      </c>
      <c r="AL40">
        <v>0.24909999999999999</v>
      </c>
      <c r="AM40">
        <v>-2.63E-2</v>
      </c>
      <c r="AN40">
        <v>-1.83E-2</v>
      </c>
      <c r="AO40" s="35">
        <f t="shared" si="13"/>
        <v>4.2242857142859025E-3</v>
      </c>
      <c r="AP40" s="35">
        <f t="shared" si="14"/>
        <v>3.1774999999999998E-2</v>
      </c>
      <c r="AQ40" s="35">
        <f t="shared" si="14"/>
        <v>2.3775000000000001E-2</v>
      </c>
      <c r="AR40">
        <v>0.152</v>
      </c>
      <c r="AS40">
        <v>-8.14E-2</v>
      </c>
      <c r="AT40">
        <v>-4.2999999999999997E-2</v>
      </c>
      <c r="AU40" s="35">
        <f t="shared" si="15"/>
        <v>5.9341428571428531E-2</v>
      </c>
      <c r="AV40" s="35">
        <f t="shared" si="16"/>
        <v>8.6875000000000008E-2</v>
      </c>
      <c r="AW40" s="35">
        <f t="shared" si="16"/>
        <v>4.8474999999999997E-2</v>
      </c>
      <c r="AX40">
        <v>0.1898</v>
      </c>
      <c r="AY40">
        <v>-4.9299999999999997E-2</v>
      </c>
      <c r="AZ40">
        <v>-1.3100000000000001E-2</v>
      </c>
      <c r="BA40" s="35">
        <f t="shared" si="17"/>
        <v>1.8358571428571308E-2</v>
      </c>
      <c r="BB40" s="35">
        <f t="shared" si="18"/>
        <v>5.4774999999999997E-2</v>
      </c>
      <c r="BC40" s="35">
        <f t="shared" si="18"/>
        <v>1.8575000000000001E-2</v>
      </c>
    </row>
    <row r="41" spans="1:55" ht="15">
      <c r="A41" s="1">
        <v>35</v>
      </c>
      <c r="B41">
        <v>0.24199999999999999</v>
      </c>
      <c r="C41">
        <v>-1.8E-3</v>
      </c>
      <c r="D41">
        <v>-1.41E-2</v>
      </c>
      <c r="E41" s="34">
        <f t="shared" si="0"/>
        <v>3.7906428571428563E-2</v>
      </c>
      <c r="F41" s="34">
        <f t="shared" si="1"/>
        <v>1.1942857142857139E-2</v>
      </c>
      <c r="G41" s="34">
        <f t="shared" si="2"/>
        <v>1.9575000000000002E-2</v>
      </c>
      <c r="H41">
        <v>0.22559999999999999</v>
      </c>
      <c r="I41">
        <v>-1.9800000000000002E-2</v>
      </c>
      <c r="J41">
        <v>-1.9E-2</v>
      </c>
      <c r="K41" s="35">
        <f t="shared" si="3"/>
        <v>2.0412857142857205E-2</v>
      </c>
      <c r="L41" s="35">
        <f t="shared" si="4"/>
        <v>2.5275000000000002E-2</v>
      </c>
      <c r="M41" s="35">
        <f t="shared" si="4"/>
        <v>2.4475E-2</v>
      </c>
      <c r="N41">
        <v>0.28000000000000003</v>
      </c>
      <c r="O41">
        <v>-2E-3</v>
      </c>
      <c r="P41">
        <v>-8.0000000000000004E-4</v>
      </c>
      <c r="Q41" s="35">
        <f t="shared" si="5"/>
        <v>4.1428571428572813E-3</v>
      </c>
      <c r="R41" s="35">
        <f t="shared" si="6"/>
        <v>3.4750000000000007E-3</v>
      </c>
      <c r="S41" s="35">
        <f t="shared" si="6"/>
        <v>4.6750000000000003E-3</v>
      </c>
      <c r="T41">
        <v>0.2732</v>
      </c>
      <c r="U41">
        <v>-4.58E-2</v>
      </c>
      <c r="V41">
        <v>-6.6E-3</v>
      </c>
      <c r="W41" s="35">
        <f t="shared" si="7"/>
        <v>6.5078571428571763E-3</v>
      </c>
      <c r="X41" s="35">
        <f t="shared" si="8"/>
        <v>5.1275000000000001E-2</v>
      </c>
      <c r="Y41" s="35">
        <f t="shared" si="8"/>
        <v>1.2075000000000001E-2</v>
      </c>
      <c r="Z41">
        <v>0.22950000000000001</v>
      </c>
      <c r="AA41">
        <v>-3.1800000000000002E-2</v>
      </c>
      <c r="AB41">
        <v>3.0999999999999999E-3</v>
      </c>
      <c r="AC41" s="35">
        <f t="shared" si="9"/>
        <v>1.4772857142857171E-2</v>
      </c>
      <c r="AD41" s="35">
        <f t="shared" si="10"/>
        <v>3.7275000000000003E-2</v>
      </c>
      <c r="AE41" s="35">
        <f t="shared" si="10"/>
        <v>8.575000000000001E-3</v>
      </c>
      <c r="AF41">
        <v>0.27350000000000002</v>
      </c>
      <c r="AG41">
        <v>-4.1999999999999997E-3</v>
      </c>
      <c r="AH41">
        <v>-5.0000000000000001E-4</v>
      </c>
      <c r="AI41" s="35">
        <f t="shared" si="11"/>
        <v>9.8214285714282035E-4</v>
      </c>
      <c r="AJ41" s="35">
        <f t="shared" si="12"/>
        <v>1.275000000000001E-3</v>
      </c>
      <c r="AK41" s="35">
        <f t="shared" si="12"/>
        <v>4.9750000000000003E-3</v>
      </c>
      <c r="AL41">
        <v>0.25929999999999997</v>
      </c>
      <c r="AM41">
        <v>-2.5499999999999998E-2</v>
      </c>
      <c r="AN41">
        <v>-1.6199999999999999E-2</v>
      </c>
      <c r="AO41" s="35">
        <f t="shared" si="13"/>
        <v>1.4424285714285889E-2</v>
      </c>
      <c r="AP41" s="35">
        <f t="shared" si="14"/>
        <v>3.0974999999999999E-2</v>
      </c>
      <c r="AQ41" s="35">
        <f t="shared" si="14"/>
        <v>2.1675E-2</v>
      </c>
      <c r="AR41">
        <v>0.21160000000000001</v>
      </c>
      <c r="AS41">
        <v>-5.6800000000000003E-2</v>
      </c>
      <c r="AT41">
        <v>-2.9100000000000001E-2</v>
      </c>
      <c r="AU41" s="35">
        <f t="shared" si="15"/>
        <v>0.11894142857142855</v>
      </c>
      <c r="AV41" s="35">
        <f t="shared" si="16"/>
        <v>6.2275000000000004E-2</v>
      </c>
      <c r="AW41" s="35">
        <f t="shared" si="16"/>
        <v>3.4575000000000002E-2</v>
      </c>
      <c r="AX41">
        <v>0.23219999999999999</v>
      </c>
      <c r="AY41">
        <v>-1.9800000000000002E-2</v>
      </c>
      <c r="AZ41">
        <v>-4.1599999999999998E-2</v>
      </c>
      <c r="BA41" s="35">
        <f t="shared" si="17"/>
        <v>2.4041428571428686E-2</v>
      </c>
      <c r="BB41" s="35">
        <f t="shared" si="18"/>
        <v>2.5275000000000002E-2</v>
      </c>
      <c r="BC41" s="35">
        <f t="shared" si="18"/>
        <v>4.7074999999999999E-2</v>
      </c>
    </row>
    <row r="42" spans="1:55" ht="15">
      <c r="A42" s="1">
        <v>36</v>
      </c>
      <c r="B42">
        <v>0.23830000000000001</v>
      </c>
      <c r="C42">
        <v>-2.3E-3</v>
      </c>
      <c r="D42">
        <v>-9.4000000000000004E-3</v>
      </c>
      <c r="E42" s="34">
        <f t="shared" si="0"/>
        <v>4.1606428571428544E-2</v>
      </c>
      <c r="F42" s="34">
        <f t="shared" si="1"/>
        <v>1.1442857142857138E-2</v>
      </c>
      <c r="G42" s="34">
        <f t="shared" si="2"/>
        <v>1.4875000000000001E-2</v>
      </c>
      <c r="H42">
        <v>0.25890000000000002</v>
      </c>
      <c r="I42">
        <v>-1.84E-2</v>
      </c>
      <c r="J42">
        <v>-2.3599999999999999E-2</v>
      </c>
      <c r="K42" s="35">
        <f t="shared" si="3"/>
        <v>1.2887142857142819E-2</v>
      </c>
      <c r="L42" s="35">
        <f t="shared" si="4"/>
        <v>2.3875E-2</v>
      </c>
      <c r="M42" s="35">
        <f t="shared" si="4"/>
        <v>2.9075E-2</v>
      </c>
      <c r="N42">
        <v>0.26929999999999998</v>
      </c>
      <c r="O42">
        <v>2.5000000000000001E-3</v>
      </c>
      <c r="P42">
        <v>2.0000000000000001E-4</v>
      </c>
      <c r="Q42" s="35">
        <f t="shared" si="5"/>
        <v>6.5571428571427615E-3</v>
      </c>
      <c r="R42" s="35">
        <f t="shared" si="6"/>
        <v>7.9750000000000012E-3</v>
      </c>
      <c r="S42" s="35">
        <f t="shared" si="6"/>
        <v>5.6750000000000004E-3</v>
      </c>
      <c r="T42">
        <v>0.27310000000000001</v>
      </c>
      <c r="U42">
        <v>-3.7999999999999999E-2</v>
      </c>
      <c r="V42">
        <v>-1.0500000000000001E-2</v>
      </c>
      <c r="W42" s="35">
        <f t="shared" si="7"/>
        <v>6.4078571428571873E-3</v>
      </c>
      <c r="X42" s="35">
        <f t="shared" si="8"/>
        <v>4.3475E-2</v>
      </c>
      <c r="Y42" s="35">
        <f t="shared" si="8"/>
        <v>1.5975000000000003E-2</v>
      </c>
      <c r="Z42">
        <v>0.25259999999999999</v>
      </c>
      <c r="AA42">
        <v>-2.9499999999999998E-2</v>
      </c>
      <c r="AB42">
        <v>3.32E-2</v>
      </c>
      <c r="AC42" s="35">
        <f t="shared" si="9"/>
        <v>8.3271428571428108E-3</v>
      </c>
      <c r="AD42" s="35">
        <f t="shared" si="10"/>
        <v>3.4974999999999999E-2</v>
      </c>
      <c r="AE42" s="35">
        <f t="shared" si="10"/>
        <v>3.8675000000000001E-2</v>
      </c>
      <c r="AF42">
        <v>0.28100000000000003</v>
      </c>
      <c r="AG42">
        <v>-1.43E-2</v>
      </c>
      <c r="AH42">
        <v>-1.18E-2</v>
      </c>
      <c r="AI42" s="35">
        <f t="shared" si="11"/>
        <v>8.482142857142827E-3</v>
      </c>
      <c r="AJ42" s="35">
        <f t="shared" si="12"/>
        <v>1.9775000000000001E-2</v>
      </c>
      <c r="AK42" s="35">
        <f t="shared" si="12"/>
        <v>1.7274999999999999E-2</v>
      </c>
      <c r="AL42">
        <v>0.24199999999999999</v>
      </c>
      <c r="AM42">
        <v>-1.5699999999999999E-2</v>
      </c>
      <c r="AN42">
        <v>-2.7400000000000001E-2</v>
      </c>
      <c r="AO42" s="35">
        <f t="shared" si="13"/>
        <v>2.8757142857140927E-3</v>
      </c>
      <c r="AP42" s="35">
        <f t="shared" si="14"/>
        <v>2.1174999999999999E-2</v>
      </c>
      <c r="AQ42" s="35">
        <f t="shared" si="14"/>
        <v>3.2875000000000001E-2</v>
      </c>
      <c r="AR42">
        <v>0.25190000000000001</v>
      </c>
      <c r="AS42">
        <v>-9.5299999999999996E-2</v>
      </c>
      <c r="AT42">
        <v>-6.5000000000000002E-2</v>
      </c>
      <c r="AU42" s="35">
        <f t="shared" si="15"/>
        <v>0.15924142857142853</v>
      </c>
      <c r="AV42" s="35">
        <f t="shared" si="16"/>
        <v>0.100775</v>
      </c>
      <c r="AW42" s="35">
        <f t="shared" si="16"/>
        <v>7.047500000000001E-2</v>
      </c>
      <c r="AX42">
        <v>0.1759</v>
      </c>
      <c r="AY42">
        <v>-6.7000000000000002E-3</v>
      </c>
      <c r="AZ42">
        <v>1.6000000000000001E-3</v>
      </c>
      <c r="BA42" s="35">
        <f t="shared" si="17"/>
        <v>3.2258571428571303E-2</v>
      </c>
      <c r="BB42" s="35">
        <f t="shared" si="18"/>
        <v>1.2175000000000002E-2</v>
      </c>
      <c r="BC42" s="35">
        <f t="shared" si="18"/>
        <v>7.0750000000000006E-3</v>
      </c>
    </row>
    <row r="43" spans="1:55" ht="15">
      <c r="A43" s="1">
        <v>37</v>
      </c>
      <c r="B43">
        <v>0.2392</v>
      </c>
      <c r="C43">
        <v>3.0000000000000001E-3</v>
      </c>
      <c r="D43">
        <v>5.4000000000000003E-3</v>
      </c>
      <c r="E43" s="34">
        <f t="shared" si="0"/>
        <v>4.070642857142856E-2</v>
      </c>
      <c r="F43" s="34">
        <f t="shared" si="1"/>
        <v>1.6742857142857139E-2</v>
      </c>
      <c r="G43" s="34">
        <f t="shared" si="2"/>
        <v>1.0875000000000001E-2</v>
      </c>
      <c r="H43">
        <v>0.24990000000000001</v>
      </c>
      <c r="I43">
        <v>-2.9499999999999998E-2</v>
      </c>
      <c r="J43">
        <v>-1.7600000000000001E-2</v>
      </c>
      <c r="K43" s="35">
        <f t="shared" si="3"/>
        <v>3.8871428571428113E-3</v>
      </c>
      <c r="L43" s="35">
        <f t="shared" si="4"/>
        <v>3.4974999999999999E-2</v>
      </c>
      <c r="M43" s="35">
        <f t="shared" si="4"/>
        <v>2.3075000000000002E-2</v>
      </c>
      <c r="N43">
        <v>0.27179999999999999</v>
      </c>
      <c r="O43">
        <v>-3.2000000000000002E-3</v>
      </c>
      <c r="P43">
        <v>-2.7000000000000001E-3</v>
      </c>
      <c r="Q43" s="35">
        <f t="shared" si="5"/>
        <v>4.0571428571427592E-3</v>
      </c>
      <c r="R43" s="35">
        <f t="shared" si="6"/>
        <v>2.2750000000000005E-3</v>
      </c>
      <c r="S43" s="35">
        <f t="shared" si="6"/>
        <v>2.7750000000000006E-3</v>
      </c>
      <c r="T43">
        <v>0.27050000000000002</v>
      </c>
      <c r="U43">
        <v>-3.6400000000000002E-2</v>
      </c>
      <c r="V43">
        <v>-1.9E-3</v>
      </c>
      <c r="W43" s="35">
        <f t="shared" si="7"/>
        <v>3.8078571428571961E-3</v>
      </c>
      <c r="X43" s="35">
        <f t="shared" si="8"/>
        <v>4.1875000000000002E-2</v>
      </c>
      <c r="Y43" s="35">
        <f t="shared" si="8"/>
        <v>3.5750000000000009E-3</v>
      </c>
      <c r="Z43">
        <v>0.2291</v>
      </c>
      <c r="AA43">
        <v>-3.7600000000000001E-2</v>
      </c>
      <c r="AB43">
        <v>2.3999999999999998E-3</v>
      </c>
      <c r="AC43" s="35">
        <f t="shared" si="9"/>
        <v>1.5172857142857182E-2</v>
      </c>
      <c r="AD43" s="35">
        <f t="shared" si="10"/>
        <v>4.3075000000000002E-2</v>
      </c>
      <c r="AE43" s="35">
        <f t="shared" si="10"/>
        <v>7.8750000000000001E-3</v>
      </c>
      <c r="AF43">
        <v>0.27679999999999999</v>
      </c>
      <c r="AG43">
        <v>-2.58E-2</v>
      </c>
      <c r="AH43">
        <v>-3.8999999999999998E-3</v>
      </c>
      <c r="AI43" s="35">
        <f t="shared" si="11"/>
        <v>4.28214285714279E-3</v>
      </c>
      <c r="AJ43" s="35">
        <f t="shared" si="12"/>
        <v>3.1274999999999997E-2</v>
      </c>
      <c r="AK43" s="35">
        <f t="shared" si="12"/>
        <v>1.5750000000000009E-3</v>
      </c>
      <c r="AL43">
        <v>0.2462</v>
      </c>
      <c r="AM43">
        <v>-2.9499999999999998E-2</v>
      </c>
      <c r="AN43">
        <v>-1.5299999999999999E-2</v>
      </c>
      <c r="AO43" s="35">
        <f t="shared" si="13"/>
        <v>1.3242857142859166E-3</v>
      </c>
      <c r="AP43" s="35">
        <f t="shared" si="14"/>
        <v>3.4974999999999999E-2</v>
      </c>
      <c r="AQ43" s="35">
        <f t="shared" si="14"/>
        <v>2.0775000000000002E-2</v>
      </c>
      <c r="AR43">
        <v>0.1774</v>
      </c>
      <c r="AS43">
        <v>-5.5100000000000003E-2</v>
      </c>
      <c r="AT43">
        <v>6.7000000000000002E-3</v>
      </c>
      <c r="AU43" s="35">
        <f t="shared" si="15"/>
        <v>8.4741428571428537E-2</v>
      </c>
      <c r="AV43" s="35">
        <f t="shared" si="16"/>
        <v>6.0575000000000004E-2</v>
      </c>
      <c r="AW43" s="35">
        <f t="shared" si="16"/>
        <v>1.2175000000000002E-2</v>
      </c>
      <c r="AX43">
        <v>0.2142</v>
      </c>
      <c r="AY43">
        <v>-1.3899999999999999E-2</v>
      </c>
      <c r="AZ43">
        <v>-2.5000000000000001E-2</v>
      </c>
      <c r="BA43" s="35">
        <f t="shared" si="17"/>
        <v>6.0414285714286975E-3</v>
      </c>
      <c r="BB43" s="35">
        <f t="shared" si="18"/>
        <v>1.9375E-2</v>
      </c>
      <c r="BC43" s="35">
        <f t="shared" si="18"/>
        <v>3.0475000000000002E-2</v>
      </c>
    </row>
    <row r="44" spans="1:55" ht="15">
      <c r="A44" s="1">
        <v>38</v>
      </c>
      <c r="B44">
        <v>0.25369999999999998</v>
      </c>
      <c r="C44">
        <v>1.9E-3</v>
      </c>
      <c r="D44">
        <v>-4.4999999999999997E-3</v>
      </c>
      <c r="E44" s="34">
        <f t="shared" si="0"/>
        <v>2.6206428571428575E-2</v>
      </c>
      <c r="F44" s="34">
        <f t="shared" si="1"/>
        <v>1.5642857142857139E-2</v>
      </c>
      <c r="G44" s="34">
        <f t="shared" si="2"/>
        <v>9.7500000000000104E-4</v>
      </c>
      <c r="H44">
        <v>0.25869999999999999</v>
      </c>
      <c r="I44">
        <v>-2.3099999999999999E-2</v>
      </c>
      <c r="J44">
        <v>-6.1999999999999998E-3</v>
      </c>
      <c r="K44" s="35">
        <f t="shared" si="3"/>
        <v>1.2687142857142786E-2</v>
      </c>
      <c r="L44" s="35">
        <f t="shared" si="4"/>
        <v>2.8575E-2</v>
      </c>
      <c r="M44" s="35">
        <f t="shared" si="4"/>
        <v>1.1675000000000001E-2</v>
      </c>
      <c r="N44">
        <v>0.27329999999999999</v>
      </c>
      <c r="O44">
        <v>-4.4000000000000003E-3</v>
      </c>
      <c r="P44">
        <v>-2.2000000000000001E-3</v>
      </c>
      <c r="Q44" s="35">
        <f t="shared" si="5"/>
        <v>2.5571428571427579E-3</v>
      </c>
      <c r="R44" s="35">
        <f t="shared" si="6"/>
        <v>1.0750000000000004E-3</v>
      </c>
      <c r="S44" s="35">
        <f t="shared" si="6"/>
        <v>3.2750000000000006E-3</v>
      </c>
      <c r="T44">
        <v>0.26590000000000003</v>
      </c>
      <c r="U44">
        <v>-3.2399999999999998E-2</v>
      </c>
      <c r="V44">
        <v>-5.1999999999999998E-3</v>
      </c>
      <c r="W44" s="35">
        <f t="shared" si="7"/>
        <v>7.9214285714279686E-4</v>
      </c>
      <c r="X44" s="35">
        <f t="shared" si="8"/>
        <v>3.7874999999999999E-2</v>
      </c>
      <c r="Y44" s="35">
        <f t="shared" si="8"/>
        <v>2.7500000000000094E-4</v>
      </c>
      <c r="Z44">
        <v>0.21379999999999999</v>
      </c>
      <c r="AA44">
        <v>-3.4299999999999997E-2</v>
      </c>
      <c r="AB44">
        <v>1.03E-2</v>
      </c>
      <c r="AC44" s="35">
        <f t="shared" si="9"/>
        <v>3.047285714285719E-2</v>
      </c>
      <c r="AD44" s="35">
        <f t="shared" si="10"/>
        <v>3.9774999999999998E-2</v>
      </c>
      <c r="AE44" s="35">
        <f t="shared" si="10"/>
        <v>1.5775000000000001E-2</v>
      </c>
      <c r="AF44">
        <v>0.28349999999999997</v>
      </c>
      <c r="AG44">
        <v>-2.5600000000000001E-2</v>
      </c>
      <c r="AH44">
        <v>-8.0999999999999996E-3</v>
      </c>
      <c r="AI44" s="35">
        <f t="shared" si="11"/>
        <v>1.0982142857142774E-2</v>
      </c>
      <c r="AJ44" s="35">
        <f t="shared" si="12"/>
        <v>3.1075000000000002E-2</v>
      </c>
      <c r="AK44" s="35">
        <f t="shared" si="12"/>
        <v>1.3575E-2</v>
      </c>
      <c r="AL44">
        <v>0.2646</v>
      </c>
      <c r="AM44">
        <v>-4.07E-2</v>
      </c>
      <c r="AN44">
        <v>-1.34E-2</v>
      </c>
      <c r="AO44" s="35">
        <f t="shared" si="13"/>
        <v>1.9724285714285916E-2</v>
      </c>
      <c r="AP44" s="35">
        <f t="shared" si="14"/>
        <v>4.6175000000000001E-2</v>
      </c>
      <c r="AQ44" s="35">
        <f t="shared" si="14"/>
        <v>1.8875000000000003E-2</v>
      </c>
      <c r="AR44">
        <v>0.13159999999999999</v>
      </c>
      <c r="AS44">
        <v>-2.2599999999999999E-2</v>
      </c>
      <c r="AT44">
        <v>2.2499999999999999E-2</v>
      </c>
      <c r="AU44" s="35">
        <f t="shared" si="15"/>
        <v>3.894142857142853E-2</v>
      </c>
      <c r="AV44" s="35">
        <f t="shared" si="16"/>
        <v>2.8074999999999999E-2</v>
      </c>
      <c r="AW44" s="35">
        <f t="shared" si="16"/>
        <v>2.7975E-2</v>
      </c>
      <c r="AX44">
        <v>0.19359999999999999</v>
      </c>
      <c r="AY44">
        <v>-6.8900000000000003E-2</v>
      </c>
      <c r="AZ44">
        <v>-3.1300000000000001E-2</v>
      </c>
      <c r="BA44" s="35">
        <f t="shared" si="17"/>
        <v>1.455857142857131E-2</v>
      </c>
      <c r="BB44" s="35">
        <f t="shared" si="18"/>
        <v>7.4374999999999997E-2</v>
      </c>
      <c r="BC44" s="35">
        <f t="shared" si="18"/>
        <v>3.6775000000000002E-2</v>
      </c>
    </row>
    <row r="45" spans="1:55" ht="15">
      <c r="A45" s="1">
        <v>39</v>
      </c>
      <c r="B45">
        <v>0.25819999999999999</v>
      </c>
      <c r="C45">
        <v>1.04E-2</v>
      </c>
      <c r="D45">
        <v>-2.6100000000000002E-2</v>
      </c>
      <c r="E45" s="34">
        <f t="shared" si="0"/>
        <v>2.1706428571428571E-2</v>
      </c>
      <c r="F45" s="34">
        <f t="shared" si="1"/>
        <v>2.414285714285714E-2</v>
      </c>
      <c r="G45" s="34">
        <f t="shared" si="2"/>
        <v>3.1575000000000006E-2</v>
      </c>
      <c r="H45">
        <v>0.22409999999999999</v>
      </c>
      <c r="I45">
        <v>-2.75E-2</v>
      </c>
      <c r="J45">
        <v>1.6999999999999999E-3</v>
      </c>
      <c r="K45" s="35">
        <f t="shared" si="3"/>
        <v>2.1912857142857206E-2</v>
      </c>
      <c r="L45" s="35">
        <f t="shared" si="4"/>
        <v>3.2975000000000004E-2</v>
      </c>
      <c r="M45" s="35">
        <f t="shared" si="4"/>
        <v>7.1750000000000008E-3</v>
      </c>
      <c r="N45">
        <v>0.2772</v>
      </c>
      <c r="O45">
        <v>-8.3000000000000001E-3</v>
      </c>
      <c r="P45">
        <v>-3.2000000000000002E-3</v>
      </c>
      <c r="Q45" s="35">
        <f t="shared" si="5"/>
        <v>1.3428571428572567E-3</v>
      </c>
      <c r="R45" s="35">
        <f t="shared" si="6"/>
        <v>1.3775000000000001E-2</v>
      </c>
      <c r="S45" s="35">
        <f t="shared" si="6"/>
        <v>2.2750000000000005E-3</v>
      </c>
      <c r="T45">
        <v>0.26469999999999999</v>
      </c>
      <c r="U45">
        <v>-3.44E-2</v>
      </c>
      <c r="V45">
        <v>-4.1000000000000003E-3</v>
      </c>
      <c r="W45" s="35">
        <f t="shared" si="7"/>
        <v>1.9921428571428312E-3</v>
      </c>
      <c r="X45" s="35">
        <f t="shared" si="8"/>
        <v>3.9875000000000001E-2</v>
      </c>
      <c r="Y45" s="35">
        <f t="shared" si="8"/>
        <v>1.3750000000000004E-3</v>
      </c>
      <c r="Z45">
        <v>0.22209999999999999</v>
      </c>
      <c r="AA45">
        <v>-1.6199999999999999E-2</v>
      </c>
      <c r="AB45">
        <v>4.7999999999999996E-3</v>
      </c>
      <c r="AC45" s="35">
        <f t="shared" si="9"/>
        <v>2.2172857142857189E-2</v>
      </c>
      <c r="AD45" s="35">
        <f t="shared" si="10"/>
        <v>2.1675E-2</v>
      </c>
      <c r="AE45" s="35">
        <f t="shared" si="10"/>
        <v>1.0274999999999999E-2</v>
      </c>
      <c r="AF45">
        <v>0.29270000000000002</v>
      </c>
      <c r="AG45">
        <v>-1.9E-2</v>
      </c>
      <c r="AH45">
        <v>-8.8000000000000005E-3</v>
      </c>
      <c r="AI45" s="35">
        <f t="shared" si="11"/>
        <v>2.0182142857142815E-2</v>
      </c>
      <c r="AJ45" s="35">
        <f t="shared" si="12"/>
        <v>2.4475E-2</v>
      </c>
      <c r="AK45" s="35">
        <f t="shared" si="12"/>
        <v>1.4275000000000001E-2</v>
      </c>
      <c r="AL45">
        <v>0.26619999999999999</v>
      </c>
      <c r="AM45">
        <v>-2.9100000000000001E-2</v>
      </c>
      <c r="AN45">
        <v>-1.34E-2</v>
      </c>
      <c r="AO45" s="35">
        <f t="shared" si="13"/>
        <v>2.1324285714285907E-2</v>
      </c>
      <c r="AP45" s="35">
        <f t="shared" si="14"/>
        <v>3.4575000000000002E-2</v>
      </c>
      <c r="AQ45" s="35">
        <f t="shared" si="14"/>
        <v>1.8875000000000003E-2</v>
      </c>
      <c r="AR45">
        <v>0.10440000000000001</v>
      </c>
      <c r="AS45">
        <v>-4.9099999999999998E-2</v>
      </c>
      <c r="AT45">
        <v>2.24E-2</v>
      </c>
      <c r="AU45" s="35">
        <f t="shared" si="15"/>
        <v>1.1741428571428542E-2</v>
      </c>
      <c r="AV45" s="35">
        <f t="shared" si="16"/>
        <v>5.4574999999999999E-2</v>
      </c>
      <c r="AW45" s="35">
        <f t="shared" si="16"/>
        <v>2.7875E-2</v>
      </c>
      <c r="AX45">
        <v>0.1993</v>
      </c>
      <c r="AY45">
        <v>-6.0299999999999999E-2</v>
      </c>
      <c r="AZ45">
        <v>-4.8000000000000001E-2</v>
      </c>
      <c r="BA45" s="35">
        <f t="shared" si="17"/>
        <v>8.8585714285712991E-3</v>
      </c>
      <c r="BB45" s="35">
        <f t="shared" si="18"/>
        <v>6.5775E-2</v>
      </c>
      <c r="BC45" s="35">
        <f t="shared" si="18"/>
        <v>5.3475000000000002E-2</v>
      </c>
    </row>
    <row r="46" spans="1:55" ht="15">
      <c r="A46" s="1">
        <v>40</v>
      </c>
      <c r="B46">
        <v>0.25369999999999998</v>
      </c>
      <c r="C46">
        <v>3.2000000000000002E-3</v>
      </c>
      <c r="D46">
        <v>-2.4199999999999999E-2</v>
      </c>
      <c r="E46" s="34">
        <f t="shared" si="0"/>
        <v>2.6206428571428575E-2</v>
      </c>
      <c r="F46" s="34">
        <f t="shared" si="1"/>
        <v>1.6942857142857138E-2</v>
      </c>
      <c r="G46" s="34">
        <f t="shared" si="2"/>
        <v>2.9675E-2</v>
      </c>
      <c r="H46">
        <v>0.2286</v>
      </c>
      <c r="I46">
        <v>-1.6199999999999999E-2</v>
      </c>
      <c r="J46">
        <v>2.8E-3</v>
      </c>
      <c r="K46" s="35">
        <f t="shared" si="3"/>
        <v>1.7412857142857202E-2</v>
      </c>
      <c r="L46" s="35">
        <f t="shared" si="4"/>
        <v>2.1675E-2</v>
      </c>
      <c r="M46" s="35">
        <f t="shared" si="4"/>
        <v>8.2750000000000011E-3</v>
      </c>
      <c r="N46">
        <v>0.26860000000000001</v>
      </c>
      <c r="O46">
        <v>-9.1999999999999998E-3</v>
      </c>
      <c r="P46">
        <v>-7.7999999999999996E-3</v>
      </c>
      <c r="Q46" s="35">
        <f t="shared" si="5"/>
        <v>7.2571428571427399E-3</v>
      </c>
      <c r="R46" s="35">
        <f t="shared" si="6"/>
        <v>1.4675000000000001E-2</v>
      </c>
      <c r="S46" s="35">
        <f t="shared" si="6"/>
        <v>1.3275E-2</v>
      </c>
      <c r="T46">
        <v>0.25850000000000001</v>
      </c>
      <c r="U46">
        <v>-2.7099999999999999E-2</v>
      </c>
      <c r="V46">
        <v>-1.6999999999999999E-3</v>
      </c>
      <c r="W46" s="35">
        <f t="shared" si="7"/>
        <v>8.1921428571428145E-3</v>
      </c>
      <c r="X46" s="35">
        <f t="shared" si="8"/>
        <v>3.2575E-2</v>
      </c>
      <c r="Y46" s="35">
        <f t="shared" si="8"/>
        <v>3.7750000000000006E-3</v>
      </c>
      <c r="Z46">
        <v>0.2278</v>
      </c>
      <c r="AA46">
        <v>-2.98E-2</v>
      </c>
      <c r="AB46">
        <v>-1.2999999999999999E-3</v>
      </c>
      <c r="AC46" s="35">
        <f t="shared" si="9"/>
        <v>1.6472857142857178E-2</v>
      </c>
      <c r="AD46" s="35">
        <f t="shared" si="10"/>
        <v>3.5275000000000001E-2</v>
      </c>
      <c r="AE46" s="35">
        <f t="shared" si="10"/>
        <v>4.1750000000000008E-3</v>
      </c>
      <c r="AF46">
        <v>0.28170000000000001</v>
      </c>
      <c r="AG46">
        <v>-1.9599999999999999E-2</v>
      </c>
      <c r="AH46">
        <v>-1.5800000000000002E-2</v>
      </c>
      <c r="AI46" s="35">
        <f t="shared" si="11"/>
        <v>9.1821428571428054E-3</v>
      </c>
      <c r="AJ46" s="35">
        <f t="shared" si="12"/>
        <v>2.5075E-2</v>
      </c>
      <c r="AK46" s="35">
        <f t="shared" si="12"/>
        <v>2.1275000000000002E-2</v>
      </c>
      <c r="AL46">
        <v>0.26169999999999999</v>
      </c>
      <c r="AM46">
        <v>-3.3399999999999999E-2</v>
      </c>
      <c r="AN46">
        <v>-1.66E-2</v>
      </c>
      <c r="AO46" s="35">
        <f t="shared" si="13"/>
        <v>1.6824285714285903E-2</v>
      </c>
      <c r="AP46" s="35">
        <f t="shared" si="14"/>
        <v>3.8875E-2</v>
      </c>
      <c r="AQ46" s="35">
        <f t="shared" si="14"/>
        <v>2.2075000000000001E-2</v>
      </c>
      <c r="AR46">
        <v>0.18709999999999999</v>
      </c>
      <c r="AS46">
        <v>-9.9299999999999999E-2</v>
      </c>
      <c r="AT46">
        <v>-8.9999999999999998E-4</v>
      </c>
      <c r="AU46" s="35">
        <f t="shared" si="15"/>
        <v>9.4441428571428523E-2</v>
      </c>
      <c r="AV46" s="35">
        <f t="shared" si="16"/>
        <v>0.10477500000000001</v>
      </c>
      <c r="AW46" s="35">
        <f t="shared" si="16"/>
        <v>4.5750000000000009E-3</v>
      </c>
      <c r="AX46">
        <v>0.23580000000000001</v>
      </c>
      <c r="AY46">
        <v>-4.6300000000000001E-2</v>
      </c>
      <c r="AZ46">
        <v>-3.2899999999999999E-2</v>
      </c>
      <c r="BA46" s="35">
        <f t="shared" si="17"/>
        <v>2.7641428571428706E-2</v>
      </c>
      <c r="BB46" s="35">
        <f t="shared" si="18"/>
        <v>5.1775000000000002E-2</v>
      </c>
      <c r="BC46" s="35">
        <f t="shared" si="18"/>
        <v>3.8374999999999999E-2</v>
      </c>
    </row>
    <row r="47" spans="1:55" ht="15">
      <c r="A47" s="1">
        <v>41</v>
      </c>
      <c r="B47">
        <v>0.2535</v>
      </c>
      <c r="C47">
        <v>-1.03E-2</v>
      </c>
      <c r="D47">
        <v>-2.9399999999999999E-2</v>
      </c>
      <c r="E47" s="34">
        <f t="shared" si="0"/>
        <v>2.6406428571428553E-2</v>
      </c>
      <c r="F47" s="34">
        <f t="shared" si="1"/>
        <v>3.4428571428571381E-3</v>
      </c>
      <c r="G47" s="34">
        <f t="shared" si="2"/>
        <v>3.4875000000000003E-2</v>
      </c>
      <c r="H47">
        <v>0.23699999999999999</v>
      </c>
      <c r="I47">
        <v>-2.7000000000000001E-3</v>
      </c>
      <c r="J47">
        <v>1.44E-2</v>
      </c>
      <c r="K47" s="35">
        <f t="shared" si="3"/>
        <v>9.0128571428572113E-3</v>
      </c>
      <c r="L47" s="35">
        <f t="shared" si="4"/>
        <v>2.7750000000000006E-3</v>
      </c>
      <c r="M47" s="35">
        <f t="shared" si="4"/>
        <v>1.9875E-2</v>
      </c>
      <c r="N47">
        <v>0.28239999999999998</v>
      </c>
      <c r="O47">
        <v>-4.0000000000000002E-4</v>
      </c>
      <c r="P47">
        <v>-8.5000000000000006E-3</v>
      </c>
      <c r="Q47" s="35">
        <f t="shared" si="5"/>
        <v>6.5428571428572391E-3</v>
      </c>
      <c r="R47" s="35">
        <f t="shared" si="6"/>
        <v>5.0750000000000005E-3</v>
      </c>
      <c r="S47" s="35">
        <f t="shared" si="6"/>
        <v>1.3975000000000001E-2</v>
      </c>
      <c r="T47">
        <v>0.2606</v>
      </c>
      <c r="U47">
        <v>-3.61E-2</v>
      </c>
      <c r="V47">
        <v>-8.3999999999999995E-3</v>
      </c>
      <c r="W47" s="35">
        <f t="shared" si="7"/>
        <v>6.0921428571428238E-3</v>
      </c>
      <c r="X47" s="35">
        <f t="shared" si="8"/>
        <v>4.1575000000000001E-2</v>
      </c>
      <c r="Y47" s="35">
        <f t="shared" si="8"/>
        <v>1.3875E-2</v>
      </c>
      <c r="Z47">
        <v>0.25979999999999998</v>
      </c>
      <c r="AA47">
        <v>-2.69E-2</v>
      </c>
      <c r="AB47">
        <v>-1.1900000000000001E-2</v>
      </c>
      <c r="AC47" s="35">
        <f t="shared" si="9"/>
        <v>1.5527142857142795E-2</v>
      </c>
      <c r="AD47" s="35">
        <f t="shared" si="10"/>
        <v>3.2375000000000001E-2</v>
      </c>
      <c r="AE47" s="35">
        <f t="shared" si="10"/>
        <v>1.7375000000000002E-2</v>
      </c>
      <c r="AF47">
        <v>0.28639999999999999</v>
      </c>
      <c r="AG47">
        <v>-1.3299999999999999E-2</v>
      </c>
      <c r="AH47">
        <v>-1.12E-2</v>
      </c>
      <c r="AI47" s="35">
        <f t="shared" si="11"/>
        <v>1.3882142857142787E-2</v>
      </c>
      <c r="AJ47" s="35">
        <f t="shared" si="12"/>
        <v>1.8775E-2</v>
      </c>
      <c r="AK47" s="35">
        <f t="shared" si="12"/>
        <v>1.6675000000000002E-2</v>
      </c>
      <c r="AL47">
        <v>0.2601</v>
      </c>
      <c r="AM47">
        <v>-2.5499999999999998E-2</v>
      </c>
      <c r="AN47">
        <v>-1.6500000000000001E-2</v>
      </c>
      <c r="AO47" s="35">
        <f t="shared" si="13"/>
        <v>1.5224285714285912E-2</v>
      </c>
      <c r="AP47" s="35">
        <f t="shared" si="14"/>
        <v>3.0974999999999999E-2</v>
      </c>
      <c r="AQ47" s="35">
        <f t="shared" si="14"/>
        <v>2.1975000000000001E-2</v>
      </c>
      <c r="AR47">
        <v>0.18770000000000001</v>
      </c>
      <c r="AS47">
        <v>-0.1095</v>
      </c>
      <c r="AT47">
        <v>-4.3999999999999997E-2</v>
      </c>
      <c r="AU47" s="35">
        <f t="shared" si="15"/>
        <v>9.5041428571428541E-2</v>
      </c>
      <c r="AV47" s="35">
        <f t="shared" si="16"/>
        <v>0.11497499999999999</v>
      </c>
      <c r="AW47" s="35">
        <f t="shared" si="16"/>
        <v>4.9474999999999998E-2</v>
      </c>
      <c r="AX47">
        <v>0.19700000000000001</v>
      </c>
      <c r="AY47">
        <v>-5.0799999999999998E-2</v>
      </c>
      <c r="AZ47">
        <v>-2.4199999999999999E-2</v>
      </c>
      <c r="BA47" s="35">
        <f t="shared" si="17"/>
        <v>1.1158571428571296E-2</v>
      </c>
      <c r="BB47" s="35">
        <f t="shared" si="18"/>
        <v>5.6274999999999999E-2</v>
      </c>
      <c r="BC47" s="35">
        <f t="shared" si="18"/>
        <v>2.9675E-2</v>
      </c>
    </row>
    <row r="48" spans="1:55" ht="15">
      <c r="A48" s="1">
        <v>42</v>
      </c>
      <c r="B48">
        <v>0.24529999999999999</v>
      </c>
      <c r="C48">
        <v>8.5000000000000006E-3</v>
      </c>
      <c r="D48">
        <v>-2.7699999999999999E-2</v>
      </c>
      <c r="E48" s="34">
        <f t="shared" si="0"/>
        <v>3.4606428571428566E-2</v>
      </c>
      <c r="F48" s="34">
        <f t="shared" si="1"/>
        <v>2.2242857142857141E-2</v>
      </c>
      <c r="G48" s="34">
        <f t="shared" si="2"/>
        <v>3.3174999999999996E-2</v>
      </c>
      <c r="H48">
        <v>0.19439999999999999</v>
      </c>
      <c r="I48">
        <v>-2.5999999999999999E-2</v>
      </c>
      <c r="J48">
        <v>-7.7000000000000002E-3</v>
      </c>
      <c r="K48" s="35">
        <f t="shared" si="3"/>
        <v>5.161285714285721E-2</v>
      </c>
      <c r="L48" s="35">
        <f t="shared" si="4"/>
        <v>3.1475000000000003E-2</v>
      </c>
      <c r="M48" s="35">
        <f t="shared" si="4"/>
        <v>1.3175000000000001E-2</v>
      </c>
      <c r="N48">
        <v>0.27929999999999999</v>
      </c>
      <c r="O48">
        <v>5.7999999999999996E-3</v>
      </c>
      <c r="P48">
        <v>-6.1000000000000004E-3</v>
      </c>
      <c r="Q48" s="35">
        <f t="shared" si="5"/>
        <v>3.4428571428572474E-3</v>
      </c>
      <c r="R48" s="35">
        <f t="shared" si="6"/>
        <v>1.1275E-2</v>
      </c>
      <c r="S48" s="35">
        <f t="shared" si="6"/>
        <v>1.1575000000000002E-2</v>
      </c>
      <c r="T48">
        <v>0.26369999999999999</v>
      </c>
      <c r="U48">
        <v>-3.2399999999999998E-2</v>
      </c>
      <c r="V48">
        <v>7.9000000000000008E-3</v>
      </c>
      <c r="W48" s="35">
        <f t="shared" si="7"/>
        <v>2.9921428571428321E-3</v>
      </c>
      <c r="X48" s="35">
        <f t="shared" si="8"/>
        <v>3.7874999999999999E-2</v>
      </c>
      <c r="Y48" s="35">
        <f t="shared" si="8"/>
        <v>1.3375000000000001E-2</v>
      </c>
      <c r="Z48">
        <v>0.23860000000000001</v>
      </c>
      <c r="AA48">
        <v>-3.09E-2</v>
      </c>
      <c r="AB48">
        <v>-1.7500000000000002E-2</v>
      </c>
      <c r="AC48" s="35">
        <f t="shared" si="9"/>
        <v>5.6728571428571739E-3</v>
      </c>
      <c r="AD48" s="35">
        <f t="shared" si="10"/>
        <v>3.6375000000000005E-2</v>
      </c>
      <c r="AE48" s="35">
        <f t="shared" si="10"/>
        <v>2.2975000000000002E-2</v>
      </c>
      <c r="AF48">
        <v>0.27729999999999999</v>
      </c>
      <c r="AG48">
        <v>-1.4E-3</v>
      </c>
      <c r="AH48">
        <v>-1.5100000000000001E-2</v>
      </c>
      <c r="AI48" s="35">
        <f t="shared" si="11"/>
        <v>4.7821428571427904E-3</v>
      </c>
      <c r="AJ48" s="35">
        <f t="shared" si="12"/>
        <v>4.0750000000000005E-3</v>
      </c>
      <c r="AK48" s="35">
        <f t="shared" si="12"/>
        <v>2.0575000000000003E-2</v>
      </c>
      <c r="AL48">
        <v>0.24890000000000001</v>
      </c>
      <c r="AM48">
        <v>-2.2100000000000002E-2</v>
      </c>
      <c r="AN48">
        <v>-2.4E-2</v>
      </c>
      <c r="AO48" s="35">
        <f t="shared" si="13"/>
        <v>4.0242857142859245E-3</v>
      </c>
      <c r="AP48" s="35">
        <f t="shared" si="14"/>
        <v>2.7575000000000002E-2</v>
      </c>
      <c r="AQ48" s="35">
        <f t="shared" si="14"/>
        <v>2.9475000000000001E-2</v>
      </c>
      <c r="AR48">
        <v>0.1115</v>
      </c>
      <c r="AS48">
        <v>-7.6600000000000001E-2</v>
      </c>
      <c r="AT48">
        <v>-1.37E-2</v>
      </c>
      <c r="AU48" s="35">
        <f t="shared" si="15"/>
        <v>1.8841428571428537E-2</v>
      </c>
      <c r="AV48" s="35">
        <f t="shared" si="16"/>
        <v>8.2075000000000009E-2</v>
      </c>
      <c r="AW48" s="35">
        <f t="shared" si="16"/>
        <v>1.9175000000000001E-2</v>
      </c>
      <c r="AX48">
        <v>0.25219999999999998</v>
      </c>
      <c r="AY48">
        <v>8.2000000000000007E-3</v>
      </c>
      <c r="AZ48">
        <v>5.9999999999999995E-4</v>
      </c>
      <c r="BA48" s="35">
        <f t="shared" si="17"/>
        <v>4.4041428571428676E-2</v>
      </c>
      <c r="BB48" s="35">
        <f t="shared" si="18"/>
        <v>1.3675000000000001E-2</v>
      </c>
      <c r="BC48" s="35">
        <f t="shared" si="18"/>
        <v>6.0750000000000005E-3</v>
      </c>
    </row>
    <row r="49" spans="1:55" ht="15">
      <c r="A49" s="1">
        <v>43</v>
      </c>
      <c r="B49">
        <v>0.24970000000000001</v>
      </c>
      <c r="C49">
        <v>-5.3E-3</v>
      </c>
      <c r="D49">
        <v>-2.6200000000000001E-2</v>
      </c>
      <c r="E49" s="34">
        <f t="shared" si="0"/>
        <v>3.0206428571428551E-2</v>
      </c>
      <c r="F49" s="34">
        <f t="shared" si="1"/>
        <v>8.4428571428571374E-3</v>
      </c>
      <c r="G49" s="34">
        <f t="shared" si="2"/>
        <v>3.1675000000000002E-2</v>
      </c>
      <c r="H49">
        <v>0.23069999999999999</v>
      </c>
      <c r="I49">
        <v>-1.9900000000000001E-2</v>
      </c>
      <c r="J49">
        <v>6.1000000000000004E-3</v>
      </c>
      <c r="K49" s="35">
        <f t="shared" si="3"/>
        <v>1.5312857142857211E-2</v>
      </c>
      <c r="L49" s="35">
        <f t="shared" si="4"/>
        <v>2.5375000000000002E-2</v>
      </c>
      <c r="M49" s="35">
        <f t="shared" si="4"/>
        <v>1.1575000000000002E-2</v>
      </c>
      <c r="N49">
        <v>0.28360000000000002</v>
      </c>
      <c r="O49">
        <v>1.4800000000000001E-2</v>
      </c>
      <c r="P49">
        <v>-0.01</v>
      </c>
      <c r="Q49" s="35">
        <f t="shared" si="5"/>
        <v>7.7428571428572734E-3</v>
      </c>
      <c r="R49" s="35">
        <f t="shared" si="6"/>
        <v>2.0275000000000001E-2</v>
      </c>
      <c r="S49" s="35">
        <f t="shared" si="6"/>
        <v>1.5475000000000001E-2</v>
      </c>
      <c r="T49">
        <v>0.25969999999999999</v>
      </c>
      <c r="U49">
        <v>-3.0700000000000002E-2</v>
      </c>
      <c r="V49">
        <v>-8.3999999999999995E-3</v>
      </c>
      <c r="W49" s="35">
        <f t="shared" si="7"/>
        <v>6.9921428571428357E-3</v>
      </c>
      <c r="X49" s="35">
        <f t="shared" si="8"/>
        <v>3.6174999999999999E-2</v>
      </c>
      <c r="Y49" s="35">
        <f t="shared" si="8"/>
        <v>1.3875E-2</v>
      </c>
      <c r="Z49">
        <v>0.2505</v>
      </c>
      <c r="AA49">
        <v>-3.2399999999999998E-2</v>
      </c>
      <c r="AB49">
        <v>7.1000000000000004E-3</v>
      </c>
      <c r="AC49" s="35">
        <f t="shared" si="9"/>
        <v>6.22714285714282E-3</v>
      </c>
      <c r="AD49" s="35">
        <f t="shared" si="10"/>
        <v>3.7874999999999999E-2</v>
      </c>
      <c r="AE49" s="35">
        <f t="shared" si="10"/>
        <v>1.2575000000000001E-2</v>
      </c>
      <c r="AF49">
        <v>0.2828</v>
      </c>
      <c r="AG49">
        <v>2.9999999999999997E-4</v>
      </c>
      <c r="AH49">
        <v>-6.1999999999999998E-3</v>
      </c>
      <c r="AI49" s="35">
        <f t="shared" si="11"/>
        <v>1.0282142857142795E-2</v>
      </c>
      <c r="AJ49" s="35">
        <f t="shared" si="12"/>
        <v>5.7750000000000006E-3</v>
      </c>
      <c r="AK49" s="35">
        <f t="shared" si="12"/>
        <v>1.1675000000000001E-2</v>
      </c>
      <c r="AL49">
        <v>0.2233</v>
      </c>
      <c r="AM49">
        <v>-2.1999999999999999E-2</v>
      </c>
      <c r="AN49">
        <v>-1.47E-2</v>
      </c>
      <c r="AO49" s="35">
        <f t="shared" si="13"/>
        <v>2.1575714285714087E-2</v>
      </c>
      <c r="AP49" s="35">
        <f t="shared" si="14"/>
        <v>2.7474999999999999E-2</v>
      </c>
      <c r="AQ49" s="35">
        <f t="shared" si="14"/>
        <v>2.0174999999999998E-2</v>
      </c>
      <c r="AR49">
        <v>0.12670000000000001</v>
      </c>
      <c r="AS49">
        <v>-4.7800000000000002E-2</v>
      </c>
      <c r="AT49">
        <v>2.29E-2</v>
      </c>
      <c r="AU49" s="35">
        <f t="shared" si="15"/>
        <v>3.4041428571428542E-2</v>
      </c>
      <c r="AV49" s="35">
        <f t="shared" si="16"/>
        <v>5.3275000000000003E-2</v>
      </c>
      <c r="AW49" s="35">
        <f t="shared" si="16"/>
        <v>2.8375000000000001E-2</v>
      </c>
      <c r="AX49">
        <v>0.21970000000000001</v>
      </c>
      <c r="AY49">
        <v>-1.9400000000000001E-2</v>
      </c>
      <c r="AZ49">
        <v>-4.2000000000000003E-2</v>
      </c>
      <c r="BA49" s="35">
        <f t="shared" si="17"/>
        <v>1.1541428571428702E-2</v>
      </c>
      <c r="BB49" s="35">
        <f t="shared" si="18"/>
        <v>2.4875000000000001E-2</v>
      </c>
      <c r="BC49" s="35">
        <f t="shared" si="18"/>
        <v>4.7475000000000003E-2</v>
      </c>
    </row>
    <row r="50" spans="1:55" ht="15">
      <c r="A50" s="1">
        <v>44</v>
      </c>
      <c r="B50">
        <v>0.24329999999999999</v>
      </c>
      <c r="C50">
        <v>-1.1999999999999999E-3</v>
      </c>
      <c r="D50">
        <v>-3.04E-2</v>
      </c>
      <c r="E50" s="34">
        <f t="shared" si="0"/>
        <v>3.6606428571428568E-2</v>
      </c>
      <c r="F50" s="34">
        <f t="shared" si="1"/>
        <v>1.2542857142857139E-2</v>
      </c>
      <c r="G50" s="34">
        <f t="shared" si="2"/>
        <v>3.5875000000000004E-2</v>
      </c>
      <c r="H50">
        <v>0.27389999999999998</v>
      </c>
      <c r="I50">
        <v>-1.89E-2</v>
      </c>
      <c r="J50">
        <v>9.7000000000000003E-3</v>
      </c>
      <c r="K50" s="35">
        <f t="shared" si="3"/>
        <v>2.7887142857142777E-2</v>
      </c>
      <c r="L50" s="35">
        <f t="shared" si="4"/>
        <v>2.4375000000000001E-2</v>
      </c>
      <c r="M50" s="35">
        <f t="shared" si="4"/>
        <v>1.5175000000000001E-2</v>
      </c>
      <c r="N50">
        <v>0.26910000000000001</v>
      </c>
      <c r="O50">
        <v>-6.1000000000000004E-3</v>
      </c>
      <c r="P50">
        <v>-1.03E-2</v>
      </c>
      <c r="Q50" s="35">
        <f t="shared" si="5"/>
        <v>6.7571428571427394E-3</v>
      </c>
      <c r="R50" s="35">
        <f t="shared" si="6"/>
        <v>1.1575000000000002E-2</v>
      </c>
      <c r="S50" s="35">
        <f t="shared" si="6"/>
        <v>1.5775000000000001E-2</v>
      </c>
      <c r="T50">
        <v>0.25419999999999998</v>
      </c>
      <c r="U50">
        <v>-4.6699999999999998E-2</v>
      </c>
      <c r="V50">
        <v>-2.9999999999999997E-4</v>
      </c>
      <c r="W50" s="35">
        <f t="shared" si="7"/>
        <v>1.2492142857142841E-2</v>
      </c>
      <c r="X50" s="35">
        <f t="shared" si="8"/>
        <v>5.2174999999999999E-2</v>
      </c>
      <c r="Y50" s="35">
        <f t="shared" si="8"/>
        <v>5.1750000000000008E-3</v>
      </c>
      <c r="Z50">
        <v>0.2157</v>
      </c>
      <c r="AA50">
        <v>-3.0499999999999999E-2</v>
      </c>
      <c r="AB50">
        <v>1.52E-2</v>
      </c>
      <c r="AC50" s="35">
        <f t="shared" si="9"/>
        <v>2.8572857142857178E-2</v>
      </c>
      <c r="AD50" s="35">
        <f t="shared" si="10"/>
        <v>3.5975E-2</v>
      </c>
      <c r="AE50" s="35">
        <f t="shared" si="10"/>
        <v>2.0674999999999999E-2</v>
      </c>
      <c r="AF50">
        <v>0.27329999999999999</v>
      </c>
      <c r="AG50">
        <v>-3.3999999999999998E-3</v>
      </c>
      <c r="AH50">
        <v>-1.41E-2</v>
      </c>
      <c r="AI50" s="35">
        <f t="shared" si="11"/>
        <v>7.8214285714278686E-4</v>
      </c>
      <c r="AJ50" s="35">
        <f t="shared" si="12"/>
        <v>2.0750000000000009E-3</v>
      </c>
      <c r="AK50" s="35">
        <f t="shared" si="12"/>
        <v>1.9575000000000002E-2</v>
      </c>
      <c r="AL50">
        <v>0.22800000000000001</v>
      </c>
      <c r="AM50">
        <v>-2.5499999999999998E-2</v>
      </c>
      <c r="AN50">
        <v>-5.3E-3</v>
      </c>
      <c r="AO50" s="35">
        <f t="shared" si="13"/>
        <v>1.6875714285714077E-2</v>
      </c>
      <c r="AP50" s="35">
        <f t="shared" si="14"/>
        <v>3.0974999999999999E-2</v>
      </c>
      <c r="AQ50" s="35">
        <f t="shared" si="14"/>
        <v>1.7500000000000068E-4</v>
      </c>
      <c r="AR50">
        <v>0.1052</v>
      </c>
      <c r="AS50">
        <v>4.1999999999999997E-3</v>
      </c>
      <c r="AT50">
        <v>1.3100000000000001E-2</v>
      </c>
      <c r="AU50" s="35">
        <f t="shared" si="15"/>
        <v>1.2541428571428537E-2</v>
      </c>
      <c r="AV50" s="35">
        <f t="shared" si="16"/>
        <v>9.6749999999999996E-3</v>
      </c>
      <c r="AW50" s="35">
        <f t="shared" si="16"/>
        <v>1.8575000000000001E-2</v>
      </c>
      <c r="AX50">
        <v>0.248</v>
      </c>
      <c r="AY50">
        <v>-2.1000000000000001E-2</v>
      </c>
      <c r="AZ50">
        <v>-3.27E-2</v>
      </c>
      <c r="BA50" s="35">
        <f t="shared" si="17"/>
        <v>3.9841428571428694E-2</v>
      </c>
      <c r="BB50" s="35">
        <f t="shared" si="18"/>
        <v>2.6475000000000002E-2</v>
      </c>
      <c r="BC50" s="35">
        <f t="shared" si="18"/>
        <v>3.8175000000000001E-2</v>
      </c>
    </row>
    <row r="51" spans="1:55" ht="15">
      <c r="A51" s="1">
        <v>45</v>
      </c>
      <c r="B51">
        <v>0.24249999999999999</v>
      </c>
      <c r="C51">
        <v>2.0299999999999999E-2</v>
      </c>
      <c r="D51">
        <v>-2.1899999999999999E-2</v>
      </c>
      <c r="E51" s="34">
        <f t="shared" si="0"/>
        <v>3.7406428571428563E-2</v>
      </c>
      <c r="F51" s="34">
        <f t="shared" si="1"/>
        <v>3.4042857142857139E-2</v>
      </c>
      <c r="G51" s="34">
        <f t="shared" si="2"/>
        <v>2.7375E-2</v>
      </c>
      <c r="H51">
        <v>0.2495</v>
      </c>
      <c r="I51">
        <v>-1.5100000000000001E-2</v>
      </c>
      <c r="J51">
        <v>-6.6E-3</v>
      </c>
      <c r="K51" s="35">
        <f t="shared" si="3"/>
        <v>3.4871428571427998E-3</v>
      </c>
      <c r="L51" s="35">
        <f t="shared" si="4"/>
        <v>2.0575000000000003E-2</v>
      </c>
      <c r="M51" s="35">
        <f t="shared" si="4"/>
        <v>1.2075000000000001E-2</v>
      </c>
      <c r="N51">
        <v>0.27679999999999999</v>
      </c>
      <c r="O51">
        <v>-1.09E-2</v>
      </c>
      <c r="P51">
        <v>-8.6E-3</v>
      </c>
      <c r="Q51" s="35">
        <f t="shared" si="5"/>
        <v>9.428571428572452E-4</v>
      </c>
      <c r="R51" s="35">
        <f t="shared" si="6"/>
        <v>1.6375000000000001E-2</v>
      </c>
      <c r="S51" s="35">
        <f t="shared" si="6"/>
        <v>1.4075000000000001E-2</v>
      </c>
      <c r="T51">
        <v>0.27439999999999998</v>
      </c>
      <c r="U51">
        <v>-5.2299999999999999E-2</v>
      </c>
      <c r="V51">
        <v>-1E-3</v>
      </c>
      <c r="W51" s="35">
        <f t="shared" si="7"/>
        <v>7.7078571428571552E-3</v>
      </c>
      <c r="X51" s="35">
        <f t="shared" si="8"/>
        <v>5.7775E-2</v>
      </c>
      <c r="Y51" s="35">
        <f t="shared" si="8"/>
        <v>4.4750000000000007E-3</v>
      </c>
      <c r="Z51">
        <v>0.2074</v>
      </c>
      <c r="AA51">
        <v>-3.5000000000000003E-2</v>
      </c>
      <c r="AB51">
        <v>2.3900000000000001E-2</v>
      </c>
      <c r="AC51" s="35">
        <f t="shared" si="9"/>
        <v>3.6872857142857179E-2</v>
      </c>
      <c r="AD51" s="35">
        <f t="shared" si="10"/>
        <v>4.0475000000000004E-2</v>
      </c>
      <c r="AE51" s="35">
        <f t="shared" si="10"/>
        <v>2.9375000000000002E-2</v>
      </c>
      <c r="AF51">
        <v>0.2782</v>
      </c>
      <c r="AG51">
        <v>-1.7500000000000002E-2</v>
      </c>
      <c r="AH51">
        <v>-1.6400000000000001E-2</v>
      </c>
      <c r="AI51" s="35">
        <f t="shared" si="11"/>
        <v>5.6821428571428023E-3</v>
      </c>
      <c r="AJ51" s="35">
        <f t="shared" si="12"/>
        <v>2.2975000000000002E-2</v>
      </c>
      <c r="AK51" s="35">
        <f t="shared" si="12"/>
        <v>2.1875000000000002E-2</v>
      </c>
      <c r="AL51">
        <v>0.24909999999999999</v>
      </c>
      <c r="AM51">
        <v>-2.4799999999999999E-2</v>
      </c>
      <c r="AN51">
        <v>-9.4999999999999998E-3</v>
      </c>
      <c r="AO51" s="35">
        <f t="shared" si="13"/>
        <v>4.2242857142859025E-3</v>
      </c>
      <c r="AP51" s="35">
        <f t="shared" si="14"/>
        <v>3.0275E-2</v>
      </c>
      <c r="AQ51" s="35">
        <f t="shared" si="14"/>
        <v>1.4975E-2</v>
      </c>
      <c r="AR51">
        <v>9.11E-2</v>
      </c>
      <c r="AS51">
        <v>-4.9599999999999998E-2</v>
      </c>
      <c r="AT51">
        <v>2.7099999999999999E-2</v>
      </c>
      <c r="AU51" s="35">
        <f t="shared" si="15"/>
        <v>1.5585714285714647E-3</v>
      </c>
      <c r="AV51" s="35">
        <f t="shared" si="16"/>
        <v>5.5074999999999999E-2</v>
      </c>
      <c r="AW51" s="35">
        <f t="shared" si="16"/>
        <v>3.2575E-2</v>
      </c>
      <c r="AX51">
        <v>0.2233</v>
      </c>
      <c r="AY51">
        <v>-3.8699999999999998E-2</v>
      </c>
      <c r="AZ51">
        <v>-5.4600000000000003E-2</v>
      </c>
      <c r="BA51" s="35">
        <f t="shared" si="17"/>
        <v>1.5141428571428694E-2</v>
      </c>
      <c r="BB51" s="35">
        <f t="shared" si="18"/>
        <v>4.4174999999999999E-2</v>
      </c>
      <c r="BC51" s="35">
        <f t="shared" si="18"/>
        <v>6.0075000000000003E-2</v>
      </c>
    </row>
    <row r="52" spans="1:55" ht="15">
      <c r="A52" s="1">
        <v>46</v>
      </c>
      <c r="B52">
        <v>0.28079999999999999</v>
      </c>
      <c r="C52">
        <v>6.1999999999999998E-3</v>
      </c>
      <c r="D52">
        <v>-1.9900000000000001E-2</v>
      </c>
      <c r="E52" s="34">
        <f t="shared" si="0"/>
        <v>8.9357142857143801E-4</v>
      </c>
      <c r="F52" s="34">
        <f t="shared" si="1"/>
        <v>1.9942857142857137E-2</v>
      </c>
      <c r="G52" s="34">
        <f t="shared" si="2"/>
        <v>2.5375000000000002E-2</v>
      </c>
      <c r="H52">
        <v>0.26079999999999998</v>
      </c>
      <c r="I52">
        <v>-2.7099999999999999E-2</v>
      </c>
      <c r="J52">
        <v>-1.26E-2</v>
      </c>
      <c r="K52" s="35">
        <f t="shared" si="3"/>
        <v>1.4787142857142777E-2</v>
      </c>
      <c r="L52" s="35">
        <f t="shared" si="4"/>
        <v>3.2575E-2</v>
      </c>
      <c r="M52" s="35">
        <f t="shared" si="4"/>
        <v>1.8075000000000001E-2</v>
      </c>
      <c r="N52">
        <v>0.27010000000000001</v>
      </c>
      <c r="O52">
        <v>-3.3999999999999998E-3</v>
      </c>
      <c r="P52">
        <v>1E-4</v>
      </c>
      <c r="Q52" s="35">
        <f t="shared" si="5"/>
        <v>5.7571428571427385E-3</v>
      </c>
      <c r="R52" s="35">
        <f t="shared" si="6"/>
        <v>2.0750000000000009E-3</v>
      </c>
      <c r="S52" s="35">
        <f t="shared" si="6"/>
        <v>5.575000000000001E-3</v>
      </c>
      <c r="T52">
        <v>0.27300000000000002</v>
      </c>
      <c r="U52">
        <v>-4.1700000000000001E-2</v>
      </c>
      <c r="V52">
        <v>-3.0000000000000001E-3</v>
      </c>
      <c r="W52" s="35">
        <f t="shared" si="7"/>
        <v>6.3078571428571983E-3</v>
      </c>
      <c r="X52" s="35">
        <f t="shared" si="8"/>
        <v>4.7175000000000002E-2</v>
      </c>
      <c r="Y52" s="35">
        <f t="shared" si="8"/>
        <v>2.4750000000000006E-3</v>
      </c>
      <c r="Z52">
        <v>0.22720000000000001</v>
      </c>
      <c r="AA52">
        <v>-2.5000000000000001E-2</v>
      </c>
      <c r="AB52">
        <v>1.2500000000000001E-2</v>
      </c>
      <c r="AC52" s="35">
        <f t="shared" si="9"/>
        <v>1.7072857142857167E-2</v>
      </c>
      <c r="AD52" s="35">
        <f t="shared" si="10"/>
        <v>3.0475000000000002E-2</v>
      </c>
      <c r="AE52" s="35">
        <f t="shared" si="10"/>
        <v>1.7975000000000001E-2</v>
      </c>
      <c r="AF52">
        <v>0.26269999999999999</v>
      </c>
      <c r="AG52">
        <v>-1.41E-2</v>
      </c>
      <c r="AH52">
        <v>-6.1000000000000004E-3</v>
      </c>
      <c r="AI52" s="35">
        <f t="shared" si="11"/>
        <v>9.8178571428572114E-3</v>
      </c>
      <c r="AJ52" s="35">
        <f t="shared" si="12"/>
        <v>1.9575000000000002E-2</v>
      </c>
      <c r="AK52" s="35">
        <f t="shared" si="12"/>
        <v>1.1575000000000002E-2</v>
      </c>
      <c r="AL52">
        <v>0.23619999999999999</v>
      </c>
      <c r="AM52">
        <v>-3.1099999999999999E-2</v>
      </c>
      <c r="AN52">
        <v>-1.3299999999999999E-2</v>
      </c>
      <c r="AO52" s="35">
        <f t="shared" si="13"/>
        <v>8.6757142857140923E-3</v>
      </c>
      <c r="AP52" s="35">
        <f t="shared" si="14"/>
        <v>3.6574999999999996E-2</v>
      </c>
      <c r="AQ52" s="35">
        <f t="shared" si="14"/>
        <v>1.8775E-2</v>
      </c>
      <c r="AR52">
        <v>0.14779999999999999</v>
      </c>
      <c r="AS52">
        <v>-5.8299999999999998E-2</v>
      </c>
      <c r="AT52">
        <v>-1.4500000000000001E-2</v>
      </c>
      <c r="AU52" s="35">
        <f t="shared" si="15"/>
        <v>5.5141428571428522E-2</v>
      </c>
      <c r="AV52" s="35">
        <f t="shared" si="16"/>
        <v>6.3774999999999998E-2</v>
      </c>
      <c r="AW52" s="35">
        <f t="shared" si="16"/>
        <v>1.9975E-2</v>
      </c>
      <c r="AX52">
        <v>0.1845</v>
      </c>
      <c r="AY52">
        <v>-3.8E-3</v>
      </c>
      <c r="AZ52">
        <v>1.9900000000000001E-2</v>
      </c>
      <c r="BA52" s="35">
        <f t="shared" si="17"/>
        <v>2.3658571428571307E-2</v>
      </c>
      <c r="BB52" s="35">
        <f t="shared" si="18"/>
        <v>1.6750000000000007E-3</v>
      </c>
      <c r="BC52" s="35">
        <f t="shared" si="18"/>
        <v>2.5375000000000002E-2</v>
      </c>
    </row>
    <row r="53" spans="1:55" ht="15">
      <c r="A53" s="1">
        <v>47</v>
      </c>
      <c r="B53">
        <v>0.30059999999999998</v>
      </c>
      <c r="C53">
        <v>-1.9E-3</v>
      </c>
      <c r="D53">
        <v>-1.7600000000000001E-2</v>
      </c>
      <c r="E53" s="34">
        <f t="shared" si="0"/>
        <v>2.0693571428571422E-2</v>
      </c>
      <c r="F53" s="34">
        <f t="shared" si="1"/>
        <v>1.1842857142857138E-2</v>
      </c>
      <c r="G53" s="34">
        <f t="shared" si="2"/>
        <v>2.3075000000000002E-2</v>
      </c>
      <c r="H53">
        <v>0.2737</v>
      </c>
      <c r="I53">
        <v>-1.52E-2</v>
      </c>
      <c r="J53">
        <v>-1.2800000000000001E-2</v>
      </c>
      <c r="K53" s="35">
        <f t="shared" si="3"/>
        <v>2.7687142857142799E-2</v>
      </c>
      <c r="L53" s="35">
        <f t="shared" si="4"/>
        <v>2.0674999999999999E-2</v>
      </c>
      <c r="M53" s="35">
        <f t="shared" si="4"/>
        <v>1.8275E-2</v>
      </c>
      <c r="N53">
        <v>0.26440000000000002</v>
      </c>
      <c r="O53">
        <v>8.6999999999999994E-3</v>
      </c>
      <c r="P53">
        <v>-9.4999999999999998E-3</v>
      </c>
      <c r="Q53" s="35">
        <f t="shared" si="5"/>
        <v>1.1457142857142721E-2</v>
      </c>
      <c r="R53" s="35">
        <f t="shared" si="6"/>
        <v>1.4175E-2</v>
      </c>
      <c r="S53" s="35">
        <f t="shared" si="6"/>
        <v>1.4975E-2</v>
      </c>
      <c r="T53">
        <v>0.27989999999999998</v>
      </c>
      <c r="U53">
        <v>-3.27E-2</v>
      </c>
      <c r="V53">
        <v>1E-4</v>
      </c>
      <c r="W53" s="35">
        <f t="shared" si="7"/>
        <v>1.320785714285716E-2</v>
      </c>
      <c r="X53" s="35">
        <f t="shared" si="8"/>
        <v>3.8175000000000001E-2</v>
      </c>
      <c r="Y53" s="35">
        <f t="shared" si="8"/>
        <v>5.575000000000001E-3</v>
      </c>
      <c r="Z53">
        <v>0.23880000000000001</v>
      </c>
      <c r="AA53">
        <v>-4.1700000000000001E-2</v>
      </c>
      <c r="AB53">
        <v>1.29E-2</v>
      </c>
      <c r="AC53" s="35">
        <f t="shared" si="9"/>
        <v>5.4728571428571682E-3</v>
      </c>
      <c r="AD53" s="35">
        <f t="shared" si="10"/>
        <v>4.7175000000000002E-2</v>
      </c>
      <c r="AE53" s="35">
        <f t="shared" si="10"/>
        <v>1.8375000000000002E-2</v>
      </c>
      <c r="AF53">
        <v>0.2616</v>
      </c>
      <c r="AG53">
        <v>-1.12E-2</v>
      </c>
      <c r="AH53">
        <v>-1.17E-2</v>
      </c>
      <c r="AI53" s="35">
        <f t="shared" si="11"/>
        <v>1.0917857142857201E-2</v>
      </c>
      <c r="AJ53" s="35">
        <f t="shared" si="12"/>
        <v>1.6675000000000002E-2</v>
      </c>
      <c r="AK53" s="35">
        <f t="shared" si="12"/>
        <v>1.7175000000000003E-2</v>
      </c>
      <c r="AL53">
        <v>0.2316</v>
      </c>
      <c r="AM53">
        <v>-1.6E-2</v>
      </c>
      <c r="AN53">
        <v>-2.5100000000000001E-2</v>
      </c>
      <c r="AO53" s="35">
        <f t="shared" si="13"/>
        <v>1.3275714285714085E-2</v>
      </c>
      <c r="AP53" s="35">
        <f t="shared" si="14"/>
        <v>2.1475000000000001E-2</v>
      </c>
      <c r="AQ53" s="35">
        <f t="shared" si="14"/>
        <v>3.0575000000000001E-2</v>
      </c>
      <c r="AR53">
        <v>4.1000000000000002E-2</v>
      </c>
      <c r="AS53">
        <v>-0.14960000000000001</v>
      </c>
      <c r="AT53">
        <v>1.61E-2</v>
      </c>
      <c r="AU53" s="35">
        <f t="shared" si="15"/>
        <v>5.1658571428571463E-2</v>
      </c>
      <c r="AV53" s="35">
        <f t="shared" si="16"/>
        <v>0.15507500000000002</v>
      </c>
      <c r="AW53" s="35">
        <f t="shared" si="16"/>
        <v>2.1575E-2</v>
      </c>
      <c r="AX53">
        <v>0.22309999999999999</v>
      </c>
      <c r="AY53">
        <v>-3.6600000000000001E-2</v>
      </c>
      <c r="AZ53">
        <v>-1.7899999999999999E-2</v>
      </c>
      <c r="BA53" s="35">
        <f t="shared" si="17"/>
        <v>1.4941428571428689E-2</v>
      </c>
      <c r="BB53" s="35">
        <f t="shared" si="18"/>
        <v>4.2075000000000001E-2</v>
      </c>
      <c r="BC53" s="35">
        <f t="shared" si="18"/>
        <v>2.3375E-2</v>
      </c>
    </row>
    <row r="54" spans="1:55" ht="15">
      <c r="A54" s="1">
        <v>48</v>
      </c>
      <c r="B54">
        <v>0.30020000000000002</v>
      </c>
      <c r="C54">
        <v>-6.3E-3</v>
      </c>
      <c r="D54">
        <v>-1.41E-2</v>
      </c>
      <c r="E54" s="34">
        <f t="shared" si="0"/>
        <v>2.0293571428571466E-2</v>
      </c>
      <c r="F54" s="34">
        <f t="shared" si="1"/>
        <v>7.4428571428571382E-3</v>
      </c>
      <c r="G54" s="34">
        <f t="shared" si="2"/>
        <v>1.9575000000000002E-2</v>
      </c>
      <c r="H54">
        <v>0.27489999999999998</v>
      </c>
      <c r="I54">
        <v>-1.83E-2</v>
      </c>
      <c r="J54">
        <v>-6.4999999999999997E-3</v>
      </c>
      <c r="K54" s="35">
        <f t="shared" si="3"/>
        <v>2.8887142857142778E-2</v>
      </c>
      <c r="L54" s="35">
        <f t="shared" si="4"/>
        <v>2.3775000000000001E-2</v>
      </c>
      <c r="M54" s="35">
        <f t="shared" si="4"/>
        <v>1.1975E-2</v>
      </c>
      <c r="N54">
        <v>0.26860000000000001</v>
      </c>
      <c r="O54">
        <v>-8.9999999999999998E-4</v>
      </c>
      <c r="P54">
        <v>-5.7000000000000002E-3</v>
      </c>
      <c r="Q54" s="35">
        <f t="shared" si="5"/>
        <v>7.2571428571427399E-3</v>
      </c>
      <c r="R54" s="35">
        <f t="shared" si="6"/>
        <v>4.5750000000000009E-3</v>
      </c>
      <c r="S54" s="35">
        <f t="shared" si="6"/>
        <v>1.1175000000000001E-2</v>
      </c>
      <c r="T54">
        <v>0.27700000000000002</v>
      </c>
      <c r="U54">
        <v>-3.0800000000000001E-2</v>
      </c>
      <c r="V54">
        <v>8.2000000000000007E-3</v>
      </c>
      <c r="W54" s="35">
        <f t="shared" si="7"/>
        <v>1.0307857142857202E-2</v>
      </c>
      <c r="X54" s="35">
        <f t="shared" si="8"/>
        <v>3.6275000000000002E-2</v>
      </c>
      <c r="Y54" s="35">
        <f t="shared" si="8"/>
        <v>1.3675000000000001E-2</v>
      </c>
      <c r="Z54">
        <v>0.2424</v>
      </c>
      <c r="AA54">
        <v>-5.4100000000000002E-2</v>
      </c>
      <c r="AB54">
        <v>3.0300000000000001E-2</v>
      </c>
      <c r="AC54" s="35">
        <f t="shared" si="9"/>
        <v>1.8728571428571761E-3</v>
      </c>
      <c r="AD54" s="35">
        <f t="shared" si="10"/>
        <v>5.9575000000000003E-2</v>
      </c>
      <c r="AE54" s="35">
        <f t="shared" si="10"/>
        <v>3.5775000000000001E-2</v>
      </c>
      <c r="AF54">
        <v>0.26290000000000002</v>
      </c>
      <c r="AG54">
        <v>-1.9199999999999998E-2</v>
      </c>
      <c r="AH54">
        <v>2.5000000000000001E-3</v>
      </c>
      <c r="AI54" s="35">
        <f t="shared" si="11"/>
        <v>9.617857142857178E-3</v>
      </c>
      <c r="AJ54" s="35">
        <f t="shared" si="12"/>
        <v>2.4674999999999999E-2</v>
      </c>
      <c r="AK54" s="35">
        <f t="shared" si="12"/>
        <v>7.9750000000000012E-3</v>
      </c>
      <c r="AL54">
        <v>0.2324</v>
      </c>
      <c r="AM54">
        <v>-1.9900000000000001E-2</v>
      </c>
      <c r="AN54">
        <v>-1.04E-2</v>
      </c>
      <c r="AO54" s="35">
        <f t="shared" si="13"/>
        <v>1.247571428571409E-2</v>
      </c>
      <c r="AP54" s="35">
        <f t="shared" si="14"/>
        <v>2.5375000000000002E-2</v>
      </c>
      <c r="AQ54" s="35">
        <f t="shared" si="14"/>
        <v>1.5875E-2</v>
      </c>
      <c r="AR54">
        <v>6.6100000000000006E-2</v>
      </c>
      <c r="AS54">
        <v>-6.3100000000000003E-2</v>
      </c>
      <c r="AT54">
        <v>4.6399999999999997E-2</v>
      </c>
      <c r="AU54" s="35">
        <f t="shared" si="15"/>
        <v>2.6558571428571459E-2</v>
      </c>
      <c r="AV54" s="35">
        <f t="shared" si="16"/>
        <v>6.8574999999999997E-2</v>
      </c>
      <c r="AW54" s="35">
        <f t="shared" si="16"/>
        <v>5.1874999999999998E-2</v>
      </c>
      <c r="AX54">
        <v>0.1764</v>
      </c>
      <c r="AY54">
        <v>-6.2100000000000002E-2</v>
      </c>
      <c r="AZ54">
        <v>-3.04E-2</v>
      </c>
      <c r="BA54" s="35">
        <f t="shared" si="17"/>
        <v>3.1758571428571303E-2</v>
      </c>
      <c r="BB54" s="35">
        <f t="shared" si="18"/>
        <v>6.7574999999999996E-2</v>
      </c>
      <c r="BC54" s="35">
        <f t="shared" si="18"/>
        <v>3.5875000000000004E-2</v>
      </c>
    </row>
    <row r="55" spans="1:55" ht="15">
      <c r="A55" s="1">
        <v>49</v>
      </c>
      <c r="B55">
        <v>0.29220000000000002</v>
      </c>
      <c r="C55">
        <v>-1.06E-2</v>
      </c>
      <c r="D55">
        <v>-2.7000000000000001E-3</v>
      </c>
      <c r="E55" s="34">
        <f t="shared" si="0"/>
        <v>1.2293571428571459E-2</v>
      </c>
      <c r="F55" s="34">
        <f t="shared" si="1"/>
        <v>3.1428571428571382E-3</v>
      </c>
      <c r="G55" s="34">
        <f t="shared" si="2"/>
        <v>2.7750000000000006E-3</v>
      </c>
      <c r="H55">
        <v>0.23330000000000001</v>
      </c>
      <c r="I55">
        <v>-1.5299999999999999E-2</v>
      </c>
      <c r="J55">
        <v>-2.35E-2</v>
      </c>
      <c r="K55" s="35">
        <f t="shared" si="3"/>
        <v>1.2712857142857192E-2</v>
      </c>
      <c r="L55" s="35">
        <f t="shared" si="4"/>
        <v>2.0775000000000002E-2</v>
      </c>
      <c r="M55" s="35">
        <f t="shared" si="4"/>
        <v>2.8975000000000001E-2</v>
      </c>
      <c r="N55">
        <v>0.25969999999999999</v>
      </c>
      <c r="O55">
        <v>-6.1000000000000004E-3</v>
      </c>
      <c r="P55">
        <v>-6.3E-3</v>
      </c>
      <c r="Q55" s="35">
        <f t="shared" si="5"/>
        <v>1.6157142857142759E-2</v>
      </c>
      <c r="R55" s="35">
        <f t="shared" si="6"/>
        <v>1.1575000000000002E-2</v>
      </c>
      <c r="S55" s="35">
        <f t="shared" si="6"/>
        <v>1.1775000000000001E-2</v>
      </c>
      <c r="T55">
        <v>0.27079999999999999</v>
      </c>
      <c r="U55">
        <v>-3.1800000000000002E-2</v>
      </c>
      <c r="V55">
        <v>4.8999999999999998E-3</v>
      </c>
      <c r="W55" s="35">
        <f t="shared" si="7"/>
        <v>4.1078571428571631E-3</v>
      </c>
      <c r="X55" s="35">
        <f t="shared" si="8"/>
        <v>3.7275000000000003E-2</v>
      </c>
      <c r="Y55" s="35">
        <f t="shared" si="8"/>
        <v>1.0375000000000001E-2</v>
      </c>
      <c r="Z55">
        <v>0.2364</v>
      </c>
      <c r="AA55">
        <v>-2.5100000000000001E-2</v>
      </c>
      <c r="AB55">
        <v>3.04E-2</v>
      </c>
      <c r="AC55" s="35">
        <f t="shared" si="9"/>
        <v>7.8728571428571814E-3</v>
      </c>
      <c r="AD55" s="35">
        <f t="shared" si="10"/>
        <v>3.0575000000000001E-2</v>
      </c>
      <c r="AE55" s="35">
        <f t="shared" si="10"/>
        <v>3.5875000000000004E-2</v>
      </c>
      <c r="AF55">
        <v>0.26600000000000001</v>
      </c>
      <c r="AG55">
        <v>3.3999999999999998E-3</v>
      </c>
      <c r="AH55">
        <v>-2.9999999999999997E-4</v>
      </c>
      <c r="AI55" s="35">
        <f t="shared" si="11"/>
        <v>6.5178571428571863E-3</v>
      </c>
      <c r="AJ55" s="35">
        <f t="shared" si="12"/>
        <v>8.8750000000000009E-3</v>
      </c>
      <c r="AK55" s="35">
        <f t="shared" si="12"/>
        <v>5.1750000000000008E-3</v>
      </c>
      <c r="AL55">
        <v>0.25480000000000003</v>
      </c>
      <c r="AM55">
        <v>-3.32E-2</v>
      </c>
      <c r="AN55">
        <v>-2.7699999999999999E-2</v>
      </c>
      <c r="AO55" s="35">
        <f t="shared" si="13"/>
        <v>9.9242857142859409E-3</v>
      </c>
      <c r="AP55" s="35">
        <f t="shared" si="14"/>
        <v>3.8675000000000001E-2</v>
      </c>
      <c r="AQ55" s="35">
        <f t="shared" si="14"/>
        <v>3.3174999999999996E-2</v>
      </c>
      <c r="AR55">
        <v>9.3100000000000002E-2</v>
      </c>
      <c r="AS55">
        <v>-3.6600000000000001E-2</v>
      </c>
      <c r="AT55">
        <v>3.6200000000000003E-2</v>
      </c>
      <c r="AU55" s="35">
        <f t="shared" si="15"/>
        <v>4.4142857142853709E-4</v>
      </c>
      <c r="AV55" s="35">
        <f t="shared" si="16"/>
        <v>4.2075000000000001E-2</v>
      </c>
      <c r="AW55" s="35">
        <f t="shared" si="16"/>
        <v>4.1675000000000004E-2</v>
      </c>
      <c r="AX55">
        <v>0.17879999999999999</v>
      </c>
      <c r="AY55">
        <v>-7.1099999999999997E-2</v>
      </c>
      <c r="AZ55">
        <v>2.63E-2</v>
      </c>
      <c r="BA55" s="35">
        <f t="shared" si="17"/>
        <v>2.9358571428571317E-2</v>
      </c>
      <c r="BB55" s="35">
        <f t="shared" si="18"/>
        <v>7.6575000000000004E-2</v>
      </c>
      <c r="BC55" s="35">
        <f t="shared" si="18"/>
        <v>3.1774999999999998E-2</v>
      </c>
    </row>
    <row r="56" spans="1:55" ht="15">
      <c r="A56" s="1">
        <v>50</v>
      </c>
      <c r="B56">
        <v>0.28639999999999999</v>
      </c>
      <c r="C56">
        <v>-1.9099999999999999E-2</v>
      </c>
      <c r="D56">
        <v>-1.15E-2</v>
      </c>
      <c r="E56" s="34">
        <f t="shared" si="0"/>
        <v>6.4935714285714319E-3</v>
      </c>
      <c r="F56" s="34">
        <f t="shared" si="1"/>
        <v>3.2842857142857139E-2</v>
      </c>
      <c r="G56" s="34">
        <f t="shared" si="2"/>
        <v>1.6975000000000001E-2</v>
      </c>
      <c r="H56">
        <v>0.26350000000000001</v>
      </c>
      <c r="I56">
        <v>-1.04E-2</v>
      </c>
      <c r="J56">
        <v>-7.3000000000000001E-3</v>
      </c>
      <c r="K56" s="35">
        <f t="shared" si="3"/>
        <v>1.7487142857142812E-2</v>
      </c>
      <c r="L56" s="35">
        <f t="shared" si="4"/>
        <v>1.5875E-2</v>
      </c>
      <c r="M56" s="35">
        <f t="shared" si="4"/>
        <v>1.2775000000000002E-2</v>
      </c>
      <c r="N56">
        <v>0.26090000000000002</v>
      </c>
      <c r="O56">
        <v>-2.5999999999999999E-3</v>
      </c>
      <c r="P56">
        <v>2.3E-3</v>
      </c>
      <c r="Q56" s="35">
        <f t="shared" si="5"/>
        <v>1.4957142857142725E-2</v>
      </c>
      <c r="R56" s="35">
        <f t="shared" si="6"/>
        <v>2.8750000000000008E-3</v>
      </c>
      <c r="S56" s="35">
        <f t="shared" si="6"/>
        <v>7.7750000000000007E-3</v>
      </c>
      <c r="T56">
        <v>0.27950000000000003</v>
      </c>
      <c r="U56">
        <v>-1.89E-2</v>
      </c>
      <c r="V56">
        <v>9.4999999999999998E-3</v>
      </c>
      <c r="W56" s="35">
        <f t="shared" si="7"/>
        <v>1.2807857142857204E-2</v>
      </c>
      <c r="X56" s="35">
        <f t="shared" si="8"/>
        <v>2.4375000000000001E-2</v>
      </c>
      <c r="Y56" s="35">
        <f t="shared" si="8"/>
        <v>1.4975E-2</v>
      </c>
      <c r="Z56">
        <v>0.2079</v>
      </c>
      <c r="AA56">
        <v>-1.47E-2</v>
      </c>
      <c r="AB56">
        <v>2.0799999999999999E-2</v>
      </c>
      <c r="AC56" s="35">
        <f t="shared" si="9"/>
        <v>3.6372857142857179E-2</v>
      </c>
      <c r="AD56" s="35">
        <f t="shared" si="10"/>
        <v>2.0174999999999998E-2</v>
      </c>
      <c r="AE56" s="35">
        <f t="shared" si="10"/>
        <v>2.6275E-2</v>
      </c>
      <c r="AF56">
        <v>0.24990000000000001</v>
      </c>
      <c r="AG56">
        <v>1.8100000000000002E-2</v>
      </c>
      <c r="AH56">
        <v>5.5999999999999999E-3</v>
      </c>
      <c r="AI56" s="35">
        <f t="shared" si="11"/>
        <v>2.261785714285719E-2</v>
      </c>
      <c r="AJ56" s="35">
        <f t="shared" si="12"/>
        <v>2.3575000000000002E-2</v>
      </c>
      <c r="AK56" s="35">
        <f t="shared" si="12"/>
        <v>1.1075000000000002E-2</v>
      </c>
      <c r="AL56">
        <v>0.23810000000000001</v>
      </c>
      <c r="AM56">
        <v>-4.0899999999999999E-2</v>
      </c>
      <c r="AN56">
        <v>-1.5800000000000002E-2</v>
      </c>
      <c r="AO56" s="35">
        <f t="shared" si="13"/>
        <v>6.7757142857140795E-3</v>
      </c>
      <c r="AP56" s="35">
        <f t="shared" si="14"/>
        <v>4.6375E-2</v>
      </c>
      <c r="AQ56" s="35">
        <f t="shared" si="14"/>
        <v>2.1275000000000002E-2</v>
      </c>
      <c r="AR56">
        <v>6.3E-2</v>
      </c>
      <c r="AS56">
        <v>2.5999999999999999E-2</v>
      </c>
      <c r="AT56">
        <v>4.5999999999999999E-3</v>
      </c>
      <c r="AU56" s="35">
        <f t="shared" si="15"/>
        <v>2.9658571428571465E-2</v>
      </c>
      <c r="AV56" s="35">
        <f t="shared" si="16"/>
        <v>3.1475000000000003E-2</v>
      </c>
      <c r="AW56" s="35">
        <f t="shared" si="16"/>
        <v>1.0075000000000001E-2</v>
      </c>
      <c r="AX56">
        <v>0.2142</v>
      </c>
      <c r="AY56">
        <v>-6.7000000000000002E-3</v>
      </c>
      <c r="AZ56">
        <v>-2.9600000000000001E-2</v>
      </c>
      <c r="BA56" s="35">
        <f t="shared" si="17"/>
        <v>6.0414285714286975E-3</v>
      </c>
      <c r="BB56" s="35">
        <f t="shared" si="18"/>
        <v>1.2175000000000002E-2</v>
      </c>
      <c r="BC56" s="35">
        <f t="shared" si="18"/>
        <v>3.5075000000000002E-2</v>
      </c>
    </row>
    <row r="57" spans="1:55" ht="15">
      <c r="A57" s="1">
        <v>51</v>
      </c>
      <c r="B57">
        <v>0.29149999999999998</v>
      </c>
      <c r="C57">
        <v>-1.2800000000000001E-2</v>
      </c>
      <c r="D57">
        <v>-1.8200000000000001E-2</v>
      </c>
      <c r="E57" s="34">
        <f t="shared" si="0"/>
        <v>1.1593571428571425E-2</v>
      </c>
      <c r="F57" s="34">
        <f t="shared" si="1"/>
        <v>9.4285714285713765E-4</v>
      </c>
      <c r="G57" s="34">
        <f t="shared" si="2"/>
        <v>2.3675000000000002E-2</v>
      </c>
      <c r="H57">
        <v>0.23139999999999999</v>
      </c>
      <c r="I57">
        <v>-2.3699999999999999E-2</v>
      </c>
      <c r="J57">
        <v>1.4500000000000001E-2</v>
      </c>
      <c r="K57" s="35">
        <f t="shared" si="3"/>
        <v>1.4612857142857205E-2</v>
      </c>
      <c r="L57" s="35">
        <f t="shared" si="4"/>
        <v>2.9175E-2</v>
      </c>
      <c r="M57" s="35">
        <f t="shared" si="4"/>
        <v>1.9975E-2</v>
      </c>
      <c r="N57">
        <v>0.26860000000000001</v>
      </c>
      <c r="O57">
        <v>-6.0000000000000001E-3</v>
      </c>
      <c r="P57">
        <v>-5.9999999999999995E-4</v>
      </c>
      <c r="Q57" s="35">
        <f t="shared" si="5"/>
        <v>7.2571428571427399E-3</v>
      </c>
      <c r="R57" s="35">
        <f t="shared" si="6"/>
        <v>1.1475000000000001E-2</v>
      </c>
      <c r="S57" s="35">
        <f t="shared" si="6"/>
        <v>4.8750000000000009E-3</v>
      </c>
      <c r="T57">
        <v>0.27139999999999997</v>
      </c>
      <c r="U57">
        <v>-3.5099999999999999E-2</v>
      </c>
      <c r="V57">
        <v>-0.02</v>
      </c>
      <c r="W57" s="35">
        <f t="shared" si="7"/>
        <v>4.7078571428571525E-3</v>
      </c>
      <c r="X57" s="35">
        <f t="shared" si="8"/>
        <v>4.0575E-2</v>
      </c>
      <c r="Y57" s="35">
        <f t="shared" si="8"/>
        <v>2.5475000000000001E-2</v>
      </c>
      <c r="Z57">
        <v>0.2074</v>
      </c>
      <c r="AA57">
        <v>-2.41E-2</v>
      </c>
      <c r="AB57">
        <v>2.0299999999999999E-2</v>
      </c>
      <c r="AC57" s="35">
        <f t="shared" si="9"/>
        <v>3.6872857142857179E-2</v>
      </c>
      <c r="AD57" s="35">
        <f t="shared" si="10"/>
        <v>2.9575000000000001E-2</v>
      </c>
      <c r="AE57" s="35">
        <f t="shared" si="10"/>
        <v>2.5774999999999999E-2</v>
      </c>
      <c r="AF57">
        <v>0.247</v>
      </c>
      <c r="AG57">
        <v>1.7500000000000002E-2</v>
      </c>
      <c r="AH57">
        <v>8.0000000000000004E-4</v>
      </c>
      <c r="AI57" s="35">
        <f t="shared" si="11"/>
        <v>2.5517857142857203E-2</v>
      </c>
      <c r="AJ57" s="35">
        <f t="shared" si="12"/>
        <v>2.2975000000000002E-2</v>
      </c>
      <c r="AK57" s="35">
        <f t="shared" si="12"/>
        <v>6.2750000000000011E-3</v>
      </c>
      <c r="AL57">
        <v>0.2298</v>
      </c>
      <c r="AM57">
        <v>-2.5700000000000001E-2</v>
      </c>
      <c r="AN57">
        <v>-1.66E-2</v>
      </c>
      <c r="AO57" s="35">
        <f t="shared" si="13"/>
        <v>1.5075714285714081E-2</v>
      </c>
      <c r="AP57" s="35">
        <f t="shared" si="14"/>
        <v>3.1175000000000001E-2</v>
      </c>
      <c r="AQ57" s="35">
        <f t="shared" si="14"/>
        <v>2.2075000000000001E-2</v>
      </c>
      <c r="AR57">
        <v>0.1265</v>
      </c>
      <c r="AS57">
        <v>-5.6599999999999998E-2</v>
      </c>
      <c r="AT57">
        <v>1E-4</v>
      </c>
      <c r="AU57" s="35">
        <f t="shared" si="15"/>
        <v>3.3841428571428536E-2</v>
      </c>
      <c r="AV57" s="35">
        <f t="shared" si="16"/>
        <v>6.2074999999999998E-2</v>
      </c>
      <c r="AW57" s="35">
        <f t="shared" si="16"/>
        <v>5.575000000000001E-3</v>
      </c>
      <c r="AX57">
        <v>0.2346</v>
      </c>
      <c r="AY57">
        <v>-2.3199999999999998E-2</v>
      </c>
      <c r="AZ57">
        <v>-3.7199999999999997E-2</v>
      </c>
      <c r="BA57" s="35">
        <f t="shared" si="17"/>
        <v>2.6441428571428699E-2</v>
      </c>
      <c r="BB57" s="35">
        <f t="shared" si="18"/>
        <v>2.8674999999999999E-2</v>
      </c>
      <c r="BC57" s="35">
        <f t="shared" si="18"/>
        <v>4.2674999999999998E-2</v>
      </c>
    </row>
    <row r="58" spans="1:55" ht="15">
      <c r="A58" s="1">
        <v>52</v>
      </c>
      <c r="B58">
        <v>0.29149999999999998</v>
      </c>
      <c r="C58">
        <v>2.0999999999999999E-3</v>
      </c>
      <c r="D58">
        <v>-2.0500000000000001E-2</v>
      </c>
      <c r="E58" s="34">
        <f t="shared" si="0"/>
        <v>1.1593571428571425E-2</v>
      </c>
      <c r="F58" s="34">
        <f t="shared" si="1"/>
        <v>1.5842857142857138E-2</v>
      </c>
      <c r="G58" s="34">
        <f t="shared" si="2"/>
        <v>2.5975000000000002E-2</v>
      </c>
      <c r="H58">
        <v>0.24660000000000001</v>
      </c>
      <c r="I58">
        <v>1E-3</v>
      </c>
      <c r="J58">
        <v>9.1999999999999998E-3</v>
      </c>
      <c r="K58" s="35">
        <f t="shared" si="3"/>
        <v>5.8714285714281389E-4</v>
      </c>
      <c r="L58" s="35">
        <f t="shared" si="4"/>
        <v>6.4750000000000007E-3</v>
      </c>
      <c r="M58" s="35">
        <f t="shared" si="4"/>
        <v>1.4675000000000001E-2</v>
      </c>
      <c r="N58">
        <v>0.26819999999999999</v>
      </c>
      <c r="O58">
        <v>-3.0000000000000001E-3</v>
      </c>
      <c r="P58">
        <v>-7.6E-3</v>
      </c>
      <c r="Q58" s="35">
        <f t="shared" si="5"/>
        <v>7.6571428571427513E-3</v>
      </c>
      <c r="R58" s="35">
        <f t="shared" si="6"/>
        <v>2.4750000000000006E-3</v>
      </c>
      <c r="S58" s="35">
        <f t="shared" si="6"/>
        <v>1.3075E-2</v>
      </c>
      <c r="T58">
        <v>0.27610000000000001</v>
      </c>
      <c r="U58">
        <v>-3.2099999999999997E-2</v>
      </c>
      <c r="V58">
        <v>-3.0000000000000001E-3</v>
      </c>
      <c r="W58" s="35">
        <f t="shared" si="7"/>
        <v>9.40785714285719E-3</v>
      </c>
      <c r="X58" s="35">
        <f t="shared" si="8"/>
        <v>3.7574999999999997E-2</v>
      </c>
      <c r="Y58" s="35">
        <f t="shared" si="8"/>
        <v>2.4750000000000006E-3</v>
      </c>
      <c r="Z58">
        <v>0.21590000000000001</v>
      </c>
      <c r="AA58">
        <v>-2.53E-2</v>
      </c>
      <c r="AB58">
        <v>7.1999999999999998E-3</v>
      </c>
      <c r="AC58" s="35">
        <f t="shared" si="9"/>
        <v>2.8372857142857172E-2</v>
      </c>
      <c r="AD58" s="35">
        <f t="shared" si="10"/>
        <v>3.0775E-2</v>
      </c>
      <c r="AE58" s="35">
        <f t="shared" si="10"/>
        <v>1.2675000000000001E-2</v>
      </c>
      <c r="AF58">
        <v>0.25459999999999999</v>
      </c>
      <c r="AG58">
        <v>-1E-3</v>
      </c>
      <c r="AH58">
        <v>-7.1000000000000004E-3</v>
      </c>
      <c r="AI58" s="35">
        <f t="shared" si="11"/>
        <v>1.7917857142857208E-2</v>
      </c>
      <c r="AJ58" s="35">
        <f t="shared" si="12"/>
        <v>4.4750000000000007E-3</v>
      </c>
      <c r="AK58" s="35">
        <f t="shared" si="12"/>
        <v>1.2575000000000001E-2</v>
      </c>
      <c r="AL58">
        <v>0.23039999999999999</v>
      </c>
      <c r="AM58">
        <v>-7.7000000000000002E-3</v>
      </c>
      <c r="AN58">
        <v>-1.03E-2</v>
      </c>
      <c r="AO58" s="35">
        <f t="shared" si="13"/>
        <v>1.4475714285714092E-2</v>
      </c>
      <c r="AP58" s="35">
        <f t="shared" si="14"/>
        <v>1.3175000000000001E-2</v>
      </c>
      <c r="AQ58" s="35">
        <f t="shared" si="14"/>
        <v>1.5775000000000001E-2</v>
      </c>
      <c r="AR58">
        <v>0.1835</v>
      </c>
      <c r="AS58">
        <v>-4.2000000000000003E-2</v>
      </c>
      <c r="AT58">
        <v>-4.6399999999999997E-2</v>
      </c>
      <c r="AU58" s="35">
        <f t="shared" si="15"/>
        <v>9.0841428571428531E-2</v>
      </c>
      <c r="AV58" s="35">
        <f t="shared" si="16"/>
        <v>4.7475000000000003E-2</v>
      </c>
      <c r="AW58" s="35">
        <f t="shared" si="16"/>
        <v>5.1874999999999998E-2</v>
      </c>
      <c r="AX58">
        <v>0.23730000000000001</v>
      </c>
      <c r="AY58">
        <v>-1.67E-2</v>
      </c>
      <c r="AZ58">
        <v>-3.5200000000000002E-2</v>
      </c>
      <c r="BA58" s="35">
        <f t="shared" si="17"/>
        <v>2.9141428571428707E-2</v>
      </c>
      <c r="BB58" s="35">
        <f t="shared" si="18"/>
        <v>2.2175E-2</v>
      </c>
      <c r="BC58" s="35">
        <f t="shared" si="18"/>
        <v>4.0675000000000003E-2</v>
      </c>
    </row>
    <row r="59" spans="1:55" ht="15">
      <c r="A59" s="1">
        <v>53</v>
      </c>
      <c r="B59">
        <v>0.26939999999999997</v>
      </c>
      <c r="C59">
        <v>-1.5900000000000001E-2</v>
      </c>
      <c r="D59">
        <v>5.7999999999999996E-3</v>
      </c>
      <c r="E59" s="34">
        <f t="shared" si="0"/>
        <v>1.0506428571428583E-2</v>
      </c>
      <c r="F59" s="34">
        <f t="shared" si="1"/>
        <v>2.9642857142857137E-2</v>
      </c>
      <c r="G59" s="34">
        <f t="shared" si="2"/>
        <v>1.1275E-2</v>
      </c>
      <c r="H59">
        <v>0.22420000000000001</v>
      </c>
      <c r="I59">
        <v>-1.3299999999999999E-2</v>
      </c>
      <c r="J59">
        <v>-2.0000000000000001E-4</v>
      </c>
      <c r="K59" s="35">
        <f t="shared" si="3"/>
        <v>2.1812857142857189E-2</v>
      </c>
      <c r="L59" s="35">
        <f t="shared" si="4"/>
        <v>1.8775E-2</v>
      </c>
      <c r="M59" s="35">
        <f t="shared" si="4"/>
        <v>5.275000000000001E-3</v>
      </c>
      <c r="N59">
        <v>0.26919999999999999</v>
      </c>
      <c r="O59">
        <v>-1.9199999999999998E-2</v>
      </c>
      <c r="P59">
        <v>-1.18E-2</v>
      </c>
      <c r="Q59" s="35">
        <f t="shared" si="5"/>
        <v>6.6571428571427504E-3</v>
      </c>
      <c r="R59" s="35">
        <f t="shared" si="6"/>
        <v>2.4674999999999999E-2</v>
      </c>
      <c r="S59" s="35">
        <f t="shared" si="6"/>
        <v>1.7274999999999999E-2</v>
      </c>
      <c r="T59">
        <v>0.27860000000000001</v>
      </c>
      <c r="U59">
        <v>-2.8899999999999999E-2</v>
      </c>
      <c r="V59">
        <v>1.7399999999999999E-2</v>
      </c>
      <c r="W59" s="35">
        <f t="shared" si="7"/>
        <v>1.1907857142857192E-2</v>
      </c>
      <c r="X59" s="35">
        <f t="shared" si="8"/>
        <v>3.4375000000000003E-2</v>
      </c>
      <c r="Y59" s="35">
        <f t="shared" si="8"/>
        <v>2.2875E-2</v>
      </c>
      <c r="Z59">
        <v>0.2054</v>
      </c>
      <c r="AA59">
        <v>-2.35E-2</v>
      </c>
      <c r="AB59">
        <v>8.3999999999999995E-3</v>
      </c>
      <c r="AC59" s="35">
        <f t="shared" si="9"/>
        <v>3.8872857142857181E-2</v>
      </c>
      <c r="AD59" s="35">
        <f t="shared" si="10"/>
        <v>2.8975000000000001E-2</v>
      </c>
      <c r="AE59" s="35">
        <f t="shared" si="10"/>
        <v>1.3875E-2</v>
      </c>
      <c r="AF59">
        <v>0.27110000000000001</v>
      </c>
      <c r="AG59">
        <v>6.9999999999999999E-4</v>
      </c>
      <c r="AH59">
        <v>4.4000000000000003E-3</v>
      </c>
      <c r="AI59" s="35">
        <f t="shared" si="11"/>
        <v>1.4178571428571929E-3</v>
      </c>
      <c r="AJ59" s="35">
        <f t="shared" si="12"/>
        <v>6.1750000000000008E-3</v>
      </c>
      <c r="AK59" s="35">
        <f t="shared" si="12"/>
        <v>9.8750000000000018E-3</v>
      </c>
      <c r="AL59">
        <v>0.25159999999999999</v>
      </c>
      <c r="AM59">
        <v>-1.38E-2</v>
      </c>
      <c r="AN59">
        <v>-2.29E-2</v>
      </c>
      <c r="AO59" s="35">
        <f t="shared" si="13"/>
        <v>6.7242857142859047E-3</v>
      </c>
      <c r="AP59" s="35">
        <f t="shared" si="14"/>
        <v>1.9275E-2</v>
      </c>
      <c r="AQ59" s="35">
        <f t="shared" si="14"/>
        <v>2.8375000000000001E-2</v>
      </c>
      <c r="AR59">
        <v>0.18940000000000001</v>
      </c>
      <c r="AS59">
        <v>-6.0199999999999997E-2</v>
      </c>
      <c r="AT59">
        <v>-4.3700000000000003E-2</v>
      </c>
      <c r="AU59" s="35">
        <f t="shared" si="15"/>
        <v>9.6741428571428548E-2</v>
      </c>
      <c r="AV59" s="35">
        <f t="shared" si="16"/>
        <v>6.5674999999999997E-2</v>
      </c>
      <c r="AW59" s="35">
        <f t="shared" si="16"/>
        <v>4.9175000000000003E-2</v>
      </c>
      <c r="AX59">
        <v>0.22800000000000001</v>
      </c>
      <c r="AY59">
        <v>-4.1200000000000001E-2</v>
      </c>
      <c r="AZ59">
        <v>-3.0099999999999998E-2</v>
      </c>
      <c r="BA59" s="35">
        <f t="shared" si="17"/>
        <v>1.9841428571428704E-2</v>
      </c>
      <c r="BB59" s="35">
        <f t="shared" si="18"/>
        <v>4.6675000000000001E-2</v>
      </c>
      <c r="BC59" s="35">
        <f t="shared" si="18"/>
        <v>3.5574999999999996E-2</v>
      </c>
    </row>
    <row r="60" spans="1:55" ht="15">
      <c r="A60" s="1">
        <v>54</v>
      </c>
      <c r="B60">
        <v>0.2477</v>
      </c>
      <c r="C60">
        <v>-2.1399999999999999E-2</v>
      </c>
      <c r="D60">
        <v>-1E-3</v>
      </c>
      <c r="E60" s="34">
        <f t="shared" si="0"/>
        <v>3.2206428571428553E-2</v>
      </c>
      <c r="F60" s="34">
        <f t="shared" si="1"/>
        <v>3.5142857142857135E-2</v>
      </c>
      <c r="G60" s="34">
        <f t="shared" si="2"/>
        <v>4.4750000000000007E-3</v>
      </c>
      <c r="H60">
        <v>0.2258</v>
      </c>
      <c r="I60">
        <v>-3.04E-2</v>
      </c>
      <c r="J60">
        <v>1.32E-2</v>
      </c>
      <c r="K60" s="35">
        <f t="shared" si="3"/>
        <v>2.0212857142857199E-2</v>
      </c>
      <c r="L60" s="35">
        <f t="shared" si="4"/>
        <v>3.5875000000000004E-2</v>
      </c>
      <c r="M60" s="35">
        <f t="shared" si="4"/>
        <v>1.8675000000000001E-2</v>
      </c>
      <c r="N60">
        <v>0.28399999999999997</v>
      </c>
      <c r="O60">
        <v>2.8E-3</v>
      </c>
      <c r="P60">
        <v>1.2999999999999999E-3</v>
      </c>
      <c r="Q60" s="35">
        <f t="shared" si="5"/>
        <v>8.1428571428572294E-3</v>
      </c>
      <c r="R60" s="35">
        <f t="shared" si="6"/>
        <v>8.2750000000000011E-3</v>
      </c>
      <c r="S60" s="35">
        <f t="shared" si="6"/>
        <v>6.7750000000000006E-3</v>
      </c>
      <c r="T60">
        <v>0.27400000000000002</v>
      </c>
      <c r="U60">
        <v>-2.7900000000000001E-2</v>
      </c>
      <c r="V60">
        <v>2.8999999999999998E-3</v>
      </c>
      <c r="W60" s="35">
        <f t="shared" si="7"/>
        <v>7.3078571428571992E-3</v>
      </c>
      <c r="X60" s="35">
        <f t="shared" si="8"/>
        <v>3.3375000000000002E-2</v>
      </c>
      <c r="Y60" s="35">
        <f t="shared" si="8"/>
        <v>8.3750000000000005E-3</v>
      </c>
      <c r="Z60">
        <v>0.2109</v>
      </c>
      <c r="AA60">
        <v>-2.4500000000000001E-2</v>
      </c>
      <c r="AB60">
        <v>2.7400000000000001E-2</v>
      </c>
      <c r="AC60" s="35">
        <f t="shared" si="9"/>
        <v>3.3372857142857176E-2</v>
      </c>
      <c r="AD60" s="35">
        <f t="shared" si="10"/>
        <v>2.9975000000000002E-2</v>
      </c>
      <c r="AE60" s="35">
        <f t="shared" si="10"/>
        <v>3.2875000000000001E-2</v>
      </c>
      <c r="AF60">
        <v>0.28399999999999997</v>
      </c>
      <c r="AG60">
        <v>-1.15E-2</v>
      </c>
      <c r="AH60">
        <v>-6.7999999999999996E-3</v>
      </c>
      <c r="AI60" s="35">
        <f t="shared" si="11"/>
        <v>1.1482142857142774E-2</v>
      </c>
      <c r="AJ60" s="35">
        <f t="shared" si="12"/>
        <v>1.6975000000000001E-2</v>
      </c>
      <c r="AK60" s="35">
        <f t="shared" si="12"/>
        <v>1.2275000000000001E-2</v>
      </c>
      <c r="AL60">
        <v>0.25380000000000003</v>
      </c>
      <c r="AM60">
        <v>-2.4400000000000002E-2</v>
      </c>
      <c r="AN60">
        <v>-2.12E-2</v>
      </c>
      <c r="AO60" s="35">
        <f t="shared" si="13"/>
        <v>8.92428571428594E-3</v>
      </c>
      <c r="AP60" s="35">
        <f t="shared" si="14"/>
        <v>2.9875000000000002E-2</v>
      </c>
      <c r="AQ60" s="35">
        <f t="shared" si="14"/>
        <v>2.6675000000000001E-2</v>
      </c>
      <c r="AR60">
        <v>0.1802</v>
      </c>
      <c r="AS60">
        <v>-5.9299999999999999E-2</v>
      </c>
      <c r="AT60">
        <v>-3.56E-2</v>
      </c>
      <c r="AU60" s="35">
        <f t="shared" si="15"/>
        <v>8.7541428571428534E-2</v>
      </c>
      <c r="AV60" s="35">
        <f t="shared" si="16"/>
        <v>6.4774999999999999E-2</v>
      </c>
      <c r="AW60" s="35">
        <f t="shared" si="16"/>
        <v>4.1075E-2</v>
      </c>
      <c r="AX60">
        <v>0.1993</v>
      </c>
      <c r="AY60">
        <v>-5.5500000000000001E-2</v>
      </c>
      <c r="AZ60">
        <v>-1.9800000000000002E-2</v>
      </c>
      <c r="BA60" s="35">
        <f t="shared" si="17"/>
        <v>8.8585714285712991E-3</v>
      </c>
      <c r="BB60" s="35">
        <f t="shared" si="18"/>
        <v>6.0975000000000001E-2</v>
      </c>
      <c r="BC60" s="35">
        <f t="shared" si="18"/>
        <v>2.5275000000000002E-2</v>
      </c>
    </row>
    <row r="61" spans="1:55" ht="15">
      <c r="A61" s="1">
        <v>55</v>
      </c>
      <c r="B61">
        <v>0.27579999999999999</v>
      </c>
      <c r="C61">
        <v>-3.0599999999999999E-2</v>
      </c>
      <c r="D61">
        <v>3.0999999999999999E-3</v>
      </c>
      <c r="E61" s="34">
        <f t="shared" si="0"/>
        <v>4.1064285714285664E-3</v>
      </c>
      <c r="F61" s="34">
        <f t="shared" si="1"/>
        <v>4.4342857142857135E-2</v>
      </c>
      <c r="G61" s="34">
        <f t="shared" si="2"/>
        <v>8.575000000000001E-3</v>
      </c>
      <c r="H61">
        <v>0.21440000000000001</v>
      </c>
      <c r="I61">
        <v>-1.5100000000000001E-2</v>
      </c>
      <c r="J61">
        <v>8.8000000000000005E-3</v>
      </c>
      <c r="K61" s="35">
        <f t="shared" si="3"/>
        <v>3.1612857142857193E-2</v>
      </c>
      <c r="L61" s="35">
        <f t="shared" si="4"/>
        <v>2.0575000000000003E-2</v>
      </c>
      <c r="M61" s="35">
        <f t="shared" si="4"/>
        <v>1.4275000000000001E-2</v>
      </c>
      <c r="N61">
        <v>0.27</v>
      </c>
      <c r="O61">
        <v>-8.0999999999999996E-3</v>
      </c>
      <c r="P61">
        <v>-6.1999999999999998E-3</v>
      </c>
      <c r="Q61" s="35">
        <f t="shared" si="5"/>
        <v>5.8571428571427275E-3</v>
      </c>
      <c r="R61" s="35">
        <f t="shared" si="6"/>
        <v>1.3575E-2</v>
      </c>
      <c r="S61" s="35">
        <f t="shared" si="6"/>
        <v>1.1675000000000001E-2</v>
      </c>
      <c r="T61">
        <v>0.27460000000000001</v>
      </c>
      <c r="U61">
        <v>-3.4099999999999998E-2</v>
      </c>
      <c r="V61">
        <v>-7.4000000000000003E-3</v>
      </c>
      <c r="W61" s="35">
        <f t="shared" si="7"/>
        <v>7.9078571428571887E-3</v>
      </c>
      <c r="X61" s="35">
        <f t="shared" si="8"/>
        <v>3.9574999999999999E-2</v>
      </c>
      <c r="Y61" s="35">
        <f t="shared" si="8"/>
        <v>1.2875000000000001E-2</v>
      </c>
      <c r="Z61">
        <v>0.24709999999999999</v>
      </c>
      <c r="AA61">
        <v>-1.49E-2</v>
      </c>
      <c r="AB61">
        <v>9.4999999999999998E-3</v>
      </c>
      <c r="AC61" s="35">
        <f t="shared" si="9"/>
        <v>2.8271428571428059E-3</v>
      </c>
      <c r="AD61" s="35">
        <f t="shared" si="10"/>
        <v>2.0375000000000001E-2</v>
      </c>
      <c r="AE61" s="35">
        <f t="shared" si="10"/>
        <v>1.4975E-2</v>
      </c>
      <c r="AF61">
        <v>0.28689999999999999</v>
      </c>
      <c r="AG61">
        <v>-5.0000000000000001E-3</v>
      </c>
      <c r="AH61">
        <v>-1.2500000000000001E-2</v>
      </c>
      <c r="AI61" s="35">
        <f t="shared" si="11"/>
        <v>1.4382142857142788E-2</v>
      </c>
      <c r="AJ61" s="35">
        <f t="shared" si="12"/>
        <v>4.750000000000006E-4</v>
      </c>
      <c r="AK61" s="35">
        <f t="shared" si="12"/>
        <v>1.7975000000000001E-2</v>
      </c>
      <c r="AL61">
        <v>0.24510000000000001</v>
      </c>
      <c r="AM61">
        <v>-1.83E-2</v>
      </c>
      <c r="AN61">
        <v>-1.6199999999999999E-2</v>
      </c>
      <c r="AO61" s="35">
        <f t="shared" si="13"/>
        <v>2.242857142859267E-4</v>
      </c>
      <c r="AP61" s="35">
        <f t="shared" si="14"/>
        <v>2.3775000000000001E-2</v>
      </c>
      <c r="AQ61" s="35">
        <f t="shared" si="14"/>
        <v>2.1675E-2</v>
      </c>
      <c r="AR61">
        <v>0.14929999999999999</v>
      </c>
      <c r="AS61">
        <v>-1.7000000000000001E-2</v>
      </c>
      <c r="AT61">
        <v>-2.5999999999999999E-3</v>
      </c>
      <c r="AU61" s="35">
        <f t="shared" si="15"/>
        <v>5.6641428571428523E-2</v>
      </c>
      <c r="AV61" s="35">
        <f t="shared" si="16"/>
        <v>2.2475000000000002E-2</v>
      </c>
      <c r="AW61" s="35">
        <f t="shared" si="16"/>
        <v>2.8750000000000008E-3</v>
      </c>
      <c r="AX61">
        <v>0.17899999999999999</v>
      </c>
      <c r="AY61">
        <v>-2.3E-3</v>
      </c>
      <c r="AZ61">
        <v>-1.84E-2</v>
      </c>
      <c r="BA61" s="35">
        <f t="shared" si="17"/>
        <v>2.9158571428571312E-2</v>
      </c>
      <c r="BB61" s="35">
        <f t="shared" si="18"/>
        <v>3.1750000000000007E-3</v>
      </c>
      <c r="BC61" s="35">
        <f t="shared" si="18"/>
        <v>2.3875E-2</v>
      </c>
    </row>
    <row r="62" spans="1:55" ht="15">
      <c r="A62" s="1">
        <v>56</v>
      </c>
      <c r="B62">
        <v>0.2762</v>
      </c>
      <c r="C62">
        <v>-2.4299999999999999E-2</v>
      </c>
      <c r="D62">
        <v>1.67E-2</v>
      </c>
      <c r="E62" s="34">
        <f t="shared" si="0"/>
        <v>3.706428571428555E-3</v>
      </c>
      <c r="F62" s="34">
        <f t="shared" si="1"/>
        <v>3.8042857142857135E-2</v>
      </c>
      <c r="G62" s="34">
        <f t="shared" si="2"/>
        <v>2.2175E-2</v>
      </c>
      <c r="H62">
        <v>0.2167</v>
      </c>
      <c r="I62">
        <v>-3.7499999999999999E-2</v>
      </c>
      <c r="J62">
        <v>-1.23E-2</v>
      </c>
      <c r="K62" s="35">
        <f t="shared" si="3"/>
        <v>2.9312857142857196E-2</v>
      </c>
      <c r="L62" s="35">
        <f t="shared" si="4"/>
        <v>4.2974999999999999E-2</v>
      </c>
      <c r="M62" s="35">
        <f t="shared" si="4"/>
        <v>1.7774999999999999E-2</v>
      </c>
      <c r="N62">
        <v>0.26889999999999997</v>
      </c>
      <c r="O62">
        <v>-1.5900000000000001E-2</v>
      </c>
      <c r="P62">
        <v>-1.23E-2</v>
      </c>
      <c r="Q62" s="35">
        <f t="shared" si="5"/>
        <v>6.9571428571427729E-3</v>
      </c>
      <c r="R62" s="35">
        <f t="shared" si="6"/>
        <v>2.1375000000000002E-2</v>
      </c>
      <c r="S62" s="35">
        <f t="shared" si="6"/>
        <v>1.7774999999999999E-2</v>
      </c>
      <c r="T62">
        <v>0.28989999999999999</v>
      </c>
      <c r="U62">
        <v>-2.64E-2</v>
      </c>
      <c r="V62">
        <v>-2.2000000000000001E-3</v>
      </c>
      <c r="W62" s="35">
        <f t="shared" si="7"/>
        <v>2.3207857142857169E-2</v>
      </c>
      <c r="X62" s="35">
        <f t="shared" si="8"/>
        <v>3.1875000000000001E-2</v>
      </c>
      <c r="Y62" s="35">
        <f t="shared" si="8"/>
        <v>3.2750000000000006E-3</v>
      </c>
      <c r="Z62">
        <v>0.255</v>
      </c>
      <c r="AA62">
        <v>-2.8000000000000001E-2</v>
      </c>
      <c r="AB62">
        <v>-1.8E-3</v>
      </c>
      <c r="AC62" s="35">
        <f t="shared" si="9"/>
        <v>1.0727142857142824E-2</v>
      </c>
      <c r="AD62" s="35">
        <f t="shared" si="10"/>
        <v>3.3475000000000005E-2</v>
      </c>
      <c r="AE62" s="35">
        <f t="shared" si="10"/>
        <v>3.6750000000000007E-3</v>
      </c>
      <c r="AF62">
        <v>0.27989999999999998</v>
      </c>
      <c r="AG62">
        <v>-5.1000000000000004E-3</v>
      </c>
      <c r="AH62">
        <v>-1.23E-2</v>
      </c>
      <c r="AI62" s="35">
        <f t="shared" si="11"/>
        <v>7.3821428571427816E-3</v>
      </c>
      <c r="AJ62" s="35">
        <f t="shared" si="12"/>
        <v>3.7500000000000033E-4</v>
      </c>
      <c r="AK62" s="35">
        <f t="shared" si="12"/>
        <v>1.7774999999999999E-2</v>
      </c>
      <c r="AL62">
        <v>0.2311</v>
      </c>
      <c r="AM62">
        <v>-2.5899999999999999E-2</v>
      </c>
      <c r="AN62">
        <v>-9.2999999999999992E-3</v>
      </c>
      <c r="AO62" s="35">
        <f t="shared" si="13"/>
        <v>1.3775714285714086E-2</v>
      </c>
      <c r="AP62" s="35">
        <f t="shared" si="14"/>
        <v>3.1375E-2</v>
      </c>
      <c r="AQ62" s="35">
        <f t="shared" si="14"/>
        <v>1.4775E-2</v>
      </c>
      <c r="AR62">
        <v>9.3799999999999994E-2</v>
      </c>
      <c r="AS62">
        <v>-2.7699999999999999E-2</v>
      </c>
      <c r="AT62">
        <v>3.1800000000000002E-2</v>
      </c>
      <c r="AU62" s="35">
        <f t="shared" si="15"/>
        <v>1.1414285714285294E-3</v>
      </c>
      <c r="AV62" s="35">
        <f t="shared" si="16"/>
        <v>3.3174999999999996E-2</v>
      </c>
      <c r="AW62" s="35">
        <f t="shared" si="16"/>
        <v>3.7275000000000003E-2</v>
      </c>
      <c r="AX62">
        <v>0.17780000000000001</v>
      </c>
      <c r="AY62">
        <v>-3.5299999999999998E-2</v>
      </c>
      <c r="AZ62">
        <v>-4.3E-3</v>
      </c>
      <c r="BA62" s="35">
        <f t="shared" si="17"/>
        <v>3.035857142857129E-2</v>
      </c>
      <c r="BB62" s="35">
        <f t="shared" si="18"/>
        <v>4.0774999999999999E-2</v>
      </c>
      <c r="BC62" s="35">
        <f t="shared" si="18"/>
        <v>1.1750000000000007E-3</v>
      </c>
    </row>
    <row r="63" spans="1:55" ht="15">
      <c r="A63" s="1">
        <v>57</v>
      </c>
      <c r="B63">
        <v>0.27929999999999999</v>
      </c>
      <c r="C63">
        <v>-3.0999999999999999E-3</v>
      </c>
      <c r="D63">
        <v>5.4000000000000003E-3</v>
      </c>
      <c r="E63" s="34">
        <f t="shared" si="0"/>
        <v>6.0642857142856332E-4</v>
      </c>
      <c r="F63" s="34">
        <f t="shared" si="1"/>
        <v>1.0642857142857138E-2</v>
      </c>
      <c r="G63" s="34">
        <f t="shared" si="2"/>
        <v>1.0875000000000001E-2</v>
      </c>
      <c r="H63">
        <v>0.22289999999999999</v>
      </c>
      <c r="I63">
        <v>-3.3000000000000002E-2</v>
      </c>
      <c r="J63">
        <v>-2.6599999999999999E-2</v>
      </c>
      <c r="K63" s="35">
        <f t="shared" si="3"/>
        <v>2.3112857142857213E-2</v>
      </c>
      <c r="L63" s="35">
        <f t="shared" si="4"/>
        <v>3.8475000000000002E-2</v>
      </c>
      <c r="M63" s="35">
        <f t="shared" si="4"/>
        <v>3.2074999999999999E-2</v>
      </c>
      <c r="N63">
        <v>0.28060000000000002</v>
      </c>
      <c r="O63">
        <v>-1.03E-2</v>
      </c>
      <c r="P63">
        <v>3.5000000000000001E-3</v>
      </c>
      <c r="Q63" s="35">
        <f t="shared" si="5"/>
        <v>4.7428571428572708E-3</v>
      </c>
      <c r="R63" s="35">
        <f t="shared" si="6"/>
        <v>1.5775000000000001E-2</v>
      </c>
      <c r="S63" s="35">
        <f t="shared" si="6"/>
        <v>8.9750000000000003E-3</v>
      </c>
      <c r="T63">
        <v>0.27860000000000001</v>
      </c>
      <c r="U63">
        <v>-2.6599999999999999E-2</v>
      </c>
      <c r="V63">
        <v>-2.0799999999999999E-2</v>
      </c>
      <c r="W63" s="35">
        <f t="shared" si="7"/>
        <v>1.1907857142857192E-2</v>
      </c>
      <c r="X63" s="35">
        <f t="shared" si="8"/>
        <v>3.2074999999999999E-2</v>
      </c>
      <c r="Y63" s="35">
        <f t="shared" si="8"/>
        <v>2.6275E-2</v>
      </c>
      <c r="Z63">
        <v>0.24679999999999999</v>
      </c>
      <c r="AA63">
        <v>-2.23E-2</v>
      </c>
      <c r="AB63">
        <v>7.4000000000000003E-3</v>
      </c>
      <c r="AC63" s="35">
        <f t="shared" si="9"/>
        <v>2.5271428571428112E-3</v>
      </c>
      <c r="AD63" s="35">
        <f t="shared" si="10"/>
        <v>2.7775000000000001E-2</v>
      </c>
      <c r="AE63" s="35">
        <f t="shared" si="10"/>
        <v>1.2875000000000001E-2</v>
      </c>
      <c r="AF63">
        <v>0.28060000000000002</v>
      </c>
      <c r="AG63">
        <v>-8.0000000000000002E-3</v>
      </c>
      <c r="AH63">
        <v>-6.8999999999999999E-3</v>
      </c>
      <c r="AI63" s="35">
        <f t="shared" si="11"/>
        <v>8.0821428571428156E-3</v>
      </c>
      <c r="AJ63" s="35">
        <f t="shared" si="12"/>
        <v>1.3475000000000001E-2</v>
      </c>
      <c r="AK63" s="35">
        <f t="shared" si="12"/>
        <v>1.2375000000000001E-2</v>
      </c>
      <c r="AL63">
        <v>0.25009999999999999</v>
      </c>
      <c r="AM63">
        <v>-2.18E-2</v>
      </c>
      <c r="AN63">
        <v>-7.7999999999999996E-3</v>
      </c>
      <c r="AO63" s="35">
        <f t="shared" si="13"/>
        <v>5.2242857142859034E-3</v>
      </c>
      <c r="AP63" s="35">
        <f t="shared" si="14"/>
        <v>2.7275000000000001E-2</v>
      </c>
      <c r="AQ63" s="35">
        <f t="shared" si="14"/>
        <v>1.3275E-2</v>
      </c>
      <c r="AR63">
        <v>9.6500000000000002E-2</v>
      </c>
      <c r="AS63">
        <v>-1.06E-2</v>
      </c>
      <c r="AT63">
        <v>6.1000000000000004E-3</v>
      </c>
      <c r="AU63" s="35">
        <f t="shared" si="15"/>
        <v>3.8414285714285373E-3</v>
      </c>
      <c r="AV63" s="35">
        <f t="shared" si="16"/>
        <v>1.6074999999999999E-2</v>
      </c>
      <c r="AW63" s="35">
        <f t="shared" si="16"/>
        <v>1.1575000000000002E-2</v>
      </c>
      <c r="AX63">
        <v>0.22900000000000001</v>
      </c>
      <c r="AY63">
        <v>-5.1799999999999999E-2</v>
      </c>
      <c r="AZ63">
        <v>-3.09E-2</v>
      </c>
      <c r="BA63" s="35">
        <f t="shared" si="17"/>
        <v>2.0841428571428705E-2</v>
      </c>
      <c r="BB63" s="35">
        <f t="shared" si="18"/>
        <v>5.7275E-2</v>
      </c>
      <c r="BC63" s="35">
        <f t="shared" si="18"/>
        <v>3.6375000000000005E-2</v>
      </c>
    </row>
    <row r="64" spans="1:55" ht="15">
      <c r="A64" s="1">
        <v>58</v>
      </c>
      <c r="B64">
        <v>0.27279999999999999</v>
      </c>
      <c r="C64">
        <v>-6.4999999999999997E-3</v>
      </c>
      <c r="D64">
        <v>2.0000000000000001E-4</v>
      </c>
      <c r="E64" s="34">
        <f t="shared" si="0"/>
        <v>7.1064285714285691E-3</v>
      </c>
      <c r="F64" s="34">
        <f t="shared" si="1"/>
        <v>7.2428571428571386E-3</v>
      </c>
      <c r="G64" s="34">
        <f t="shared" si="2"/>
        <v>5.6750000000000004E-3</v>
      </c>
      <c r="H64">
        <v>0.2341</v>
      </c>
      <c r="I64">
        <v>-4.3799999999999999E-2</v>
      </c>
      <c r="J64">
        <v>-6.7999999999999996E-3</v>
      </c>
      <c r="K64" s="35">
        <f t="shared" si="3"/>
        <v>1.1912857142857197E-2</v>
      </c>
      <c r="L64" s="35">
        <f t="shared" si="4"/>
        <v>4.9274999999999999E-2</v>
      </c>
      <c r="M64" s="35">
        <f t="shared" si="4"/>
        <v>1.2275000000000001E-2</v>
      </c>
      <c r="N64">
        <v>0.28660000000000002</v>
      </c>
      <c r="O64">
        <v>-9.1000000000000004E-3</v>
      </c>
      <c r="P64">
        <v>-3.2000000000000002E-3</v>
      </c>
      <c r="Q64" s="35">
        <f t="shared" si="5"/>
        <v>1.0742857142857276E-2</v>
      </c>
      <c r="R64" s="35">
        <f t="shared" si="6"/>
        <v>1.4575000000000001E-2</v>
      </c>
      <c r="S64" s="35">
        <f t="shared" si="6"/>
        <v>2.2750000000000005E-3</v>
      </c>
      <c r="T64">
        <v>0.28249999999999997</v>
      </c>
      <c r="U64">
        <v>-2.63E-2</v>
      </c>
      <c r="V64">
        <v>-1.3299999999999999E-2</v>
      </c>
      <c r="W64" s="35">
        <f t="shared" si="7"/>
        <v>1.5807857142857151E-2</v>
      </c>
      <c r="X64" s="35">
        <f t="shared" si="8"/>
        <v>3.1774999999999998E-2</v>
      </c>
      <c r="Y64" s="35">
        <f t="shared" si="8"/>
        <v>1.8775E-2</v>
      </c>
      <c r="Z64">
        <v>0.2218</v>
      </c>
      <c r="AA64">
        <v>-1.12E-2</v>
      </c>
      <c r="AB64">
        <v>1.14E-2</v>
      </c>
      <c r="AC64" s="35">
        <f t="shared" si="9"/>
        <v>2.2472857142857183E-2</v>
      </c>
      <c r="AD64" s="35">
        <f t="shared" si="10"/>
        <v>1.6675000000000002E-2</v>
      </c>
      <c r="AE64" s="35">
        <f t="shared" si="10"/>
        <v>1.6875000000000001E-2</v>
      </c>
      <c r="AF64">
        <v>0.27300000000000002</v>
      </c>
      <c r="AG64">
        <v>-2.9499999999999998E-2</v>
      </c>
      <c r="AH64">
        <v>-1.04E-2</v>
      </c>
      <c r="AI64" s="35">
        <f t="shared" si="11"/>
        <v>4.821428571428199E-4</v>
      </c>
      <c r="AJ64" s="35">
        <f t="shared" si="12"/>
        <v>3.4974999999999999E-2</v>
      </c>
      <c r="AK64" s="35">
        <f t="shared" si="12"/>
        <v>1.5875E-2</v>
      </c>
      <c r="AL64">
        <v>0.26329999999999998</v>
      </c>
      <c r="AM64">
        <v>-8.6E-3</v>
      </c>
      <c r="AN64">
        <v>-8.9999999999999993E-3</v>
      </c>
      <c r="AO64" s="35">
        <f t="shared" si="13"/>
        <v>1.8424285714285893E-2</v>
      </c>
      <c r="AP64" s="35">
        <f t="shared" si="14"/>
        <v>1.4075000000000001E-2</v>
      </c>
      <c r="AQ64" s="35">
        <f t="shared" si="14"/>
        <v>1.4475E-2</v>
      </c>
      <c r="AR64">
        <v>0.12759999999999999</v>
      </c>
      <c r="AS64">
        <v>-5.8000000000000003E-2</v>
      </c>
      <c r="AT64">
        <v>-1.5599999999999999E-2</v>
      </c>
      <c r="AU64" s="35">
        <f t="shared" si="15"/>
        <v>3.4941428571428526E-2</v>
      </c>
      <c r="AV64" s="35">
        <f t="shared" si="16"/>
        <v>6.3475000000000004E-2</v>
      </c>
      <c r="AW64" s="35">
        <f t="shared" si="16"/>
        <v>2.1075E-2</v>
      </c>
      <c r="AX64">
        <v>0.2205</v>
      </c>
      <c r="AY64">
        <v>-7.3499999999999996E-2</v>
      </c>
      <c r="AZ64">
        <v>-3.2099999999999997E-2</v>
      </c>
      <c r="BA64" s="35">
        <f t="shared" si="17"/>
        <v>1.2341428571428698E-2</v>
      </c>
      <c r="BB64" s="35">
        <f t="shared" si="18"/>
        <v>7.897499999999999E-2</v>
      </c>
      <c r="BC64" s="35">
        <f t="shared" si="18"/>
        <v>3.7574999999999997E-2</v>
      </c>
    </row>
    <row r="65" spans="1:55" ht="15">
      <c r="A65" s="1">
        <v>59</v>
      </c>
      <c r="B65">
        <v>0.26419999999999999</v>
      </c>
      <c r="C65">
        <v>-2.2800000000000001E-2</v>
      </c>
      <c r="D65">
        <v>8.9999999999999998E-4</v>
      </c>
      <c r="E65" s="34">
        <f t="shared" si="0"/>
        <v>1.5706428571428566E-2</v>
      </c>
      <c r="F65" s="34">
        <f t="shared" si="1"/>
        <v>3.6542857142857141E-2</v>
      </c>
      <c r="G65" s="34">
        <f t="shared" si="2"/>
        <v>6.3750000000000005E-3</v>
      </c>
      <c r="H65">
        <v>0.22439999999999999</v>
      </c>
      <c r="I65">
        <v>-2.4199999999999999E-2</v>
      </c>
      <c r="J65">
        <v>1.6500000000000001E-2</v>
      </c>
      <c r="K65" s="35">
        <f t="shared" si="3"/>
        <v>2.1612857142857211E-2</v>
      </c>
      <c r="L65" s="35">
        <f t="shared" si="4"/>
        <v>2.9675E-2</v>
      </c>
      <c r="M65" s="35">
        <f t="shared" si="4"/>
        <v>2.1975000000000001E-2</v>
      </c>
      <c r="N65">
        <v>0.29260000000000003</v>
      </c>
      <c r="O65">
        <v>-8.2000000000000007E-3</v>
      </c>
      <c r="P65">
        <v>-1.0800000000000001E-2</v>
      </c>
      <c r="Q65" s="35">
        <f t="shared" si="5"/>
        <v>1.6742857142857281E-2</v>
      </c>
      <c r="R65" s="35">
        <f t="shared" si="6"/>
        <v>1.3675000000000001E-2</v>
      </c>
      <c r="S65" s="35">
        <f t="shared" si="6"/>
        <v>1.6275000000000001E-2</v>
      </c>
      <c r="T65">
        <v>0.27650000000000002</v>
      </c>
      <c r="U65">
        <v>-2.3699999999999999E-2</v>
      </c>
      <c r="V65">
        <v>-1.34E-2</v>
      </c>
      <c r="W65" s="35">
        <f t="shared" si="7"/>
        <v>9.8078571428572014E-3</v>
      </c>
      <c r="X65" s="35">
        <f t="shared" si="8"/>
        <v>2.9175E-2</v>
      </c>
      <c r="Y65" s="35">
        <f t="shared" si="8"/>
        <v>1.8875000000000003E-2</v>
      </c>
      <c r="Z65">
        <v>0.26290000000000002</v>
      </c>
      <c r="AA65">
        <v>-3.1300000000000001E-2</v>
      </c>
      <c r="AB65">
        <v>2.06E-2</v>
      </c>
      <c r="AC65" s="35">
        <f t="shared" si="9"/>
        <v>1.8627142857142842E-2</v>
      </c>
      <c r="AD65" s="35">
        <f t="shared" si="10"/>
        <v>3.6775000000000002E-2</v>
      </c>
      <c r="AE65" s="35">
        <f t="shared" si="10"/>
        <v>2.6075000000000001E-2</v>
      </c>
      <c r="AF65">
        <v>0.2732</v>
      </c>
      <c r="AG65">
        <v>-3.2800000000000003E-2</v>
      </c>
      <c r="AH65">
        <v>-3.8999999999999998E-3</v>
      </c>
      <c r="AI65" s="35">
        <f t="shared" si="11"/>
        <v>6.8214285714279788E-4</v>
      </c>
      <c r="AJ65" s="35">
        <f t="shared" si="12"/>
        <v>3.8275000000000003E-2</v>
      </c>
      <c r="AK65" s="35">
        <f t="shared" si="12"/>
        <v>1.5750000000000009E-3</v>
      </c>
      <c r="AL65">
        <v>0.24590000000000001</v>
      </c>
      <c r="AM65">
        <v>-2.3E-2</v>
      </c>
      <c r="AN65">
        <v>-3.8999999999999998E-3</v>
      </c>
      <c r="AO65" s="35">
        <f t="shared" si="13"/>
        <v>1.0242857142859219E-3</v>
      </c>
      <c r="AP65" s="35">
        <f t="shared" si="14"/>
        <v>2.8475E-2</v>
      </c>
      <c r="AQ65" s="35">
        <f t="shared" si="14"/>
        <v>1.5750000000000009E-3</v>
      </c>
      <c r="AR65">
        <v>0.14849999999999999</v>
      </c>
      <c r="AS65">
        <v>-3.1800000000000002E-2</v>
      </c>
      <c r="AT65">
        <v>-2.4500000000000001E-2</v>
      </c>
      <c r="AU65" s="35">
        <f t="shared" si="15"/>
        <v>5.5841428571428528E-2</v>
      </c>
      <c r="AV65" s="35">
        <f t="shared" si="16"/>
        <v>3.7275000000000003E-2</v>
      </c>
      <c r="AW65" s="35">
        <f t="shared" si="16"/>
        <v>2.9975000000000002E-2</v>
      </c>
      <c r="AX65">
        <v>0.21990000000000001</v>
      </c>
      <c r="AY65">
        <v>-7.9500000000000001E-2</v>
      </c>
      <c r="AZ65">
        <v>-2.3599999999999999E-2</v>
      </c>
      <c r="BA65" s="35">
        <f t="shared" si="17"/>
        <v>1.1741428571428708E-2</v>
      </c>
      <c r="BB65" s="35">
        <f t="shared" si="18"/>
        <v>8.4974999999999995E-2</v>
      </c>
      <c r="BC65" s="35">
        <f t="shared" si="18"/>
        <v>2.9075E-2</v>
      </c>
    </row>
    <row r="66" spans="1:55" ht="15">
      <c r="A66" s="1">
        <v>60</v>
      </c>
      <c r="B66">
        <v>0.24790000000000001</v>
      </c>
      <c r="C66">
        <v>-1.26E-2</v>
      </c>
      <c r="D66">
        <v>1.3599999999999999E-2</v>
      </c>
      <c r="E66" s="34">
        <f t="shared" si="0"/>
        <v>3.2006428571428547E-2</v>
      </c>
      <c r="F66" s="34">
        <f t="shared" si="1"/>
        <v>1.1428571428571382E-3</v>
      </c>
      <c r="G66" s="34">
        <f t="shared" si="2"/>
        <v>1.9075000000000002E-2</v>
      </c>
      <c r="H66">
        <v>0.21729999999999999</v>
      </c>
      <c r="I66">
        <v>-3.5900000000000001E-2</v>
      </c>
      <c r="J66">
        <v>-3.0999999999999999E-3</v>
      </c>
      <c r="K66" s="35">
        <f t="shared" si="3"/>
        <v>2.8712857142857207E-2</v>
      </c>
      <c r="L66" s="35">
        <f t="shared" si="4"/>
        <v>4.1375000000000002E-2</v>
      </c>
      <c r="M66" s="35">
        <f t="shared" si="4"/>
        <v>2.3750000000000008E-3</v>
      </c>
      <c r="N66">
        <v>0.29120000000000001</v>
      </c>
      <c r="O66">
        <v>-2.3400000000000001E-2</v>
      </c>
      <c r="P66">
        <v>-4.1999999999999997E-3</v>
      </c>
      <c r="Q66" s="35">
        <f t="shared" si="5"/>
        <v>1.5342857142857269E-2</v>
      </c>
      <c r="R66" s="35">
        <f t="shared" si="6"/>
        <v>2.8875000000000001E-2</v>
      </c>
      <c r="S66" s="35">
        <f t="shared" si="6"/>
        <v>1.275000000000001E-3</v>
      </c>
      <c r="T66">
        <v>0.27610000000000001</v>
      </c>
      <c r="U66">
        <v>-3.2500000000000001E-2</v>
      </c>
      <c r="V66">
        <v>-7.6E-3</v>
      </c>
      <c r="W66" s="35">
        <f t="shared" si="7"/>
        <v>9.40785714285719E-3</v>
      </c>
      <c r="X66" s="35">
        <f t="shared" si="8"/>
        <v>3.7975000000000002E-2</v>
      </c>
      <c r="Y66" s="35">
        <f t="shared" si="8"/>
        <v>1.3075E-2</v>
      </c>
      <c r="Z66">
        <v>0.2576</v>
      </c>
      <c r="AA66">
        <v>-2.5999999999999999E-3</v>
      </c>
      <c r="AB66">
        <v>9.5999999999999992E-3</v>
      </c>
      <c r="AC66" s="35">
        <f t="shared" si="9"/>
        <v>1.3327142857142815E-2</v>
      </c>
      <c r="AD66" s="35">
        <f t="shared" si="10"/>
        <v>2.8750000000000008E-3</v>
      </c>
      <c r="AE66" s="35">
        <f t="shared" si="10"/>
        <v>1.5075E-2</v>
      </c>
      <c r="AF66">
        <v>0.25840000000000002</v>
      </c>
      <c r="AG66">
        <v>-4.2700000000000002E-2</v>
      </c>
      <c r="AH66">
        <v>6.7000000000000002E-3</v>
      </c>
      <c r="AI66" s="35">
        <f t="shared" si="11"/>
        <v>1.4117857142857182E-2</v>
      </c>
      <c r="AJ66" s="35">
        <f t="shared" si="12"/>
        <v>4.8175000000000003E-2</v>
      </c>
      <c r="AK66" s="35">
        <f t="shared" si="12"/>
        <v>1.2175000000000002E-2</v>
      </c>
      <c r="AL66">
        <v>0.24010000000000001</v>
      </c>
      <c r="AM66">
        <v>-1.6299999999999999E-2</v>
      </c>
      <c r="AN66">
        <v>-7.0000000000000001E-3</v>
      </c>
      <c r="AO66" s="35">
        <f t="shared" si="13"/>
        <v>4.7757142857140777E-3</v>
      </c>
      <c r="AP66" s="35">
        <f t="shared" si="14"/>
        <v>2.1774999999999999E-2</v>
      </c>
      <c r="AQ66" s="35">
        <f t="shared" si="14"/>
        <v>1.2475E-2</v>
      </c>
      <c r="AR66">
        <v>0.2014</v>
      </c>
      <c r="AS66">
        <v>-1.84E-2</v>
      </c>
      <c r="AT66">
        <v>-4.4900000000000002E-2</v>
      </c>
      <c r="AU66" s="35">
        <f t="shared" si="15"/>
        <v>0.10874142857142853</v>
      </c>
      <c r="AV66" s="35">
        <f t="shared" si="16"/>
        <v>2.3875E-2</v>
      </c>
      <c r="AW66" s="35">
        <f t="shared" si="16"/>
        <v>5.0375000000000003E-2</v>
      </c>
      <c r="AX66">
        <v>0.21049999999999999</v>
      </c>
      <c r="AY66">
        <v>-8.7599999999999997E-2</v>
      </c>
      <c r="AZ66">
        <v>-2.3300000000000001E-2</v>
      </c>
      <c r="BA66" s="35">
        <f t="shared" si="17"/>
        <v>2.3414285714286887E-3</v>
      </c>
      <c r="BB66" s="35">
        <f t="shared" si="18"/>
        <v>9.3074999999999991E-2</v>
      </c>
      <c r="BC66" s="35">
        <f t="shared" si="18"/>
        <v>2.8775000000000002E-2</v>
      </c>
    </row>
    <row r="67" spans="1:55" ht="15">
      <c r="A67" s="1">
        <v>61</v>
      </c>
      <c r="B67">
        <v>0.27129999999999999</v>
      </c>
      <c r="C67">
        <v>-7.6E-3</v>
      </c>
      <c r="D67">
        <v>8.0999999999999996E-3</v>
      </c>
      <c r="E67" s="34">
        <f t="shared" si="0"/>
        <v>8.6064285714285704E-3</v>
      </c>
      <c r="F67" s="34">
        <f t="shared" si="1"/>
        <v>6.1428571428571383E-3</v>
      </c>
      <c r="G67" s="34">
        <f t="shared" si="2"/>
        <v>1.3575E-2</v>
      </c>
      <c r="H67">
        <v>0.21029999999999999</v>
      </c>
      <c r="I67">
        <v>-2.9000000000000001E-2</v>
      </c>
      <c r="J67">
        <v>-6.9999999999999999E-4</v>
      </c>
      <c r="K67" s="35">
        <f t="shared" si="3"/>
        <v>3.5712857142857213E-2</v>
      </c>
      <c r="L67" s="35">
        <f t="shared" si="4"/>
        <v>3.4475000000000006E-2</v>
      </c>
      <c r="M67" s="35">
        <f t="shared" si="4"/>
        <v>4.7750000000000006E-3</v>
      </c>
      <c r="N67">
        <v>0.28499999999999998</v>
      </c>
      <c r="O67">
        <v>-1.9300000000000001E-2</v>
      </c>
      <c r="P67">
        <v>-5.7999999999999996E-3</v>
      </c>
      <c r="Q67" s="35">
        <f t="shared" si="5"/>
        <v>9.1428571428572303E-3</v>
      </c>
      <c r="R67" s="35">
        <f t="shared" si="6"/>
        <v>2.4775000000000002E-2</v>
      </c>
      <c r="S67" s="35">
        <f t="shared" si="6"/>
        <v>1.1275E-2</v>
      </c>
      <c r="T67">
        <v>0.27929999999999999</v>
      </c>
      <c r="U67">
        <v>-3.39E-2</v>
      </c>
      <c r="V67">
        <v>-6.1000000000000004E-3</v>
      </c>
      <c r="W67" s="35">
        <f t="shared" si="7"/>
        <v>1.2607857142857171E-2</v>
      </c>
      <c r="X67" s="35">
        <f t="shared" si="8"/>
        <v>3.9375E-2</v>
      </c>
      <c r="Y67" s="35">
        <f t="shared" si="8"/>
        <v>1.1575000000000002E-2</v>
      </c>
      <c r="Z67">
        <v>0.2767</v>
      </c>
      <c r="AA67">
        <v>-8.6999999999999994E-3</v>
      </c>
      <c r="AB67">
        <v>-6.8999999999999999E-3</v>
      </c>
      <c r="AC67" s="35">
        <f t="shared" si="9"/>
        <v>3.2427142857142821E-2</v>
      </c>
      <c r="AD67" s="35">
        <f t="shared" si="10"/>
        <v>1.4175E-2</v>
      </c>
      <c r="AE67" s="35">
        <f t="shared" si="10"/>
        <v>1.2375000000000001E-2</v>
      </c>
      <c r="AF67">
        <v>0.2616</v>
      </c>
      <c r="AG67">
        <v>-1.2800000000000001E-2</v>
      </c>
      <c r="AH67">
        <v>-1.1999999999999999E-3</v>
      </c>
      <c r="AI67" s="35">
        <f t="shared" si="11"/>
        <v>1.0917857142857201E-2</v>
      </c>
      <c r="AJ67" s="35">
        <f t="shared" si="12"/>
        <v>1.8275E-2</v>
      </c>
      <c r="AK67" s="35">
        <f t="shared" si="12"/>
        <v>4.275000000000001E-3</v>
      </c>
      <c r="AL67">
        <v>0.24179999999999999</v>
      </c>
      <c r="AM67">
        <v>-3.5099999999999999E-2</v>
      </c>
      <c r="AN67">
        <v>-1.11E-2</v>
      </c>
      <c r="AO67" s="35">
        <f t="shared" si="13"/>
        <v>3.0757142857140984E-3</v>
      </c>
      <c r="AP67" s="35">
        <f t="shared" si="14"/>
        <v>4.0575E-2</v>
      </c>
      <c r="AQ67" s="35">
        <f t="shared" si="14"/>
        <v>1.6574999999999999E-2</v>
      </c>
      <c r="AR67">
        <v>0.1188</v>
      </c>
      <c r="AS67">
        <v>-3.9800000000000002E-2</v>
      </c>
      <c r="AT67">
        <v>2.1700000000000001E-2</v>
      </c>
      <c r="AU67" s="35">
        <f t="shared" si="15"/>
        <v>2.6141428571428538E-2</v>
      </c>
      <c r="AV67" s="35">
        <f t="shared" si="16"/>
        <v>4.5275000000000003E-2</v>
      </c>
      <c r="AW67" s="35">
        <f t="shared" si="16"/>
        <v>2.7175000000000001E-2</v>
      </c>
      <c r="AX67">
        <v>0.24379999999999999</v>
      </c>
      <c r="AY67">
        <v>-4.4499999999999998E-2</v>
      </c>
      <c r="AZ67">
        <v>-3.3500000000000002E-2</v>
      </c>
      <c r="BA67" s="35">
        <f t="shared" si="17"/>
        <v>3.5641428571428685E-2</v>
      </c>
      <c r="BB67" s="35">
        <f t="shared" si="18"/>
        <v>4.9974999999999999E-2</v>
      </c>
      <c r="BC67" s="35">
        <f t="shared" si="18"/>
        <v>3.8975000000000003E-2</v>
      </c>
    </row>
    <row r="68" spans="1:55" ht="15">
      <c r="A68" s="1">
        <v>62</v>
      </c>
      <c r="B68">
        <v>0.28689999999999999</v>
      </c>
      <c r="C68">
        <v>-1.04E-2</v>
      </c>
      <c r="D68">
        <v>1E-3</v>
      </c>
      <c r="E68" s="34">
        <f t="shared" si="0"/>
        <v>6.9935714285714323E-3</v>
      </c>
      <c r="F68" s="34">
        <f t="shared" si="1"/>
        <v>3.3428571428571387E-3</v>
      </c>
      <c r="G68" s="34">
        <f t="shared" si="2"/>
        <v>6.4750000000000007E-3</v>
      </c>
      <c r="H68">
        <v>0.20880000000000001</v>
      </c>
      <c r="I68">
        <v>-1.38E-2</v>
      </c>
      <c r="J68">
        <v>-6.6E-3</v>
      </c>
      <c r="K68" s="35">
        <f t="shared" si="3"/>
        <v>3.7212857142857186E-2</v>
      </c>
      <c r="L68" s="35">
        <f t="shared" si="4"/>
        <v>1.9275E-2</v>
      </c>
      <c r="M68" s="35">
        <f t="shared" si="4"/>
        <v>1.2075000000000001E-2</v>
      </c>
      <c r="N68">
        <v>0.27289999999999998</v>
      </c>
      <c r="O68">
        <v>-1.11E-2</v>
      </c>
      <c r="P68">
        <v>-1.46E-2</v>
      </c>
      <c r="Q68" s="35">
        <f t="shared" si="5"/>
        <v>2.9571428571427694E-3</v>
      </c>
      <c r="R68" s="35">
        <f t="shared" si="6"/>
        <v>1.6574999999999999E-2</v>
      </c>
      <c r="S68" s="35">
        <f t="shared" si="6"/>
        <v>2.0075000000000003E-2</v>
      </c>
      <c r="T68">
        <v>0.2918</v>
      </c>
      <c r="U68">
        <v>-3.9600000000000003E-2</v>
      </c>
      <c r="V68">
        <v>-5.7999999999999996E-3</v>
      </c>
      <c r="W68" s="35">
        <f t="shared" si="7"/>
        <v>2.5107857142857182E-2</v>
      </c>
      <c r="X68" s="35">
        <f t="shared" si="8"/>
        <v>4.5075000000000004E-2</v>
      </c>
      <c r="Y68" s="35">
        <f t="shared" si="8"/>
        <v>1.1275E-2</v>
      </c>
      <c r="Z68">
        <v>0.27250000000000002</v>
      </c>
      <c r="AA68">
        <v>-2.0400000000000001E-2</v>
      </c>
      <c r="AB68">
        <v>-1.8200000000000001E-2</v>
      </c>
      <c r="AC68" s="35">
        <f t="shared" si="9"/>
        <v>2.822714285714284E-2</v>
      </c>
      <c r="AD68" s="35">
        <f t="shared" si="10"/>
        <v>2.5875000000000002E-2</v>
      </c>
      <c r="AE68" s="35">
        <f t="shared" si="10"/>
        <v>2.3675000000000002E-2</v>
      </c>
      <c r="AF68">
        <v>0.27160000000000001</v>
      </c>
      <c r="AG68">
        <v>0</v>
      </c>
      <c r="AH68">
        <v>-1.01E-2</v>
      </c>
      <c r="AI68" s="35">
        <f t="shared" si="11"/>
        <v>9.1785714285719244E-4</v>
      </c>
      <c r="AJ68" s="35">
        <f t="shared" si="12"/>
        <v>5.4750000000000007E-3</v>
      </c>
      <c r="AK68" s="35">
        <f t="shared" si="12"/>
        <v>1.5575E-2</v>
      </c>
      <c r="AL68">
        <v>0.25929999999999997</v>
      </c>
      <c r="AM68">
        <v>-2.4500000000000001E-2</v>
      </c>
      <c r="AN68">
        <v>-1.6400000000000001E-2</v>
      </c>
      <c r="AO68" s="35">
        <f t="shared" si="13"/>
        <v>1.4424285714285889E-2</v>
      </c>
      <c r="AP68" s="35">
        <f t="shared" si="14"/>
        <v>2.9975000000000002E-2</v>
      </c>
      <c r="AQ68" s="35">
        <f t="shared" si="14"/>
        <v>2.1875000000000002E-2</v>
      </c>
      <c r="AR68">
        <v>0.13150000000000001</v>
      </c>
      <c r="AS68">
        <v>-4.0899999999999999E-2</v>
      </c>
      <c r="AT68">
        <v>-0.01</v>
      </c>
      <c r="AU68" s="35">
        <f t="shared" si="15"/>
        <v>3.8841428571428541E-2</v>
      </c>
      <c r="AV68" s="35">
        <f t="shared" si="16"/>
        <v>4.6375E-2</v>
      </c>
      <c r="AW68" s="35">
        <f t="shared" si="16"/>
        <v>1.5475000000000001E-2</v>
      </c>
      <c r="AX68">
        <v>0.22040000000000001</v>
      </c>
      <c r="AY68">
        <v>-4.3499999999999997E-2</v>
      </c>
      <c r="AZ68">
        <v>-2.6499999999999999E-2</v>
      </c>
      <c r="BA68" s="35">
        <f t="shared" si="17"/>
        <v>1.2241428571428709E-2</v>
      </c>
      <c r="BB68" s="35">
        <f t="shared" si="18"/>
        <v>4.8974999999999998E-2</v>
      </c>
      <c r="BC68" s="35">
        <f t="shared" si="18"/>
        <v>3.1975000000000003E-2</v>
      </c>
    </row>
    <row r="69" spans="1:55" ht="15">
      <c r="A69" s="1">
        <v>63</v>
      </c>
      <c r="B69">
        <v>0.29239999999999999</v>
      </c>
      <c r="C69">
        <v>-1.35E-2</v>
      </c>
      <c r="D69">
        <v>4.1000000000000003E-3</v>
      </c>
      <c r="E69" s="34">
        <f t="shared" si="0"/>
        <v>1.2493571428571437E-2</v>
      </c>
      <c r="F69" s="34">
        <f t="shared" si="1"/>
        <v>2.4285714285713841E-4</v>
      </c>
      <c r="G69" s="34">
        <f t="shared" si="2"/>
        <v>9.5750000000000002E-3</v>
      </c>
      <c r="H69">
        <v>0.2177</v>
      </c>
      <c r="I69">
        <v>-4.58E-2</v>
      </c>
      <c r="J69">
        <v>-1.2500000000000001E-2</v>
      </c>
      <c r="K69" s="35">
        <f t="shared" si="3"/>
        <v>2.8312857142857195E-2</v>
      </c>
      <c r="L69" s="35">
        <f t="shared" si="4"/>
        <v>5.1275000000000001E-2</v>
      </c>
      <c r="M69" s="35">
        <f t="shared" si="4"/>
        <v>1.7975000000000001E-2</v>
      </c>
      <c r="N69">
        <v>0.27779999999999999</v>
      </c>
      <c r="O69">
        <v>-2.1899999999999999E-2</v>
      </c>
      <c r="P69">
        <v>-1.55E-2</v>
      </c>
      <c r="Q69" s="35">
        <f t="shared" si="5"/>
        <v>1.9428571428572461E-3</v>
      </c>
      <c r="R69" s="35">
        <f t="shared" si="6"/>
        <v>2.7375E-2</v>
      </c>
      <c r="S69" s="35">
        <f t="shared" si="6"/>
        <v>2.0975000000000001E-2</v>
      </c>
      <c r="T69">
        <v>0.28610000000000002</v>
      </c>
      <c r="U69">
        <v>-4.3700000000000003E-2</v>
      </c>
      <c r="V69">
        <v>4.1000000000000003E-3</v>
      </c>
      <c r="W69" s="35">
        <f t="shared" si="7"/>
        <v>1.9407857142857199E-2</v>
      </c>
      <c r="X69" s="35">
        <f t="shared" si="8"/>
        <v>4.9175000000000003E-2</v>
      </c>
      <c r="Y69" s="35">
        <f t="shared" si="8"/>
        <v>9.5750000000000002E-3</v>
      </c>
      <c r="Z69">
        <v>0.26819999999999999</v>
      </c>
      <c r="AA69">
        <v>-2.0799999999999999E-2</v>
      </c>
      <c r="AB69">
        <v>6.3E-3</v>
      </c>
      <c r="AC69" s="35">
        <f t="shared" si="9"/>
        <v>2.3927142857142814E-2</v>
      </c>
      <c r="AD69" s="35">
        <f t="shared" si="10"/>
        <v>2.6275E-2</v>
      </c>
      <c r="AE69" s="35">
        <f t="shared" si="10"/>
        <v>1.1775000000000001E-2</v>
      </c>
      <c r="AF69">
        <v>0.2878</v>
      </c>
      <c r="AG69">
        <v>-7.7000000000000002E-3</v>
      </c>
      <c r="AH69">
        <v>-5.7000000000000002E-3</v>
      </c>
      <c r="AI69" s="35">
        <f t="shared" si="11"/>
        <v>1.52821428571428E-2</v>
      </c>
      <c r="AJ69" s="35">
        <f t="shared" si="12"/>
        <v>1.3175000000000001E-2</v>
      </c>
      <c r="AK69" s="35">
        <f t="shared" si="12"/>
        <v>1.1175000000000001E-2</v>
      </c>
      <c r="AL69">
        <v>0.2334</v>
      </c>
      <c r="AM69">
        <v>-5.0099999999999999E-2</v>
      </c>
      <c r="AN69">
        <v>-8.6999999999999994E-3</v>
      </c>
      <c r="AO69" s="35">
        <f t="shared" si="13"/>
        <v>1.1475714285714089E-2</v>
      </c>
      <c r="AP69" s="35">
        <f t="shared" si="14"/>
        <v>5.5574999999999999E-2</v>
      </c>
      <c r="AQ69" s="35">
        <f t="shared" si="14"/>
        <v>1.4175E-2</v>
      </c>
      <c r="AR69">
        <v>0.14660000000000001</v>
      </c>
      <c r="AS69">
        <v>-7.5700000000000003E-2</v>
      </c>
      <c r="AT69">
        <v>-2.5499999999999998E-2</v>
      </c>
      <c r="AU69" s="35">
        <f t="shared" si="15"/>
        <v>5.3941428571428543E-2</v>
      </c>
      <c r="AV69" s="35">
        <f t="shared" si="16"/>
        <v>8.1174999999999997E-2</v>
      </c>
      <c r="AW69" s="35">
        <f t="shared" si="16"/>
        <v>3.0974999999999999E-2</v>
      </c>
      <c r="AX69">
        <v>0.23899999999999999</v>
      </c>
      <c r="AY69">
        <v>-7.1300000000000002E-2</v>
      </c>
      <c r="AZ69">
        <v>-2.2700000000000001E-2</v>
      </c>
      <c r="BA69" s="35">
        <f t="shared" si="17"/>
        <v>3.0841428571428686E-2</v>
      </c>
      <c r="BB69" s="35">
        <f t="shared" si="18"/>
        <v>7.677500000000001E-2</v>
      </c>
      <c r="BC69" s="35">
        <f t="shared" si="18"/>
        <v>2.8175000000000002E-2</v>
      </c>
    </row>
    <row r="70" spans="1:55" ht="15">
      <c r="A70" s="1">
        <v>64</v>
      </c>
      <c r="B70">
        <v>0.2908</v>
      </c>
      <c r="C70">
        <v>-1.0200000000000001E-2</v>
      </c>
      <c r="D70">
        <v>6.9999999999999999E-4</v>
      </c>
      <c r="E70" s="34">
        <f t="shared" si="0"/>
        <v>1.0893571428571447E-2</v>
      </c>
      <c r="F70" s="34">
        <f t="shared" si="1"/>
        <v>3.5428571428571375E-3</v>
      </c>
      <c r="G70" s="34">
        <f t="shared" si="2"/>
        <v>6.1750000000000008E-3</v>
      </c>
      <c r="H70">
        <v>0.21210000000000001</v>
      </c>
      <c r="I70">
        <v>-4.1000000000000002E-2</v>
      </c>
      <c r="J70">
        <v>1.26E-2</v>
      </c>
      <c r="K70" s="35">
        <f t="shared" si="3"/>
        <v>3.3912857142857189E-2</v>
      </c>
      <c r="L70" s="35">
        <f t="shared" si="4"/>
        <v>4.6475000000000002E-2</v>
      </c>
      <c r="M70" s="35">
        <f t="shared" si="4"/>
        <v>1.8075000000000001E-2</v>
      </c>
      <c r="N70">
        <v>0.27529999999999999</v>
      </c>
      <c r="O70">
        <v>-2.41E-2</v>
      </c>
      <c r="P70">
        <v>-5.0000000000000001E-4</v>
      </c>
      <c r="Q70" s="35">
        <f t="shared" si="5"/>
        <v>5.5714285714275613E-4</v>
      </c>
      <c r="R70" s="35">
        <f t="shared" si="6"/>
        <v>2.9575000000000001E-2</v>
      </c>
      <c r="S70" s="35">
        <f t="shared" si="6"/>
        <v>4.9750000000000003E-3</v>
      </c>
      <c r="T70">
        <v>0.28499999999999998</v>
      </c>
      <c r="U70">
        <v>-4.3700000000000003E-2</v>
      </c>
      <c r="V70">
        <v>-1E-4</v>
      </c>
      <c r="W70" s="35">
        <f t="shared" si="7"/>
        <v>1.8307857142857153E-2</v>
      </c>
      <c r="X70" s="35">
        <f t="shared" si="8"/>
        <v>4.9175000000000003E-2</v>
      </c>
      <c r="Y70" s="35">
        <f t="shared" si="8"/>
        <v>5.3750000000000004E-3</v>
      </c>
      <c r="Z70">
        <v>0.26679999999999998</v>
      </c>
      <c r="AA70">
        <v>0</v>
      </c>
      <c r="AB70">
        <v>5.9999999999999995E-4</v>
      </c>
      <c r="AC70" s="35">
        <f t="shared" si="9"/>
        <v>2.2527142857142801E-2</v>
      </c>
      <c r="AD70" s="35">
        <f t="shared" si="10"/>
        <v>5.4750000000000007E-3</v>
      </c>
      <c r="AE70" s="35">
        <f t="shared" si="10"/>
        <v>6.0750000000000005E-3</v>
      </c>
      <c r="AF70">
        <v>0.26479999999999998</v>
      </c>
      <c r="AG70">
        <v>0</v>
      </c>
      <c r="AH70">
        <v>4.4000000000000003E-3</v>
      </c>
      <c r="AI70" s="35">
        <f t="shared" si="11"/>
        <v>7.7178571428572207E-3</v>
      </c>
      <c r="AJ70" s="35">
        <f t="shared" si="12"/>
        <v>5.4750000000000007E-3</v>
      </c>
      <c r="AK70" s="35">
        <f t="shared" si="12"/>
        <v>9.8750000000000018E-3</v>
      </c>
      <c r="AL70">
        <v>0.21859999999999999</v>
      </c>
      <c r="AM70">
        <v>-4.5100000000000001E-2</v>
      </c>
      <c r="AN70">
        <v>-6.6E-3</v>
      </c>
      <c r="AO70" s="35">
        <f t="shared" si="13"/>
        <v>2.6275714285714097E-2</v>
      </c>
      <c r="AP70" s="35">
        <f t="shared" si="14"/>
        <v>5.0575000000000002E-2</v>
      </c>
      <c r="AQ70" s="35">
        <f t="shared" si="14"/>
        <v>1.2075000000000001E-2</v>
      </c>
      <c r="AR70">
        <v>0.10970000000000001</v>
      </c>
      <c r="AS70">
        <v>-9.3200000000000005E-2</v>
      </c>
      <c r="AT70">
        <v>-2.5499999999999998E-2</v>
      </c>
      <c r="AU70" s="35">
        <f t="shared" si="15"/>
        <v>1.7041428571428541E-2</v>
      </c>
      <c r="AV70" s="35">
        <f t="shared" si="16"/>
        <v>9.8675000000000013E-2</v>
      </c>
      <c r="AW70" s="35">
        <f t="shared" si="16"/>
        <v>3.0974999999999999E-2</v>
      </c>
      <c r="AX70">
        <v>0.23180000000000001</v>
      </c>
      <c r="AY70">
        <v>-7.0900000000000005E-2</v>
      </c>
      <c r="AZ70">
        <v>-3.39E-2</v>
      </c>
      <c r="BA70" s="35">
        <f t="shared" si="17"/>
        <v>2.3641428571428702E-2</v>
      </c>
      <c r="BB70" s="35">
        <f t="shared" si="18"/>
        <v>7.6374999999999998E-2</v>
      </c>
      <c r="BC70" s="35">
        <f t="shared" si="18"/>
        <v>3.9375E-2</v>
      </c>
    </row>
    <row r="71" spans="1:55" ht="15">
      <c r="A71" s="1">
        <v>65</v>
      </c>
      <c r="B71">
        <v>0.28189999999999998</v>
      </c>
      <c r="C71">
        <v>-1.49E-2</v>
      </c>
      <c r="D71">
        <v>3.7000000000000002E-3</v>
      </c>
      <c r="E71" s="34">
        <f t="shared" si="0"/>
        <v>1.9935714285714279E-3</v>
      </c>
      <c r="F71" s="34">
        <f t="shared" si="1"/>
        <v>2.8642857142857137E-2</v>
      </c>
      <c r="G71" s="34">
        <f t="shared" si="2"/>
        <v>9.1750000000000009E-3</v>
      </c>
      <c r="H71">
        <v>0.22459999999999999</v>
      </c>
      <c r="I71">
        <v>-3.7600000000000001E-2</v>
      </c>
      <c r="J71">
        <v>6.3E-3</v>
      </c>
      <c r="K71" s="35">
        <f t="shared" si="3"/>
        <v>2.1412857142857206E-2</v>
      </c>
      <c r="L71" s="35">
        <f t="shared" si="4"/>
        <v>4.3075000000000002E-2</v>
      </c>
      <c r="M71" s="35">
        <f t="shared" si="4"/>
        <v>1.1775000000000001E-2</v>
      </c>
      <c r="N71">
        <v>0.27060000000000001</v>
      </c>
      <c r="O71">
        <v>-2.7699999999999999E-2</v>
      </c>
      <c r="P71">
        <v>-5.8999999999999999E-3</v>
      </c>
      <c r="Q71" s="35">
        <f t="shared" si="5"/>
        <v>5.2571428571427381E-3</v>
      </c>
      <c r="R71" s="35">
        <f t="shared" si="6"/>
        <v>3.3174999999999996E-2</v>
      </c>
      <c r="S71" s="35">
        <f t="shared" si="6"/>
        <v>1.1375E-2</v>
      </c>
      <c r="T71">
        <v>0.28460000000000002</v>
      </c>
      <c r="U71">
        <v>-3.73E-2</v>
      </c>
      <c r="V71">
        <v>-5.7999999999999996E-3</v>
      </c>
      <c r="W71" s="35">
        <f t="shared" si="7"/>
        <v>1.7907857142857198E-2</v>
      </c>
      <c r="X71" s="35">
        <f t="shared" si="8"/>
        <v>4.2775000000000001E-2</v>
      </c>
      <c r="Y71" s="35">
        <f t="shared" si="8"/>
        <v>1.1275E-2</v>
      </c>
      <c r="Z71">
        <v>0.22339999999999999</v>
      </c>
      <c r="AA71">
        <v>-3.2099999999999997E-2</v>
      </c>
      <c r="AB71">
        <v>1.9300000000000001E-2</v>
      </c>
      <c r="AC71" s="35">
        <f t="shared" si="9"/>
        <v>2.0872857142857193E-2</v>
      </c>
      <c r="AD71" s="35">
        <f t="shared" si="10"/>
        <v>3.7574999999999997E-2</v>
      </c>
      <c r="AE71" s="35">
        <f t="shared" si="10"/>
        <v>2.4775000000000002E-2</v>
      </c>
      <c r="AF71">
        <v>0.26579999999999998</v>
      </c>
      <c r="AG71">
        <v>-5.0000000000000001E-4</v>
      </c>
      <c r="AH71">
        <v>3.8999999999999998E-3</v>
      </c>
      <c r="AI71" s="35">
        <f t="shared" si="11"/>
        <v>6.7178571428572198E-3</v>
      </c>
      <c r="AJ71" s="35">
        <f t="shared" si="12"/>
        <v>4.9750000000000003E-3</v>
      </c>
      <c r="AK71" s="35">
        <f t="shared" si="12"/>
        <v>9.3750000000000014E-3</v>
      </c>
      <c r="AL71">
        <v>0.21609999999999999</v>
      </c>
      <c r="AM71">
        <v>-4.1000000000000003E-3</v>
      </c>
      <c r="AN71">
        <v>1.6000000000000001E-3</v>
      </c>
      <c r="AO71" s="35">
        <f t="shared" si="13"/>
        <v>2.8775714285714099E-2</v>
      </c>
      <c r="AP71" s="35">
        <f t="shared" si="14"/>
        <v>1.3750000000000004E-3</v>
      </c>
      <c r="AQ71" s="35">
        <f t="shared" si="14"/>
        <v>7.0750000000000006E-3</v>
      </c>
      <c r="AR71">
        <v>4.1399999999999999E-2</v>
      </c>
      <c r="AS71">
        <v>-9.8000000000000004E-2</v>
      </c>
      <c r="AT71">
        <v>9.7000000000000003E-3</v>
      </c>
      <c r="AU71" s="35">
        <f t="shared" si="15"/>
        <v>5.1258571428571466E-2</v>
      </c>
      <c r="AV71" s="35">
        <f t="shared" si="16"/>
        <v>0.10347500000000001</v>
      </c>
      <c r="AW71" s="35">
        <f t="shared" si="16"/>
        <v>1.5175000000000001E-2</v>
      </c>
      <c r="AX71">
        <v>0.21840000000000001</v>
      </c>
      <c r="AY71">
        <v>-3.5799999999999998E-2</v>
      </c>
      <c r="AZ71">
        <v>-3.73E-2</v>
      </c>
      <c r="BA71" s="35">
        <f t="shared" si="17"/>
        <v>1.0241428571428707E-2</v>
      </c>
      <c r="BB71" s="35">
        <f t="shared" si="18"/>
        <v>4.1274999999999999E-2</v>
      </c>
      <c r="BC71" s="35">
        <f t="shared" si="18"/>
        <v>4.2775000000000001E-2</v>
      </c>
    </row>
    <row r="72" spans="1:55" ht="15">
      <c r="A72" s="1">
        <v>66</v>
      </c>
      <c r="B72">
        <v>0.29139999999999999</v>
      </c>
      <c r="C72">
        <v>-1.41E-2</v>
      </c>
      <c r="D72">
        <v>7.4000000000000003E-3</v>
      </c>
      <c r="E72" s="34">
        <f t="shared" ref="E72:E135" si="19">IF(B72&gt;$B$149,B72-$B$149,$B$149-B72)</f>
        <v>1.1493571428571436E-2</v>
      </c>
      <c r="F72" s="34">
        <f t="shared" ref="F72:F135" si="20">IF(C72&gt;$C$149,C72-$C$149,IF(C72&gt;0,$C$149-C72,IF(C72&gt;(-$C$149),$C$149-(C72*(-1)),(C72+$C$149)*(-1))))</f>
        <v>2.7842857142857138E-2</v>
      </c>
      <c r="G72" s="34">
        <f t="shared" ref="G72:G135" si="21">IF(D72&gt;$D$149,D72-$D$149,IF(D72&gt;0,$D$149-D72,IF(D72&gt;(-$D$149),$D$149-(D72*(-1)),(D72+$D$149)*(-1))))</f>
        <v>1.2875000000000001E-2</v>
      </c>
      <c r="H72">
        <v>0.21990000000000001</v>
      </c>
      <c r="I72">
        <v>-3.1399999999999997E-2</v>
      </c>
      <c r="J72">
        <v>4.4000000000000003E-3</v>
      </c>
      <c r="K72" s="35">
        <f t="shared" ref="K72:K135" si="22">IF(H72&gt;$H$149,H72-$H$149,$H$149-H72)</f>
        <v>2.6112857142857188E-2</v>
      </c>
      <c r="L72" s="35">
        <f t="shared" ref="L72:M135" si="23">IF(I72&gt;$D$149,I72-$D$149,IF(I72&gt;0,$D$149-I72,IF(I72&gt;(-$D$149),$D$149-(I72*(-1)),(I72+$D$149)*(-1))))</f>
        <v>3.6874999999999998E-2</v>
      </c>
      <c r="M72" s="35">
        <f t="shared" si="23"/>
        <v>9.8750000000000018E-3</v>
      </c>
      <c r="N72">
        <v>0.28789999999999999</v>
      </c>
      <c r="O72">
        <v>-1.4500000000000001E-2</v>
      </c>
      <c r="P72">
        <v>-2.1100000000000001E-2</v>
      </c>
      <c r="Q72" s="35">
        <f t="shared" ref="Q72:Q135" si="24">IF(N72&gt;$N$149,N72-$N$149,$N$149-N72)</f>
        <v>1.2042857142857244E-2</v>
      </c>
      <c r="R72" s="35">
        <f t="shared" ref="R72:S135" si="25">IF(O72&gt;$D$149,O72-$D$149,IF(O72&gt;0,$D$149-O72,IF(O72&gt;(-$D$149),$D$149-(O72*(-1)),(O72+$D$149)*(-1))))</f>
        <v>1.9975E-2</v>
      </c>
      <c r="S72" s="35">
        <f t="shared" si="25"/>
        <v>2.6575000000000001E-2</v>
      </c>
      <c r="T72">
        <v>0.28129999999999999</v>
      </c>
      <c r="U72">
        <v>-4.3700000000000003E-2</v>
      </c>
      <c r="V72">
        <v>-1E-3</v>
      </c>
      <c r="W72" s="35">
        <f t="shared" ref="W72:W135" si="26">IF(T72&gt;$T$149,T72-$T$149,$T$149-T72)</f>
        <v>1.4607857142857172E-2</v>
      </c>
      <c r="X72" s="35">
        <f t="shared" ref="X72:Y135" si="27">IF(U72&gt;$D$149,U72-$D$149,IF(U72&gt;0,$D$149-U72,IF(U72&gt;(-$D$149),$D$149-(U72*(-1)),(U72+$D$149)*(-1))))</f>
        <v>4.9175000000000003E-2</v>
      </c>
      <c r="Y72" s="35">
        <f t="shared" si="27"/>
        <v>4.4750000000000007E-3</v>
      </c>
      <c r="Z72">
        <v>0.26619999999999999</v>
      </c>
      <c r="AA72">
        <v>-4.8999999999999998E-3</v>
      </c>
      <c r="AB72">
        <v>1.17E-2</v>
      </c>
      <c r="AC72" s="35">
        <f t="shared" ref="AC72:AC135" si="28">IF(Z72&gt;$Z$149,Z72-$Z$149,$Z$149-Z72)</f>
        <v>2.1927142857142812E-2</v>
      </c>
      <c r="AD72" s="35">
        <f t="shared" ref="AD72:AE135" si="29">IF(AA72&gt;$D$149,AA72-$D$149,IF(AA72&gt;0,$D$149-AA72,IF(AA72&gt;(-$D$149),$D$149-(AA72*(-1)),(AA72+$D$149)*(-1))))</f>
        <v>5.7500000000000086E-4</v>
      </c>
      <c r="AE72" s="35">
        <f t="shared" si="29"/>
        <v>1.7175000000000003E-2</v>
      </c>
      <c r="AF72">
        <v>0.2717</v>
      </c>
      <c r="AG72">
        <v>-3.0000000000000001E-3</v>
      </c>
      <c r="AH72">
        <v>-6.9999999999999999E-4</v>
      </c>
      <c r="AI72" s="35">
        <f t="shared" ref="AI72:AI135" si="30">IF(AF72&gt;$AF$149,AF72-$AF$149,$AF$149-AF72)</f>
        <v>8.1785714285720346E-4</v>
      </c>
      <c r="AJ72" s="35">
        <f t="shared" ref="AJ72:AK135" si="31">IF(AG72&gt;$D$149,AG72-$D$149,IF(AG72&gt;0,$D$149-AG72,IF(AG72&gt;(-$D$149),$D$149-(AG72*(-1)),(AG72+$D$149)*(-1))))</f>
        <v>2.4750000000000006E-3</v>
      </c>
      <c r="AK72" s="35">
        <f t="shared" si="31"/>
        <v>4.7750000000000006E-3</v>
      </c>
      <c r="AL72">
        <v>0.20380000000000001</v>
      </c>
      <c r="AM72">
        <v>-1.6400000000000001E-2</v>
      </c>
      <c r="AN72">
        <v>-1.6299999999999999E-2</v>
      </c>
      <c r="AO72" s="35">
        <f t="shared" ref="AO72:AO135" si="32">IF(AL72&gt;$AL$149,AL72-$AL$149,$AL$149-AL72)</f>
        <v>4.1075714285714077E-2</v>
      </c>
      <c r="AP72" s="35">
        <f t="shared" ref="AP72:AQ135" si="33">IF(AM72&gt;$D$149,AM72-$D$149,IF(AM72&gt;0,$D$149-AM72,IF(AM72&gt;(-$D$149),$D$149-(AM72*(-1)),(AM72+$D$149)*(-1))))</f>
        <v>2.1875000000000002E-2</v>
      </c>
      <c r="AQ72" s="35">
        <f t="shared" si="33"/>
        <v>2.1774999999999999E-2</v>
      </c>
      <c r="AR72">
        <v>6.2799999999999995E-2</v>
      </c>
      <c r="AS72">
        <v>-1.95E-2</v>
      </c>
      <c r="AT72">
        <v>4.6800000000000001E-2</v>
      </c>
      <c r="AU72" s="35">
        <f t="shared" ref="AU72:AU135" si="34">IF(AR72&gt;$AR$149,AR72-$AR$149,$AR$149-AR72)</f>
        <v>2.985857142857147E-2</v>
      </c>
      <c r="AV72" s="35">
        <f t="shared" ref="AV72:AW135" si="35">IF(AS72&gt;$D$149,AS72-$D$149,IF(AS72&gt;0,$D$149-AS72,IF(AS72&gt;(-$D$149),$D$149-(AS72*(-1)),(AS72+$D$149)*(-1))))</f>
        <v>2.4975000000000001E-2</v>
      </c>
      <c r="AW72" s="35">
        <f t="shared" si="35"/>
        <v>5.2275000000000002E-2</v>
      </c>
      <c r="AX72">
        <v>0.23130000000000001</v>
      </c>
      <c r="AY72">
        <v>-4.58E-2</v>
      </c>
      <c r="AZ72">
        <v>-2.8400000000000002E-2</v>
      </c>
      <c r="BA72" s="35">
        <f t="shared" ref="BA72:BA135" si="36">IF(AX72&gt;$AX$149,AX72-$AX$149,$AX$149-AX72)</f>
        <v>2.3141428571428702E-2</v>
      </c>
      <c r="BB72" s="35">
        <f t="shared" ref="BB72:BC135" si="37">IF(AY72&gt;$D$149,AY72-$D$149,IF(AY72&gt;0,$D$149-AY72,IF(AY72&gt;(-$D$149),$D$149-(AY72*(-1)),(AY72+$D$149)*(-1))))</f>
        <v>5.1275000000000001E-2</v>
      </c>
      <c r="BC72" s="35">
        <f t="shared" si="37"/>
        <v>3.3875000000000002E-2</v>
      </c>
    </row>
    <row r="73" spans="1:55" ht="15">
      <c r="A73" s="1">
        <v>67</v>
      </c>
      <c r="B73">
        <v>0.28270000000000001</v>
      </c>
      <c r="C73">
        <v>-9.7999999999999997E-3</v>
      </c>
      <c r="D73">
        <v>7.0000000000000001E-3</v>
      </c>
      <c r="E73" s="34">
        <f t="shared" si="19"/>
        <v>2.7935714285714508E-3</v>
      </c>
      <c r="F73" s="34">
        <f t="shared" si="20"/>
        <v>3.9428571428571386E-3</v>
      </c>
      <c r="G73" s="34">
        <f t="shared" si="21"/>
        <v>1.2475E-2</v>
      </c>
      <c r="H73">
        <v>0.2324</v>
      </c>
      <c r="I73">
        <v>-2.5899999999999999E-2</v>
      </c>
      <c r="J73">
        <v>2.8E-3</v>
      </c>
      <c r="K73" s="35">
        <f t="shared" si="22"/>
        <v>1.3612857142857204E-2</v>
      </c>
      <c r="L73" s="35">
        <f t="shared" si="23"/>
        <v>3.1375E-2</v>
      </c>
      <c r="M73" s="35">
        <f t="shared" si="23"/>
        <v>8.2750000000000011E-3</v>
      </c>
      <c r="N73">
        <v>0.29499999999999998</v>
      </c>
      <c r="O73">
        <v>-2.29E-2</v>
      </c>
      <c r="P73">
        <v>-1.6799999999999999E-2</v>
      </c>
      <c r="Q73" s="35">
        <f t="shared" si="24"/>
        <v>1.9142857142857239E-2</v>
      </c>
      <c r="R73" s="35">
        <f t="shared" si="25"/>
        <v>2.8375000000000001E-2</v>
      </c>
      <c r="S73" s="35">
        <f t="shared" si="25"/>
        <v>2.2275E-2</v>
      </c>
      <c r="T73">
        <v>0.27579999999999999</v>
      </c>
      <c r="U73">
        <v>-2.81E-2</v>
      </c>
      <c r="V73">
        <v>-9.7000000000000003E-3</v>
      </c>
      <c r="W73" s="35">
        <f t="shared" si="26"/>
        <v>9.1078571428571675E-3</v>
      </c>
      <c r="X73" s="35">
        <f t="shared" si="27"/>
        <v>3.3575000000000001E-2</v>
      </c>
      <c r="Y73" s="35">
        <f t="shared" si="27"/>
        <v>1.5175000000000001E-2</v>
      </c>
      <c r="Z73">
        <v>0.2838</v>
      </c>
      <c r="AA73">
        <v>-1.21E-2</v>
      </c>
      <c r="AB73">
        <v>5.3E-3</v>
      </c>
      <c r="AC73" s="35">
        <f t="shared" si="28"/>
        <v>3.9527142857142816E-2</v>
      </c>
      <c r="AD73" s="35">
        <f t="shared" si="29"/>
        <v>1.7575E-2</v>
      </c>
      <c r="AE73" s="35">
        <f t="shared" si="29"/>
        <v>1.0775E-2</v>
      </c>
      <c r="AF73">
        <v>0.26879999999999998</v>
      </c>
      <c r="AG73">
        <v>-1.2500000000000001E-2</v>
      </c>
      <c r="AH73">
        <v>-6.9999999999999999E-4</v>
      </c>
      <c r="AI73" s="35">
        <f t="shared" si="30"/>
        <v>3.7178571428572171E-3</v>
      </c>
      <c r="AJ73" s="35">
        <f t="shared" si="31"/>
        <v>1.7975000000000001E-2</v>
      </c>
      <c r="AK73" s="35">
        <f t="shared" si="31"/>
        <v>4.7750000000000006E-3</v>
      </c>
      <c r="AL73">
        <v>0.21229999999999999</v>
      </c>
      <c r="AM73">
        <v>-2.2100000000000002E-2</v>
      </c>
      <c r="AN73">
        <v>-4.7999999999999996E-3</v>
      </c>
      <c r="AO73" s="35">
        <f t="shared" si="32"/>
        <v>3.2575714285714097E-2</v>
      </c>
      <c r="AP73" s="35">
        <f t="shared" si="33"/>
        <v>2.7575000000000002E-2</v>
      </c>
      <c r="AQ73" s="35">
        <f t="shared" si="33"/>
        <v>6.7500000000000112E-4</v>
      </c>
      <c r="AR73">
        <v>4.87E-2</v>
      </c>
      <c r="AS73">
        <v>-1.6799999999999999E-2</v>
      </c>
      <c r="AT73">
        <v>4.5100000000000001E-2</v>
      </c>
      <c r="AU73" s="35">
        <f t="shared" si="34"/>
        <v>4.3958571428571465E-2</v>
      </c>
      <c r="AV73" s="35">
        <f t="shared" si="35"/>
        <v>2.2275E-2</v>
      </c>
      <c r="AW73" s="35">
        <f t="shared" si="35"/>
        <v>5.0575000000000002E-2</v>
      </c>
      <c r="AX73">
        <v>0.214</v>
      </c>
      <c r="AY73">
        <v>-4.8500000000000001E-2</v>
      </c>
      <c r="AZ73">
        <v>-2.4799999999999999E-2</v>
      </c>
      <c r="BA73" s="35">
        <f t="shared" si="36"/>
        <v>5.8414285714286918E-3</v>
      </c>
      <c r="BB73" s="35">
        <f t="shared" si="37"/>
        <v>5.3975000000000002E-2</v>
      </c>
      <c r="BC73" s="35">
        <f t="shared" si="37"/>
        <v>3.0275E-2</v>
      </c>
    </row>
    <row r="74" spans="1:55" ht="15">
      <c r="A74" s="1">
        <v>68</v>
      </c>
      <c r="B74">
        <v>0.29220000000000002</v>
      </c>
      <c r="C74">
        <v>-1.6899999999999998E-2</v>
      </c>
      <c r="D74">
        <v>6.6E-3</v>
      </c>
      <c r="E74" s="34">
        <f t="shared" si="19"/>
        <v>1.2293571428571459E-2</v>
      </c>
      <c r="F74" s="34">
        <f t="shared" si="20"/>
        <v>3.0642857142857138E-2</v>
      </c>
      <c r="G74" s="34">
        <f t="shared" si="21"/>
        <v>1.2075000000000001E-2</v>
      </c>
      <c r="H74">
        <v>0.22289999999999999</v>
      </c>
      <c r="I74">
        <v>-3.5400000000000001E-2</v>
      </c>
      <c r="J74">
        <v>-3.5000000000000001E-3</v>
      </c>
      <c r="K74" s="35">
        <f t="shared" si="22"/>
        <v>2.3112857142857213E-2</v>
      </c>
      <c r="L74" s="35">
        <f t="shared" si="23"/>
        <v>4.0875000000000002E-2</v>
      </c>
      <c r="M74" s="35">
        <f t="shared" si="23"/>
        <v>1.9750000000000006E-3</v>
      </c>
      <c r="N74">
        <v>0.28560000000000002</v>
      </c>
      <c r="O74">
        <v>-1.6500000000000001E-2</v>
      </c>
      <c r="P74">
        <v>-2.24E-2</v>
      </c>
      <c r="Q74" s="35">
        <f t="shared" si="24"/>
        <v>9.7428571428572752E-3</v>
      </c>
      <c r="R74" s="35">
        <f t="shared" si="25"/>
        <v>2.1975000000000001E-2</v>
      </c>
      <c r="S74" s="35">
        <f t="shared" si="25"/>
        <v>2.7875E-2</v>
      </c>
      <c r="T74">
        <v>0.2883</v>
      </c>
      <c r="U74">
        <v>-3.9399999999999998E-2</v>
      </c>
      <c r="V74">
        <v>-7.6E-3</v>
      </c>
      <c r="W74" s="35">
        <f t="shared" si="26"/>
        <v>2.1607857142857179E-2</v>
      </c>
      <c r="X74" s="35">
        <f t="shared" si="27"/>
        <v>4.4874999999999998E-2</v>
      </c>
      <c r="Y74" s="35">
        <f t="shared" si="27"/>
        <v>1.3075E-2</v>
      </c>
      <c r="Z74">
        <v>0.27289999999999998</v>
      </c>
      <c r="AA74">
        <v>-1.6299999999999999E-2</v>
      </c>
      <c r="AB74">
        <v>-4.4000000000000003E-3</v>
      </c>
      <c r="AC74" s="35">
        <f t="shared" si="28"/>
        <v>2.8627142857142795E-2</v>
      </c>
      <c r="AD74" s="35">
        <f t="shared" si="29"/>
        <v>2.1774999999999999E-2</v>
      </c>
      <c r="AE74" s="35">
        <f t="shared" si="29"/>
        <v>1.0750000000000004E-3</v>
      </c>
      <c r="AF74">
        <v>0.29509999999999997</v>
      </c>
      <c r="AG74">
        <v>-2.5499999999999998E-2</v>
      </c>
      <c r="AH74">
        <v>-2.0000000000000001E-4</v>
      </c>
      <c r="AI74" s="35">
        <f t="shared" si="30"/>
        <v>2.2582142857142773E-2</v>
      </c>
      <c r="AJ74" s="35">
        <f t="shared" si="31"/>
        <v>3.0974999999999999E-2</v>
      </c>
      <c r="AK74" s="35">
        <f t="shared" si="31"/>
        <v>5.275000000000001E-3</v>
      </c>
      <c r="AL74">
        <v>0.21160000000000001</v>
      </c>
      <c r="AM74">
        <v>-2.6499999999999999E-2</v>
      </c>
      <c r="AN74">
        <v>-6.7999999999999996E-3</v>
      </c>
      <c r="AO74" s="35">
        <f t="shared" si="32"/>
        <v>3.3275714285714075E-2</v>
      </c>
      <c r="AP74" s="35">
        <f t="shared" si="33"/>
        <v>3.1975000000000003E-2</v>
      </c>
      <c r="AQ74" s="35">
        <f t="shared" si="33"/>
        <v>1.2275000000000001E-2</v>
      </c>
      <c r="AR74">
        <v>9.11E-2</v>
      </c>
      <c r="AS74">
        <v>-1.6299999999999999E-2</v>
      </c>
      <c r="AT74">
        <v>2.9100000000000001E-2</v>
      </c>
      <c r="AU74" s="35">
        <f t="shared" si="34"/>
        <v>1.5585714285714647E-3</v>
      </c>
      <c r="AV74" s="35">
        <f t="shared" si="35"/>
        <v>2.1774999999999999E-2</v>
      </c>
      <c r="AW74" s="35">
        <f t="shared" si="35"/>
        <v>3.4575000000000002E-2</v>
      </c>
      <c r="AX74">
        <v>0.23050000000000001</v>
      </c>
      <c r="AY74">
        <v>-3.2199999999999999E-2</v>
      </c>
      <c r="AZ74">
        <v>-1.0200000000000001E-2</v>
      </c>
      <c r="BA74" s="35">
        <f t="shared" si="36"/>
        <v>2.2341428571428706E-2</v>
      </c>
      <c r="BB74" s="35">
        <f t="shared" si="37"/>
        <v>3.7675E-2</v>
      </c>
      <c r="BC74" s="35">
        <f t="shared" si="37"/>
        <v>1.5675000000000001E-2</v>
      </c>
    </row>
    <row r="75" spans="1:55" ht="15">
      <c r="A75" s="1">
        <v>69</v>
      </c>
      <c r="B75">
        <v>0.29520000000000002</v>
      </c>
      <c r="C75">
        <v>-7.0000000000000001E-3</v>
      </c>
      <c r="D75">
        <v>3.3E-3</v>
      </c>
      <c r="E75" s="34">
        <f t="shared" si="19"/>
        <v>1.5293571428571462E-2</v>
      </c>
      <c r="F75" s="34">
        <f t="shared" si="20"/>
        <v>6.7428571428571381E-3</v>
      </c>
      <c r="G75" s="34">
        <f t="shared" si="21"/>
        <v>8.7750000000000015E-3</v>
      </c>
      <c r="H75">
        <v>0.26600000000000001</v>
      </c>
      <c r="I75">
        <v>-4.4999999999999998E-2</v>
      </c>
      <c r="J75">
        <v>-1.21E-2</v>
      </c>
      <c r="K75" s="35">
        <f t="shared" si="22"/>
        <v>1.9987142857142814E-2</v>
      </c>
      <c r="L75" s="35">
        <f t="shared" si="23"/>
        <v>5.0474999999999999E-2</v>
      </c>
      <c r="M75" s="35">
        <f t="shared" si="23"/>
        <v>1.7575E-2</v>
      </c>
      <c r="N75">
        <v>0.28160000000000002</v>
      </c>
      <c r="O75">
        <v>-1.38E-2</v>
      </c>
      <c r="P75">
        <v>-1.7399999999999999E-2</v>
      </c>
      <c r="Q75" s="35">
        <f t="shared" si="24"/>
        <v>5.7428571428572717E-3</v>
      </c>
      <c r="R75" s="35">
        <f t="shared" si="25"/>
        <v>1.9275E-2</v>
      </c>
      <c r="S75" s="35">
        <f t="shared" si="25"/>
        <v>2.2875E-2</v>
      </c>
      <c r="T75">
        <v>0.28439999999999999</v>
      </c>
      <c r="U75">
        <v>-2.81E-2</v>
      </c>
      <c r="V75">
        <v>-1.03E-2</v>
      </c>
      <c r="W75" s="35">
        <f t="shared" si="26"/>
        <v>1.7707857142857164E-2</v>
      </c>
      <c r="X75" s="35">
        <f t="shared" si="27"/>
        <v>3.3575000000000001E-2</v>
      </c>
      <c r="Y75" s="35">
        <f t="shared" si="27"/>
        <v>1.5775000000000001E-2</v>
      </c>
      <c r="Z75">
        <v>0.28079999999999999</v>
      </c>
      <c r="AA75">
        <v>-9.5999999999999992E-3</v>
      </c>
      <c r="AB75">
        <v>-1.35E-2</v>
      </c>
      <c r="AC75" s="35">
        <f t="shared" si="28"/>
        <v>3.6527142857142814E-2</v>
      </c>
      <c r="AD75" s="35">
        <f t="shared" si="29"/>
        <v>1.5075E-2</v>
      </c>
      <c r="AE75" s="35">
        <f t="shared" si="29"/>
        <v>1.8974999999999999E-2</v>
      </c>
      <c r="AF75">
        <v>0.29089999999999999</v>
      </c>
      <c r="AG75">
        <v>-8.9999999999999993E-3</v>
      </c>
      <c r="AH75">
        <v>9.7000000000000003E-3</v>
      </c>
      <c r="AI75" s="35">
        <f t="shared" si="30"/>
        <v>1.8382142857142791E-2</v>
      </c>
      <c r="AJ75" s="35">
        <f t="shared" si="31"/>
        <v>1.4475E-2</v>
      </c>
      <c r="AK75" s="35">
        <f t="shared" si="31"/>
        <v>1.5175000000000001E-2</v>
      </c>
      <c r="AL75">
        <v>0.2034</v>
      </c>
      <c r="AM75">
        <v>-2.46E-2</v>
      </c>
      <c r="AN75">
        <v>4.1999999999999997E-3</v>
      </c>
      <c r="AO75" s="35">
        <f t="shared" si="32"/>
        <v>4.1475714285714088E-2</v>
      </c>
      <c r="AP75" s="35">
        <f t="shared" si="33"/>
        <v>3.0075000000000001E-2</v>
      </c>
      <c r="AQ75" s="35">
        <f t="shared" si="33"/>
        <v>9.6749999999999996E-3</v>
      </c>
      <c r="AR75">
        <v>0.11849999999999999</v>
      </c>
      <c r="AS75">
        <v>-2.1399999999999999E-2</v>
      </c>
      <c r="AT75">
        <v>-1.3899999999999999E-2</v>
      </c>
      <c r="AU75" s="35">
        <f t="shared" si="34"/>
        <v>2.5841428571428529E-2</v>
      </c>
      <c r="AV75" s="35">
        <f t="shared" si="35"/>
        <v>2.6875E-2</v>
      </c>
      <c r="AW75" s="35">
        <f t="shared" si="35"/>
        <v>1.9375E-2</v>
      </c>
      <c r="AX75">
        <v>0.22570000000000001</v>
      </c>
      <c r="AY75">
        <v>-2.6499999999999999E-2</v>
      </c>
      <c r="AZ75">
        <v>-2.58E-2</v>
      </c>
      <c r="BA75" s="35">
        <f t="shared" si="36"/>
        <v>1.7541428571428708E-2</v>
      </c>
      <c r="BB75" s="35">
        <f t="shared" si="37"/>
        <v>3.1975000000000003E-2</v>
      </c>
      <c r="BC75" s="35">
        <f t="shared" si="37"/>
        <v>3.1274999999999997E-2</v>
      </c>
    </row>
    <row r="76" spans="1:55" ht="15">
      <c r="A76" s="1">
        <v>70</v>
      </c>
      <c r="B76">
        <v>0.28810000000000002</v>
      </c>
      <c r="C76">
        <v>-1.5299999999999999E-2</v>
      </c>
      <c r="D76">
        <v>2.0999999999999999E-3</v>
      </c>
      <c r="E76" s="34">
        <f t="shared" si="19"/>
        <v>8.1935714285714667E-3</v>
      </c>
      <c r="F76" s="34">
        <f t="shared" si="20"/>
        <v>2.9042857142857138E-2</v>
      </c>
      <c r="G76" s="34">
        <f t="shared" si="21"/>
        <v>7.5750000000000001E-3</v>
      </c>
      <c r="H76">
        <v>0.26750000000000002</v>
      </c>
      <c r="I76">
        <v>-4.48E-2</v>
      </c>
      <c r="J76">
        <v>-8.3000000000000001E-3</v>
      </c>
      <c r="K76" s="35">
        <f t="shared" si="22"/>
        <v>2.1487142857142816E-2</v>
      </c>
      <c r="L76" s="35">
        <f t="shared" si="23"/>
        <v>5.0275E-2</v>
      </c>
      <c r="M76" s="35">
        <f t="shared" si="23"/>
        <v>1.3775000000000001E-2</v>
      </c>
      <c r="N76">
        <v>0.2928</v>
      </c>
      <c r="O76">
        <v>-2.1100000000000001E-2</v>
      </c>
      <c r="P76">
        <v>-1.5100000000000001E-2</v>
      </c>
      <c r="Q76" s="35">
        <f t="shared" si="24"/>
        <v>1.6942857142857259E-2</v>
      </c>
      <c r="R76" s="35">
        <f t="shared" si="25"/>
        <v>2.6575000000000001E-2</v>
      </c>
      <c r="S76" s="35">
        <f t="shared" si="25"/>
        <v>2.0575000000000003E-2</v>
      </c>
      <c r="T76">
        <v>0.28910000000000002</v>
      </c>
      <c r="U76">
        <v>-3.1E-2</v>
      </c>
      <c r="V76">
        <v>-5.5999999999999999E-3</v>
      </c>
      <c r="W76" s="35">
        <f t="shared" si="26"/>
        <v>2.2407857142857202E-2</v>
      </c>
      <c r="X76" s="35">
        <f t="shared" si="27"/>
        <v>3.6475E-2</v>
      </c>
      <c r="Y76" s="35">
        <f t="shared" si="27"/>
        <v>1.1075000000000002E-2</v>
      </c>
      <c r="Z76">
        <v>0.27039999999999997</v>
      </c>
      <c r="AA76">
        <v>-1.9E-2</v>
      </c>
      <c r="AB76">
        <v>-2.8999999999999998E-3</v>
      </c>
      <c r="AC76" s="35">
        <f t="shared" si="28"/>
        <v>2.6127142857142793E-2</v>
      </c>
      <c r="AD76" s="35">
        <f t="shared" si="29"/>
        <v>2.4475E-2</v>
      </c>
      <c r="AE76" s="35">
        <f t="shared" si="29"/>
        <v>2.5750000000000009E-3</v>
      </c>
      <c r="AF76">
        <v>0.28710000000000002</v>
      </c>
      <c r="AG76">
        <v>-1.6E-2</v>
      </c>
      <c r="AH76">
        <v>-4.3E-3</v>
      </c>
      <c r="AI76" s="35">
        <f t="shared" si="30"/>
        <v>1.4582142857142821E-2</v>
      </c>
      <c r="AJ76" s="35">
        <f t="shared" si="31"/>
        <v>2.1475000000000001E-2</v>
      </c>
      <c r="AK76" s="35">
        <f t="shared" si="31"/>
        <v>1.1750000000000007E-3</v>
      </c>
      <c r="AL76">
        <v>0.2</v>
      </c>
      <c r="AM76">
        <v>-2.7300000000000001E-2</v>
      </c>
      <c r="AN76">
        <v>2.7000000000000001E-3</v>
      </c>
      <c r="AO76" s="35">
        <f t="shared" si="32"/>
        <v>4.4875714285714075E-2</v>
      </c>
      <c r="AP76" s="35">
        <f t="shared" si="33"/>
        <v>3.2774999999999999E-2</v>
      </c>
      <c r="AQ76" s="35">
        <f t="shared" si="33"/>
        <v>8.1750000000000017E-3</v>
      </c>
      <c r="AR76">
        <v>0.1067</v>
      </c>
      <c r="AS76">
        <v>-3.5200000000000002E-2</v>
      </c>
      <c r="AT76">
        <v>-3.5200000000000002E-2</v>
      </c>
      <c r="AU76" s="35">
        <f t="shared" si="34"/>
        <v>1.4041428571428538E-2</v>
      </c>
      <c r="AV76" s="35">
        <f t="shared" si="35"/>
        <v>4.0675000000000003E-2</v>
      </c>
      <c r="AW76" s="35">
        <f t="shared" si="35"/>
        <v>4.0675000000000003E-2</v>
      </c>
      <c r="AX76">
        <v>0.2155</v>
      </c>
      <c r="AY76">
        <v>-6.2700000000000006E-2</v>
      </c>
      <c r="AZ76">
        <v>-2.06E-2</v>
      </c>
      <c r="BA76" s="35">
        <f t="shared" si="36"/>
        <v>7.3414285714286931E-3</v>
      </c>
      <c r="BB76" s="35">
        <f t="shared" si="37"/>
        <v>6.8175000000000013E-2</v>
      </c>
      <c r="BC76" s="35">
        <f t="shared" si="37"/>
        <v>2.6075000000000001E-2</v>
      </c>
    </row>
    <row r="77" spans="1:55" ht="15">
      <c r="A77" s="1">
        <v>71</v>
      </c>
      <c r="B77">
        <v>0.2964</v>
      </c>
      <c r="C77">
        <v>-1.04E-2</v>
      </c>
      <c r="D77">
        <v>2.7000000000000001E-3</v>
      </c>
      <c r="E77" s="34">
        <f t="shared" si="19"/>
        <v>1.6493571428571441E-2</v>
      </c>
      <c r="F77" s="34">
        <f t="shared" si="20"/>
        <v>3.3428571428571387E-3</v>
      </c>
      <c r="G77" s="34">
        <f t="shared" si="21"/>
        <v>8.1750000000000017E-3</v>
      </c>
      <c r="H77">
        <v>0.2288</v>
      </c>
      <c r="I77">
        <v>-3.7600000000000001E-2</v>
      </c>
      <c r="J77">
        <v>7.4999999999999997E-3</v>
      </c>
      <c r="K77" s="35">
        <f t="shared" si="22"/>
        <v>1.7212857142857196E-2</v>
      </c>
      <c r="L77" s="35">
        <f t="shared" si="23"/>
        <v>4.3075000000000002E-2</v>
      </c>
      <c r="M77" s="35">
        <f t="shared" si="23"/>
        <v>1.2975E-2</v>
      </c>
      <c r="N77">
        <v>0.29299999999999998</v>
      </c>
      <c r="O77">
        <v>-2.53E-2</v>
      </c>
      <c r="P77">
        <v>-1.41E-2</v>
      </c>
      <c r="Q77" s="35">
        <f t="shared" si="24"/>
        <v>1.7142857142857237E-2</v>
      </c>
      <c r="R77" s="35">
        <f t="shared" si="25"/>
        <v>3.0775E-2</v>
      </c>
      <c r="S77" s="35">
        <f t="shared" si="25"/>
        <v>1.9575000000000002E-2</v>
      </c>
      <c r="T77">
        <v>0.28549999999999998</v>
      </c>
      <c r="U77">
        <v>-2.7300000000000001E-2</v>
      </c>
      <c r="V77">
        <v>3.0999999999999999E-3</v>
      </c>
      <c r="W77" s="35">
        <f t="shared" si="26"/>
        <v>1.8807857142857154E-2</v>
      </c>
      <c r="X77" s="35">
        <f t="shared" si="27"/>
        <v>3.2774999999999999E-2</v>
      </c>
      <c r="Y77" s="35">
        <f t="shared" si="27"/>
        <v>8.575000000000001E-3</v>
      </c>
      <c r="Z77">
        <v>0.2767</v>
      </c>
      <c r="AA77">
        <v>-4.5999999999999999E-3</v>
      </c>
      <c r="AB77">
        <v>3.2000000000000002E-3</v>
      </c>
      <c r="AC77" s="35">
        <f t="shared" si="28"/>
        <v>3.2427142857142821E-2</v>
      </c>
      <c r="AD77" s="35">
        <f t="shared" si="29"/>
        <v>8.7500000000000078E-4</v>
      </c>
      <c r="AE77" s="35">
        <f t="shared" si="29"/>
        <v>8.6750000000000004E-3</v>
      </c>
      <c r="AF77">
        <v>0.28920000000000001</v>
      </c>
      <c r="AG77">
        <v>-8.3999999999999995E-3</v>
      </c>
      <c r="AH77">
        <v>2.5999999999999999E-3</v>
      </c>
      <c r="AI77" s="35">
        <f t="shared" si="30"/>
        <v>1.6682142857142812E-2</v>
      </c>
      <c r="AJ77" s="35">
        <f t="shared" si="31"/>
        <v>1.3875E-2</v>
      </c>
      <c r="AK77" s="35">
        <f t="shared" si="31"/>
        <v>8.0750000000000006E-3</v>
      </c>
      <c r="AL77">
        <v>0.21179999999999999</v>
      </c>
      <c r="AM77">
        <v>-1.34E-2</v>
      </c>
      <c r="AN77">
        <v>-3.7000000000000002E-3</v>
      </c>
      <c r="AO77" s="35">
        <f t="shared" si="32"/>
        <v>3.3075714285714097E-2</v>
      </c>
      <c r="AP77" s="35">
        <f t="shared" si="33"/>
        <v>1.8875000000000003E-2</v>
      </c>
      <c r="AQ77" s="35">
        <f t="shared" si="33"/>
        <v>1.7750000000000005E-3</v>
      </c>
      <c r="AR77">
        <v>7.1300000000000002E-2</v>
      </c>
      <c r="AS77">
        <v>-3.04E-2</v>
      </c>
      <c r="AT77">
        <v>7.0000000000000001E-3</v>
      </c>
      <c r="AU77" s="35">
        <f t="shared" si="34"/>
        <v>2.1358571428571463E-2</v>
      </c>
      <c r="AV77" s="35">
        <f t="shared" si="35"/>
        <v>3.5875000000000004E-2</v>
      </c>
      <c r="AW77" s="35">
        <f t="shared" si="35"/>
        <v>1.2475E-2</v>
      </c>
      <c r="AX77">
        <v>0.19650000000000001</v>
      </c>
      <c r="AY77">
        <v>-1.3100000000000001E-2</v>
      </c>
      <c r="AZ77">
        <v>-2.6599999999999999E-2</v>
      </c>
      <c r="BA77" s="35">
        <f t="shared" si="36"/>
        <v>1.1658571428571296E-2</v>
      </c>
      <c r="BB77" s="35">
        <f t="shared" si="37"/>
        <v>1.8575000000000001E-2</v>
      </c>
      <c r="BC77" s="35">
        <f t="shared" si="37"/>
        <v>3.2074999999999999E-2</v>
      </c>
    </row>
    <row r="78" spans="1:55" ht="15">
      <c r="A78" s="1">
        <v>72</v>
      </c>
      <c r="B78">
        <v>0.29649999999999999</v>
      </c>
      <c r="C78">
        <v>-6.0000000000000001E-3</v>
      </c>
      <c r="D78">
        <v>4.5999999999999999E-3</v>
      </c>
      <c r="E78" s="34">
        <f t="shared" si="19"/>
        <v>1.659357142857143E-2</v>
      </c>
      <c r="F78" s="34">
        <f t="shared" si="20"/>
        <v>7.7428571428571381E-3</v>
      </c>
      <c r="G78" s="34">
        <f t="shared" si="21"/>
        <v>1.0075000000000001E-2</v>
      </c>
      <c r="H78">
        <v>0.2369</v>
      </c>
      <c r="I78">
        <v>-2.1600000000000001E-2</v>
      </c>
      <c r="J78">
        <v>1.5100000000000001E-2</v>
      </c>
      <c r="K78" s="35">
        <f t="shared" si="22"/>
        <v>9.1128571428572003E-3</v>
      </c>
      <c r="L78" s="35">
        <f t="shared" si="23"/>
        <v>2.7075000000000002E-2</v>
      </c>
      <c r="M78" s="35">
        <f t="shared" si="23"/>
        <v>2.0575000000000003E-2</v>
      </c>
      <c r="N78">
        <v>0.28499999999999998</v>
      </c>
      <c r="O78">
        <v>-1.84E-2</v>
      </c>
      <c r="P78">
        <v>-1.7000000000000001E-2</v>
      </c>
      <c r="Q78" s="35">
        <f t="shared" si="24"/>
        <v>9.1428571428572303E-3</v>
      </c>
      <c r="R78" s="35">
        <f t="shared" si="25"/>
        <v>2.3875E-2</v>
      </c>
      <c r="S78" s="35">
        <f t="shared" si="25"/>
        <v>2.2475000000000002E-2</v>
      </c>
      <c r="T78">
        <v>0.28460000000000002</v>
      </c>
      <c r="U78">
        <v>-1.4500000000000001E-2</v>
      </c>
      <c r="V78">
        <v>-1.17E-2</v>
      </c>
      <c r="W78" s="35">
        <f t="shared" si="26"/>
        <v>1.7907857142857198E-2</v>
      </c>
      <c r="X78" s="35">
        <f t="shared" si="27"/>
        <v>1.9975E-2</v>
      </c>
      <c r="Y78" s="35">
        <f t="shared" si="27"/>
        <v>1.7175000000000003E-2</v>
      </c>
      <c r="Z78">
        <v>0.27189999999999998</v>
      </c>
      <c r="AA78">
        <v>-1.7000000000000001E-2</v>
      </c>
      <c r="AB78">
        <v>6.3E-3</v>
      </c>
      <c r="AC78" s="35">
        <f t="shared" si="28"/>
        <v>2.7627142857142795E-2</v>
      </c>
      <c r="AD78" s="35">
        <f t="shared" si="29"/>
        <v>2.2475000000000002E-2</v>
      </c>
      <c r="AE78" s="35">
        <f t="shared" si="29"/>
        <v>1.1775000000000001E-2</v>
      </c>
      <c r="AF78">
        <v>0.28439999999999999</v>
      </c>
      <c r="AG78">
        <v>-6.1000000000000004E-3</v>
      </c>
      <c r="AH78">
        <v>3.5000000000000001E-3</v>
      </c>
      <c r="AI78" s="35">
        <f t="shared" si="30"/>
        <v>1.1882142857142786E-2</v>
      </c>
      <c r="AJ78" s="35">
        <f t="shared" si="31"/>
        <v>1.1575000000000002E-2</v>
      </c>
      <c r="AK78" s="35">
        <f t="shared" si="31"/>
        <v>8.9750000000000003E-3</v>
      </c>
      <c r="AL78">
        <v>0.20300000000000001</v>
      </c>
      <c r="AM78">
        <v>-2.1499999999999998E-2</v>
      </c>
      <c r="AN78">
        <v>-5.0000000000000001E-3</v>
      </c>
      <c r="AO78" s="35">
        <f t="shared" si="32"/>
        <v>4.1875714285714072E-2</v>
      </c>
      <c r="AP78" s="35">
        <f t="shared" si="33"/>
        <v>2.6974999999999999E-2</v>
      </c>
      <c r="AQ78" s="35">
        <f t="shared" si="33"/>
        <v>4.750000000000006E-4</v>
      </c>
      <c r="AR78">
        <v>5.1900000000000002E-2</v>
      </c>
      <c r="AS78">
        <v>-2.8799999999999999E-2</v>
      </c>
      <c r="AT78">
        <v>-1.23E-2</v>
      </c>
      <c r="AU78" s="35">
        <f t="shared" si="34"/>
        <v>4.0758571428571463E-2</v>
      </c>
      <c r="AV78" s="35">
        <f t="shared" si="35"/>
        <v>3.4275E-2</v>
      </c>
      <c r="AW78" s="35">
        <f t="shared" si="35"/>
        <v>1.7774999999999999E-2</v>
      </c>
      <c r="AX78">
        <v>0.2364</v>
      </c>
      <c r="AY78">
        <v>-3.4700000000000002E-2</v>
      </c>
      <c r="AZ78">
        <v>-3.6999999999999998E-2</v>
      </c>
      <c r="BA78" s="35">
        <f t="shared" si="36"/>
        <v>2.8241428571428695E-2</v>
      </c>
      <c r="BB78" s="35">
        <f t="shared" si="37"/>
        <v>4.0175000000000002E-2</v>
      </c>
      <c r="BC78" s="35">
        <f t="shared" si="37"/>
        <v>4.2474999999999999E-2</v>
      </c>
    </row>
    <row r="79" spans="1:55" ht="15">
      <c r="A79" s="1">
        <v>73</v>
      </c>
      <c r="B79">
        <v>0.29389999999999999</v>
      </c>
      <c r="C79">
        <v>-2.2599999999999999E-2</v>
      </c>
      <c r="D79">
        <v>6.4999999999999997E-3</v>
      </c>
      <c r="E79" s="34">
        <f t="shared" si="19"/>
        <v>1.3993571428571439E-2</v>
      </c>
      <c r="F79" s="34">
        <f t="shared" si="20"/>
        <v>3.6342857142857135E-2</v>
      </c>
      <c r="G79" s="34">
        <f t="shared" si="21"/>
        <v>1.1975E-2</v>
      </c>
      <c r="H79">
        <v>0.2409</v>
      </c>
      <c r="I79">
        <v>-2.9499999999999998E-2</v>
      </c>
      <c r="J79">
        <v>8.0999999999999996E-3</v>
      </c>
      <c r="K79" s="35">
        <f t="shared" si="22"/>
        <v>5.1128571428571967E-3</v>
      </c>
      <c r="L79" s="35">
        <f t="shared" si="23"/>
        <v>3.4974999999999999E-2</v>
      </c>
      <c r="M79" s="35">
        <f t="shared" si="23"/>
        <v>1.3575E-2</v>
      </c>
      <c r="N79">
        <v>0.28160000000000002</v>
      </c>
      <c r="O79">
        <v>-9.5999999999999992E-3</v>
      </c>
      <c r="P79">
        <v>-1.6799999999999999E-2</v>
      </c>
      <c r="Q79" s="35">
        <f t="shared" si="24"/>
        <v>5.7428571428572717E-3</v>
      </c>
      <c r="R79" s="35">
        <f t="shared" si="25"/>
        <v>1.5075E-2</v>
      </c>
      <c r="S79" s="35">
        <f t="shared" si="25"/>
        <v>2.2275E-2</v>
      </c>
      <c r="T79">
        <v>0.28949999999999998</v>
      </c>
      <c r="U79">
        <v>-3.8600000000000002E-2</v>
      </c>
      <c r="V79">
        <v>-7.0000000000000001E-3</v>
      </c>
      <c r="W79" s="35">
        <f t="shared" si="26"/>
        <v>2.2807857142857157E-2</v>
      </c>
      <c r="X79" s="35">
        <f t="shared" si="27"/>
        <v>4.4075000000000003E-2</v>
      </c>
      <c r="Y79" s="35">
        <f t="shared" si="27"/>
        <v>1.2475E-2</v>
      </c>
      <c r="Z79">
        <v>0.29060000000000002</v>
      </c>
      <c r="AA79">
        <v>-6.1000000000000004E-3</v>
      </c>
      <c r="AB79">
        <v>-5.9999999999999995E-4</v>
      </c>
      <c r="AC79" s="35">
        <f t="shared" si="28"/>
        <v>4.6327142857142845E-2</v>
      </c>
      <c r="AD79" s="35">
        <f t="shared" si="29"/>
        <v>1.1575000000000002E-2</v>
      </c>
      <c r="AE79" s="35">
        <f t="shared" si="29"/>
        <v>4.8750000000000009E-3</v>
      </c>
      <c r="AF79">
        <v>0.28110000000000002</v>
      </c>
      <c r="AG79">
        <v>-2.3199999999999998E-2</v>
      </c>
      <c r="AH79">
        <v>-5.7999999999999996E-3</v>
      </c>
      <c r="AI79" s="35">
        <f t="shared" si="30"/>
        <v>8.582142857142816E-3</v>
      </c>
      <c r="AJ79" s="35">
        <f t="shared" si="31"/>
        <v>2.8674999999999999E-2</v>
      </c>
      <c r="AK79" s="35">
        <f t="shared" si="31"/>
        <v>1.1275E-2</v>
      </c>
      <c r="AL79">
        <v>0.21329999999999999</v>
      </c>
      <c r="AM79">
        <v>-3.8899999999999997E-2</v>
      </c>
      <c r="AN79">
        <v>-6.9999999999999999E-4</v>
      </c>
      <c r="AO79" s="35">
        <f t="shared" si="32"/>
        <v>3.1575714285714096E-2</v>
      </c>
      <c r="AP79" s="35">
        <f t="shared" si="33"/>
        <v>4.4374999999999998E-2</v>
      </c>
      <c r="AQ79" s="35">
        <f t="shared" si="33"/>
        <v>4.7750000000000006E-3</v>
      </c>
      <c r="AR79">
        <v>9.9900000000000003E-2</v>
      </c>
      <c r="AS79">
        <v>-4.8999999999999998E-3</v>
      </c>
      <c r="AT79">
        <v>7.1999999999999998E-3</v>
      </c>
      <c r="AU79" s="35">
        <f t="shared" si="34"/>
        <v>7.2414285714285376E-3</v>
      </c>
      <c r="AV79" s="35">
        <f t="shared" si="35"/>
        <v>5.7500000000000086E-4</v>
      </c>
      <c r="AW79" s="35">
        <f t="shared" si="35"/>
        <v>1.2675000000000001E-2</v>
      </c>
      <c r="AX79">
        <v>0.17169999999999999</v>
      </c>
      <c r="AY79">
        <v>-3.1800000000000002E-2</v>
      </c>
      <c r="AZ79">
        <v>2.5000000000000001E-3</v>
      </c>
      <c r="BA79" s="35">
        <f t="shared" si="36"/>
        <v>3.6458571428571313E-2</v>
      </c>
      <c r="BB79" s="35">
        <f t="shared" si="37"/>
        <v>3.7275000000000003E-2</v>
      </c>
      <c r="BC79" s="35">
        <f t="shared" si="37"/>
        <v>7.9750000000000012E-3</v>
      </c>
    </row>
    <row r="80" spans="1:55" ht="15">
      <c r="A80" s="1">
        <v>74</v>
      </c>
      <c r="B80">
        <v>0.28110000000000002</v>
      </c>
      <c r="C80">
        <v>-3.3599999999999998E-2</v>
      </c>
      <c r="D80">
        <v>-3.7000000000000002E-3</v>
      </c>
      <c r="E80" s="34">
        <f t="shared" si="19"/>
        <v>1.1935714285714605E-3</v>
      </c>
      <c r="F80" s="34">
        <f t="shared" si="20"/>
        <v>4.7342857142857138E-2</v>
      </c>
      <c r="G80" s="34">
        <f t="shared" si="21"/>
        <v>1.7750000000000005E-3</v>
      </c>
      <c r="H80">
        <v>0.23769999999999999</v>
      </c>
      <c r="I80">
        <v>-4.3099999999999999E-2</v>
      </c>
      <c r="J80">
        <v>7.1999999999999998E-3</v>
      </c>
      <c r="K80" s="35">
        <f t="shared" si="22"/>
        <v>8.3128571428572051E-3</v>
      </c>
      <c r="L80" s="35">
        <f t="shared" si="23"/>
        <v>4.8575E-2</v>
      </c>
      <c r="M80" s="35">
        <f t="shared" si="23"/>
        <v>1.2675000000000001E-2</v>
      </c>
      <c r="N80">
        <v>0.2918</v>
      </c>
      <c r="O80">
        <v>-1.3299999999999999E-2</v>
      </c>
      <c r="P80">
        <v>-1.72E-2</v>
      </c>
      <c r="Q80" s="35">
        <f t="shared" si="24"/>
        <v>1.5942857142857259E-2</v>
      </c>
      <c r="R80" s="35">
        <f t="shared" si="25"/>
        <v>1.8775E-2</v>
      </c>
      <c r="S80" s="35">
        <f t="shared" si="25"/>
        <v>2.2675000000000001E-2</v>
      </c>
      <c r="T80">
        <v>0.29160000000000003</v>
      </c>
      <c r="U80">
        <v>-3.6799999999999999E-2</v>
      </c>
      <c r="V80">
        <v>-6.8999999999999999E-3</v>
      </c>
      <c r="W80" s="35">
        <f t="shared" si="26"/>
        <v>2.4907857142857204E-2</v>
      </c>
      <c r="X80" s="35">
        <f t="shared" si="27"/>
        <v>4.2275E-2</v>
      </c>
      <c r="Y80" s="35">
        <f t="shared" si="27"/>
        <v>1.2375000000000001E-2</v>
      </c>
      <c r="Z80">
        <v>0.2772</v>
      </c>
      <c r="AA80">
        <v>8.9999999999999993E-3</v>
      </c>
      <c r="AB80">
        <v>-1.1000000000000001E-3</v>
      </c>
      <c r="AC80" s="35">
        <f t="shared" si="28"/>
        <v>3.2927142857142822E-2</v>
      </c>
      <c r="AD80" s="35">
        <f t="shared" si="29"/>
        <v>1.4475E-2</v>
      </c>
      <c r="AE80" s="35">
        <f t="shared" si="29"/>
        <v>4.3750000000000004E-3</v>
      </c>
      <c r="AF80">
        <v>0.27260000000000001</v>
      </c>
      <c r="AG80">
        <v>-4.2500000000000003E-2</v>
      </c>
      <c r="AH80">
        <v>-1.24E-2</v>
      </c>
      <c r="AI80" s="35">
        <f t="shared" si="30"/>
        <v>8.2142857142808445E-5</v>
      </c>
      <c r="AJ80" s="35">
        <f t="shared" si="31"/>
        <v>4.7975000000000004E-2</v>
      </c>
      <c r="AK80" s="35">
        <f t="shared" si="31"/>
        <v>1.7875000000000002E-2</v>
      </c>
      <c r="AL80">
        <v>0.2344</v>
      </c>
      <c r="AM80">
        <v>-3.9300000000000002E-2</v>
      </c>
      <c r="AN80">
        <v>5.5999999999999999E-3</v>
      </c>
      <c r="AO80" s="35">
        <f t="shared" si="32"/>
        <v>1.0475714285714088E-2</v>
      </c>
      <c r="AP80" s="35">
        <f t="shared" si="33"/>
        <v>4.4775000000000002E-2</v>
      </c>
      <c r="AQ80" s="35">
        <f t="shared" si="33"/>
        <v>1.1075000000000002E-2</v>
      </c>
      <c r="AR80">
        <v>6.9000000000000006E-2</v>
      </c>
      <c r="AS80">
        <v>3.6200000000000003E-2</v>
      </c>
      <c r="AT80">
        <v>1.1999999999999999E-3</v>
      </c>
      <c r="AU80" s="35">
        <f t="shared" si="34"/>
        <v>2.3658571428571459E-2</v>
      </c>
      <c r="AV80" s="35">
        <f t="shared" si="35"/>
        <v>4.1675000000000004E-2</v>
      </c>
      <c r="AW80" s="35">
        <f t="shared" si="35"/>
        <v>6.6750000000000004E-3</v>
      </c>
      <c r="AX80">
        <v>0.21929999999999999</v>
      </c>
      <c r="AY80">
        <v>-2.07E-2</v>
      </c>
      <c r="AZ80">
        <v>-0.02</v>
      </c>
      <c r="BA80" s="35">
        <f t="shared" si="36"/>
        <v>1.1141428571428691E-2</v>
      </c>
      <c r="BB80" s="35">
        <f t="shared" si="37"/>
        <v>2.6175E-2</v>
      </c>
      <c r="BC80" s="35">
        <f t="shared" si="37"/>
        <v>2.5475000000000001E-2</v>
      </c>
    </row>
    <row r="81" spans="1:55" ht="15">
      <c r="A81" s="1">
        <v>75</v>
      </c>
      <c r="B81">
        <v>0.27439999999999998</v>
      </c>
      <c r="C81">
        <v>-2.3E-2</v>
      </c>
      <c r="D81">
        <v>-2.3999999999999998E-3</v>
      </c>
      <c r="E81" s="34">
        <f t="shared" si="19"/>
        <v>5.5064285714285788E-3</v>
      </c>
      <c r="F81" s="34">
        <f t="shared" si="20"/>
        <v>3.674285714285714E-2</v>
      </c>
      <c r="G81" s="34">
        <f t="shared" si="21"/>
        <v>3.0750000000000009E-3</v>
      </c>
      <c r="H81">
        <v>0.21990000000000001</v>
      </c>
      <c r="I81">
        <v>-2.5999999999999999E-2</v>
      </c>
      <c r="J81">
        <v>0</v>
      </c>
      <c r="K81" s="35">
        <f t="shared" si="22"/>
        <v>2.6112857142857188E-2</v>
      </c>
      <c r="L81" s="35">
        <f t="shared" si="23"/>
        <v>3.1475000000000003E-2</v>
      </c>
      <c r="M81" s="35">
        <f t="shared" si="23"/>
        <v>5.4750000000000007E-3</v>
      </c>
      <c r="N81">
        <v>0.30620000000000003</v>
      </c>
      <c r="O81">
        <v>-1.9E-2</v>
      </c>
      <c r="P81">
        <v>-1.12E-2</v>
      </c>
      <c r="Q81" s="35">
        <f t="shared" si="24"/>
        <v>3.0342857142857282E-2</v>
      </c>
      <c r="R81" s="35">
        <f t="shared" si="25"/>
        <v>2.4475E-2</v>
      </c>
      <c r="S81" s="35">
        <f t="shared" si="25"/>
        <v>1.6675000000000002E-2</v>
      </c>
      <c r="T81">
        <v>0.2823</v>
      </c>
      <c r="U81">
        <v>-3.7999999999999999E-2</v>
      </c>
      <c r="V81">
        <v>-9.1000000000000004E-3</v>
      </c>
      <c r="W81" s="35">
        <f t="shared" si="26"/>
        <v>1.5607857142857173E-2</v>
      </c>
      <c r="X81" s="35">
        <f t="shared" si="27"/>
        <v>4.3475E-2</v>
      </c>
      <c r="Y81" s="35">
        <f t="shared" si="27"/>
        <v>1.4575000000000001E-2</v>
      </c>
      <c r="Z81">
        <v>0.28499999999999998</v>
      </c>
      <c r="AA81">
        <v>-3.1399999999999997E-2</v>
      </c>
      <c r="AB81">
        <v>7.9000000000000008E-3</v>
      </c>
      <c r="AC81" s="35">
        <f t="shared" si="28"/>
        <v>4.0727142857142795E-2</v>
      </c>
      <c r="AD81" s="35">
        <f t="shared" si="29"/>
        <v>3.6874999999999998E-2</v>
      </c>
      <c r="AE81" s="35">
        <f t="shared" si="29"/>
        <v>1.3375000000000001E-2</v>
      </c>
      <c r="AF81">
        <v>0.27460000000000001</v>
      </c>
      <c r="AG81">
        <v>-3.4000000000000002E-2</v>
      </c>
      <c r="AH81">
        <v>-2.3300000000000001E-2</v>
      </c>
      <c r="AI81" s="35">
        <f t="shared" si="30"/>
        <v>2.0821428571428102E-3</v>
      </c>
      <c r="AJ81" s="35">
        <f t="shared" si="31"/>
        <v>3.9475000000000003E-2</v>
      </c>
      <c r="AK81" s="35">
        <f t="shared" si="31"/>
        <v>2.8775000000000002E-2</v>
      </c>
      <c r="AL81">
        <v>0.24579999999999999</v>
      </c>
      <c r="AM81">
        <v>-4.9399999999999999E-2</v>
      </c>
      <c r="AN81">
        <v>-2.1299999999999999E-2</v>
      </c>
      <c r="AO81" s="35">
        <f t="shared" si="32"/>
        <v>9.2428571428590511E-4</v>
      </c>
      <c r="AP81" s="35">
        <f t="shared" si="33"/>
        <v>5.4875E-2</v>
      </c>
      <c r="AQ81" s="35">
        <f t="shared" si="33"/>
        <v>2.6775E-2</v>
      </c>
      <c r="AR81">
        <v>0.13650000000000001</v>
      </c>
      <c r="AS81">
        <v>2.0400000000000001E-2</v>
      </c>
      <c r="AT81">
        <v>-3.49E-2</v>
      </c>
      <c r="AU81" s="35">
        <f t="shared" si="34"/>
        <v>4.3841428571428545E-2</v>
      </c>
      <c r="AV81" s="35">
        <f t="shared" si="35"/>
        <v>2.5875000000000002E-2</v>
      </c>
      <c r="AW81" s="35">
        <f t="shared" si="35"/>
        <v>4.0375000000000001E-2</v>
      </c>
      <c r="AX81">
        <v>0.2452</v>
      </c>
      <c r="AY81">
        <v>-4.3099999999999999E-2</v>
      </c>
      <c r="AZ81">
        <v>-1.8200000000000001E-2</v>
      </c>
      <c r="BA81" s="35">
        <f t="shared" si="36"/>
        <v>3.7041428571428697E-2</v>
      </c>
      <c r="BB81" s="35">
        <f t="shared" si="37"/>
        <v>4.8575E-2</v>
      </c>
      <c r="BC81" s="35">
        <f t="shared" si="37"/>
        <v>2.3675000000000002E-2</v>
      </c>
    </row>
    <row r="82" spans="1:55" ht="15">
      <c r="A82" s="1">
        <v>76</v>
      </c>
      <c r="B82">
        <v>0.27410000000000001</v>
      </c>
      <c r="C82">
        <v>-2.81E-2</v>
      </c>
      <c r="D82">
        <v>8.9999999999999998E-4</v>
      </c>
      <c r="E82" s="34">
        <f t="shared" si="19"/>
        <v>5.8064285714285457E-3</v>
      </c>
      <c r="F82" s="34">
        <f t="shared" si="20"/>
        <v>4.184285714285714E-2</v>
      </c>
      <c r="G82" s="34">
        <f t="shared" si="21"/>
        <v>6.3750000000000005E-3</v>
      </c>
      <c r="H82">
        <v>0.20599999999999999</v>
      </c>
      <c r="I82">
        <v>-2.8199999999999999E-2</v>
      </c>
      <c r="J82">
        <v>-1.15E-2</v>
      </c>
      <c r="K82" s="35">
        <f t="shared" si="22"/>
        <v>4.0012857142857211E-2</v>
      </c>
      <c r="L82" s="35">
        <f t="shared" si="23"/>
        <v>3.3674999999999997E-2</v>
      </c>
      <c r="M82" s="35">
        <f t="shared" si="23"/>
        <v>1.6975000000000001E-2</v>
      </c>
      <c r="N82">
        <v>0.29010000000000002</v>
      </c>
      <c r="O82">
        <v>-3.2300000000000002E-2</v>
      </c>
      <c r="P82">
        <v>-1.9599999999999999E-2</v>
      </c>
      <c r="Q82" s="35">
        <f t="shared" si="24"/>
        <v>1.4242857142857279E-2</v>
      </c>
      <c r="R82" s="35">
        <f t="shared" si="25"/>
        <v>3.7775000000000003E-2</v>
      </c>
      <c r="S82" s="35">
        <f t="shared" si="25"/>
        <v>2.5075E-2</v>
      </c>
      <c r="T82">
        <v>0.29060000000000002</v>
      </c>
      <c r="U82">
        <v>-4.48E-2</v>
      </c>
      <c r="V82">
        <v>-5.4000000000000003E-3</v>
      </c>
      <c r="W82" s="35">
        <f t="shared" si="26"/>
        <v>2.3907857142857203E-2</v>
      </c>
      <c r="X82" s="35">
        <f t="shared" si="27"/>
        <v>5.0275E-2</v>
      </c>
      <c r="Y82" s="35">
        <f t="shared" si="27"/>
        <v>7.5000000000000414E-5</v>
      </c>
      <c r="Z82">
        <v>0.28539999999999999</v>
      </c>
      <c r="AA82">
        <v>-2.58E-2</v>
      </c>
      <c r="AB82">
        <v>1.2999999999999999E-3</v>
      </c>
      <c r="AC82" s="35">
        <f t="shared" si="28"/>
        <v>4.1127142857142807E-2</v>
      </c>
      <c r="AD82" s="35">
        <f t="shared" si="29"/>
        <v>3.1274999999999997E-2</v>
      </c>
      <c r="AE82" s="35">
        <f t="shared" si="29"/>
        <v>6.7750000000000006E-3</v>
      </c>
      <c r="AF82">
        <v>0.2797</v>
      </c>
      <c r="AG82">
        <v>-3.2099999999999997E-2</v>
      </c>
      <c r="AH82">
        <v>-2.8199999999999999E-2</v>
      </c>
      <c r="AI82" s="35">
        <f t="shared" si="30"/>
        <v>7.1821428571428036E-3</v>
      </c>
      <c r="AJ82" s="35">
        <f t="shared" si="31"/>
        <v>3.7574999999999997E-2</v>
      </c>
      <c r="AK82" s="35">
        <f t="shared" si="31"/>
        <v>3.3674999999999997E-2</v>
      </c>
      <c r="AL82">
        <v>0.24030000000000001</v>
      </c>
      <c r="AM82">
        <v>-5.4899999999999997E-2</v>
      </c>
      <c r="AN82">
        <v>-5.3E-3</v>
      </c>
      <c r="AO82" s="35">
        <f t="shared" si="32"/>
        <v>4.575714285714072E-3</v>
      </c>
      <c r="AP82" s="35">
        <f t="shared" si="33"/>
        <v>6.0374999999999998E-2</v>
      </c>
      <c r="AQ82" s="35">
        <f t="shared" si="33"/>
        <v>1.7500000000000068E-4</v>
      </c>
      <c r="AR82">
        <v>9.3700000000000006E-2</v>
      </c>
      <c r="AS82">
        <v>-6.1400000000000003E-2</v>
      </c>
      <c r="AT82">
        <v>4.8999999999999998E-3</v>
      </c>
      <c r="AU82" s="35">
        <f t="shared" si="34"/>
        <v>1.0414285714285404E-3</v>
      </c>
      <c r="AV82" s="35">
        <f t="shared" si="35"/>
        <v>6.6875000000000004E-2</v>
      </c>
      <c r="AW82" s="35">
        <f t="shared" si="35"/>
        <v>1.0375000000000001E-2</v>
      </c>
      <c r="AX82">
        <v>0.2266</v>
      </c>
      <c r="AY82">
        <v>-3.4099999999999998E-2</v>
      </c>
      <c r="AZ82">
        <v>-3.4200000000000001E-2</v>
      </c>
      <c r="BA82" s="35">
        <f t="shared" si="36"/>
        <v>1.8441428571428692E-2</v>
      </c>
      <c r="BB82" s="35">
        <f t="shared" si="37"/>
        <v>3.9574999999999999E-2</v>
      </c>
      <c r="BC82" s="35">
        <f t="shared" si="37"/>
        <v>3.9675000000000002E-2</v>
      </c>
    </row>
    <row r="83" spans="1:55" ht="15">
      <c r="A83" s="1">
        <v>77</v>
      </c>
      <c r="B83">
        <v>0.27200000000000002</v>
      </c>
      <c r="C83">
        <v>-1.52E-2</v>
      </c>
      <c r="D83">
        <v>1.9E-3</v>
      </c>
      <c r="E83" s="34">
        <f t="shared" si="19"/>
        <v>7.9064285714285365E-3</v>
      </c>
      <c r="F83" s="34">
        <f t="shared" si="20"/>
        <v>2.8942857142857138E-2</v>
      </c>
      <c r="G83" s="34">
        <f t="shared" si="21"/>
        <v>7.3750000000000005E-3</v>
      </c>
      <c r="H83">
        <v>0.24840000000000001</v>
      </c>
      <c r="I83">
        <v>-2.87E-2</v>
      </c>
      <c r="J83">
        <v>1.4E-3</v>
      </c>
      <c r="K83" s="35">
        <f t="shared" si="22"/>
        <v>2.3871428571428099E-3</v>
      </c>
      <c r="L83" s="35">
        <f t="shared" si="23"/>
        <v>3.4174999999999997E-2</v>
      </c>
      <c r="M83" s="35">
        <f t="shared" si="23"/>
        <v>6.8750000000000009E-3</v>
      </c>
      <c r="N83">
        <v>0.28939999999999999</v>
      </c>
      <c r="O83">
        <v>-1.84E-2</v>
      </c>
      <c r="P83">
        <v>-1.7600000000000001E-2</v>
      </c>
      <c r="Q83" s="35">
        <f t="shared" si="24"/>
        <v>1.3542857142857245E-2</v>
      </c>
      <c r="R83" s="35">
        <f t="shared" si="25"/>
        <v>2.3875E-2</v>
      </c>
      <c r="S83" s="35">
        <f t="shared" si="25"/>
        <v>2.3075000000000002E-2</v>
      </c>
      <c r="T83">
        <v>0.2747</v>
      </c>
      <c r="U83">
        <v>-4.58E-2</v>
      </c>
      <c r="V83">
        <v>-9.7999999999999997E-3</v>
      </c>
      <c r="W83" s="35">
        <f t="shared" si="26"/>
        <v>8.0078571428571776E-3</v>
      </c>
      <c r="X83" s="35">
        <f t="shared" si="27"/>
        <v>5.1275000000000001E-2</v>
      </c>
      <c r="Y83" s="35">
        <f t="shared" si="27"/>
        <v>1.5275E-2</v>
      </c>
      <c r="Z83">
        <v>0.26690000000000003</v>
      </c>
      <c r="AA83">
        <v>-2.0799999999999999E-2</v>
      </c>
      <c r="AB83">
        <v>5.4000000000000003E-3</v>
      </c>
      <c r="AC83" s="35">
        <f t="shared" si="28"/>
        <v>2.2627142857142846E-2</v>
      </c>
      <c r="AD83" s="35">
        <f t="shared" si="29"/>
        <v>2.6275E-2</v>
      </c>
      <c r="AE83" s="35">
        <f t="shared" si="29"/>
        <v>1.0875000000000001E-2</v>
      </c>
      <c r="AF83">
        <v>0.28029999999999999</v>
      </c>
      <c r="AG83">
        <v>-3.1300000000000001E-2</v>
      </c>
      <c r="AH83">
        <v>-2.3400000000000001E-2</v>
      </c>
      <c r="AI83" s="35">
        <f t="shared" si="30"/>
        <v>7.7821428571427931E-3</v>
      </c>
      <c r="AJ83" s="35">
        <f t="shared" si="31"/>
        <v>3.6775000000000002E-2</v>
      </c>
      <c r="AK83" s="35">
        <f t="shared" si="31"/>
        <v>2.8875000000000001E-2</v>
      </c>
      <c r="AL83">
        <v>0.22919999999999999</v>
      </c>
      <c r="AM83">
        <v>-4.4299999999999999E-2</v>
      </c>
      <c r="AN83">
        <v>-9.4999999999999998E-3</v>
      </c>
      <c r="AO83" s="35">
        <f t="shared" si="32"/>
        <v>1.5675714285714099E-2</v>
      </c>
      <c r="AP83" s="35">
        <f t="shared" si="33"/>
        <v>4.9775E-2</v>
      </c>
      <c r="AQ83" s="35">
        <f t="shared" si="33"/>
        <v>1.4975E-2</v>
      </c>
      <c r="AR83">
        <v>0.15909999999999999</v>
      </c>
      <c r="AS83">
        <v>1.03E-2</v>
      </c>
      <c r="AT83">
        <v>1.24E-2</v>
      </c>
      <c r="AU83" s="35">
        <f t="shared" si="34"/>
        <v>6.6441428571428526E-2</v>
      </c>
      <c r="AV83" s="35">
        <f t="shared" si="35"/>
        <v>1.5775000000000001E-2</v>
      </c>
      <c r="AW83" s="35">
        <f t="shared" si="35"/>
        <v>1.7875000000000002E-2</v>
      </c>
      <c r="AX83">
        <v>0.20930000000000001</v>
      </c>
      <c r="AY83">
        <v>-5.4899999999999997E-2</v>
      </c>
      <c r="AZ83">
        <v>-1.4200000000000001E-2</v>
      </c>
      <c r="BA83" s="35">
        <f t="shared" si="36"/>
        <v>1.1414285714287098E-3</v>
      </c>
      <c r="BB83" s="35">
        <f t="shared" si="37"/>
        <v>6.0374999999999998E-2</v>
      </c>
      <c r="BC83" s="35">
        <f t="shared" si="37"/>
        <v>1.9675000000000002E-2</v>
      </c>
    </row>
    <row r="84" spans="1:55" ht="15">
      <c r="A84" s="1">
        <v>78</v>
      </c>
      <c r="B84">
        <v>0.27100000000000002</v>
      </c>
      <c r="C84">
        <v>-2.52E-2</v>
      </c>
      <c r="D84">
        <v>2E-3</v>
      </c>
      <c r="E84" s="34">
        <f t="shared" si="19"/>
        <v>8.9064285714285374E-3</v>
      </c>
      <c r="F84" s="34">
        <f t="shared" si="20"/>
        <v>3.894285714285714E-2</v>
      </c>
      <c r="G84" s="34">
        <f t="shared" si="21"/>
        <v>7.4750000000000007E-3</v>
      </c>
      <c r="H84">
        <v>0.2223</v>
      </c>
      <c r="I84">
        <v>-2.0400000000000001E-2</v>
      </c>
      <c r="J84">
        <v>1.7299999999999999E-2</v>
      </c>
      <c r="K84" s="35">
        <f t="shared" si="22"/>
        <v>2.3712857142857202E-2</v>
      </c>
      <c r="L84" s="35">
        <f t="shared" si="23"/>
        <v>2.5875000000000002E-2</v>
      </c>
      <c r="M84" s="35">
        <f t="shared" si="23"/>
        <v>2.2775E-2</v>
      </c>
      <c r="N84">
        <v>0.28420000000000001</v>
      </c>
      <c r="O84">
        <v>-2.12E-2</v>
      </c>
      <c r="P84">
        <v>-1.4999999999999999E-2</v>
      </c>
      <c r="Q84" s="35">
        <f t="shared" si="24"/>
        <v>8.3428571428572629E-3</v>
      </c>
      <c r="R84" s="35">
        <f t="shared" si="25"/>
        <v>2.6675000000000001E-2</v>
      </c>
      <c r="S84" s="35">
        <f t="shared" si="25"/>
        <v>2.0475E-2</v>
      </c>
      <c r="T84">
        <v>0.29310000000000003</v>
      </c>
      <c r="U84">
        <v>-6.2799999999999995E-2</v>
      </c>
      <c r="V84">
        <v>-1.4E-3</v>
      </c>
      <c r="W84" s="35">
        <f t="shared" si="26"/>
        <v>2.6407857142857205E-2</v>
      </c>
      <c r="X84" s="35">
        <f t="shared" si="27"/>
        <v>6.8275000000000002E-2</v>
      </c>
      <c r="Y84" s="35">
        <f t="shared" si="27"/>
        <v>4.0750000000000005E-3</v>
      </c>
      <c r="Z84">
        <v>0.25480000000000003</v>
      </c>
      <c r="AA84">
        <v>-1.2200000000000001E-2</v>
      </c>
      <c r="AB84">
        <v>-9.7000000000000003E-3</v>
      </c>
      <c r="AC84" s="35">
        <f t="shared" si="28"/>
        <v>1.0527142857142846E-2</v>
      </c>
      <c r="AD84" s="35">
        <f t="shared" si="29"/>
        <v>1.7675000000000003E-2</v>
      </c>
      <c r="AE84" s="35">
        <f t="shared" si="29"/>
        <v>1.5175000000000001E-2</v>
      </c>
      <c r="AF84">
        <v>0.27700000000000002</v>
      </c>
      <c r="AG84">
        <v>-2.4199999999999999E-2</v>
      </c>
      <c r="AH84">
        <v>-2.9499999999999998E-2</v>
      </c>
      <c r="AI84" s="35">
        <f t="shared" si="30"/>
        <v>4.4821428571428235E-3</v>
      </c>
      <c r="AJ84" s="35">
        <f t="shared" si="31"/>
        <v>2.9675E-2</v>
      </c>
      <c r="AK84" s="35">
        <f t="shared" si="31"/>
        <v>3.4974999999999999E-2</v>
      </c>
      <c r="AL84">
        <v>0.23619999999999999</v>
      </c>
      <c r="AM84">
        <v>-3.3000000000000002E-2</v>
      </c>
      <c r="AN84">
        <v>-7.0000000000000001E-3</v>
      </c>
      <c r="AO84" s="35">
        <f t="shared" si="32"/>
        <v>8.6757142857140923E-3</v>
      </c>
      <c r="AP84" s="35">
        <f t="shared" si="33"/>
        <v>3.8475000000000002E-2</v>
      </c>
      <c r="AQ84" s="35">
        <f t="shared" si="33"/>
        <v>1.2475E-2</v>
      </c>
      <c r="AR84">
        <v>0.1391</v>
      </c>
      <c r="AS84">
        <v>-8.3900000000000002E-2</v>
      </c>
      <c r="AT84">
        <v>-4.2999999999999997E-2</v>
      </c>
      <c r="AU84" s="35">
        <f t="shared" si="34"/>
        <v>4.6441428571428536E-2</v>
      </c>
      <c r="AV84" s="35">
        <f t="shared" si="35"/>
        <v>8.937500000000001E-2</v>
      </c>
      <c r="AW84" s="35">
        <f t="shared" si="35"/>
        <v>4.8474999999999997E-2</v>
      </c>
      <c r="AX84">
        <v>0.19539999999999999</v>
      </c>
      <c r="AY84">
        <v>-3.9300000000000002E-2</v>
      </c>
      <c r="AZ84">
        <v>-8.0000000000000002E-3</v>
      </c>
      <c r="BA84" s="35">
        <f t="shared" si="36"/>
        <v>1.2758571428571314E-2</v>
      </c>
      <c r="BB84" s="35">
        <f t="shared" si="37"/>
        <v>4.4775000000000002E-2</v>
      </c>
      <c r="BC84" s="35">
        <f t="shared" si="37"/>
        <v>1.3475000000000001E-2</v>
      </c>
    </row>
    <row r="85" spans="1:55" ht="15">
      <c r="A85" s="1">
        <v>79</v>
      </c>
      <c r="B85">
        <v>0.2767</v>
      </c>
      <c r="C85">
        <v>-1.9599999999999999E-2</v>
      </c>
      <c r="D85">
        <v>1.9E-3</v>
      </c>
      <c r="E85" s="34">
        <f t="shared" si="19"/>
        <v>3.2064285714285545E-3</v>
      </c>
      <c r="F85" s="34">
        <f t="shared" si="20"/>
        <v>3.3342857142857139E-2</v>
      </c>
      <c r="G85" s="34">
        <f t="shared" si="21"/>
        <v>7.3750000000000005E-3</v>
      </c>
      <c r="H85">
        <v>0.21510000000000001</v>
      </c>
      <c r="I85">
        <v>-1.17E-2</v>
      </c>
      <c r="J85">
        <v>7.7000000000000002E-3</v>
      </c>
      <c r="K85" s="35">
        <f t="shared" si="22"/>
        <v>3.0912857142857186E-2</v>
      </c>
      <c r="L85" s="35">
        <f t="shared" si="23"/>
        <v>1.7175000000000003E-2</v>
      </c>
      <c r="M85" s="35">
        <f t="shared" si="23"/>
        <v>1.3175000000000001E-2</v>
      </c>
      <c r="N85">
        <v>0.28249999999999997</v>
      </c>
      <c r="O85">
        <v>-4.0000000000000002E-4</v>
      </c>
      <c r="P85">
        <v>-1.8700000000000001E-2</v>
      </c>
      <c r="Q85" s="35">
        <f t="shared" si="24"/>
        <v>6.6428571428572281E-3</v>
      </c>
      <c r="R85" s="35">
        <f t="shared" si="25"/>
        <v>5.0750000000000005E-3</v>
      </c>
      <c r="S85" s="35">
        <f t="shared" si="25"/>
        <v>2.4175000000000002E-2</v>
      </c>
      <c r="T85">
        <v>0.27150000000000002</v>
      </c>
      <c r="U85">
        <v>-4.7100000000000003E-2</v>
      </c>
      <c r="V85">
        <v>-5.7000000000000002E-3</v>
      </c>
      <c r="W85" s="35">
        <f t="shared" si="26"/>
        <v>4.807857142857197E-3</v>
      </c>
      <c r="X85" s="35">
        <f t="shared" si="27"/>
        <v>5.2575000000000004E-2</v>
      </c>
      <c r="Y85" s="35">
        <f t="shared" si="27"/>
        <v>1.1175000000000001E-2</v>
      </c>
      <c r="Z85">
        <v>0.26429999999999998</v>
      </c>
      <c r="AA85">
        <v>-1.32E-2</v>
      </c>
      <c r="AB85">
        <v>-6.0000000000000001E-3</v>
      </c>
      <c r="AC85" s="35">
        <f t="shared" si="28"/>
        <v>2.0027142857142799E-2</v>
      </c>
      <c r="AD85" s="35">
        <f t="shared" si="29"/>
        <v>1.8675000000000001E-2</v>
      </c>
      <c r="AE85" s="35">
        <f t="shared" si="29"/>
        <v>1.1475000000000001E-2</v>
      </c>
      <c r="AF85">
        <v>0.27439999999999998</v>
      </c>
      <c r="AG85">
        <v>-2.6800000000000001E-2</v>
      </c>
      <c r="AH85">
        <v>-1.09E-2</v>
      </c>
      <c r="AI85" s="35">
        <f t="shared" si="30"/>
        <v>1.8821428571427767E-3</v>
      </c>
      <c r="AJ85" s="35">
        <f t="shared" si="31"/>
        <v>3.2274999999999998E-2</v>
      </c>
      <c r="AK85" s="35">
        <f t="shared" si="31"/>
        <v>1.6375000000000001E-2</v>
      </c>
      <c r="AL85">
        <v>0.24110000000000001</v>
      </c>
      <c r="AM85">
        <v>-3.5299999999999998E-2</v>
      </c>
      <c r="AN85">
        <v>-1.6799999999999999E-2</v>
      </c>
      <c r="AO85" s="35">
        <f t="shared" si="32"/>
        <v>3.7757142857140769E-3</v>
      </c>
      <c r="AP85" s="35">
        <f t="shared" si="33"/>
        <v>4.0774999999999999E-2</v>
      </c>
      <c r="AQ85" s="35">
        <f t="shared" si="33"/>
        <v>2.2275E-2</v>
      </c>
      <c r="AR85">
        <v>0.12</v>
      </c>
      <c r="AS85">
        <v>1.9900000000000001E-2</v>
      </c>
      <c r="AT85">
        <v>-9.1000000000000004E-3</v>
      </c>
      <c r="AU85" s="35">
        <f t="shared" si="34"/>
        <v>2.734142857142853E-2</v>
      </c>
      <c r="AV85" s="35">
        <f t="shared" si="35"/>
        <v>2.5375000000000002E-2</v>
      </c>
      <c r="AW85" s="35">
        <f t="shared" si="35"/>
        <v>1.4575000000000001E-2</v>
      </c>
      <c r="AX85">
        <v>0.16819999999999999</v>
      </c>
      <c r="AY85">
        <v>-1.5800000000000002E-2</v>
      </c>
      <c r="AZ85">
        <v>-3.1300000000000001E-2</v>
      </c>
      <c r="BA85" s="35">
        <f t="shared" si="36"/>
        <v>3.9958571428571316E-2</v>
      </c>
      <c r="BB85" s="35">
        <f t="shared" si="37"/>
        <v>2.1275000000000002E-2</v>
      </c>
      <c r="BC85" s="35">
        <f t="shared" si="37"/>
        <v>3.6775000000000002E-2</v>
      </c>
    </row>
    <row r="86" spans="1:55" ht="15">
      <c r="A86" s="1">
        <v>80</v>
      </c>
      <c r="B86">
        <v>0.28770000000000001</v>
      </c>
      <c r="C86">
        <v>-5.7000000000000002E-3</v>
      </c>
      <c r="D86">
        <v>2.3E-3</v>
      </c>
      <c r="E86" s="34">
        <f t="shared" si="19"/>
        <v>7.7935714285714552E-3</v>
      </c>
      <c r="F86" s="34">
        <f t="shared" si="20"/>
        <v>8.0428571428571381E-3</v>
      </c>
      <c r="G86" s="34">
        <f t="shared" si="21"/>
        <v>7.7750000000000007E-3</v>
      </c>
      <c r="H86">
        <v>0.224</v>
      </c>
      <c r="I86">
        <v>-1.6899999999999998E-2</v>
      </c>
      <c r="J86">
        <v>-1.4E-2</v>
      </c>
      <c r="K86" s="35">
        <f t="shared" si="22"/>
        <v>2.2012857142857195E-2</v>
      </c>
      <c r="L86" s="35">
        <f t="shared" si="23"/>
        <v>2.2374999999999999E-2</v>
      </c>
      <c r="M86" s="35">
        <f t="shared" si="23"/>
        <v>1.9474999999999999E-2</v>
      </c>
      <c r="N86">
        <v>0.27729999999999999</v>
      </c>
      <c r="O86">
        <v>-8.9999999999999998E-4</v>
      </c>
      <c r="P86">
        <v>-1.7000000000000001E-2</v>
      </c>
      <c r="Q86" s="35">
        <f t="shared" si="24"/>
        <v>1.4428571428572456E-3</v>
      </c>
      <c r="R86" s="35">
        <f t="shared" si="25"/>
        <v>4.5750000000000009E-3</v>
      </c>
      <c r="S86" s="35">
        <f t="shared" si="25"/>
        <v>2.2475000000000002E-2</v>
      </c>
      <c r="T86">
        <v>0.26319999999999999</v>
      </c>
      <c r="U86">
        <v>-4.2500000000000003E-2</v>
      </c>
      <c r="V86">
        <v>-4.1999999999999997E-3</v>
      </c>
      <c r="W86" s="35">
        <f t="shared" si="26"/>
        <v>3.4921428571428326E-3</v>
      </c>
      <c r="X86" s="35">
        <f t="shared" si="27"/>
        <v>4.7975000000000004E-2</v>
      </c>
      <c r="Y86" s="35">
        <f t="shared" si="27"/>
        <v>1.275000000000001E-3</v>
      </c>
      <c r="Z86">
        <v>0.25659999999999999</v>
      </c>
      <c r="AA86">
        <v>-1.12E-2</v>
      </c>
      <c r="AB86">
        <v>-5.8999999999999999E-3</v>
      </c>
      <c r="AC86" s="35">
        <f t="shared" si="28"/>
        <v>1.2327142857142814E-2</v>
      </c>
      <c r="AD86" s="35">
        <f t="shared" si="29"/>
        <v>1.6675000000000002E-2</v>
      </c>
      <c r="AE86" s="35">
        <f t="shared" si="29"/>
        <v>1.1375E-2</v>
      </c>
      <c r="AF86">
        <v>0.28460000000000002</v>
      </c>
      <c r="AG86">
        <v>-2.6100000000000002E-2</v>
      </c>
      <c r="AH86">
        <v>-1.9199999999999998E-2</v>
      </c>
      <c r="AI86" s="35">
        <f t="shared" si="30"/>
        <v>1.2082142857142819E-2</v>
      </c>
      <c r="AJ86" s="35">
        <f t="shared" si="31"/>
        <v>3.1575000000000006E-2</v>
      </c>
      <c r="AK86" s="35">
        <f t="shared" si="31"/>
        <v>2.4674999999999999E-2</v>
      </c>
      <c r="AL86">
        <v>0.2223</v>
      </c>
      <c r="AM86">
        <v>-5.3900000000000003E-2</v>
      </c>
      <c r="AN86">
        <v>-1.14E-2</v>
      </c>
      <c r="AO86" s="35">
        <f t="shared" si="32"/>
        <v>2.2575714285714088E-2</v>
      </c>
      <c r="AP86" s="35">
        <f t="shared" si="33"/>
        <v>5.9375000000000004E-2</v>
      </c>
      <c r="AQ86" s="35">
        <f t="shared" si="33"/>
        <v>1.6875000000000001E-2</v>
      </c>
      <c r="AR86">
        <v>6.1499999999999999E-2</v>
      </c>
      <c r="AS86">
        <v>3.5000000000000001E-3</v>
      </c>
      <c r="AT86">
        <v>-3.0599999999999999E-2</v>
      </c>
      <c r="AU86" s="35">
        <f t="shared" si="34"/>
        <v>3.1158571428571466E-2</v>
      </c>
      <c r="AV86" s="35">
        <f t="shared" si="35"/>
        <v>8.9750000000000003E-3</v>
      </c>
      <c r="AW86" s="35">
        <f t="shared" si="35"/>
        <v>3.6074999999999996E-2</v>
      </c>
      <c r="AX86">
        <v>0.19220000000000001</v>
      </c>
      <c r="AY86">
        <v>-3.56E-2</v>
      </c>
      <c r="AZ86">
        <v>-1.32E-2</v>
      </c>
      <c r="BA86" s="35">
        <f t="shared" si="36"/>
        <v>1.5958571428571294E-2</v>
      </c>
      <c r="BB86" s="35">
        <f t="shared" si="37"/>
        <v>4.1075E-2</v>
      </c>
      <c r="BC86" s="35">
        <f t="shared" si="37"/>
        <v>1.8675000000000001E-2</v>
      </c>
    </row>
    <row r="87" spans="1:55" ht="15">
      <c r="A87" s="1">
        <v>81</v>
      </c>
      <c r="B87">
        <v>0.27429999999999999</v>
      </c>
      <c r="C87">
        <v>-1.17E-2</v>
      </c>
      <c r="D87">
        <v>1.2200000000000001E-2</v>
      </c>
      <c r="E87" s="34">
        <f t="shared" si="19"/>
        <v>5.6064285714285678E-3</v>
      </c>
      <c r="F87" s="34">
        <f t="shared" si="20"/>
        <v>2.0428571428571379E-3</v>
      </c>
      <c r="G87" s="34">
        <f t="shared" si="21"/>
        <v>1.7675000000000003E-2</v>
      </c>
      <c r="H87">
        <v>0.2273</v>
      </c>
      <c r="I87">
        <v>-2.98E-2</v>
      </c>
      <c r="J87">
        <v>-1.09E-2</v>
      </c>
      <c r="K87" s="35">
        <f t="shared" si="22"/>
        <v>1.8712857142857198E-2</v>
      </c>
      <c r="L87" s="35">
        <f t="shared" si="23"/>
        <v>3.5275000000000001E-2</v>
      </c>
      <c r="M87" s="35">
        <f t="shared" si="23"/>
        <v>1.6375000000000001E-2</v>
      </c>
      <c r="N87">
        <v>0.27039999999999997</v>
      </c>
      <c r="O87">
        <v>2.0000000000000001E-4</v>
      </c>
      <c r="P87">
        <v>-1.4E-2</v>
      </c>
      <c r="Q87" s="35">
        <f t="shared" si="24"/>
        <v>5.4571428571427716E-3</v>
      </c>
      <c r="R87" s="35">
        <f t="shared" si="25"/>
        <v>5.6750000000000004E-3</v>
      </c>
      <c r="S87" s="35">
        <f t="shared" si="25"/>
        <v>1.9474999999999999E-2</v>
      </c>
      <c r="T87">
        <v>0.2848</v>
      </c>
      <c r="U87">
        <v>-5.3100000000000001E-2</v>
      </c>
      <c r="V87">
        <v>9.4000000000000004E-3</v>
      </c>
      <c r="W87" s="35">
        <f t="shared" si="26"/>
        <v>1.8107857142857176E-2</v>
      </c>
      <c r="X87" s="35">
        <f t="shared" si="27"/>
        <v>5.8575000000000002E-2</v>
      </c>
      <c r="Y87" s="35">
        <f t="shared" si="27"/>
        <v>1.4875000000000001E-2</v>
      </c>
      <c r="Z87">
        <v>0.2465</v>
      </c>
      <c r="AA87">
        <v>-1.38E-2</v>
      </c>
      <c r="AB87">
        <v>-3.8E-3</v>
      </c>
      <c r="AC87" s="35">
        <f t="shared" si="28"/>
        <v>2.2271428571428165E-3</v>
      </c>
      <c r="AD87" s="35">
        <f t="shared" si="29"/>
        <v>1.9275E-2</v>
      </c>
      <c r="AE87" s="35">
        <f t="shared" si="29"/>
        <v>1.6750000000000007E-3</v>
      </c>
      <c r="AF87">
        <v>0.26840000000000003</v>
      </c>
      <c r="AG87">
        <v>-1.7899999999999999E-2</v>
      </c>
      <c r="AH87">
        <v>-2.0199999999999999E-2</v>
      </c>
      <c r="AI87" s="35">
        <f t="shared" si="30"/>
        <v>4.1178571428571731E-3</v>
      </c>
      <c r="AJ87" s="35">
        <f t="shared" si="31"/>
        <v>2.3375E-2</v>
      </c>
      <c r="AK87" s="35">
        <f t="shared" si="31"/>
        <v>2.5675E-2</v>
      </c>
      <c r="AL87">
        <v>0.26069999999999999</v>
      </c>
      <c r="AM87">
        <v>-5.1700000000000003E-2</v>
      </c>
      <c r="AN87">
        <v>-6.9999999999999999E-4</v>
      </c>
      <c r="AO87" s="35">
        <f t="shared" si="32"/>
        <v>1.5824285714285902E-2</v>
      </c>
      <c r="AP87" s="35">
        <f t="shared" si="33"/>
        <v>5.7175000000000004E-2</v>
      </c>
      <c r="AQ87" s="35">
        <f t="shared" si="33"/>
        <v>4.7750000000000006E-3</v>
      </c>
      <c r="AR87">
        <v>8.6199999999999999E-2</v>
      </c>
      <c r="AS87">
        <v>1.7600000000000001E-2</v>
      </c>
      <c r="AT87">
        <v>1.7600000000000001E-2</v>
      </c>
      <c r="AU87" s="35">
        <f t="shared" si="34"/>
        <v>6.4585714285714663E-3</v>
      </c>
      <c r="AV87" s="35">
        <f t="shared" si="35"/>
        <v>2.3075000000000002E-2</v>
      </c>
      <c r="AW87" s="35">
        <f t="shared" si="35"/>
        <v>2.3075000000000002E-2</v>
      </c>
      <c r="AX87">
        <v>0.21249999999999999</v>
      </c>
      <c r="AY87">
        <v>-5.1400000000000001E-2</v>
      </c>
      <c r="AZ87">
        <v>-2.7799999999999998E-2</v>
      </c>
      <c r="BA87" s="35">
        <f t="shared" si="36"/>
        <v>4.3414285714286904E-3</v>
      </c>
      <c r="BB87" s="35">
        <f t="shared" si="37"/>
        <v>5.6875000000000002E-2</v>
      </c>
      <c r="BC87" s="35">
        <f t="shared" si="37"/>
        <v>3.3274999999999999E-2</v>
      </c>
    </row>
    <row r="88" spans="1:55" ht="15">
      <c r="A88" s="1">
        <v>82</v>
      </c>
      <c r="B88">
        <v>0.27039999999999997</v>
      </c>
      <c r="C88">
        <v>-1.0500000000000001E-2</v>
      </c>
      <c r="D88">
        <v>1.4200000000000001E-2</v>
      </c>
      <c r="E88" s="34">
        <f t="shared" si="19"/>
        <v>9.5064285714285823E-3</v>
      </c>
      <c r="F88" s="34">
        <f t="shared" si="20"/>
        <v>3.2428571428571376E-3</v>
      </c>
      <c r="G88" s="34">
        <f t="shared" si="21"/>
        <v>1.9675000000000002E-2</v>
      </c>
      <c r="H88">
        <v>0.21249999999999999</v>
      </c>
      <c r="I88">
        <v>-1.6899999999999998E-2</v>
      </c>
      <c r="J88">
        <v>9.9000000000000008E-3</v>
      </c>
      <c r="K88" s="35">
        <f t="shared" si="22"/>
        <v>3.3512857142857205E-2</v>
      </c>
      <c r="L88" s="35">
        <f t="shared" si="23"/>
        <v>2.2374999999999999E-2</v>
      </c>
      <c r="M88" s="35">
        <f t="shared" si="23"/>
        <v>1.5375000000000002E-2</v>
      </c>
      <c r="N88">
        <v>0.27289999999999998</v>
      </c>
      <c r="O88">
        <v>4.5999999999999999E-3</v>
      </c>
      <c r="P88">
        <v>-9.1000000000000004E-3</v>
      </c>
      <c r="Q88" s="35">
        <f t="shared" si="24"/>
        <v>2.9571428571427694E-3</v>
      </c>
      <c r="R88" s="35">
        <f t="shared" si="25"/>
        <v>1.0075000000000001E-2</v>
      </c>
      <c r="S88" s="35">
        <f t="shared" si="25"/>
        <v>1.4575000000000001E-2</v>
      </c>
      <c r="T88">
        <v>0.27060000000000001</v>
      </c>
      <c r="U88">
        <v>-4.5400000000000003E-2</v>
      </c>
      <c r="V88">
        <v>-2.0000000000000001E-4</v>
      </c>
      <c r="W88" s="35">
        <f t="shared" si="26"/>
        <v>3.9078571428571851E-3</v>
      </c>
      <c r="X88" s="35">
        <f t="shared" si="27"/>
        <v>5.0875000000000004E-2</v>
      </c>
      <c r="Y88" s="35">
        <f t="shared" si="27"/>
        <v>5.275000000000001E-3</v>
      </c>
      <c r="Z88">
        <v>0.2329</v>
      </c>
      <c r="AA88">
        <v>-1.9699999999999999E-2</v>
      </c>
      <c r="AB88">
        <v>-2.1999999999999999E-2</v>
      </c>
      <c r="AC88" s="35">
        <f t="shared" si="28"/>
        <v>1.1372857142857185E-2</v>
      </c>
      <c r="AD88" s="35">
        <f t="shared" si="29"/>
        <v>2.5174999999999999E-2</v>
      </c>
      <c r="AE88" s="35">
        <f t="shared" si="29"/>
        <v>2.7474999999999999E-2</v>
      </c>
      <c r="AF88">
        <v>0.2515</v>
      </c>
      <c r="AG88">
        <v>-3.4200000000000001E-2</v>
      </c>
      <c r="AH88">
        <v>-3.5099999999999999E-2</v>
      </c>
      <c r="AI88" s="35">
        <f t="shared" si="30"/>
        <v>2.1017857142857199E-2</v>
      </c>
      <c r="AJ88" s="35">
        <f t="shared" si="31"/>
        <v>3.9675000000000002E-2</v>
      </c>
      <c r="AK88" s="35">
        <f t="shared" si="31"/>
        <v>4.0575E-2</v>
      </c>
      <c r="AL88">
        <v>0.2185</v>
      </c>
      <c r="AM88">
        <v>-3.15E-2</v>
      </c>
      <c r="AN88">
        <v>-2.8999999999999998E-3</v>
      </c>
      <c r="AO88" s="35">
        <f t="shared" si="32"/>
        <v>2.6375714285714086E-2</v>
      </c>
      <c r="AP88" s="35">
        <f t="shared" si="33"/>
        <v>3.6975000000000001E-2</v>
      </c>
      <c r="AQ88" s="35">
        <f t="shared" si="33"/>
        <v>2.5750000000000009E-3</v>
      </c>
      <c r="AR88">
        <v>8.1500000000000003E-2</v>
      </c>
      <c r="AS88">
        <v>2.4799999999999999E-2</v>
      </c>
      <c r="AT88">
        <v>3.1800000000000002E-2</v>
      </c>
      <c r="AU88" s="35">
        <f t="shared" si="34"/>
        <v>1.1158571428571462E-2</v>
      </c>
      <c r="AV88" s="35">
        <f t="shared" si="35"/>
        <v>3.0275E-2</v>
      </c>
      <c r="AW88" s="35">
        <f t="shared" si="35"/>
        <v>3.7275000000000003E-2</v>
      </c>
      <c r="AX88">
        <v>0.20849999999999999</v>
      </c>
      <c r="AY88">
        <v>-5.5800000000000002E-2</v>
      </c>
      <c r="AZ88">
        <v>-1.5800000000000002E-2</v>
      </c>
      <c r="BA88" s="35">
        <f t="shared" si="36"/>
        <v>3.4142857142868688E-4</v>
      </c>
      <c r="BB88" s="35">
        <f t="shared" si="37"/>
        <v>6.1275000000000003E-2</v>
      </c>
      <c r="BC88" s="35">
        <f t="shared" si="37"/>
        <v>2.1275000000000002E-2</v>
      </c>
    </row>
    <row r="89" spans="1:55" ht="15">
      <c r="A89" s="1">
        <v>83</v>
      </c>
      <c r="B89">
        <v>0.26860000000000001</v>
      </c>
      <c r="C89">
        <v>-1.6799999999999999E-2</v>
      </c>
      <c r="D89">
        <v>1.0800000000000001E-2</v>
      </c>
      <c r="E89" s="34">
        <f t="shared" si="19"/>
        <v>1.1306428571428551E-2</v>
      </c>
      <c r="F89" s="34">
        <f t="shared" si="20"/>
        <v>3.0542857142857135E-2</v>
      </c>
      <c r="G89" s="34">
        <f t="shared" si="21"/>
        <v>1.6275000000000001E-2</v>
      </c>
      <c r="H89">
        <v>0.25619999999999998</v>
      </c>
      <c r="I89">
        <v>-1.46E-2</v>
      </c>
      <c r="J89">
        <v>5.8999999999999999E-3</v>
      </c>
      <c r="K89" s="35">
        <f t="shared" si="22"/>
        <v>1.0187142857142784E-2</v>
      </c>
      <c r="L89" s="35">
        <f t="shared" si="23"/>
        <v>2.0075000000000003E-2</v>
      </c>
      <c r="M89" s="35">
        <f t="shared" si="23"/>
        <v>1.1375E-2</v>
      </c>
      <c r="N89">
        <v>0.2883</v>
      </c>
      <c r="O89">
        <v>-1.2800000000000001E-2</v>
      </c>
      <c r="P89">
        <v>-3.3E-3</v>
      </c>
      <c r="Q89" s="35">
        <f t="shared" si="24"/>
        <v>1.2442857142857255E-2</v>
      </c>
      <c r="R89" s="35">
        <f t="shared" si="25"/>
        <v>1.8275E-2</v>
      </c>
      <c r="S89" s="35">
        <f t="shared" si="25"/>
        <v>2.1750000000000007E-3</v>
      </c>
      <c r="T89">
        <v>0.27439999999999998</v>
      </c>
      <c r="U89">
        <v>-4.2200000000000001E-2</v>
      </c>
      <c r="V89">
        <v>7.9000000000000008E-3</v>
      </c>
      <c r="W89" s="35">
        <f t="shared" si="26"/>
        <v>7.7078571428571552E-3</v>
      </c>
      <c r="X89" s="35">
        <f t="shared" si="27"/>
        <v>4.7675000000000002E-2</v>
      </c>
      <c r="Y89" s="35">
        <f t="shared" si="27"/>
        <v>1.3375000000000001E-2</v>
      </c>
      <c r="Z89">
        <v>0.23799999999999999</v>
      </c>
      <c r="AA89">
        <v>-1.06E-2</v>
      </c>
      <c r="AB89">
        <v>-2.52E-2</v>
      </c>
      <c r="AC89" s="35">
        <f t="shared" si="28"/>
        <v>6.2728571428571911E-3</v>
      </c>
      <c r="AD89" s="35">
        <f t="shared" si="29"/>
        <v>1.6074999999999999E-2</v>
      </c>
      <c r="AE89" s="35">
        <f t="shared" si="29"/>
        <v>3.0675000000000001E-2</v>
      </c>
      <c r="AF89">
        <v>0.24410000000000001</v>
      </c>
      <c r="AG89">
        <v>-3.1600000000000003E-2</v>
      </c>
      <c r="AH89">
        <v>-1.49E-2</v>
      </c>
      <c r="AI89" s="35">
        <f t="shared" si="30"/>
        <v>2.8417857142857189E-2</v>
      </c>
      <c r="AJ89" s="35">
        <f t="shared" si="31"/>
        <v>3.7075000000000004E-2</v>
      </c>
      <c r="AK89" s="35">
        <f t="shared" si="31"/>
        <v>2.0375000000000001E-2</v>
      </c>
      <c r="AL89">
        <v>0.2394</v>
      </c>
      <c r="AM89">
        <v>-0.03</v>
      </c>
      <c r="AN89">
        <v>-1.3599999999999999E-2</v>
      </c>
      <c r="AO89" s="35">
        <f t="shared" si="32"/>
        <v>5.4757142857140839E-3</v>
      </c>
      <c r="AP89" s="35">
        <f t="shared" si="33"/>
        <v>3.5475E-2</v>
      </c>
      <c r="AQ89" s="35">
        <f t="shared" si="33"/>
        <v>1.9075000000000002E-2</v>
      </c>
      <c r="AR89">
        <v>4.7800000000000002E-2</v>
      </c>
      <c r="AS89">
        <v>1.0500000000000001E-2</v>
      </c>
      <c r="AT89">
        <v>3.5099999999999999E-2</v>
      </c>
      <c r="AU89" s="35">
        <f t="shared" si="34"/>
        <v>4.4858571428571463E-2</v>
      </c>
      <c r="AV89" s="35">
        <f t="shared" si="35"/>
        <v>1.5975000000000003E-2</v>
      </c>
      <c r="AW89" s="35">
        <f t="shared" si="35"/>
        <v>4.0575E-2</v>
      </c>
      <c r="AX89">
        <v>0.20119999999999999</v>
      </c>
      <c r="AY89">
        <v>-8.2000000000000007E-3</v>
      </c>
      <c r="AZ89">
        <v>-3.04E-2</v>
      </c>
      <c r="BA89" s="35">
        <f t="shared" si="36"/>
        <v>6.9585714285713141E-3</v>
      </c>
      <c r="BB89" s="35">
        <f t="shared" si="37"/>
        <v>1.3675000000000001E-2</v>
      </c>
      <c r="BC89" s="35">
        <f t="shared" si="37"/>
        <v>3.5875000000000004E-2</v>
      </c>
    </row>
    <row r="90" spans="1:55" ht="15">
      <c r="A90" s="1">
        <v>84</v>
      </c>
      <c r="B90">
        <v>0.28110000000000002</v>
      </c>
      <c r="C90">
        <v>-1.54E-2</v>
      </c>
      <c r="D90">
        <v>3.3E-3</v>
      </c>
      <c r="E90" s="34">
        <f t="shared" si="19"/>
        <v>1.1935714285714605E-3</v>
      </c>
      <c r="F90" s="34">
        <f t="shared" si="20"/>
        <v>2.9142857142857137E-2</v>
      </c>
      <c r="G90" s="34">
        <f t="shared" si="21"/>
        <v>8.7750000000000015E-3</v>
      </c>
      <c r="H90">
        <v>0.27460000000000001</v>
      </c>
      <c r="I90">
        <v>-3.1699999999999999E-2</v>
      </c>
      <c r="J90">
        <v>1.18E-2</v>
      </c>
      <c r="K90" s="35">
        <f t="shared" si="22"/>
        <v>2.8587142857142811E-2</v>
      </c>
      <c r="L90" s="35">
        <f t="shared" si="23"/>
        <v>3.7175E-2</v>
      </c>
      <c r="M90" s="35">
        <f t="shared" si="23"/>
        <v>1.7274999999999999E-2</v>
      </c>
      <c r="N90">
        <v>0.27829999999999999</v>
      </c>
      <c r="O90">
        <v>-2.2800000000000001E-2</v>
      </c>
      <c r="P90">
        <v>2.9999999999999997E-4</v>
      </c>
      <c r="Q90" s="35">
        <f t="shared" si="24"/>
        <v>2.4428571428572465E-3</v>
      </c>
      <c r="R90" s="35">
        <f t="shared" si="25"/>
        <v>2.8275000000000002E-2</v>
      </c>
      <c r="S90" s="35">
        <f t="shared" si="25"/>
        <v>5.7750000000000006E-3</v>
      </c>
      <c r="T90">
        <v>0.28389999999999999</v>
      </c>
      <c r="U90">
        <v>-3.0499999999999999E-2</v>
      </c>
      <c r="V90">
        <v>2.3999999999999998E-3</v>
      </c>
      <c r="W90" s="35">
        <f t="shared" si="26"/>
        <v>1.7207857142857164E-2</v>
      </c>
      <c r="X90" s="35">
        <f t="shared" si="27"/>
        <v>3.5975E-2</v>
      </c>
      <c r="Y90" s="35">
        <f t="shared" si="27"/>
        <v>7.8750000000000001E-3</v>
      </c>
      <c r="Z90">
        <v>0.24329999999999999</v>
      </c>
      <c r="AA90">
        <v>-3.3500000000000002E-2</v>
      </c>
      <c r="AB90">
        <v>-1.38E-2</v>
      </c>
      <c r="AC90" s="35">
        <f t="shared" si="28"/>
        <v>9.7285714285719194E-4</v>
      </c>
      <c r="AD90" s="35">
        <f t="shared" si="29"/>
        <v>3.8975000000000003E-2</v>
      </c>
      <c r="AE90" s="35">
        <f t="shared" si="29"/>
        <v>1.9275E-2</v>
      </c>
      <c r="AF90">
        <v>0.24010000000000001</v>
      </c>
      <c r="AG90">
        <v>-5.4100000000000002E-2</v>
      </c>
      <c r="AH90">
        <v>-3.6999999999999998E-2</v>
      </c>
      <c r="AI90" s="35">
        <f t="shared" si="30"/>
        <v>3.2417857142857193E-2</v>
      </c>
      <c r="AJ90" s="35">
        <f t="shared" si="31"/>
        <v>5.9575000000000003E-2</v>
      </c>
      <c r="AK90" s="35">
        <f t="shared" si="31"/>
        <v>4.2474999999999999E-2</v>
      </c>
      <c r="AL90">
        <v>0.2359</v>
      </c>
      <c r="AM90">
        <v>-4.1399999999999999E-2</v>
      </c>
      <c r="AN90">
        <v>-1.9699999999999999E-2</v>
      </c>
      <c r="AO90" s="35">
        <f t="shared" si="32"/>
        <v>8.975714285714087E-3</v>
      </c>
      <c r="AP90" s="35">
        <f t="shared" si="33"/>
        <v>4.6875E-2</v>
      </c>
      <c r="AQ90" s="35">
        <f t="shared" si="33"/>
        <v>2.5174999999999999E-2</v>
      </c>
      <c r="AR90">
        <v>5.8500000000000003E-2</v>
      </c>
      <c r="AS90">
        <v>-4.6399999999999997E-2</v>
      </c>
      <c r="AT90">
        <v>4.2900000000000001E-2</v>
      </c>
      <c r="AU90" s="35">
        <f t="shared" si="34"/>
        <v>3.4158571428571462E-2</v>
      </c>
      <c r="AV90" s="35">
        <f t="shared" si="35"/>
        <v>5.1874999999999998E-2</v>
      </c>
      <c r="AW90" s="35">
        <f t="shared" si="35"/>
        <v>4.8375000000000001E-2</v>
      </c>
      <c r="AX90">
        <v>0.1956</v>
      </c>
      <c r="AY90">
        <v>-2.0400000000000001E-2</v>
      </c>
      <c r="AZ90">
        <v>-1.0800000000000001E-2</v>
      </c>
      <c r="BA90" s="35">
        <f t="shared" si="36"/>
        <v>1.2558571428571308E-2</v>
      </c>
      <c r="BB90" s="35">
        <f t="shared" si="37"/>
        <v>2.5875000000000002E-2</v>
      </c>
      <c r="BC90" s="35">
        <f t="shared" si="37"/>
        <v>1.6275000000000001E-2</v>
      </c>
    </row>
    <row r="91" spans="1:55" ht="15">
      <c r="A91" s="1">
        <v>85</v>
      </c>
      <c r="B91">
        <v>0.28689999999999999</v>
      </c>
      <c r="C91">
        <v>-2.5999999999999999E-2</v>
      </c>
      <c r="D91">
        <v>6.9999999999999999E-4</v>
      </c>
      <c r="E91" s="34">
        <f t="shared" si="19"/>
        <v>6.9935714285714323E-3</v>
      </c>
      <c r="F91" s="34">
        <f t="shared" si="20"/>
        <v>3.9742857142857135E-2</v>
      </c>
      <c r="G91" s="34">
        <f t="shared" si="21"/>
        <v>6.1750000000000008E-3</v>
      </c>
      <c r="H91">
        <v>0.26419999999999999</v>
      </c>
      <c r="I91">
        <v>-6.4999999999999997E-3</v>
      </c>
      <c r="J91">
        <v>5.4999999999999997E-3</v>
      </c>
      <c r="K91" s="35">
        <f t="shared" si="22"/>
        <v>1.8187142857142791E-2</v>
      </c>
      <c r="L91" s="35">
        <f t="shared" si="23"/>
        <v>1.1975E-2</v>
      </c>
      <c r="M91" s="35">
        <f t="shared" si="23"/>
        <v>1.0975E-2</v>
      </c>
      <c r="N91">
        <v>0.27160000000000001</v>
      </c>
      <c r="O91">
        <v>-1.8700000000000001E-2</v>
      </c>
      <c r="P91">
        <v>-9.4999999999999998E-3</v>
      </c>
      <c r="Q91" s="35">
        <f t="shared" si="24"/>
        <v>4.2571428571427372E-3</v>
      </c>
      <c r="R91" s="35">
        <f t="shared" si="25"/>
        <v>2.4175000000000002E-2</v>
      </c>
      <c r="S91" s="35">
        <f t="shared" si="25"/>
        <v>1.4975E-2</v>
      </c>
      <c r="T91">
        <v>0.28460000000000002</v>
      </c>
      <c r="U91">
        <v>-4.7199999999999999E-2</v>
      </c>
      <c r="V91">
        <v>-1.1299999999999999E-2</v>
      </c>
      <c r="W91" s="35">
        <f t="shared" si="26"/>
        <v>1.7907857142857198E-2</v>
      </c>
      <c r="X91" s="35">
        <f t="shared" si="27"/>
        <v>5.2675E-2</v>
      </c>
      <c r="Y91" s="35">
        <f t="shared" si="27"/>
        <v>1.6774999999999998E-2</v>
      </c>
      <c r="Z91">
        <v>0.248</v>
      </c>
      <c r="AA91">
        <v>-4.7699999999999999E-2</v>
      </c>
      <c r="AB91">
        <v>-1.4E-2</v>
      </c>
      <c r="AC91" s="35">
        <f t="shared" si="28"/>
        <v>3.7271428571428178E-3</v>
      </c>
      <c r="AD91" s="35">
        <f t="shared" si="29"/>
        <v>5.3175E-2</v>
      </c>
      <c r="AE91" s="35">
        <f t="shared" si="29"/>
        <v>1.9474999999999999E-2</v>
      </c>
      <c r="AF91">
        <v>0.2505</v>
      </c>
      <c r="AG91">
        <v>-4.1300000000000003E-2</v>
      </c>
      <c r="AH91">
        <v>-3.04E-2</v>
      </c>
      <c r="AI91" s="35">
        <f t="shared" si="30"/>
        <v>2.20178571428572E-2</v>
      </c>
      <c r="AJ91" s="35">
        <f t="shared" si="31"/>
        <v>4.6775000000000004E-2</v>
      </c>
      <c r="AK91" s="35">
        <f t="shared" si="31"/>
        <v>3.5875000000000004E-2</v>
      </c>
      <c r="AL91">
        <v>0.2366</v>
      </c>
      <c r="AM91">
        <v>-1.4999999999999999E-2</v>
      </c>
      <c r="AN91">
        <v>-8.0000000000000002E-3</v>
      </c>
      <c r="AO91" s="35">
        <f t="shared" si="32"/>
        <v>8.2757142857140809E-3</v>
      </c>
      <c r="AP91" s="35">
        <f t="shared" si="33"/>
        <v>2.0475E-2</v>
      </c>
      <c r="AQ91" s="35">
        <f t="shared" si="33"/>
        <v>1.3475000000000001E-2</v>
      </c>
      <c r="AR91">
        <v>3.4299999999999997E-2</v>
      </c>
      <c r="AS91">
        <v>-2.9899999999999999E-2</v>
      </c>
      <c r="AT91">
        <v>4.1399999999999999E-2</v>
      </c>
      <c r="AU91" s="35">
        <f t="shared" si="34"/>
        <v>5.8358571428571468E-2</v>
      </c>
      <c r="AV91" s="35">
        <f t="shared" si="35"/>
        <v>3.5375000000000004E-2</v>
      </c>
      <c r="AW91" s="35">
        <f t="shared" si="35"/>
        <v>4.6875E-2</v>
      </c>
      <c r="AX91">
        <v>0.2339</v>
      </c>
      <c r="AY91">
        <v>-1.49E-2</v>
      </c>
      <c r="AZ91">
        <v>-2.9399999999999999E-2</v>
      </c>
      <c r="BA91" s="35">
        <f t="shared" si="36"/>
        <v>2.5741428571428693E-2</v>
      </c>
      <c r="BB91" s="35">
        <f t="shared" si="37"/>
        <v>2.0375000000000001E-2</v>
      </c>
      <c r="BC91" s="35">
        <f t="shared" si="37"/>
        <v>3.4875000000000003E-2</v>
      </c>
    </row>
    <row r="92" spans="1:55" ht="15">
      <c r="A92" s="1">
        <v>86</v>
      </c>
      <c r="B92">
        <v>0.28599999999999998</v>
      </c>
      <c r="C92">
        <v>-2.07E-2</v>
      </c>
      <c r="D92">
        <v>-1.6999999999999999E-3</v>
      </c>
      <c r="E92" s="34">
        <f t="shared" si="19"/>
        <v>6.0935714285714204E-3</v>
      </c>
      <c r="F92" s="34">
        <f t="shared" si="20"/>
        <v>3.4442857142857136E-2</v>
      </c>
      <c r="G92" s="34">
        <f t="shared" si="21"/>
        <v>3.7750000000000006E-3</v>
      </c>
      <c r="H92">
        <v>0.2858</v>
      </c>
      <c r="I92">
        <v>-2.5999999999999999E-3</v>
      </c>
      <c r="J92">
        <v>6.4999999999999997E-3</v>
      </c>
      <c r="K92" s="35">
        <f t="shared" si="22"/>
        <v>3.9787142857142799E-2</v>
      </c>
      <c r="L92" s="35">
        <f t="shared" si="23"/>
        <v>2.8750000000000008E-3</v>
      </c>
      <c r="M92" s="35">
        <f t="shared" si="23"/>
        <v>1.1975E-2</v>
      </c>
      <c r="N92">
        <v>0.2747</v>
      </c>
      <c r="O92">
        <v>-1.89E-2</v>
      </c>
      <c r="P92">
        <v>-6.4999999999999997E-3</v>
      </c>
      <c r="Q92" s="35">
        <f t="shared" si="24"/>
        <v>1.1571428571427456E-3</v>
      </c>
      <c r="R92" s="35">
        <f t="shared" si="25"/>
        <v>2.4375000000000001E-2</v>
      </c>
      <c r="S92" s="35">
        <f t="shared" si="25"/>
        <v>1.1975E-2</v>
      </c>
      <c r="T92">
        <v>0.27889999999999998</v>
      </c>
      <c r="U92">
        <v>-3.78E-2</v>
      </c>
      <c r="V92">
        <v>-2.0199999999999999E-2</v>
      </c>
      <c r="W92" s="35">
        <f t="shared" si="26"/>
        <v>1.2207857142857159E-2</v>
      </c>
      <c r="X92" s="35">
        <f t="shared" si="27"/>
        <v>4.3275000000000001E-2</v>
      </c>
      <c r="Y92" s="35">
        <f t="shared" si="27"/>
        <v>2.5675E-2</v>
      </c>
      <c r="Z92">
        <v>0.22589999999999999</v>
      </c>
      <c r="AA92">
        <v>-1.3299999999999999E-2</v>
      </c>
      <c r="AB92">
        <v>-1.2999999999999999E-2</v>
      </c>
      <c r="AC92" s="35">
        <f t="shared" si="28"/>
        <v>1.8372857142857191E-2</v>
      </c>
      <c r="AD92" s="35">
        <f t="shared" si="29"/>
        <v>1.8775E-2</v>
      </c>
      <c r="AE92" s="35">
        <f t="shared" si="29"/>
        <v>1.8474999999999998E-2</v>
      </c>
      <c r="AF92">
        <v>0.24940000000000001</v>
      </c>
      <c r="AG92">
        <v>-5.0900000000000001E-2</v>
      </c>
      <c r="AH92">
        <v>-2.3400000000000001E-2</v>
      </c>
      <c r="AI92" s="35">
        <f t="shared" si="30"/>
        <v>2.311785714285719E-2</v>
      </c>
      <c r="AJ92" s="35">
        <f t="shared" si="31"/>
        <v>5.6375000000000001E-2</v>
      </c>
      <c r="AK92" s="35">
        <f t="shared" si="31"/>
        <v>2.8875000000000001E-2</v>
      </c>
      <c r="AL92">
        <v>0.2455</v>
      </c>
      <c r="AM92">
        <v>-2.0500000000000001E-2</v>
      </c>
      <c r="AN92">
        <v>-1.2999999999999999E-3</v>
      </c>
      <c r="AO92" s="35">
        <f t="shared" si="32"/>
        <v>6.242857142859104E-4</v>
      </c>
      <c r="AP92" s="35">
        <f t="shared" si="33"/>
        <v>2.5975000000000002E-2</v>
      </c>
      <c r="AQ92" s="35">
        <f t="shared" si="33"/>
        <v>4.1750000000000008E-3</v>
      </c>
      <c r="AR92">
        <v>6.9000000000000006E-2</v>
      </c>
      <c r="AS92">
        <v>-4.0800000000000003E-2</v>
      </c>
      <c r="AT92">
        <v>5.4000000000000003E-3</v>
      </c>
      <c r="AU92" s="35">
        <f t="shared" si="34"/>
        <v>2.3658571428571459E-2</v>
      </c>
      <c r="AV92" s="35">
        <f t="shared" si="35"/>
        <v>4.6275000000000004E-2</v>
      </c>
      <c r="AW92" s="35">
        <f t="shared" si="35"/>
        <v>1.0875000000000001E-2</v>
      </c>
      <c r="AX92">
        <v>0.2142</v>
      </c>
      <c r="AY92">
        <v>-4.1300000000000003E-2</v>
      </c>
      <c r="AZ92">
        <v>-1.9199999999999998E-2</v>
      </c>
      <c r="BA92" s="35">
        <f t="shared" si="36"/>
        <v>6.0414285714286975E-3</v>
      </c>
      <c r="BB92" s="35">
        <f t="shared" si="37"/>
        <v>4.6775000000000004E-2</v>
      </c>
      <c r="BC92" s="35">
        <f t="shared" si="37"/>
        <v>2.4674999999999999E-2</v>
      </c>
    </row>
    <row r="93" spans="1:55" ht="15">
      <c r="A93" s="1">
        <v>87</v>
      </c>
      <c r="B93">
        <v>0.29909999999999998</v>
      </c>
      <c r="C93">
        <v>-1.9E-2</v>
      </c>
      <c r="D93">
        <v>-4.3E-3</v>
      </c>
      <c r="E93" s="34">
        <f t="shared" si="19"/>
        <v>1.9193571428571421E-2</v>
      </c>
      <c r="F93" s="34">
        <f t="shared" si="20"/>
        <v>3.2742857142857136E-2</v>
      </c>
      <c r="G93" s="34">
        <f t="shared" si="21"/>
        <v>1.1750000000000007E-3</v>
      </c>
      <c r="H93">
        <v>0.28349999999999997</v>
      </c>
      <c r="I93">
        <v>-1.21E-2</v>
      </c>
      <c r="J93">
        <v>1.14E-2</v>
      </c>
      <c r="K93" s="35">
        <f t="shared" si="22"/>
        <v>3.7487142857142774E-2</v>
      </c>
      <c r="L93" s="35">
        <f t="shared" si="23"/>
        <v>1.7575E-2</v>
      </c>
      <c r="M93" s="35">
        <f t="shared" si="23"/>
        <v>1.6875000000000001E-2</v>
      </c>
      <c r="N93">
        <v>0.27289999999999998</v>
      </c>
      <c r="O93">
        <v>-6.0000000000000001E-3</v>
      </c>
      <c r="P93">
        <v>-1.17E-2</v>
      </c>
      <c r="Q93" s="35">
        <f t="shared" si="24"/>
        <v>2.9571428571427694E-3</v>
      </c>
      <c r="R93" s="35">
        <f t="shared" si="25"/>
        <v>1.1475000000000001E-2</v>
      </c>
      <c r="S93" s="35">
        <f t="shared" si="25"/>
        <v>1.7175000000000003E-2</v>
      </c>
      <c r="T93">
        <v>0.27179999999999999</v>
      </c>
      <c r="U93">
        <v>-4.2500000000000003E-2</v>
      </c>
      <c r="V93">
        <v>-1.0800000000000001E-2</v>
      </c>
      <c r="W93" s="35">
        <f t="shared" si="26"/>
        <v>5.107857142857164E-3</v>
      </c>
      <c r="X93" s="35">
        <f t="shared" si="27"/>
        <v>4.7975000000000004E-2</v>
      </c>
      <c r="Y93" s="35">
        <f t="shared" si="27"/>
        <v>1.6275000000000001E-2</v>
      </c>
      <c r="Z93">
        <v>0.22420000000000001</v>
      </c>
      <c r="AA93">
        <v>-4.1200000000000001E-2</v>
      </c>
      <c r="AB93">
        <v>-1.52E-2</v>
      </c>
      <c r="AC93" s="35">
        <f t="shared" si="28"/>
        <v>2.007285714285717E-2</v>
      </c>
      <c r="AD93" s="35">
        <f t="shared" si="29"/>
        <v>4.6675000000000001E-2</v>
      </c>
      <c r="AE93" s="35">
        <f t="shared" si="29"/>
        <v>2.0674999999999999E-2</v>
      </c>
      <c r="AF93">
        <v>0.23649999999999999</v>
      </c>
      <c r="AG93">
        <v>-4.2500000000000003E-2</v>
      </c>
      <c r="AH93">
        <v>-1.06E-2</v>
      </c>
      <c r="AI93" s="35">
        <f t="shared" si="30"/>
        <v>3.6017857142857213E-2</v>
      </c>
      <c r="AJ93" s="35">
        <f t="shared" si="31"/>
        <v>4.7975000000000004E-2</v>
      </c>
      <c r="AK93" s="35">
        <f t="shared" si="31"/>
        <v>1.6074999999999999E-2</v>
      </c>
      <c r="AL93">
        <v>0.2172</v>
      </c>
      <c r="AM93">
        <v>-4.9700000000000001E-2</v>
      </c>
      <c r="AN93">
        <v>9.7000000000000003E-3</v>
      </c>
      <c r="AO93" s="35">
        <f t="shared" si="32"/>
        <v>2.7675714285714081E-2</v>
      </c>
      <c r="AP93" s="35">
        <f t="shared" si="33"/>
        <v>5.5175000000000002E-2</v>
      </c>
      <c r="AQ93" s="35">
        <f t="shared" si="33"/>
        <v>1.5175000000000001E-2</v>
      </c>
      <c r="AR93">
        <v>8.3199999999999996E-2</v>
      </c>
      <c r="AS93">
        <v>-5.4999999999999997E-3</v>
      </c>
      <c r="AT93">
        <v>-1.1999999999999999E-3</v>
      </c>
      <c r="AU93" s="35">
        <f t="shared" si="34"/>
        <v>9.4585714285714689E-3</v>
      </c>
      <c r="AV93" s="35">
        <f t="shared" si="35"/>
        <v>1.0975E-2</v>
      </c>
      <c r="AW93" s="35">
        <f t="shared" si="35"/>
        <v>4.275000000000001E-3</v>
      </c>
      <c r="AX93">
        <v>0.22900000000000001</v>
      </c>
      <c r="AY93">
        <v>-2.1600000000000001E-2</v>
      </c>
      <c r="AZ93">
        <v>-1.8200000000000001E-2</v>
      </c>
      <c r="BA93" s="35">
        <f t="shared" si="36"/>
        <v>2.0841428571428705E-2</v>
      </c>
      <c r="BB93" s="35">
        <f t="shared" si="37"/>
        <v>2.7075000000000002E-2</v>
      </c>
      <c r="BC93" s="35">
        <f t="shared" si="37"/>
        <v>2.3675000000000002E-2</v>
      </c>
    </row>
    <row r="94" spans="1:55" ht="15">
      <c r="A94" s="1">
        <v>88</v>
      </c>
      <c r="B94">
        <v>0.29260000000000003</v>
      </c>
      <c r="C94">
        <v>-3.5000000000000001E-3</v>
      </c>
      <c r="D94">
        <v>-6.3E-3</v>
      </c>
      <c r="E94" s="34">
        <f t="shared" si="19"/>
        <v>1.2693571428571471E-2</v>
      </c>
      <c r="F94" s="34">
        <f t="shared" si="20"/>
        <v>1.0242857142857139E-2</v>
      </c>
      <c r="G94" s="34">
        <f t="shared" si="21"/>
        <v>1.1775000000000001E-2</v>
      </c>
      <c r="H94">
        <v>0.26450000000000001</v>
      </c>
      <c r="I94">
        <v>-1.1299999999999999E-2</v>
      </c>
      <c r="J94">
        <v>2.5600000000000001E-2</v>
      </c>
      <c r="K94" s="35">
        <f t="shared" si="22"/>
        <v>1.8487142857142813E-2</v>
      </c>
      <c r="L94" s="35">
        <f t="shared" si="23"/>
        <v>1.6774999999999998E-2</v>
      </c>
      <c r="M94" s="35">
        <f t="shared" si="23"/>
        <v>3.1075000000000002E-2</v>
      </c>
      <c r="N94">
        <v>0.28489999999999999</v>
      </c>
      <c r="O94">
        <v>-1.17E-2</v>
      </c>
      <c r="P94">
        <v>-1.17E-2</v>
      </c>
      <c r="Q94" s="35">
        <f t="shared" si="24"/>
        <v>9.0428571428572413E-3</v>
      </c>
      <c r="R94" s="35">
        <f t="shared" si="25"/>
        <v>1.7175000000000003E-2</v>
      </c>
      <c r="S94" s="35">
        <f t="shared" si="25"/>
        <v>1.7175000000000003E-2</v>
      </c>
      <c r="T94">
        <v>0.27460000000000001</v>
      </c>
      <c r="U94">
        <v>-4.2900000000000001E-2</v>
      </c>
      <c r="V94">
        <v>-1.23E-2</v>
      </c>
      <c r="W94" s="35">
        <f t="shared" si="26"/>
        <v>7.9078571428571887E-3</v>
      </c>
      <c r="X94" s="35">
        <f t="shared" si="27"/>
        <v>4.8375000000000001E-2</v>
      </c>
      <c r="Y94" s="35">
        <f t="shared" si="27"/>
        <v>1.7774999999999999E-2</v>
      </c>
      <c r="Z94">
        <v>0.22520000000000001</v>
      </c>
      <c r="AA94">
        <v>-2.6700000000000002E-2</v>
      </c>
      <c r="AB94">
        <v>-1.47E-2</v>
      </c>
      <c r="AC94" s="35">
        <f t="shared" si="28"/>
        <v>1.9072857142857169E-2</v>
      </c>
      <c r="AD94" s="35">
        <f t="shared" si="29"/>
        <v>3.2175000000000002E-2</v>
      </c>
      <c r="AE94" s="35">
        <f t="shared" si="29"/>
        <v>2.0174999999999998E-2</v>
      </c>
      <c r="AF94">
        <v>0.2492</v>
      </c>
      <c r="AG94">
        <v>-3.2500000000000001E-2</v>
      </c>
      <c r="AH94">
        <v>-6.0000000000000001E-3</v>
      </c>
      <c r="AI94" s="35">
        <f t="shared" si="30"/>
        <v>2.3317857142857196E-2</v>
      </c>
      <c r="AJ94" s="35">
        <f t="shared" si="31"/>
        <v>3.7975000000000002E-2</v>
      </c>
      <c r="AK94" s="35">
        <f t="shared" si="31"/>
        <v>1.1475000000000001E-2</v>
      </c>
      <c r="AL94">
        <v>0.22009999999999999</v>
      </c>
      <c r="AM94">
        <v>-5.3499999999999999E-2</v>
      </c>
      <c r="AN94">
        <v>-8.6999999999999994E-3</v>
      </c>
      <c r="AO94" s="35">
        <f t="shared" si="32"/>
        <v>2.4775714285714096E-2</v>
      </c>
      <c r="AP94" s="35">
        <f t="shared" si="33"/>
        <v>5.8975E-2</v>
      </c>
      <c r="AQ94" s="35">
        <f t="shared" si="33"/>
        <v>1.4175E-2</v>
      </c>
      <c r="AR94">
        <v>7.9899999999999999E-2</v>
      </c>
      <c r="AS94">
        <v>9.9000000000000008E-3</v>
      </c>
      <c r="AT94">
        <v>-1.1999999999999999E-3</v>
      </c>
      <c r="AU94" s="35">
        <f t="shared" si="34"/>
        <v>1.2758571428571466E-2</v>
      </c>
      <c r="AV94" s="35">
        <f t="shared" si="35"/>
        <v>1.5375000000000002E-2</v>
      </c>
      <c r="AW94" s="35">
        <f t="shared" si="35"/>
        <v>4.275000000000001E-3</v>
      </c>
      <c r="AX94">
        <v>0.14480000000000001</v>
      </c>
      <c r="AY94">
        <v>-3.73E-2</v>
      </c>
      <c r="AZ94">
        <v>2.5999999999999999E-3</v>
      </c>
      <c r="BA94" s="35">
        <f t="shared" si="36"/>
        <v>6.3358571428571292E-2</v>
      </c>
      <c r="BB94" s="35">
        <f t="shared" si="37"/>
        <v>4.2775000000000001E-2</v>
      </c>
      <c r="BC94" s="35">
        <f t="shared" si="37"/>
        <v>8.0750000000000006E-3</v>
      </c>
    </row>
    <row r="95" spans="1:55" ht="15">
      <c r="A95" s="1">
        <v>89</v>
      </c>
      <c r="B95">
        <v>0.29709999999999998</v>
      </c>
      <c r="C95">
        <v>-1.06E-2</v>
      </c>
      <c r="D95">
        <v>-7.0000000000000001E-3</v>
      </c>
      <c r="E95" s="34">
        <f t="shared" si="19"/>
        <v>1.7193571428571419E-2</v>
      </c>
      <c r="F95" s="34">
        <f t="shared" si="20"/>
        <v>3.1428571428571382E-3</v>
      </c>
      <c r="G95" s="34">
        <f t="shared" si="21"/>
        <v>1.2475E-2</v>
      </c>
      <c r="H95">
        <v>0.253</v>
      </c>
      <c r="I95">
        <v>-2.0400000000000001E-2</v>
      </c>
      <c r="J95">
        <v>2.4199999999999999E-2</v>
      </c>
      <c r="K95" s="35">
        <f t="shared" si="22"/>
        <v>6.9871428571428029E-3</v>
      </c>
      <c r="L95" s="35">
        <f t="shared" si="23"/>
        <v>2.5875000000000002E-2</v>
      </c>
      <c r="M95" s="35">
        <f t="shared" si="23"/>
        <v>2.9675E-2</v>
      </c>
      <c r="N95">
        <v>0.27600000000000002</v>
      </c>
      <c r="O95">
        <v>-8.5000000000000006E-3</v>
      </c>
      <c r="P95">
        <v>-1.49E-2</v>
      </c>
      <c r="Q95" s="35">
        <f t="shared" si="24"/>
        <v>1.428571428572778E-4</v>
      </c>
      <c r="R95" s="35">
        <f t="shared" si="25"/>
        <v>1.3975000000000001E-2</v>
      </c>
      <c r="S95" s="35">
        <f t="shared" si="25"/>
        <v>2.0375000000000001E-2</v>
      </c>
      <c r="T95">
        <v>0.28160000000000002</v>
      </c>
      <c r="U95">
        <v>-4.7E-2</v>
      </c>
      <c r="V95">
        <v>-1.2800000000000001E-2</v>
      </c>
      <c r="W95" s="35">
        <f t="shared" si="26"/>
        <v>1.4907857142857195E-2</v>
      </c>
      <c r="X95" s="35">
        <f t="shared" si="27"/>
        <v>5.2475000000000001E-2</v>
      </c>
      <c r="Y95" s="35">
        <f t="shared" si="27"/>
        <v>1.8275E-2</v>
      </c>
      <c r="Z95">
        <v>0.23910000000000001</v>
      </c>
      <c r="AA95">
        <v>-3.1300000000000001E-2</v>
      </c>
      <c r="AB95">
        <v>-7.7000000000000002E-3</v>
      </c>
      <c r="AC95" s="35">
        <f t="shared" si="28"/>
        <v>5.1728571428571735E-3</v>
      </c>
      <c r="AD95" s="35">
        <f t="shared" si="29"/>
        <v>3.6775000000000002E-2</v>
      </c>
      <c r="AE95" s="35">
        <f t="shared" si="29"/>
        <v>1.3175000000000001E-2</v>
      </c>
      <c r="AF95">
        <v>0.26390000000000002</v>
      </c>
      <c r="AG95">
        <v>-1.26E-2</v>
      </c>
      <c r="AH95">
        <v>-9.5999999999999992E-3</v>
      </c>
      <c r="AI95" s="35">
        <f t="shared" si="30"/>
        <v>8.6178571428571771E-3</v>
      </c>
      <c r="AJ95" s="35">
        <f t="shared" si="31"/>
        <v>1.8075000000000001E-2</v>
      </c>
      <c r="AK95" s="35">
        <f t="shared" si="31"/>
        <v>1.5075E-2</v>
      </c>
      <c r="AL95">
        <v>0.23630000000000001</v>
      </c>
      <c r="AM95">
        <v>-4.5199999999999997E-2</v>
      </c>
      <c r="AN95">
        <v>-2.1600000000000001E-2</v>
      </c>
      <c r="AO95" s="35">
        <f t="shared" si="32"/>
        <v>8.5757142857140756E-3</v>
      </c>
      <c r="AP95" s="35">
        <f t="shared" si="33"/>
        <v>5.0674999999999998E-2</v>
      </c>
      <c r="AQ95" s="35">
        <f t="shared" si="33"/>
        <v>2.7075000000000002E-2</v>
      </c>
      <c r="AR95">
        <v>4.24E-2</v>
      </c>
      <c r="AS95">
        <v>-3.0000000000000001E-3</v>
      </c>
      <c r="AT95">
        <v>-9.7000000000000003E-3</v>
      </c>
      <c r="AU95" s="35">
        <f t="shared" si="34"/>
        <v>5.0258571428571465E-2</v>
      </c>
      <c r="AV95" s="35">
        <f t="shared" si="35"/>
        <v>2.4750000000000006E-3</v>
      </c>
      <c r="AW95" s="35">
        <f t="shared" si="35"/>
        <v>1.5175000000000001E-2</v>
      </c>
      <c r="AX95">
        <v>0.1643</v>
      </c>
      <c r="AY95">
        <v>-2.6599999999999999E-2</v>
      </c>
      <c r="AZ95">
        <v>5.0000000000000001E-4</v>
      </c>
      <c r="BA95" s="35">
        <f t="shared" si="36"/>
        <v>4.3858571428571302E-2</v>
      </c>
      <c r="BB95" s="35">
        <f t="shared" si="37"/>
        <v>3.2074999999999999E-2</v>
      </c>
      <c r="BC95" s="35">
        <f t="shared" si="37"/>
        <v>5.9750000000000011E-3</v>
      </c>
    </row>
    <row r="96" spans="1:55" ht="15">
      <c r="A96" s="1">
        <v>90</v>
      </c>
      <c r="B96">
        <v>0.28839999999999999</v>
      </c>
      <c r="C96">
        <v>-6.4000000000000003E-3</v>
      </c>
      <c r="D96">
        <v>-1.66E-2</v>
      </c>
      <c r="E96" s="34">
        <f t="shared" si="19"/>
        <v>8.4935714285714337E-3</v>
      </c>
      <c r="F96" s="34">
        <f t="shared" si="20"/>
        <v>7.342857142857138E-3</v>
      </c>
      <c r="G96" s="34">
        <f t="shared" si="21"/>
        <v>2.2075000000000001E-2</v>
      </c>
      <c r="H96">
        <v>0.2311</v>
      </c>
      <c r="I96">
        <v>-1.52E-2</v>
      </c>
      <c r="J96">
        <v>1.38E-2</v>
      </c>
      <c r="K96" s="35">
        <f t="shared" si="22"/>
        <v>1.49128571428572E-2</v>
      </c>
      <c r="L96" s="35">
        <f t="shared" si="23"/>
        <v>2.0674999999999999E-2</v>
      </c>
      <c r="M96" s="35">
        <f t="shared" si="23"/>
        <v>1.9275E-2</v>
      </c>
      <c r="N96">
        <v>0.27729999999999999</v>
      </c>
      <c r="O96">
        <v>-1.6799999999999999E-2</v>
      </c>
      <c r="P96">
        <v>-3.0999999999999999E-3</v>
      </c>
      <c r="Q96" s="35">
        <f t="shared" si="24"/>
        <v>1.4428571428572456E-3</v>
      </c>
      <c r="R96" s="35">
        <f t="shared" si="25"/>
        <v>2.2275E-2</v>
      </c>
      <c r="S96" s="35">
        <f t="shared" si="25"/>
        <v>2.3750000000000008E-3</v>
      </c>
      <c r="T96">
        <v>0.27950000000000003</v>
      </c>
      <c r="U96">
        <v>-2.1899999999999999E-2</v>
      </c>
      <c r="V96">
        <v>-2.69E-2</v>
      </c>
      <c r="W96" s="35">
        <f t="shared" si="26"/>
        <v>1.2807857142857204E-2</v>
      </c>
      <c r="X96" s="35">
        <f t="shared" si="27"/>
        <v>2.7375E-2</v>
      </c>
      <c r="Y96" s="35">
        <f t="shared" si="27"/>
        <v>3.2375000000000001E-2</v>
      </c>
      <c r="Z96">
        <v>0.2195</v>
      </c>
      <c r="AA96">
        <v>-4.0599999999999997E-2</v>
      </c>
      <c r="AB96">
        <v>-2.3800000000000002E-2</v>
      </c>
      <c r="AC96" s="35">
        <f t="shared" si="28"/>
        <v>2.477285714285718E-2</v>
      </c>
      <c r="AD96" s="35">
        <f t="shared" si="29"/>
        <v>4.6074999999999998E-2</v>
      </c>
      <c r="AE96" s="35">
        <f t="shared" si="29"/>
        <v>2.9275000000000002E-2</v>
      </c>
      <c r="AF96">
        <v>0.26429999999999998</v>
      </c>
      <c r="AG96">
        <v>-2.6200000000000001E-2</v>
      </c>
      <c r="AH96">
        <v>-2.7699999999999999E-2</v>
      </c>
      <c r="AI96" s="35">
        <f t="shared" si="30"/>
        <v>8.2178571428572211E-3</v>
      </c>
      <c r="AJ96" s="35">
        <f t="shared" si="31"/>
        <v>3.1675000000000002E-2</v>
      </c>
      <c r="AK96" s="35">
        <f t="shared" si="31"/>
        <v>3.3174999999999996E-2</v>
      </c>
      <c r="AL96">
        <v>0.2303</v>
      </c>
      <c r="AM96">
        <v>-4.2099999999999999E-2</v>
      </c>
      <c r="AN96">
        <v>-1.26E-2</v>
      </c>
      <c r="AO96" s="35">
        <f t="shared" si="32"/>
        <v>1.4575714285714081E-2</v>
      </c>
      <c r="AP96" s="35">
        <f t="shared" si="33"/>
        <v>4.7574999999999999E-2</v>
      </c>
      <c r="AQ96" s="35">
        <f t="shared" si="33"/>
        <v>1.8075000000000001E-2</v>
      </c>
      <c r="AR96">
        <v>7.2900000000000006E-2</v>
      </c>
      <c r="AS96">
        <v>4.0000000000000002E-4</v>
      </c>
      <c r="AT96">
        <v>-1.0500000000000001E-2</v>
      </c>
      <c r="AU96" s="35">
        <f t="shared" si="34"/>
        <v>1.9758571428571459E-2</v>
      </c>
      <c r="AV96" s="35">
        <f t="shared" si="35"/>
        <v>5.8750000000000009E-3</v>
      </c>
      <c r="AW96" s="35">
        <f t="shared" si="35"/>
        <v>1.5975000000000003E-2</v>
      </c>
      <c r="AX96">
        <v>0.23949999999999999</v>
      </c>
      <c r="AY96">
        <v>-4.7899999999999998E-2</v>
      </c>
      <c r="AZ96">
        <v>-3.3099999999999997E-2</v>
      </c>
      <c r="BA96" s="35">
        <f t="shared" si="36"/>
        <v>3.1341428571428687E-2</v>
      </c>
      <c r="BB96" s="35">
        <f t="shared" si="37"/>
        <v>5.3374999999999999E-2</v>
      </c>
      <c r="BC96" s="35">
        <f t="shared" si="37"/>
        <v>3.8574999999999998E-2</v>
      </c>
    </row>
    <row r="97" spans="1:55" ht="15">
      <c r="A97" s="1">
        <v>91</v>
      </c>
      <c r="B97">
        <v>0.27729999999999999</v>
      </c>
      <c r="C97">
        <v>-1.8200000000000001E-2</v>
      </c>
      <c r="D97">
        <v>-3.7000000000000002E-3</v>
      </c>
      <c r="E97" s="34">
        <f t="shared" si="19"/>
        <v>2.6064285714285651E-3</v>
      </c>
      <c r="F97" s="34">
        <f t="shared" si="20"/>
        <v>3.1942857142857141E-2</v>
      </c>
      <c r="G97" s="34">
        <f t="shared" si="21"/>
        <v>1.7750000000000005E-3</v>
      </c>
      <c r="H97">
        <v>0.2233</v>
      </c>
      <c r="I97">
        <v>-1.4500000000000001E-2</v>
      </c>
      <c r="J97">
        <v>-2.4E-2</v>
      </c>
      <c r="K97" s="35">
        <f t="shared" si="22"/>
        <v>2.2712857142857201E-2</v>
      </c>
      <c r="L97" s="35">
        <f t="shared" si="23"/>
        <v>1.9975E-2</v>
      </c>
      <c r="M97" s="35">
        <f t="shared" si="23"/>
        <v>2.9475000000000001E-2</v>
      </c>
      <c r="N97">
        <v>0.26519999999999999</v>
      </c>
      <c r="O97">
        <v>-1.66E-2</v>
      </c>
      <c r="P97">
        <v>6.8999999999999999E-3</v>
      </c>
      <c r="Q97" s="35">
        <f t="shared" si="24"/>
        <v>1.0657142857142754E-2</v>
      </c>
      <c r="R97" s="35">
        <f t="shared" si="25"/>
        <v>2.2075000000000001E-2</v>
      </c>
      <c r="S97" s="35">
        <f t="shared" si="25"/>
        <v>1.2375000000000001E-2</v>
      </c>
      <c r="T97">
        <v>0.26869999999999999</v>
      </c>
      <c r="U97">
        <v>-2.4E-2</v>
      </c>
      <c r="V97">
        <v>-6.4999999999999997E-3</v>
      </c>
      <c r="W97" s="35">
        <f t="shared" si="26"/>
        <v>2.0078571428571723E-3</v>
      </c>
      <c r="X97" s="35">
        <f t="shared" si="27"/>
        <v>2.9475000000000001E-2</v>
      </c>
      <c r="Y97" s="35">
        <f t="shared" si="27"/>
        <v>1.1975E-2</v>
      </c>
      <c r="Z97">
        <v>0.20080000000000001</v>
      </c>
      <c r="AA97">
        <v>-2.47E-2</v>
      </c>
      <c r="AB97">
        <v>-2.1299999999999999E-2</v>
      </c>
      <c r="AC97" s="35">
        <f t="shared" si="28"/>
        <v>4.3472857142857174E-2</v>
      </c>
      <c r="AD97" s="35">
        <f t="shared" si="29"/>
        <v>3.0175E-2</v>
      </c>
      <c r="AE97" s="35">
        <f t="shared" si="29"/>
        <v>2.6775E-2</v>
      </c>
      <c r="AF97">
        <v>0.254</v>
      </c>
      <c r="AG97">
        <v>-3.78E-2</v>
      </c>
      <c r="AH97">
        <v>-2.46E-2</v>
      </c>
      <c r="AI97" s="35">
        <f t="shared" si="30"/>
        <v>1.8517857142857197E-2</v>
      </c>
      <c r="AJ97" s="35">
        <f t="shared" si="31"/>
        <v>4.3275000000000001E-2</v>
      </c>
      <c r="AK97" s="35">
        <f t="shared" si="31"/>
        <v>3.0075000000000001E-2</v>
      </c>
      <c r="AL97">
        <v>0.23719999999999999</v>
      </c>
      <c r="AM97">
        <v>-3.1399999999999997E-2</v>
      </c>
      <c r="AN97">
        <v>-2.1899999999999999E-2</v>
      </c>
      <c r="AO97" s="35">
        <f t="shared" si="32"/>
        <v>7.6757142857140914E-3</v>
      </c>
      <c r="AP97" s="35">
        <f t="shared" si="33"/>
        <v>3.6874999999999998E-2</v>
      </c>
      <c r="AQ97" s="35">
        <f t="shared" si="33"/>
        <v>2.7375E-2</v>
      </c>
      <c r="AR97">
        <v>6.25E-2</v>
      </c>
      <c r="AS97">
        <v>-2.1299999999999999E-2</v>
      </c>
      <c r="AT97">
        <v>1.03E-2</v>
      </c>
      <c r="AU97" s="35">
        <f t="shared" si="34"/>
        <v>3.0158571428571465E-2</v>
      </c>
      <c r="AV97" s="35">
        <f t="shared" si="35"/>
        <v>2.6775E-2</v>
      </c>
      <c r="AW97" s="35">
        <f t="shared" si="35"/>
        <v>1.5775000000000001E-2</v>
      </c>
      <c r="AX97">
        <v>0.20619999999999999</v>
      </c>
      <c r="AY97">
        <v>-2.7099999999999999E-2</v>
      </c>
      <c r="AZ97">
        <v>-3.1099999999999999E-2</v>
      </c>
      <c r="BA97" s="35">
        <f t="shared" si="36"/>
        <v>1.9585714285713096E-3</v>
      </c>
      <c r="BB97" s="35">
        <f t="shared" si="37"/>
        <v>3.2575E-2</v>
      </c>
      <c r="BC97" s="35">
        <f t="shared" si="37"/>
        <v>3.6574999999999996E-2</v>
      </c>
    </row>
    <row r="98" spans="1:55" ht="15">
      <c r="A98" s="1">
        <v>92</v>
      </c>
      <c r="B98">
        <v>0.28029999999999999</v>
      </c>
      <c r="C98">
        <v>-6.1999999999999998E-3</v>
      </c>
      <c r="D98">
        <v>5.9999999999999995E-4</v>
      </c>
      <c r="E98" s="34">
        <f t="shared" si="19"/>
        <v>3.9357142857143756E-4</v>
      </c>
      <c r="F98" s="34">
        <f t="shared" si="20"/>
        <v>7.5428571428571385E-3</v>
      </c>
      <c r="G98" s="34">
        <f t="shared" si="21"/>
        <v>6.0750000000000005E-3</v>
      </c>
      <c r="H98">
        <v>0.2535</v>
      </c>
      <c r="I98">
        <v>-1.37E-2</v>
      </c>
      <c r="J98">
        <v>7.1000000000000004E-3</v>
      </c>
      <c r="K98" s="35">
        <f t="shared" si="22"/>
        <v>7.4871428571428034E-3</v>
      </c>
      <c r="L98" s="35">
        <f t="shared" si="23"/>
        <v>1.9175000000000001E-2</v>
      </c>
      <c r="M98" s="35">
        <f t="shared" si="23"/>
        <v>1.2575000000000001E-2</v>
      </c>
      <c r="N98">
        <v>0.28079999999999999</v>
      </c>
      <c r="O98">
        <v>-6.0000000000000001E-3</v>
      </c>
      <c r="P98">
        <v>-9.1999999999999998E-3</v>
      </c>
      <c r="Q98" s="35">
        <f t="shared" si="24"/>
        <v>4.9428571428572488E-3</v>
      </c>
      <c r="R98" s="35">
        <f t="shared" si="25"/>
        <v>1.1475000000000001E-2</v>
      </c>
      <c r="S98" s="35">
        <f t="shared" si="25"/>
        <v>1.4675000000000001E-2</v>
      </c>
      <c r="T98">
        <v>0.26690000000000003</v>
      </c>
      <c r="U98">
        <v>-2.4E-2</v>
      </c>
      <c r="V98">
        <v>-9.7999999999999997E-3</v>
      </c>
      <c r="W98" s="35">
        <f t="shared" si="26"/>
        <v>2.0785714285720402E-4</v>
      </c>
      <c r="X98" s="35">
        <f t="shared" si="27"/>
        <v>2.9475000000000001E-2</v>
      </c>
      <c r="Y98" s="35">
        <f t="shared" si="27"/>
        <v>1.5275E-2</v>
      </c>
      <c r="Z98">
        <v>0.23230000000000001</v>
      </c>
      <c r="AA98">
        <v>-1.7299999999999999E-2</v>
      </c>
      <c r="AB98">
        <v>-1.54E-2</v>
      </c>
      <c r="AC98" s="35">
        <f t="shared" si="28"/>
        <v>1.1972857142857174E-2</v>
      </c>
      <c r="AD98" s="35">
        <f t="shared" si="29"/>
        <v>2.2775E-2</v>
      </c>
      <c r="AE98" s="35">
        <f t="shared" si="29"/>
        <v>2.0875000000000001E-2</v>
      </c>
      <c r="AF98">
        <v>0.25979999999999998</v>
      </c>
      <c r="AG98">
        <v>-3.0099999999999998E-2</v>
      </c>
      <c r="AH98">
        <v>-6.1999999999999998E-3</v>
      </c>
      <c r="AI98" s="35">
        <f t="shared" si="30"/>
        <v>1.2717857142857225E-2</v>
      </c>
      <c r="AJ98" s="35">
        <f t="shared" si="31"/>
        <v>3.5574999999999996E-2</v>
      </c>
      <c r="AK98" s="35">
        <f t="shared" si="31"/>
        <v>1.1675000000000001E-2</v>
      </c>
      <c r="AL98">
        <v>0.23699999999999999</v>
      </c>
      <c r="AM98">
        <v>-1.7500000000000002E-2</v>
      </c>
      <c r="AN98">
        <v>-1.49E-2</v>
      </c>
      <c r="AO98" s="35">
        <f t="shared" si="32"/>
        <v>7.8757142857140972E-3</v>
      </c>
      <c r="AP98" s="35">
        <f t="shared" si="33"/>
        <v>2.2975000000000002E-2</v>
      </c>
      <c r="AQ98" s="35">
        <f t="shared" si="33"/>
        <v>2.0375000000000001E-2</v>
      </c>
      <c r="AR98">
        <v>5.9799999999999999E-2</v>
      </c>
      <c r="AS98">
        <v>8.8999999999999999E-3</v>
      </c>
      <c r="AT98">
        <v>1.9900000000000001E-2</v>
      </c>
      <c r="AU98" s="35">
        <f t="shared" si="34"/>
        <v>3.2858571428571466E-2</v>
      </c>
      <c r="AV98" s="35">
        <f t="shared" si="35"/>
        <v>1.4375000000000001E-2</v>
      </c>
      <c r="AW98" s="35">
        <f t="shared" si="35"/>
        <v>2.5375000000000002E-2</v>
      </c>
      <c r="AX98">
        <v>0.1988</v>
      </c>
      <c r="AY98">
        <v>-2.1299999999999999E-2</v>
      </c>
      <c r="AZ98">
        <v>-2.7699999999999999E-2</v>
      </c>
      <c r="BA98" s="35">
        <f t="shared" si="36"/>
        <v>9.3585714285712995E-3</v>
      </c>
      <c r="BB98" s="35">
        <f t="shared" si="37"/>
        <v>2.6775E-2</v>
      </c>
      <c r="BC98" s="35">
        <f t="shared" si="37"/>
        <v>3.3174999999999996E-2</v>
      </c>
    </row>
    <row r="99" spans="1:55" ht="15">
      <c r="A99" s="1">
        <v>93</v>
      </c>
      <c r="B99">
        <v>0.28399999999999997</v>
      </c>
      <c r="C99">
        <v>-3.7000000000000002E-3</v>
      </c>
      <c r="D99">
        <v>-1.0500000000000001E-2</v>
      </c>
      <c r="E99" s="34">
        <f t="shared" si="19"/>
        <v>4.0935714285714186E-3</v>
      </c>
      <c r="F99" s="34">
        <f t="shared" si="20"/>
        <v>1.0042857142857138E-2</v>
      </c>
      <c r="G99" s="34">
        <f t="shared" si="21"/>
        <v>1.5975000000000003E-2</v>
      </c>
      <c r="H99">
        <v>0.23139999999999999</v>
      </c>
      <c r="I99">
        <v>-2.0400000000000001E-2</v>
      </c>
      <c r="J99">
        <v>-1.0800000000000001E-2</v>
      </c>
      <c r="K99" s="35">
        <f t="shared" si="22"/>
        <v>1.4612857142857205E-2</v>
      </c>
      <c r="L99" s="35">
        <f t="shared" si="23"/>
        <v>2.5875000000000002E-2</v>
      </c>
      <c r="M99" s="35">
        <f t="shared" si="23"/>
        <v>1.6275000000000001E-2</v>
      </c>
      <c r="N99">
        <v>0.29680000000000001</v>
      </c>
      <c r="O99">
        <v>-2.5999999999999999E-3</v>
      </c>
      <c r="P99">
        <v>-1.23E-2</v>
      </c>
      <c r="Q99" s="35">
        <f t="shared" si="24"/>
        <v>2.0942857142857263E-2</v>
      </c>
      <c r="R99" s="35">
        <f t="shared" si="25"/>
        <v>2.8750000000000008E-3</v>
      </c>
      <c r="S99" s="35">
        <f t="shared" si="25"/>
        <v>1.7774999999999999E-2</v>
      </c>
      <c r="T99">
        <v>0.26769999999999999</v>
      </c>
      <c r="U99">
        <v>-2.8199999999999999E-2</v>
      </c>
      <c r="V99">
        <v>-9.1000000000000004E-3</v>
      </c>
      <c r="W99" s="35">
        <f t="shared" si="26"/>
        <v>1.0078571428571714E-3</v>
      </c>
      <c r="X99" s="35">
        <f t="shared" si="27"/>
        <v>3.3674999999999997E-2</v>
      </c>
      <c r="Y99" s="35">
        <f t="shared" si="27"/>
        <v>1.4575000000000001E-2</v>
      </c>
      <c r="Z99">
        <v>0.2288</v>
      </c>
      <c r="AA99">
        <v>-2.9600000000000001E-2</v>
      </c>
      <c r="AB99">
        <v>-5.1000000000000004E-3</v>
      </c>
      <c r="AC99" s="35">
        <f t="shared" si="28"/>
        <v>1.5472857142857177E-2</v>
      </c>
      <c r="AD99" s="35">
        <f t="shared" si="29"/>
        <v>3.5075000000000002E-2</v>
      </c>
      <c r="AE99" s="35">
        <f t="shared" si="29"/>
        <v>3.7500000000000033E-4</v>
      </c>
      <c r="AF99">
        <v>0.25540000000000002</v>
      </c>
      <c r="AG99">
        <v>-3.4799999999999998E-2</v>
      </c>
      <c r="AH99">
        <v>-1.7600000000000001E-2</v>
      </c>
      <c r="AI99" s="35">
        <f t="shared" si="30"/>
        <v>1.7117857142857185E-2</v>
      </c>
      <c r="AJ99" s="35">
        <f t="shared" si="31"/>
        <v>4.0274999999999998E-2</v>
      </c>
      <c r="AK99" s="35">
        <f t="shared" si="31"/>
        <v>2.3075000000000002E-2</v>
      </c>
      <c r="AL99">
        <v>0.22439999999999999</v>
      </c>
      <c r="AM99">
        <v>-2.4299999999999999E-2</v>
      </c>
      <c r="AN99">
        <v>-2.7000000000000001E-3</v>
      </c>
      <c r="AO99" s="35">
        <f t="shared" si="32"/>
        <v>2.0475714285714097E-2</v>
      </c>
      <c r="AP99" s="35">
        <f t="shared" si="33"/>
        <v>2.9774999999999999E-2</v>
      </c>
      <c r="AQ99" s="35">
        <f t="shared" si="33"/>
        <v>2.7750000000000006E-3</v>
      </c>
      <c r="AR99">
        <v>4.9700000000000001E-2</v>
      </c>
      <c r="AS99">
        <v>1.6899999999999998E-2</v>
      </c>
      <c r="AT99">
        <v>2.4199999999999999E-2</v>
      </c>
      <c r="AU99" s="35">
        <f t="shared" si="34"/>
        <v>4.2958571428571464E-2</v>
      </c>
      <c r="AV99" s="35">
        <f t="shared" si="35"/>
        <v>2.2374999999999999E-2</v>
      </c>
      <c r="AW99" s="35">
        <f t="shared" si="35"/>
        <v>2.9675E-2</v>
      </c>
      <c r="AX99">
        <v>0.21859999999999999</v>
      </c>
      <c r="AY99">
        <v>-1.9900000000000001E-2</v>
      </c>
      <c r="AZ99">
        <v>-3.5799999999999998E-2</v>
      </c>
      <c r="BA99" s="35">
        <f t="shared" si="36"/>
        <v>1.0441428571428685E-2</v>
      </c>
      <c r="BB99" s="35">
        <f t="shared" si="37"/>
        <v>2.5375000000000002E-2</v>
      </c>
      <c r="BC99" s="35">
        <f t="shared" si="37"/>
        <v>4.1274999999999999E-2</v>
      </c>
    </row>
    <row r="100" spans="1:55" ht="15">
      <c r="A100" s="1">
        <v>94</v>
      </c>
      <c r="B100">
        <v>0.29299999999999998</v>
      </c>
      <c r="C100">
        <v>-6.6E-3</v>
      </c>
      <c r="D100">
        <v>-1.3899999999999999E-2</v>
      </c>
      <c r="E100" s="34">
        <f t="shared" si="19"/>
        <v>1.3093571428571427E-2</v>
      </c>
      <c r="F100" s="34">
        <f t="shared" si="20"/>
        <v>7.1428571428571383E-3</v>
      </c>
      <c r="G100" s="34">
        <f t="shared" si="21"/>
        <v>1.9375E-2</v>
      </c>
      <c r="H100">
        <v>0.25430000000000003</v>
      </c>
      <c r="I100">
        <v>-1.5E-3</v>
      </c>
      <c r="J100">
        <v>-1.8E-3</v>
      </c>
      <c r="K100" s="35">
        <f t="shared" si="22"/>
        <v>8.2871428571428263E-3</v>
      </c>
      <c r="L100" s="35">
        <f t="shared" si="23"/>
        <v>3.9750000000000011E-3</v>
      </c>
      <c r="M100" s="35">
        <f t="shared" si="23"/>
        <v>3.6750000000000007E-3</v>
      </c>
      <c r="N100">
        <v>0.28199999999999997</v>
      </c>
      <c r="O100">
        <v>-2.8999999999999998E-3</v>
      </c>
      <c r="P100">
        <v>-1.1299999999999999E-2</v>
      </c>
      <c r="Q100" s="35">
        <f t="shared" si="24"/>
        <v>6.1428571428572276E-3</v>
      </c>
      <c r="R100" s="35">
        <f t="shared" si="25"/>
        <v>2.5750000000000009E-3</v>
      </c>
      <c r="S100" s="35">
        <f t="shared" si="25"/>
        <v>1.6774999999999998E-2</v>
      </c>
      <c r="T100">
        <v>0.2752</v>
      </c>
      <c r="U100">
        <v>-1.18E-2</v>
      </c>
      <c r="V100">
        <v>-3.3E-3</v>
      </c>
      <c r="W100" s="35">
        <f t="shared" si="26"/>
        <v>8.5078571428571781E-3</v>
      </c>
      <c r="X100" s="35">
        <f t="shared" si="27"/>
        <v>1.7274999999999999E-2</v>
      </c>
      <c r="Y100" s="35">
        <f t="shared" si="27"/>
        <v>2.1750000000000007E-3</v>
      </c>
      <c r="Z100">
        <v>0.23380000000000001</v>
      </c>
      <c r="AA100">
        <v>-2.6599999999999999E-2</v>
      </c>
      <c r="AB100">
        <v>-2.7000000000000001E-3</v>
      </c>
      <c r="AC100" s="35">
        <f t="shared" si="28"/>
        <v>1.0472857142857173E-2</v>
      </c>
      <c r="AD100" s="35">
        <f t="shared" si="29"/>
        <v>3.2074999999999999E-2</v>
      </c>
      <c r="AE100" s="35">
        <f t="shared" si="29"/>
        <v>2.7750000000000006E-3</v>
      </c>
      <c r="AF100">
        <v>0.26129999999999998</v>
      </c>
      <c r="AG100">
        <v>-3.8800000000000001E-2</v>
      </c>
      <c r="AH100">
        <v>-1.6000000000000001E-3</v>
      </c>
      <c r="AI100" s="35">
        <f t="shared" si="30"/>
        <v>1.1217857142857224E-2</v>
      </c>
      <c r="AJ100" s="35">
        <f t="shared" si="31"/>
        <v>4.4275000000000002E-2</v>
      </c>
      <c r="AK100" s="35">
        <f t="shared" si="31"/>
        <v>3.8750000000000008E-3</v>
      </c>
      <c r="AL100">
        <v>0.24179999999999999</v>
      </c>
      <c r="AM100">
        <v>-2.35E-2</v>
      </c>
      <c r="AN100">
        <v>-7.1999999999999998E-3</v>
      </c>
      <c r="AO100" s="35">
        <f t="shared" si="32"/>
        <v>3.0757142857140984E-3</v>
      </c>
      <c r="AP100" s="35">
        <f t="shared" si="33"/>
        <v>2.8975000000000001E-2</v>
      </c>
      <c r="AQ100" s="35">
        <f t="shared" si="33"/>
        <v>1.2675000000000001E-2</v>
      </c>
      <c r="AR100">
        <v>4.8899999999999999E-2</v>
      </c>
      <c r="AS100">
        <v>2.2700000000000001E-2</v>
      </c>
      <c r="AT100">
        <v>1.41E-2</v>
      </c>
      <c r="AU100" s="35">
        <f t="shared" si="34"/>
        <v>4.3758571428571466E-2</v>
      </c>
      <c r="AV100" s="35">
        <f t="shared" si="35"/>
        <v>2.8175000000000002E-2</v>
      </c>
      <c r="AW100" s="35">
        <f t="shared" si="35"/>
        <v>1.9575000000000002E-2</v>
      </c>
      <c r="AX100">
        <v>0.224</v>
      </c>
      <c r="AY100">
        <v>-4.3099999999999999E-2</v>
      </c>
      <c r="AZ100">
        <v>-3.9199999999999999E-2</v>
      </c>
      <c r="BA100" s="35">
        <f t="shared" si="36"/>
        <v>1.5841428571428701E-2</v>
      </c>
      <c r="BB100" s="35">
        <f t="shared" si="37"/>
        <v>4.8575E-2</v>
      </c>
      <c r="BC100" s="35">
        <f t="shared" si="37"/>
        <v>4.4674999999999999E-2</v>
      </c>
    </row>
    <row r="101" spans="1:55" ht="15">
      <c r="A101" s="1">
        <v>95</v>
      </c>
      <c r="B101">
        <v>0.27010000000000001</v>
      </c>
      <c r="C101">
        <v>-1.23E-2</v>
      </c>
      <c r="D101">
        <v>-2.1299999999999999E-2</v>
      </c>
      <c r="E101" s="34">
        <f t="shared" si="19"/>
        <v>9.8064285714285493E-3</v>
      </c>
      <c r="F101" s="34">
        <f t="shared" si="20"/>
        <v>1.4428571428571381E-3</v>
      </c>
      <c r="G101" s="34">
        <f t="shared" si="21"/>
        <v>2.6775E-2</v>
      </c>
      <c r="H101">
        <v>0.27239999999999998</v>
      </c>
      <c r="I101">
        <v>4.5999999999999999E-3</v>
      </c>
      <c r="J101">
        <v>-6.8999999999999999E-3</v>
      </c>
      <c r="K101" s="35">
        <f t="shared" si="22"/>
        <v>2.6387142857142776E-2</v>
      </c>
      <c r="L101" s="35">
        <f t="shared" si="23"/>
        <v>1.0075000000000001E-2</v>
      </c>
      <c r="M101" s="35">
        <f t="shared" si="23"/>
        <v>1.2375000000000001E-2</v>
      </c>
      <c r="N101">
        <v>0.28520000000000001</v>
      </c>
      <c r="O101">
        <v>-7.4999999999999997E-3</v>
      </c>
      <c r="P101">
        <v>-1.37E-2</v>
      </c>
      <c r="Q101" s="35">
        <f t="shared" si="24"/>
        <v>9.3428571428572638E-3</v>
      </c>
      <c r="R101" s="35">
        <f t="shared" si="25"/>
        <v>1.2975E-2</v>
      </c>
      <c r="S101" s="35">
        <f t="shared" si="25"/>
        <v>1.9175000000000001E-2</v>
      </c>
      <c r="T101">
        <v>0.26179999999999998</v>
      </c>
      <c r="U101">
        <v>-2.1299999999999999E-2</v>
      </c>
      <c r="V101">
        <v>-2.0199999999999999E-2</v>
      </c>
      <c r="W101" s="35">
        <f t="shared" si="26"/>
        <v>4.8921428571428449E-3</v>
      </c>
      <c r="X101" s="35">
        <f t="shared" si="27"/>
        <v>2.6775E-2</v>
      </c>
      <c r="Y101" s="35">
        <f t="shared" si="27"/>
        <v>2.5675E-2</v>
      </c>
      <c r="Z101">
        <v>0.23369999999999999</v>
      </c>
      <c r="AA101">
        <v>-2.6800000000000001E-2</v>
      </c>
      <c r="AB101">
        <v>1.8E-3</v>
      </c>
      <c r="AC101" s="35">
        <f t="shared" si="28"/>
        <v>1.0572857142857189E-2</v>
      </c>
      <c r="AD101" s="35">
        <f t="shared" si="29"/>
        <v>3.2274999999999998E-2</v>
      </c>
      <c r="AE101" s="35">
        <f t="shared" si="29"/>
        <v>7.2750000000000002E-3</v>
      </c>
      <c r="AF101">
        <v>0.25990000000000002</v>
      </c>
      <c r="AG101">
        <v>-3.27E-2</v>
      </c>
      <c r="AH101">
        <v>-8.6999999999999994E-3</v>
      </c>
      <c r="AI101" s="35">
        <f t="shared" si="30"/>
        <v>1.2617857142857181E-2</v>
      </c>
      <c r="AJ101" s="35">
        <f t="shared" si="31"/>
        <v>3.8175000000000001E-2</v>
      </c>
      <c r="AK101" s="35">
        <f t="shared" si="31"/>
        <v>1.4175E-2</v>
      </c>
      <c r="AL101">
        <v>0.2359</v>
      </c>
      <c r="AM101">
        <v>-1.8100000000000002E-2</v>
      </c>
      <c r="AN101">
        <v>-3.0000000000000001E-3</v>
      </c>
      <c r="AO101" s="35">
        <f t="shared" si="32"/>
        <v>8.975714285714087E-3</v>
      </c>
      <c r="AP101" s="35">
        <f t="shared" si="33"/>
        <v>2.3575000000000002E-2</v>
      </c>
      <c r="AQ101" s="35">
        <f t="shared" si="33"/>
        <v>2.4750000000000006E-3</v>
      </c>
      <c r="AR101">
        <v>3.0200000000000001E-2</v>
      </c>
      <c r="AS101">
        <v>-4.6100000000000002E-2</v>
      </c>
      <c r="AT101">
        <v>9.5999999999999992E-3</v>
      </c>
      <c r="AU101" s="35">
        <f t="shared" si="34"/>
        <v>6.245857142857146E-2</v>
      </c>
      <c r="AV101" s="35">
        <f t="shared" si="35"/>
        <v>5.1575000000000003E-2</v>
      </c>
      <c r="AW101" s="35">
        <f t="shared" si="35"/>
        <v>1.5075E-2</v>
      </c>
      <c r="AX101">
        <v>0.14849999999999999</v>
      </c>
      <c r="AY101">
        <v>-1.47E-2</v>
      </c>
      <c r="AZ101">
        <v>-1.1900000000000001E-2</v>
      </c>
      <c r="BA101" s="35">
        <f t="shared" si="36"/>
        <v>5.9658571428571311E-2</v>
      </c>
      <c r="BB101" s="35">
        <f t="shared" si="37"/>
        <v>2.0174999999999998E-2</v>
      </c>
      <c r="BC101" s="35">
        <f t="shared" si="37"/>
        <v>1.7375000000000002E-2</v>
      </c>
    </row>
    <row r="102" spans="1:55" ht="15">
      <c r="A102" s="1">
        <v>96</v>
      </c>
      <c r="B102">
        <v>0.27739999999999998</v>
      </c>
      <c r="C102">
        <v>-4.0000000000000001E-3</v>
      </c>
      <c r="D102">
        <v>-1.1299999999999999E-2</v>
      </c>
      <c r="E102" s="34">
        <f t="shared" si="19"/>
        <v>2.5064285714285761E-3</v>
      </c>
      <c r="F102" s="34">
        <f t="shared" si="20"/>
        <v>9.7428571428571382E-3</v>
      </c>
      <c r="G102" s="34">
        <f t="shared" si="21"/>
        <v>1.6774999999999998E-2</v>
      </c>
      <c r="H102">
        <v>0.2606</v>
      </c>
      <c r="I102">
        <v>-1.04E-2</v>
      </c>
      <c r="J102">
        <v>-2.5999999999999999E-3</v>
      </c>
      <c r="K102" s="35">
        <f t="shared" si="22"/>
        <v>1.4587142857142799E-2</v>
      </c>
      <c r="L102" s="35">
        <f t="shared" si="23"/>
        <v>1.5875E-2</v>
      </c>
      <c r="M102" s="35">
        <f t="shared" si="23"/>
        <v>2.8750000000000008E-3</v>
      </c>
      <c r="N102">
        <v>0.28439999999999999</v>
      </c>
      <c r="O102">
        <v>3.0000000000000001E-3</v>
      </c>
      <c r="P102">
        <v>-5.0000000000000001E-3</v>
      </c>
      <c r="Q102" s="35">
        <f t="shared" si="24"/>
        <v>8.5428571428572408E-3</v>
      </c>
      <c r="R102" s="35">
        <f t="shared" si="25"/>
        <v>8.4749999999999999E-3</v>
      </c>
      <c r="S102" s="35">
        <f t="shared" si="25"/>
        <v>4.750000000000006E-4</v>
      </c>
      <c r="T102">
        <v>0.26140000000000002</v>
      </c>
      <c r="U102">
        <v>-2.06E-2</v>
      </c>
      <c r="V102">
        <v>-1.4800000000000001E-2</v>
      </c>
      <c r="W102" s="35">
        <f t="shared" si="26"/>
        <v>5.2921428571428009E-3</v>
      </c>
      <c r="X102" s="35">
        <f t="shared" si="27"/>
        <v>2.6075000000000001E-2</v>
      </c>
      <c r="Y102" s="35">
        <f t="shared" si="27"/>
        <v>2.0275000000000001E-2</v>
      </c>
      <c r="Z102">
        <v>0.24399999999999999</v>
      </c>
      <c r="AA102">
        <v>-4.7E-2</v>
      </c>
      <c r="AB102">
        <v>3.5000000000000001E-3</v>
      </c>
      <c r="AC102" s="35">
        <f t="shared" si="28"/>
        <v>2.7285714285718576E-4</v>
      </c>
      <c r="AD102" s="35">
        <f t="shared" si="29"/>
        <v>5.2475000000000001E-2</v>
      </c>
      <c r="AE102" s="35">
        <f t="shared" si="29"/>
        <v>8.9750000000000003E-3</v>
      </c>
      <c r="AF102">
        <v>0.2427</v>
      </c>
      <c r="AG102">
        <v>-4.0899999999999999E-2</v>
      </c>
      <c r="AH102">
        <v>-1.4999999999999999E-2</v>
      </c>
      <c r="AI102" s="35">
        <f t="shared" si="30"/>
        <v>2.9817857142857201E-2</v>
      </c>
      <c r="AJ102" s="35">
        <f t="shared" si="31"/>
        <v>4.6375E-2</v>
      </c>
      <c r="AK102" s="35">
        <f t="shared" si="31"/>
        <v>2.0475E-2</v>
      </c>
      <c r="AL102">
        <v>0.25490000000000002</v>
      </c>
      <c r="AM102">
        <v>-3.2899999999999999E-2</v>
      </c>
      <c r="AN102">
        <v>-1.46E-2</v>
      </c>
      <c r="AO102" s="35">
        <f t="shared" si="32"/>
        <v>1.002428571428593E-2</v>
      </c>
      <c r="AP102" s="35">
        <f t="shared" si="33"/>
        <v>3.8374999999999999E-2</v>
      </c>
      <c r="AQ102" s="35">
        <f t="shared" si="33"/>
        <v>2.0075000000000003E-2</v>
      </c>
      <c r="AR102">
        <v>9.8799999999999999E-2</v>
      </c>
      <c r="AS102">
        <v>-2.6700000000000002E-2</v>
      </c>
      <c r="AT102">
        <v>-3.2500000000000001E-2</v>
      </c>
      <c r="AU102" s="35">
        <f t="shared" si="34"/>
        <v>6.1414285714285338E-3</v>
      </c>
      <c r="AV102" s="35">
        <f t="shared" si="35"/>
        <v>3.2175000000000002E-2</v>
      </c>
      <c r="AW102" s="35">
        <f t="shared" si="35"/>
        <v>3.7975000000000002E-2</v>
      </c>
      <c r="AX102">
        <v>0.1651</v>
      </c>
      <c r="AY102">
        <v>-5.91E-2</v>
      </c>
      <c r="AZ102">
        <v>-2.6499999999999999E-2</v>
      </c>
      <c r="BA102" s="35">
        <f t="shared" si="36"/>
        <v>4.3058571428571307E-2</v>
      </c>
      <c r="BB102" s="35">
        <f t="shared" si="37"/>
        <v>6.4574999999999994E-2</v>
      </c>
      <c r="BC102" s="35">
        <f t="shared" si="37"/>
        <v>3.1975000000000003E-2</v>
      </c>
    </row>
    <row r="103" spans="1:55" ht="15">
      <c r="A103" s="1">
        <v>97</v>
      </c>
      <c r="B103">
        <v>0.28170000000000001</v>
      </c>
      <c r="C103">
        <v>-1.6299999999999999E-2</v>
      </c>
      <c r="D103">
        <v>-1.23E-2</v>
      </c>
      <c r="E103" s="34">
        <f t="shared" si="19"/>
        <v>1.7935714285714499E-3</v>
      </c>
      <c r="F103" s="34">
        <f t="shared" si="20"/>
        <v>3.0042857142857135E-2</v>
      </c>
      <c r="G103" s="34">
        <f t="shared" si="21"/>
        <v>1.7774999999999999E-2</v>
      </c>
      <c r="H103">
        <v>0.23810000000000001</v>
      </c>
      <c r="I103">
        <v>-2.5899999999999999E-2</v>
      </c>
      <c r="J103">
        <v>-1.77E-2</v>
      </c>
      <c r="K103" s="35">
        <f t="shared" si="22"/>
        <v>7.9128571428571937E-3</v>
      </c>
      <c r="L103" s="35">
        <f t="shared" si="23"/>
        <v>3.1375E-2</v>
      </c>
      <c r="M103" s="35">
        <f t="shared" si="23"/>
        <v>2.3175000000000001E-2</v>
      </c>
      <c r="N103">
        <v>0.29120000000000001</v>
      </c>
      <c r="O103">
        <v>-4.7999999999999996E-3</v>
      </c>
      <c r="P103">
        <v>-6.1999999999999998E-3</v>
      </c>
      <c r="Q103" s="35">
        <f t="shared" si="24"/>
        <v>1.5342857142857269E-2</v>
      </c>
      <c r="R103" s="35">
        <f t="shared" si="25"/>
        <v>6.7500000000000112E-4</v>
      </c>
      <c r="S103" s="35">
        <f t="shared" si="25"/>
        <v>1.1675000000000001E-2</v>
      </c>
      <c r="T103">
        <v>0.27150000000000002</v>
      </c>
      <c r="U103">
        <v>-1.9E-2</v>
      </c>
      <c r="V103">
        <v>-2.2700000000000001E-2</v>
      </c>
      <c r="W103" s="35">
        <f t="shared" si="26"/>
        <v>4.807857142857197E-3</v>
      </c>
      <c r="X103" s="35">
        <f t="shared" si="27"/>
        <v>2.4475E-2</v>
      </c>
      <c r="Y103" s="35">
        <f t="shared" si="27"/>
        <v>2.8175000000000002E-2</v>
      </c>
      <c r="Z103">
        <v>0.21210000000000001</v>
      </c>
      <c r="AA103">
        <v>-3.0599999999999999E-2</v>
      </c>
      <c r="AB103">
        <v>-1.55E-2</v>
      </c>
      <c r="AC103" s="35">
        <f t="shared" si="28"/>
        <v>3.217285714285717E-2</v>
      </c>
      <c r="AD103" s="35">
        <f t="shared" si="29"/>
        <v>3.6074999999999996E-2</v>
      </c>
      <c r="AE103" s="35">
        <f t="shared" si="29"/>
        <v>2.0975000000000001E-2</v>
      </c>
      <c r="AF103">
        <v>0.249</v>
      </c>
      <c r="AG103">
        <v>-2.3599999999999999E-2</v>
      </c>
      <c r="AH103">
        <v>-1.6999999999999999E-3</v>
      </c>
      <c r="AI103" s="35">
        <f t="shared" si="30"/>
        <v>2.3517857142857201E-2</v>
      </c>
      <c r="AJ103" s="35">
        <f t="shared" si="31"/>
        <v>2.9075E-2</v>
      </c>
      <c r="AK103" s="35">
        <f t="shared" si="31"/>
        <v>3.7750000000000006E-3</v>
      </c>
      <c r="AL103">
        <v>0.25480000000000003</v>
      </c>
      <c r="AM103">
        <v>-3.27E-2</v>
      </c>
      <c r="AN103">
        <v>-1.9E-2</v>
      </c>
      <c r="AO103" s="35">
        <f t="shared" si="32"/>
        <v>9.9242857142859409E-3</v>
      </c>
      <c r="AP103" s="35">
        <f t="shared" si="33"/>
        <v>3.8175000000000001E-2</v>
      </c>
      <c r="AQ103" s="35">
        <f t="shared" si="33"/>
        <v>2.4475E-2</v>
      </c>
      <c r="AR103">
        <v>9.9500000000000005E-2</v>
      </c>
      <c r="AS103">
        <v>-5.1299999999999998E-2</v>
      </c>
      <c r="AT103">
        <v>-2.4799999999999999E-2</v>
      </c>
      <c r="AU103" s="35">
        <f t="shared" si="34"/>
        <v>6.84142857142854E-3</v>
      </c>
      <c r="AV103" s="35">
        <f t="shared" si="35"/>
        <v>5.6774999999999999E-2</v>
      </c>
      <c r="AW103" s="35">
        <f t="shared" si="35"/>
        <v>3.0275E-2</v>
      </c>
      <c r="AX103">
        <v>0.1958</v>
      </c>
      <c r="AY103">
        <v>-1.5599999999999999E-2</v>
      </c>
      <c r="AZ103">
        <v>-2.1600000000000001E-2</v>
      </c>
      <c r="BA103" s="35">
        <f t="shared" si="36"/>
        <v>1.2358571428571302E-2</v>
      </c>
      <c r="BB103" s="35">
        <f t="shared" si="37"/>
        <v>2.1075E-2</v>
      </c>
      <c r="BC103" s="35">
        <f t="shared" si="37"/>
        <v>2.7075000000000002E-2</v>
      </c>
    </row>
    <row r="104" spans="1:55" ht="15">
      <c r="A104" s="1">
        <v>98</v>
      </c>
      <c r="B104">
        <v>0.28610000000000002</v>
      </c>
      <c r="C104">
        <v>-0.02</v>
      </c>
      <c r="D104">
        <v>-4.7000000000000002E-3</v>
      </c>
      <c r="E104" s="34">
        <f t="shared" si="19"/>
        <v>6.1935714285714649E-3</v>
      </c>
      <c r="F104" s="34">
        <f t="shared" si="20"/>
        <v>3.3742857142857137E-2</v>
      </c>
      <c r="G104" s="34">
        <f t="shared" si="21"/>
        <v>7.7500000000000051E-4</v>
      </c>
      <c r="H104">
        <v>0.24579999999999999</v>
      </c>
      <c r="I104">
        <v>-1.2500000000000001E-2</v>
      </c>
      <c r="J104">
        <v>-1.5599999999999999E-2</v>
      </c>
      <c r="K104" s="35">
        <f t="shared" si="22"/>
        <v>2.1285714285720903E-4</v>
      </c>
      <c r="L104" s="35">
        <f t="shared" si="23"/>
        <v>1.7975000000000001E-2</v>
      </c>
      <c r="M104" s="35">
        <f t="shared" si="23"/>
        <v>2.1075E-2</v>
      </c>
      <c r="N104">
        <v>0.2928</v>
      </c>
      <c r="O104">
        <v>1.2999999999999999E-3</v>
      </c>
      <c r="P104">
        <v>-3.0999999999999999E-3</v>
      </c>
      <c r="Q104" s="35">
        <f t="shared" si="24"/>
        <v>1.6942857142857259E-2</v>
      </c>
      <c r="R104" s="35">
        <f t="shared" si="25"/>
        <v>6.7750000000000006E-3</v>
      </c>
      <c r="S104" s="35">
        <f t="shared" si="25"/>
        <v>2.3750000000000008E-3</v>
      </c>
      <c r="T104">
        <v>0.26790000000000003</v>
      </c>
      <c r="U104">
        <v>-2.1499999999999998E-2</v>
      </c>
      <c r="V104">
        <v>-2.0500000000000001E-2</v>
      </c>
      <c r="W104" s="35">
        <f t="shared" si="26"/>
        <v>1.2078571428572049E-3</v>
      </c>
      <c r="X104" s="35">
        <f t="shared" si="27"/>
        <v>2.6974999999999999E-2</v>
      </c>
      <c r="Y104" s="35">
        <f t="shared" si="27"/>
        <v>2.5975000000000002E-2</v>
      </c>
      <c r="Z104">
        <v>0.22950000000000001</v>
      </c>
      <c r="AA104">
        <v>-1.55E-2</v>
      </c>
      <c r="AB104">
        <v>4.7000000000000002E-3</v>
      </c>
      <c r="AC104" s="35">
        <f t="shared" si="28"/>
        <v>1.4772857142857171E-2</v>
      </c>
      <c r="AD104" s="35">
        <f t="shared" si="29"/>
        <v>2.0975000000000001E-2</v>
      </c>
      <c r="AE104" s="35">
        <f t="shared" si="29"/>
        <v>1.0175E-2</v>
      </c>
      <c r="AF104">
        <v>0.2651</v>
      </c>
      <c r="AG104">
        <v>-3.4500000000000003E-2</v>
      </c>
      <c r="AH104">
        <v>-3.5099999999999999E-2</v>
      </c>
      <c r="AI104" s="35">
        <f t="shared" si="30"/>
        <v>7.4178571428571982E-3</v>
      </c>
      <c r="AJ104" s="35">
        <f t="shared" si="31"/>
        <v>3.9975000000000004E-2</v>
      </c>
      <c r="AK104" s="35">
        <f t="shared" si="31"/>
        <v>4.0575E-2</v>
      </c>
      <c r="AL104">
        <v>0.23219999999999999</v>
      </c>
      <c r="AM104">
        <v>-3.5799999999999998E-2</v>
      </c>
      <c r="AN104">
        <v>-7.9000000000000008E-3</v>
      </c>
      <c r="AO104" s="35">
        <f t="shared" si="32"/>
        <v>1.2675714285714096E-2</v>
      </c>
      <c r="AP104" s="35">
        <f t="shared" si="33"/>
        <v>4.1274999999999999E-2</v>
      </c>
      <c r="AQ104" s="35">
        <f t="shared" si="33"/>
        <v>1.3375000000000001E-2</v>
      </c>
      <c r="AR104">
        <v>8.9599999999999999E-2</v>
      </c>
      <c r="AS104">
        <v>-4.8300000000000003E-2</v>
      </c>
      <c r="AT104">
        <v>5.3E-3</v>
      </c>
      <c r="AU104" s="35">
        <f t="shared" si="34"/>
        <v>3.058571428571466E-3</v>
      </c>
      <c r="AV104" s="35">
        <f t="shared" si="35"/>
        <v>5.3775000000000003E-2</v>
      </c>
      <c r="AW104" s="35">
        <f t="shared" si="35"/>
        <v>1.0775E-2</v>
      </c>
      <c r="AX104">
        <v>0.16600000000000001</v>
      </c>
      <c r="AY104">
        <v>-6.4899999999999999E-2</v>
      </c>
      <c r="AZ104">
        <v>-9.9000000000000008E-3</v>
      </c>
      <c r="BA104" s="35">
        <f t="shared" si="36"/>
        <v>4.2158571428571295E-2</v>
      </c>
      <c r="BB104" s="35">
        <f t="shared" si="37"/>
        <v>7.0374999999999993E-2</v>
      </c>
      <c r="BC104" s="35">
        <f t="shared" si="37"/>
        <v>1.5375000000000002E-2</v>
      </c>
    </row>
    <row r="105" spans="1:55" ht="15">
      <c r="A105" s="1">
        <v>99</v>
      </c>
      <c r="B105">
        <v>0.28470000000000001</v>
      </c>
      <c r="C105">
        <v>-1.29E-2</v>
      </c>
      <c r="D105">
        <v>-6.6E-3</v>
      </c>
      <c r="E105" s="34">
        <f t="shared" si="19"/>
        <v>4.7935714285714526E-3</v>
      </c>
      <c r="F105" s="34">
        <f t="shared" si="20"/>
        <v>8.4285714285713825E-4</v>
      </c>
      <c r="G105" s="34">
        <f t="shared" si="21"/>
        <v>1.2075000000000001E-2</v>
      </c>
      <c r="H105">
        <v>0.28129999999999999</v>
      </c>
      <c r="I105">
        <v>-6.4000000000000003E-3</v>
      </c>
      <c r="J105">
        <v>-4.4000000000000003E-3</v>
      </c>
      <c r="K105" s="35">
        <f t="shared" si="22"/>
        <v>3.5287142857142795E-2</v>
      </c>
      <c r="L105" s="35">
        <f t="shared" si="23"/>
        <v>1.1875E-2</v>
      </c>
      <c r="M105" s="35">
        <f t="shared" si="23"/>
        <v>1.0750000000000004E-3</v>
      </c>
      <c r="N105">
        <v>0.30249999999999999</v>
      </c>
      <c r="O105">
        <v>2.8999999999999998E-3</v>
      </c>
      <c r="P105">
        <v>-3.0000000000000001E-3</v>
      </c>
      <c r="Q105" s="35">
        <f t="shared" si="24"/>
        <v>2.6642857142857246E-2</v>
      </c>
      <c r="R105" s="35">
        <f t="shared" si="25"/>
        <v>8.3750000000000005E-3</v>
      </c>
      <c r="S105" s="35">
        <f t="shared" si="25"/>
        <v>2.4750000000000006E-3</v>
      </c>
      <c r="T105">
        <v>0.26900000000000002</v>
      </c>
      <c r="U105">
        <v>-1.14E-2</v>
      </c>
      <c r="V105">
        <v>-2.35E-2</v>
      </c>
      <c r="W105" s="35">
        <f t="shared" si="26"/>
        <v>2.3078571428571948E-3</v>
      </c>
      <c r="X105" s="35">
        <f t="shared" si="27"/>
        <v>1.6875000000000001E-2</v>
      </c>
      <c r="Y105" s="35">
        <f t="shared" si="27"/>
        <v>2.8975000000000001E-2</v>
      </c>
      <c r="Z105">
        <v>0.21590000000000001</v>
      </c>
      <c r="AA105">
        <v>-1.6299999999999999E-2</v>
      </c>
      <c r="AB105">
        <v>-1.18E-2</v>
      </c>
      <c r="AC105" s="35">
        <f t="shared" si="28"/>
        <v>2.8372857142857172E-2</v>
      </c>
      <c r="AD105" s="35">
        <f t="shared" si="29"/>
        <v>2.1774999999999999E-2</v>
      </c>
      <c r="AE105" s="35">
        <f t="shared" si="29"/>
        <v>1.7274999999999999E-2</v>
      </c>
      <c r="AF105">
        <v>0.27639999999999998</v>
      </c>
      <c r="AG105">
        <v>-6.3299999999999995E-2</v>
      </c>
      <c r="AH105">
        <v>-4.07E-2</v>
      </c>
      <c r="AI105" s="35">
        <f t="shared" si="30"/>
        <v>3.8821428571427785E-3</v>
      </c>
      <c r="AJ105" s="35">
        <f t="shared" si="31"/>
        <v>6.8775000000000003E-2</v>
      </c>
      <c r="AK105" s="35">
        <f t="shared" si="31"/>
        <v>4.6175000000000001E-2</v>
      </c>
      <c r="AL105">
        <v>0.26379999999999998</v>
      </c>
      <c r="AM105">
        <v>-4.8300000000000003E-2</v>
      </c>
      <c r="AN105">
        <v>-1.6299999999999999E-2</v>
      </c>
      <c r="AO105" s="35">
        <f t="shared" si="32"/>
        <v>1.8924285714285893E-2</v>
      </c>
      <c r="AP105" s="35">
        <f t="shared" si="33"/>
        <v>5.3775000000000003E-2</v>
      </c>
      <c r="AQ105" s="35">
        <f t="shared" si="33"/>
        <v>2.1774999999999999E-2</v>
      </c>
      <c r="AR105">
        <v>7.1599999999999997E-2</v>
      </c>
      <c r="AS105">
        <v>-1.5599999999999999E-2</v>
      </c>
      <c r="AT105">
        <v>3.1199999999999999E-2</v>
      </c>
      <c r="AU105" s="35">
        <f t="shared" si="34"/>
        <v>2.1058571428571468E-2</v>
      </c>
      <c r="AV105" s="35">
        <f t="shared" si="35"/>
        <v>2.1075E-2</v>
      </c>
      <c r="AW105" s="35">
        <f t="shared" si="35"/>
        <v>3.6674999999999999E-2</v>
      </c>
      <c r="AX105">
        <v>0.25419999999999998</v>
      </c>
      <c r="AY105">
        <v>-1.3100000000000001E-2</v>
      </c>
      <c r="AZ105">
        <v>-9.1000000000000004E-3</v>
      </c>
      <c r="BA105" s="35">
        <f t="shared" si="36"/>
        <v>4.6041428571428678E-2</v>
      </c>
      <c r="BB105" s="35">
        <f t="shared" si="37"/>
        <v>1.8575000000000001E-2</v>
      </c>
      <c r="BC105" s="35">
        <f t="shared" si="37"/>
        <v>1.4575000000000001E-2</v>
      </c>
    </row>
    <row r="106" spans="1:55" ht="15">
      <c r="A106" s="1">
        <v>100</v>
      </c>
      <c r="B106">
        <v>0.28399999999999997</v>
      </c>
      <c r="C106">
        <v>-1.29E-2</v>
      </c>
      <c r="D106">
        <v>-1.67E-2</v>
      </c>
      <c r="E106" s="34">
        <f t="shared" si="19"/>
        <v>4.0935714285714186E-3</v>
      </c>
      <c r="F106" s="34">
        <f t="shared" si="20"/>
        <v>8.4285714285713825E-4</v>
      </c>
      <c r="G106" s="34">
        <f t="shared" si="21"/>
        <v>2.2175E-2</v>
      </c>
      <c r="H106">
        <v>0.2437</v>
      </c>
      <c r="I106">
        <v>-3.5700000000000003E-2</v>
      </c>
      <c r="J106">
        <v>-2.0999999999999999E-3</v>
      </c>
      <c r="K106" s="35">
        <f t="shared" si="22"/>
        <v>2.3128571428571998E-3</v>
      </c>
      <c r="L106" s="35">
        <f t="shared" si="23"/>
        <v>4.1175000000000003E-2</v>
      </c>
      <c r="M106" s="35">
        <f t="shared" si="23"/>
        <v>3.3750000000000008E-3</v>
      </c>
      <c r="N106">
        <v>0.28310000000000002</v>
      </c>
      <c r="O106">
        <v>-1.5599999999999999E-2</v>
      </c>
      <c r="P106">
        <v>-4.4000000000000003E-3</v>
      </c>
      <c r="Q106" s="35">
        <f t="shared" si="24"/>
        <v>7.242857142857273E-3</v>
      </c>
      <c r="R106" s="35">
        <f t="shared" si="25"/>
        <v>2.1075E-2</v>
      </c>
      <c r="S106" s="35">
        <f t="shared" si="25"/>
        <v>1.0750000000000004E-3</v>
      </c>
      <c r="T106">
        <v>0.26769999999999999</v>
      </c>
      <c r="U106">
        <v>-1.46E-2</v>
      </c>
      <c r="V106">
        <v>-2.35E-2</v>
      </c>
      <c r="W106" s="35">
        <f t="shared" si="26"/>
        <v>1.0078571428571714E-3</v>
      </c>
      <c r="X106" s="35">
        <f t="shared" si="27"/>
        <v>2.0075000000000003E-2</v>
      </c>
      <c r="Y106" s="35">
        <f t="shared" si="27"/>
        <v>2.8975000000000001E-2</v>
      </c>
      <c r="Z106">
        <v>0.22020000000000001</v>
      </c>
      <c r="AA106">
        <v>-4.9700000000000001E-2</v>
      </c>
      <c r="AB106">
        <v>-5.7000000000000002E-3</v>
      </c>
      <c r="AC106" s="35">
        <f t="shared" si="28"/>
        <v>2.4072857142857174E-2</v>
      </c>
      <c r="AD106" s="35">
        <f t="shared" si="29"/>
        <v>5.5175000000000002E-2</v>
      </c>
      <c r="AE106" s="35">
        <f t="shared" si="29"/>
        <v>1.1175000000000001E-2</v>
      </c>
      <c r="AF106">
        <v>0.27660000000000001</v>
      </c>
      <c r="AG106">
        <v>-4.41E-2</v>
      </c>
      <c r="AH106">
        <v>-3.0599999999999999E-2</v>
      </c>
      <c r="AI106" s="35">
        <f t="shared" si="30"/>
        <v>4.082142857142812E-3</v>
      </c>
      <c r="AJ106" s="35">
        <f t="shared" si="31"/>
        <v>4.9575000000000001E-2</v>
      </c>
      <c r="AK106" s="35">
        <f t="shared" si="31"/>
        <v>3.6074999999999996E-2</v>
      </c>
      <c r="AL106">
        <v>0.25990000000000002</v>
      </c>
      <c r="AM106">
        <v>-5.1700000000000003E-2</v>
      </c>
      <c r="AN106">
        <v>-1.4800000000000001E-2</v>
      </c>
      <c r="AO106" s="35">
        <f t="shared" si="32"/>
        <v>1.5024285714285934E-2</v>
      </c>
      <c r="AP106" s="35">
        <f t="shared" si="33"/>
        <v>5.7175000000000004E-2</v>
      </c>
      <c r="AQ106" s="35">
        <f t="shared" si="33"/>
        <v>2.0275000000000001E-2</v>
      </c>
      <c r="AR106">
        <v>6.3299999999999995E-2</v>
      </c>
      <c r="AS106">
        <v>-0.04</v>
      </c>
      <c r="AT106">
        <v>4.5999999999999999E-3</v>
      </c>
      <c r="AU106" s="35">
        <f t="shared" si="34"/>
        <v>2.935857142857147E-2</v>
      </c>
      <c r="AV106" s="35">
        <f t="shared" si="35"/>
        <v>4.5475000000000002E-2</v>
      </c>
      <c r="AW106" s="35">
        <f t="shared" si="35"/>
        <v>1.0075000000000001E-2</v>
      </c>
      <c r="AX106">
        <v>0.2233</v>
      </c>
      <c r="AY106">
        <v>-4.3099999999999999E-2</v>
      </c>
      <c r="AZ106">
        <v>-2.58E-2</v>
      </c>
      <c r="BA106" s="35">
        <f t="shared" si="36"/>
        <v>1.5141428571428694E-2</v>
      </c>
      <c r="BB106" s="35">
        <f t="shared" si="37"/>
        <v>4.8575E-2</v>
      </c>
      <c r="BC106" s="35">
        <f t="shared" si="37"/>
        <v>3.1274999999999997E-2</v>
      </c>
    </row>
    <row r="107" spans="1:55" ht="15">
      <c r="A107" s="1">
        <v>101</v>
      </c>
      <c r="B107">
        <v>0.27810000000000001</v>
      </c>
      <c r="C107">
        <v>-1.72E-2</v>
      </c>
      <c r="D107">
        <v>-4.1000000000000003E-3</v>
      </c>
      <c r="E107" s="34">
        <f t="shared" si="19"/>
        <v>1.8064285714285422E-3</v>
      </c>
      <c r="F107" s="34">
        <f t="shared" si="20"/>
        <v>3.094285714285714E-2</v>
      </c>
      <c r="G107" s="34">
        <f t="shared" si="21"/>
        <v>1.3750000000000004E-3</v>
      </c>
      <c r="H107">
        <v>0.2505</v>
      </c>
      <c r="I107">
        <v>-7.3000000000000001E-3</v>
      </c>
      <c r="J107">
        <v>1.6000000000000001E-3</v>
      </c>
      <c r="K107" s="35">
        <f t="shared" si="22"/>
        <v>4.4871428571428007E-3</v>
      </c>
      <c r="L107" s="35">
        <f t="shared" si="23"/>
        <v>1.2775000000000002E-2</v>
      </c>
      <c r="M107" s="35">
        <f t="shared" si="23"/>
        <v>7.0750000000000006E-3</v>
      </c>
      <c r="N107">
        <v>0.2913</v>
      </c>
      <c r="O107">
        <v>-1.6199999999999999E-2</v>
      </c>
      <c r="P107">
        <v>7.3000000000000001E-3</v>
      </c>
      <c r="Q107" s="35">
        <f t="shared" si="24"/>
        <v>1.5442857142857258E-2</v>
      </c>
      <c r="R107" s="35">
        <f t="shared" si="25"/>
        <v>2.1675E-2</v>
      </c>
      <c r="S107" s="35">
        <f t="shared" si="25"/>
        <v>1.2775000000000002E-2</v>
      </c>
      <c r="T107">
        <v>0.24099999999999999</v>
      </c>
      <c r="U107">
        <v>-1.9E-3</v>
      </c>
      <c r="V107">
        <v>-2.5399999999999999E-2</v>
      </c>
      <c r="W107" s="35">
        <f t="shared" si="26"/>
        <v>2.569214285714283E-2</v>
      </c>
      <c r="X107" s="35">
        <f t="shared" si="27"/>
        <v>3.5750000000000009E-3</v>
      </c>
      <c r="Y107" s="35">
        <f t="shared" si="27"/>
        <v>3.0875E-2</v>
      </c>
      <c r="Z107">
        <v>0.1986</v>
      </c>
      <c r="AA107">
        <v>-3.5499999999999997E-2</v>
      </c>
      <c r="AB107">
        <v>1.0999999999999999E-2</v>
      </c>
      <c r="AC107" s="35">
        <f t="shared" si="28"/>
        <v>4.5672857142857182E-2</v>
      </c>
      <c r="AD107" s="35">
        <f t="shared" si="29"/>
        <v>4.0974999999999998E-2</v>
      </c>
      <c r="AE107" s="35">
        <f t="shared" si="29"/>
        <v>1.6475E-2</v>
      </c>
      <c r="AF107">
        <v>0.25469999999999998</v>
      </c>
      <c r="AG107">
        <v>-4.5499999999999999E-2</v>
      </c>
      <c r="AH107">
        <v>-1.6E-2</v>
      </c>
      <c r="AI107" s="35">
        <f t="shared" si="30"/>
        <v>1.7817857142857219E-2</v>
      </c>
      <c r="AJ107" s="35">
        <f t="shared" si="31"/>
        <v>5.0974999999999999E-2</v>
      </c>
      <c r="AK107" s="35">
        <f t="shared" si="31"/>
        <v>2.1475000000000001E-2</v>
      </c>
      <c r="AL107">
        <v>0.2427</v>
      </c>
      <c r="AM107">
        <v>-5.1200000000000002E-2</v>
      </c>
      <c r="AN107">
        <v>-1.35E-2</v>
      </c>
      <c r="AO107" s="35">
        <f t="shared" si="32"/>
        <v>2.1757142857140865E-3</v>
      </c>
      <c r="AP107" s="35">
        <f t="shared" si="33"/>
        <v>5.6675000000000003E-2</v>
      </c>
      <c r="AQ107" s="35">
        <f t="shared" si="33"/>
        <v>1.8974999999999999E-2</v>
      </c>
      <c r="AR107">
        <v>7.2099999999999997E-2</v>
      </c>
      <c r="AS107">
        <v>-4.6699999999999998E-2</v>
      </c>
      <c r="AT107">
        <v>-2.01E-2</v>
      </c>
      <c r="AU107" s="35">
        <f t="shared" si="34"/>
        <v>2.0558571428571468E-2</v>
      </c>
      <c r="AV107" s="35">
        <f t="shared" si="35"/>
        <v>5.2174999999999999E-2</v>
      </c>
      <c r="AW107" s="35">
        <f t="shared" si="35"/>
        <v>2.5575000000000001E-2</v>
      </c>
      <c r="AX107">
        <v>0.25130000000000002</v>
      </c>
      <c r="AY107">
        <v>-3.4599999999999999E-2</v>
      </c>
      <c r="AZ107">
        <v>-2.7300000000000001E-2</v>
      </c>
      <c r="BA107" s="35">
        <f t="shared" si="36"/>
        <v>4.3141428571428719E-2</v>
      </c>
      <c r="BB107" s="35">
        <f t="shared" si="37"/>
        <v>4.0075E-2</v>
      </c>
      <c r="BC107" s="35">
        <f t="shared" si="37"/>
        <v>3.2774999999999999E-2</v>
      </c>
    </row>
    <row r="108" spans="1:55" ht="15">
      <c r="A108" s="1">
        <v>102</v>
      </c>
      <c r="B108">
        <v>0.28239999999999998</v>
      </c>
      <c r="C108">
        <v>-1.0500000000000001E-2</v>
      </c>
      <c r="D108">
        <v>-7.3000000000000001E-3</v>
      </c>
      <c r="E108" s="34">
        <f t="shared" si="19"/>
        <v>2.4935714285714283E-3</v>
      </c>
      <c r="F108" s="34">
        <f t="shared" si="20"/>
        <v>3.2428571428571376E-3</v>
      </c>
      <c r="G108" s="34">
        <f t="shared" si="21"/>
        <v>1.2775000000000002E-2</v>
      </c>
      <c r="H108">
        <v>0.26619999999999999</v>
      </c>
      <c r="I108">
        <v>-1.32E-2</v>
      </c>
      <c r="J108">
        <v>-8.6E-3</v>
      </c>
      <c r="K108" s="35">
        <f t="shared" si="22"/>
        <v>2.0187142857142792E-2</v>
      </c>
      <c r="L108" s="35">
        <f t="shared" si="23"/>
        <v>1.8675000000000001E-2</v>
      </c>
      <c r="M108" s="35">
        <f t="shared" si="23"/>
        <v>1.4075000000000001E-2</v>
      </c>
      <c r="N108">
        <v>0.28389999999999999</v>
      </c>
      <c r="O108">
        <v>2.5999999999999999E-3</v>
      </c>
      <c r="P108">
        <v>-4.5999999999999999E-3</v>
      </c>
      <c r="Q108" s="35">
        <f t="shared" si="24"/>
        <v>8.0428571428572404E-3</v>
      </c>
      <c r="R108" s="35">
        <f t="shared" si="25"/>
        <v>8.0750000000000006E-3</v>
      </c>
      <c r="S108" s="35">
        <f t="shared" si="25"/>
        <v>8.7500000000000078E-4</v>
      </c>
      <c r="T108">
        <v>0.25190000000000001</v>
      </c>
      <c r="U108">
        <v>5.7999999999999996E-3</v>
      </c>
      <c r="V108">
        <v>-1.06E-2</v>
      </c>
      <c r="W108" s="35">
        <f t="shared" si="26"/>
        <v>1.4792142857142809E-2</v>
      </c>
      <c r="X108" s="35">
        <f t="shared" si="27"/>
        <v>1.1275E-2</v>
      </c>
      <c r="Y108" s="35">
        <f t="shared" si="27"/>
        <v>1.6074999999999999E-2</v>
      </c>
      <c r="Z108">
        <v>0.24809999999999999</v>
      </c>
      <c r="AA108">
        <v>5.0000000000000001E-3</v>
      </c>
      <c r="AB108">
        <v>1.1599999999999999E-2</v>
      </c>
      <c r="AC108" s="35">
        <f t="shared" si="28"/>
        <v>3.8271428571428068E-3</v>
      </c>
      <c r="AD108" s="35">
        <f t="shared" si="29"/>
        <v>1.0475000000000002E-2</v>
      </c>
      <c r="AE108" s="35">
        <f t="shared" si="29"/>
        <v>1.7075E-2</v>
      </c>
      <c r="AF108">
        <v>0.25569999999999998</v>
      </c>
      <c r="AG108">
        <v>-4.4400000000000002E-2</v>
      </c>
      <c r="AH108">
        <v>-2.18E-2</v>
      </c>
      <c r="AI108" s="35">
        <f t="shared" si="30"/>
        <v>1.6817857142857218E-2</v>
      </c>
      <c r="AJ108" s="35">
        <f t="shared" si="31"/>
        <v>4.9875000000000003E-2</v>
      </c>
      <c r="AK108" s="35">
        <f t="shared" si="31"/>
        <v>2.7275000000000001E-2</v>
      </c>
      <c r="AL108">
        <v>0.23899999999999999</v>
      </c>
      <c r="AM108">
        <v>-5.2600000000000001E-2</v>
      </c>
      <c r="AN108">
        <v>-1.9599999999999999E-2</v>
      </c>
      <c r="AO108" s="35">
        <f t="shared" si="32"/>
        <v>5.8757142857140954E-3</v>
      </c>
      <c r="AP108" s="35">
        <f t="shared" si="33"/>
        <v>5.8075000000000002E-2</v>
      </c>
      <c r="AQ108" s="35">
        <f t="shared" si="33"/>
        <v>2.5075E-2</v>
      </c>
      <c r="AR108">
        <v>6.7799999999999999E-2</v>
      </c>
      <c r="AS108">
        <v>-3.9300000000000002E-2</v>
      </c>
      <c r="AT108">
        <v>2.0999999999999999E-3</v>
      </c>
      <c r="AU108" s="35">
        <f t="shared" si="34"/>
        <v>2.4858571428571466E-2</v>
      </c>
      <c r="AV108" s="35">
        <f t="shared" si="35"/>
        <v>4.4775000000000002E-2</v>
      </c>
      <c r="AW108" s="35">
        <f t="shared" si="35"/>
        <v>7.5750000000000001E-3</v>
      </c>
      <c r="AX108">
        <v>0.23</v>
      </c>
      <c r="AY108">
        <v>-7.6899999999999996E-2</v>
      </c>
      <c r="AZ108">
        <v>-1.7000000000000001E-2</v>
      </c>
      <c r="BA108" s="35">
        <f t="shared" si="36"/>
        <v>2.1841428571428706E-2</v>
      </c>
      <c r="BB108" s="35">
        <f t="shared" si="37"/>
        <v>8.2375000000000004E-2</v>
      </c>
      <c r="BC108" s="35">
        <f t="shared" si="37"/>
        <v>2.2475000000000002E-2</v>
      </c>
    </row>
    <row r="109" spans="1:55" ht="15">
      <c r="A109" s="1">
        <v>103</v>
      </c>
      <c r="B109">
        <v>0.2913</v>
      </c>
      <c r="C109">
        <v>-8.6E-3</v>
      </c>
      <c r="D109">
        <v>-7.7000000000000002E-3</v>
      </c>
      <c r="E109" s="34">
        <f t="shared" si="19"/>
        <v>1.1393571428571447E-2</v>
      </c>
      <c r="F109" s="34">
        <f t="shared" si="20"/>
        <v>5.1428571428571383E-3</v>
      </c>
      <c r="G109" s="34">
        <f t="shared" si="21"/>
        <v>1.3175000000000001E-2</v>
      </c>
      <c r="H109">
        <v>0.21790000000000001</v>
      </c>
      <c r="I109">
        <v>-2.1399999999999999E-2</v>
      </c>
      <c r="J109">
        <v>-1.35E-2</v>
      </c>
      <c r="K109" s="35">
        <f t="shared" si="22"/>
        <v>2.8112857142857189E-2</v>
      </c>
      <c r="L109" s="35">
        <f t="shared" si="23"/>
        <v>2.6875E-2</v>
      </c>
      <c r="M109" s="35">
        <f t="shared" si="23"/>
        <v>1.8974999999999999E-2</v>
      </c>
      <c r="N109">
        <v>0.27600000000000002</v>
      </c>
      <c r="O109">
        <v>-6.1999999999999998E-3</v>
      </c>
      <c r="P109">
        <v>-2.8999999999999998E-3</v>
      </c>
      <c r="Q109" s="35">
        <f t="shared" si="24"/>
        <v>1.428571428572778E-4</v>
      </c>
      <c r="R109" s="35">
        <f t="shared" si="25"/>
        <v>1.1675000000000001E-2</v>
      </c>
      <c r="S109" s="35">
        <f t="shared" si="25"/>
        <v>2.5750000000000009E-3</v>
      </c>
      <c r="T109">
        <v>0.26019999999999999</v>
      </c>
      <c r="U109">
        <v>-2.5999999999999999E-3</v>
      </c>
      <c r="V109">
        <v>-1.84E-2</v>
      </c>
      <c r="W109" s="35">
        <f t="shared" si="26"/>
        <v>6.4921428571428352E-3</v>
      </c>
      <c r="X109" s="35">
        <f t="shared" si="27"/>
        <v>2.8750000000000008E-3</v>
      </c>
      <c r="Y109" s="35">
        <f t="shared" si="27"/>
        <v>2.3875E-2</v>
      </c>
      <c r="Z109">
        <v>0.27200000000000002</v>
      </c>
      <c r="AA109">
        <v>-2.8799999999999999E-2</v>
      </c>
      <c r="AB109">
        <v>6.4999999999999997E-3</v>
      </c>
      <c r="AC109" s="35">
        <f t="shared" si="28"/>
        <v>2.7727142857142839E-2</v>
      </c>
      <c r="AD109" s="35">
        <f t="shared" si="29"/>
        <v>3.4275E-2</v>
      </c>
      <c r="AE109" s="35">
        <f t="shared" si="29"/>
        <v>1.1975E-2</v>
      </c>
      <c r="AF109">
        <v>0.27529999999999999</v>
      </c>
      <c r="AG109">
        <v>-5.0099999999999999E-2</v>
      </c>
      <c r="AH109">
        <v>-3.9E-2</v>
      </c>
      <c r="AI109" s="35">
        <f t="shared" si="30"/>
        <v>2.7821428571427886E-3</v>
      </c>
      <c r="AJ109" s="35">
        <f t="shared" si="31"/>
        <v>5.5574999999999999E-2</v>
      </c>
      <c r="AK109" s="35">
        <f t="shared" si="31"/>
        <v>4.4475000000000001E-2</v>
      </c>
      <c r="AL109">
        <v>0.23300000000000001</v>
      </c>
      <c r="AM109">
        <v>-4.0899999999999999E-2</v>
      </c>
      <c r="AN109">
        <v>-1.9800000000000002E-2</v>
      </c>
      <c r="AO109" s="35">
        <f t="shared" si="32"/>
        <v>1.1875714285714073E-2</v>
      </c>
      <c r="AP109" s="35">
        <f t="shared" si="33"/>
        <v>4.6375E-2</v>
      </c>
      <c r="AQ109" s="35">
        <f t="shared" si="33"/>
        <v>2.5275000000000002E-2</v>
      </c>
      <c r="AR109">
        <v>4.1500000000000002E-2</v>
      </c>
      <c r="AS109">
        <v>-1.8800000000000001E-2</v>
      </c>
      <c r="AT109">
        <v>2.63E-2</v>
      </c>
      <c r="AU109" s="35">
        <f t="shared" si="34"/>
        <v>5.1158571428571463E-2</v>
      </c>
      <c r="AV109" s="35">
        <f t="shared" si="35"/>
        <v>2.4275000000000001E-2</v>
      </c>
      <c r="AW109" s="35">
        <f t="shared" si="35"/>
        <v>3.1774999999999998E-2</v>
      </c>
      <c r="AX109">
        <v>0.25669999999999998</v>
      </c>
      <c r="AY109">
        <v>-2.58E-2</v>
      </c>
      <c r="AZ109">
        <v>-1.7600000000000001E-2</v>
      </c>
      <c r="BA109" s="35">
        <f t="shared" si="36"/>
        <v>4.854142857142868E-2</v>
      </c>
      <c r="BB109" s="35">
        <f t="shared" si="37"/>
        <v>3.1274999999999997E-2</v>
      </c>
      <c r="BC109" s="35">
        <f t="shared" si="37"/>
        <v>2.3075000000000002E-2</v>
      </c>
    </row>
    <row r="110" spans="1:55" ht="15">
      <c r="A110" s="1">
        <v>104</v>
      </c>
      <c r="B110">
        <v>0.28949999999999998</v>
      </c>
      <c r="C110">
        <v>-9.2999999999999992E-3</v>
      </c>
      <c r="D110">
        <v>-6.0000000000000001E-3</v>
      </c>
      <c r="E110" s="34">
        <f t="shared" si="19"/>
        <v>9.5935714285714235E-3</v>
      </c>
      <c r="F110" s="34">
        <f t="shared" si="20"/>
        <v>4.442857142857139E-3</v>
      </c>
      <c r="G110" s="34">
        <f t="shared" si="21"/>
        <v>1.1475000000000001E-2</v>
      </c>
      <c r="H110">
        <v>0.2296</v>
      </c>
      <c r="I110">
        <v>-2.9100000000000001E-2</v>
      </c>
      <c r="J110">
        <v>-8.0999999999999996E-3</v>
      </c>
      <c r="K110" s="35">
        <f t="shared" si="22"/>
        <v>1.6412857142857201E-2</v>
      </c>
      <c r="L110" s="35">
        <f t="shared" si="23"/>
        <v>3.4575000000000002E-2</v>
      </c>
      <c r="M110" s="35">
        <f t="shared" si="23"/>
        <v>1.3575E-2</v>
      </c>
      <c r="N110">
        <v>0.26829999999999998</v>
      </c>
      <c r="O110">
        <v>-6.9999999999999999E-4</v>
      </c>
      <c r="P110">
        <v>-1.18E-2</v>
      </c>
      <c r="Q110" s="35">
        <f t="shared" si="24"/>
        <v>7.5571428571427623E-3</v>
      </c>
      <c r="R110" s="35">
        <f t="shared" si="25"/>
        <v>4.7750000000000006E-3</v>
      </c>
      <c r="S110" s="35">
        <f t="shared" si="25"/>
        <v>1.7274999999999999E-2</v>
      </c>
      <c r="T110">
        <v>0.25679999999999997</v>
      </c>
      <c r="U110">
        <v>-2.5999999999999999E-3</v>
      </c>
      <c r="V110">
        <v>-3.2000000000000002E-3</v>
      </c>
      <c r="W110" s="35">
        <f t="shared" si="26"/>
        <v>9.8921428571428494E-3</v>
      </c>
      <c r="X110" s="35">
        <f t="shared" si="27"/>
        <v>2.8750000000000008E-3</v>
      </c>
      <c r="Y110" s="35">
        <f t="shared" si="27"/>
        <v>2.2750000000000005E-3</v>
      </c>
      <c r="Z110">
        <v>0.28570000000000001</v>
      </c>
      <c r="AA110">
        <v>-2.6200000000000001E-2</v>
      </c>
      <c r="AB110">
        <v>5.7999999999999996E-3</v>
      </c>
      <c r="AC110" s="35">
        <f t="shared" si="28"/>
        <v>4.1427142857142829E-2</v>
      </c>
      <c r="AD110" s="35">
        <f t="shared" si="29"/>
        <v>3.1675000000000002E-2</v>
      </c>
      <c r="AE110" s="35">
        <f t="shared" si="29"/>
        <v>1.1275E-2</v>
      </c>
      <c r="AF110">
        <v>0.26669999999999999</v>
      </c>
      <c r="AG110">
        <v>-5.1499999999999997E-2</v>
      </c>
      <c r="AH110">
        <v>-3.61E-2</v>
      </c>
      <c r="AI110" s="35">
        <f t="shared" si="30"/>
        <v>5.8178571428572079E-3</v>
      </c>
      <c r="AJ110" s="35">
        <f t="shared" si="31"/>
        <v>5.6974999999999998E-2</v>
      </c>
      <c r="AK110" s="35">
        <f t="shared" si="31"/>
        <v>4.1575000000000001E-2</v>
      </c>
      <c r="AL110">
        <v>0.22359999999999999</v>
      </c>
      <c r="AM110">
        <v>-6.5100000000000005E-2</v>
      </c>
      <c r="AN110">
        <v>0.01</v>
      </c>
      <c r="AO110" s="35">
        <f t="shared" si="32"/>
        <v>2.1275714285714092E-2</v>
      </c>
      <c r="AP110" s="35">
        <f t="shared" si="33"/>
        <v>7.0574999999999999E-2</v>
      </c>
      <c r="AQ110" s="35">
        <f t="shared" si="33"/>
        <v>1.5475000000000001E-2</v>
      </c>
      <c r="AR110">
        <v>2.46E-2</v>
      </c>
      <c r="AS110">
        <v>-2.4799999999999999E-2</v>
      </c>
      <c r="AT110">
        <v>3.3099999999999997E-2</v>
      </c>
      <c r="AU110" s="35">
        <f t="shared" si="34"/>
        <v>6.8058571428571468E-2</v>
      </c>
      <c r="AV110" s="35">
        <f t="shared" si="35"/>
        <v>3.0275E-2</v>
      </c>
      <c r="AW110" s="35">
        <f t="shared" si="35"/>
        <v>3.8574999999999998E-2</v>
      </c>
      <c r="AX110">
        <v>0.23580000000000001</v>
      </c>
      <c r="AY110">
        <v>-3.1699999999999999E-2</v>
      </c>
      <c r="AZ110">
        <v>-2.9600000000000001E-2</v>
      </c>
      <c r="BA110" s="35">
        <f t="shared" si="36"/>
        <v>2.7641428571428706E-2</v>
      </c>
      <c r="BB110" s="35">
        <f t="shared" si="37"/>
        <v>3.7175E-2</v>
      </c>
      <c r="BC110" s="35">
        <f t="shared" si="37"/>
        <v>3.5075000000000002E-2</v>
      </c>
    </row>
    <row r="111" spans="1:55" ht="15">
      <c r="A111" s="1">
        <v>105</v>
      </c>
      <c r="B111">
        <v>0.28360000000000002</v>
      </c>
      <c r="C111">
        <v>-5.3E-3</v>
      </c>
      <c r="D111">
        <v>-1.1599999999999999E-2</v>
      </c>
      <c r="E111" s="34">
        <f t="shared" si="19"/>
        <v>3.6935714285714627E-3</v>
      </c>
      <c r="F111" s="34">
        <f t="shared" si="20"/>
        <v>8.4428571428571374E-3</v>
      </c>
      <c r="G111" s="34">
        <f t="shared" si="21"/>
        <v>1.7075E-2</v>
      </c>
      <c r="H111">
        <v>0.2359</v>
      </c>
      <c r="I111">
        <v>-2.2100000000000002E-2</v>
      </c>
      <c r="J111">
        <v>-5.0000000000000001E-4</v>
      </c>
      <c r="K111" s="35">
        <f t="shared" si="22"/>
        <v>1.0112857142857201E-2</v>
      </c>
      <c r="L111" s="35">
        <f t="shared" si="23"/>
        <v>2.7575000000000002E-2</v>
      </c>
      <c r="M111" s="35">
        <f t="shared" si="23"/>
        <v>4.9750000000000003E-3</v>
      </c>
      <c r="N111">
        <v>0.27610000000000001</v>
      </c>
      <c r="O111">
        <v>-1.01E-2</v>
      </c>
      <c r="P111">
        <v>-0.01</v>
      </c>
      <c r="Q111" s="35">
        <f t="shared" si="24"/>
        <v>2.4285714285726678E-4</v>
      </c>
      <c r="R111" s="35">
        <f t="shared" si="25"/>
        <v>1.5575E-2</v>
      </c>
      <c r="S111" s="35">
        <f t="shared" si="25"/>
        <v>1.5475000000000001E-2</v>
      </c>
      <c r="T111">
        <v>0.24640000000000001</v>
      </c>
      <c r="U111">
        <v>-1.09E-2</v>
      </c>
      <c r="V111">
        <v>-1.2200000000000001E-2</v>
      </c>
      <c r="W111" s="35">
        <f t="shared" si="26"/>
        <v>2.0292142857142814E-2</v>
      </c>
      <c r="X111" s="35">
        <f t="shared" si="27"/>
        <v>1.6375000000000001E-2</v>
      </c>
      <c r="Y111" s="35">
        <f t="shared" si="27"/>
        <v>1.7675000000000003E-2</v>
      </c>
      <c r="Z111">
        <v>0.27629999999999999</v>
      </c>
      <c r="AA111">
        <v>-2.4400000000000002E-2</v>
      </c>
      <c r="AB111">
        <v>2.0999999999999999E-3</v>
      </c>
      <c r="AC111" s="35">
        <f t="shared" si="28"/>
        <v>3.202714285714281E-2</v>
      </c>
      <c r="AD111" s="35">
        <f t="shared" si="29"/>
        <v>2.9875000000000002E-2</v>
      </c>
      <c r="AE111" s="35">
        <f t="shared" si="29"/>
        <v>7.5750000000000001E-3</v>
      </c>
      <c r="AF111">
        <v>0.248</v>
      </c>
      <c r="AG111">
        <v>-7.7499999999999999E-2</v>
      </c>
      <c r="AH111">
        <v>-2.8799999999999999E-2</v>
      </c>
      <c r="AI111" s="35">
        <f t="shared" si="30"/>
        <v>2.4517857142857202E-2</v>
      </c>
      <c r="AJ111" s="35">
        <f t="shared" si="31"/>
        <v>8.2974999999999993E-2</v>
      </c>
      <c r="AK111" s="35">
        <f t="shared" si="31"/>
        <v>3.4275E-2</v>
      </c>
      <c r="AL111">
        <v>0.22170000000000001</v>
      </c>
      <c r="AM111">
        <v>-3.9399999999999998E-2</v>
      </c>
      <c r="AN111">
        <v>-1.18E-2</v>
      </c>
      <c r="AO111" s="35">
        <f t="shared" si="32"/>
        <v>2.3175714285714077E-2</v>
      </c>
      <c r="AP111" s="35">
        <f t="shared" si="33"/>
        <v>4.4874999999999998E-2</v>
      </c>
      <c r="AQ111" s="35">
        <f t="shared" si="33"/>
        <v>1.7274999999999999E-2</v>
      </c>
      <c r="AR111">
        <v>6.5600000000000006E-2</v>
      </c>
      <c r="AS111">
        <v>-9.4000000000000004E-3</v>
      </c>
      <c r="AT111">
        <v>3.0200000000000001E-2</v>
      </c>
      <c r="AU111" s="35">
        <f t="shared" si="34"/>
        <v>2.705857142857146E-2</v>
      </c>
      <c r="AV111" s="35">
        <f t="shared" si="35"/>
        <v>1.4875000000000001E-2</v>
      </c>
      <c r="AW111" s="35">
        <f t="shared" si="35"/>
        <v>3.5674999999999998E-2</v>
      </c>
      <c r="AX111">
        <v>0.19819999999999999</v>
      </c>
      <c r="AY111">
        <v>-1.7999999999999999E-2</v>
      </c>
      <c r="AZ111">
        <v>9.5999999999999992E-3</v>
      </c>
      <c r="BA111" s="35">
        <f t="shared" si="36"/>
        <v>9.9585714285713167E-3</v>
      </c>
      <c r="BB111" s="35">
        <f t="shared" si="37"/>
        <v>2.3474999999999999E-2</v>
      </c>
      <c r="BC111" s="35">
        <f t="shared" si="37"/>
        <v>1.5075E-2</v>
      </c>
    </row>
    <row r="112" spans="1:55" ht="15">
      <c r="A112" s="1">
        <v>106</v>
      </c>
      <c r="B112">
        <v>0.2843</v>
      </c>
      <c r="C112">
        <v>-2.0500000000000001E-2</v>
      </c>
      <c r="D112">
        <v>-2.8E-3</v>
      </c>
      <c r="E112" s="34">
        <f t="shared" si="19"/>
        <v>4.3935714285714411E-3</v>
      </c>
      <c r="F112" s="34">
        <f t="shared" si="20"/>
        <v>3.4242857142857137E-2</v>
      </c>
      <c r="G112" s="34">
        <f t="shared" si="21"/>
        <v>2.6750000000000007E-3</v>
      </c>
      <c r="H112">
        <v>0.20419999999999999</v>
      </c>
      <c r="I112">
        <v>-3.6200000000000003E-2</v>
      </c>
      <c r="J112">
        <v>-9.4000000000000004E-3</v>
      </c>
      <c r="K112" s="35">
        <f t="shared" si="22"/>
        <v>4.1812857142857207E-2</v>
      </c>
      <c r="L112" s="35">
        <f t="shared" si="23"/>
        <v>4.1675000000000004E-2</v>
      </c>
      <c r="M112" s="35">
        <f t="shared" si="23"/>
        <v>1.4875000000000001E-2</v>
      </c>
      <c r="N112">
        <v>0.26269999999999999</v>
      </c>
      <c r="O112">
        <v>-1.6899999999999998E-2</v>
      </c>
      <c r="P112">
        <v>-1.3899999999999999E-2</v>
      </c>
      <c r="Q112" s="35">
        <f t="shared" si="24"/>
        <v>1.3157142857142756E-2</v>
      </c>
      <c r="R112" s="35">
        <f t="shared" si="25"/>
        <v>2.2374999999999999E-2</v>
      </c>
      <c r="S112" s="35">
        <f t="shared" si="25"/>
        <v>1.9375E-2</v>
      </c>
      <c r="T112">
        <v>0.25669999999999998</v>
      </c>
      <c r="U112">
        <v>-1.6E-2</v>
      </c>
      <c r="V112">
        <v>-2.9999999999999997E-4</v>
      </c>
      <c r="W112" s="35">
        <f t="shared" si="26"/>
        <v>9.9921428571428383E-3</v>
      </c>
      <c r="X112" s="35">
        <f t="shared" si="27"/>
        <v>2.1475000000000001E-2</v>
      </c>
      <c r="Y112" s="35">
        <f t="shared" si="27"/>
        <v>5.1750000000000008E-3</v>
      </c>
      <c r="Z112">
        <v>0.24399999999999999</v>
      </c>
      <c r="AA112">
        <v>-2.7E-2</v>
      </c>
      <c r="AB112">
        <v>1.1999999999999999E-3</v>
      </c>
      <c r="AC112" s="35">
        <f t="shared" si="28"/>
        <v>2.7285714285718576E-4</v>
      </c>
      <c r="AD112" s="35">
        <f t="shared" si="29"/>
        <v>3.2475000000000004E-2</v>
      </c>
      <c r="AE112" s="35">
        <f t="shared" si="29"/>
        <v>6.6750000000000004E-3</v>
      </c>
      <c r="AF112">
        <v>0.2878</v>
      </c>
      <c r="AG112">
        <v>-5.7700000000000001E-2</v>
      </c>
      <c r="AH112">
        <v>-4.1799999999999997E-2</v>
      </c>
      <c r="AI112" s="35">
        <f t="shared" si="30"/>
        <v>1.52821428571428E-2</v>
      </c>
      <c r="AJ112" s="35">
        <f t="shared" si="31"/>
        <v>6.3175000000000009E-2</v>
      </c>
      <c r="AK112" s="35">
        <f t="shared" si="31"/>
        <v>4.7274999999999998E-2</v>
      </c>
      <c r="AL112">
        <v>0.24890000000000001</v>
      </c>
      <c r="AM112">
        <v>-5.1499999999999997E-2</v>
      </c>
      <c r="AN112">
        <v>-1E-4</v>
      </c>
      <c r="AO112" s="35">
        <f t="shared" si="32"/>
        <v>4.0242857142859245E-3</v>
      </c>
      <c r="AP112" s="35">
        <f t="shared" si="33"/>
        <v>5.6974999999999998E-2</v>
      </c>
      <c r="AQ112" s="35">
        <f t="shared" si="33"/>
        <v>5.3750000000000004E-3</v>
      </c>
      <c r="AR112">
        <v>6.7900000000000002E-2</v>
      </c>
      <c r="AS112">
        <v>-6.7000000000000002E-3</v>
      </c>
      <c r="AT112">
        <v>7.6E-3</v>
      </c>
      <c r="AU112" s="35">
        <f t="shared" si="34"/>
        <v>2.4758571428571463E-2</v>
      </c>
      <c r="AV112" s="35">
        <f t="shared" si="35"/>
        <v>1.2175000000000002E-2</v>
      </c>
      <c r="AW112" s="35">
        <f t="shared" si="35"/>
        <v>1.3075E-2</v>
      </c>
      <c r="AX112">
        <v>0.23530000000000001</v>
      </c>
      <c r="AY112">
        <v>-3.9800000000000002E-2</v>
      </c>
      <c r="AZ112">
        <v>-3.4500000000000003E-2</v>
      </c>
      <c r="BA112" s="35">
        <f t="shared" si="36"/>
        <v>2.7141428571428705E-2</v>
      </c>
      <c r="BB112" s="35">
        <f t="shared" si="37"/>
        <v>4.5275000000000003E-2</v>
      </c>
      <c r="BC112" s="35">
        <f t="shared" si="37"/>
        <v>3.9975000000000004E-2</v>
      </c>
    </row>
    <row r="113" spans="1:55" ht="15">
      <c r="A113" s="1">
        <v>107</v>
      </c>
      <c r="B113">
        <v>0.28389999999999999</v>
      </c>
      <c r="C113">
        <v>-1.1900000000000001E-2</v>
      </c>
      <c r="D113">
        <v>-2.3999999999999998E-3</v>
      </c>
      <c r="E113" s="34">
        <f t="shared" si="19"/>
        <v>3.9935714285714297E-3</v>
      </c>
      <c r="F113" s="34">
        <f t="shared" si="20"/>
        <v>1.8428571428571374E-3</v>
      </c>
      <c r="G113" s="34">
        <f t="shared" si="21"/>
        <v>3.0750000000000009E-3</v>
      </c>
      <c r="H113">
        <v>0.22950000000000001</v>
      </c>
      <c r="I113">
        <v>-2.29E-2</v>
      </c>
      <c r="J113">
        <v>-1.52E-2</v>
      </c>
      <c r="K113" s="35">
        <f t="shared" si="22"/>
        <v>1.651285714285719E-2</v>
      </c>
      <c r="L113" s="35">
        <f t="shared" si="23"/>
        <v>2.8375000000000001E-2</v>
      </c>
      <c r="M113" s="35">
        <f t="shared" si="23"/>
        <v>2.0674999999999999E-2</v>
      </c>
      <c r="N113">
        <v>0.27100000000000002</v>
      </c>
      <c r="O113">
        <v>-2.4199999999999999E-2</v>
      </c>
      <c r="P113">
        <v>-1.15E-2</v>
      </c>
      <c r="Q113" s="35">
        <f t="shared" si="24"/>
        <v>4.8571428571427266E-3</v>
      </c>
      <c r="R113" s="35">
        <f t="shared" si="25"/>
        <v>2.9675E-2</v>
      </c>
      <c r="S113" s="35">
        <f t="shared" si="25"/>
        <v>1.6975000000000001E-2</v>
      </c>
      <c r="T113">
        <v>0.25519999999999998</v>
      </c>
      <c r="U113">
        <v>-1.5599999999999999E-2</v>
      </c>
      <c r="V113">
        <v>-1.6299999999999999E-2</v>
      </c>
      <c r="W113" s="35">
        <f t="shared" si="26"/>
        <v>1.149214285714284E-2</v>
      </c>
      <c r="X113" s="35">
        <f t="shared" si="27"/>
        <v>2.1075E-2</v>
      </c>
      <c r="Y113" s="35">
        <f t="shared" si="27"/>
        <v>2.1774999999999999E-2</v>
      </c>
      <c r="Z113">
        <v>0.2515</v>
      </c>
      <c r="AA113">
        <v>-1.7899999999999999E-2</v>
      </c>
      <c r="AB113">
        <v>2.3E-3</v>
      </c>
      <c r="AC113" s="35">
        <f t="shared" si="28"/>
        <v>7.2271428571428209E-3</v>
      </c>
      <c r="AD113" s="35">
        <f t="shared" si="29"/>
        <v>2.3375E-2</v>
      </c>
      <c r="AE113" s="35">
        <f t="shared" si="29"/>
        <v>7.7750000000000007E-3</v>
      </c>
      <c r="AF113">
        <v>0.28210000000000002</v>
      </c>
      <c r="AG113">
        <v>-5.7700000000000001E-2</v>
      </c>
      <c r="AH113">
        <v>-3.2599999999999997E-2</v>
      </c>
      <c r="AI113" s="35">
        <f t="shared" si="30"/>
        <v>9.5821428571428169E-3</v>
      </c>
      <c r="AJ113" s="35">
        <f t="shared" si="31"/>
        <v>6.3175000000000009E-2</v>
      </c>
      <c r="AK113" s="35">
        <f t="shared" si="31"/>
        <v>3.8074999999999998E-2</v>
      </c>
      <c r="AL113">
        <v>0.25419999999999998</v>
      </c>
      <c r="AM113">
        <v>-5.5100000000000003E-2</v>
      </c>
      <c r="AN113">
        <v>-1.72E-2</v>
      </c>
      <c r="AO113" s="35">
        <f t="shared" si="32"/>
        <v>9.3242857142858959E-3</v>
      </c>
      <c r="AP113" s="35">
        <f t="shared" si="33"/>
        <v>6.0575000000000004E-2</v>
      </c>
      <c r="AQ113" s="35">
        <f t="shared" si="33"/>
        <v>2.2675000000000001E-2</v>
      </c>
      <c r="AR113">
        <v>5.8799999999999998E-2</v>
      </c>
      <c r="AS113">
        <v>-4.02E-2</v>
      </c>
      <c r="AT113">
        <v>8.6E-3</v>
      </c>
      <c r="AU113" s="35">
        <f t="shared" si="34"/>
        <v>3.3858571428571467E-2</v>
      </c>
      <c r="AV113" s="35">
        <f t="shared" si="35"/>
        <v>4.5675E-2</v>
      </c>
      <c r="AW113" s="35">
        <f t="shared" si="35"/>
        <v>1.4075000000000001E-2</v>
      </c>
      <c r="AX113">
        <v>0.25069999999999998</v>
      </c>
      <c r="AY113">
        <v>-2.9399999999999999E-2</v>
      </c>
      <c r="AZ113">
        <v>-1E-3</v>
      </c>
      <c r="BA113" s="35">
        <f t="shared" si="36"/>
        <v>4.2541428571428674E-2</v>
      </c>
      <c r="BB113" s="35">
        <f t="shared" si="37"/>
        <v>3.4875000000000003E-2</v>
      </c>
      <c r="BC113" s="35">
        <f t="shared" si="37"/>
        <v>4.4750000000000007E-3</v>
      </c>
    </row>
    <row r="114" spans="1:55" ht="15">
      <c r="A114" s="1">
        <v>108</v>
      </c>
      <c r="B114">
        <v>0.27860000000000001</v>
      </c>
      <c r="C114">
        <v>-1.8700000000000001E-2</v>
      </c>
      <c r="D114">
        <v>-4.3E-3</v>
      </c>
      <c r="E114" s="34">
        <f t="shared" si="19"/>
        <v>1.3064285714285417E-3</v>
      </c>
      <c r="F114" s="34">
        <f t="shared" si="20"/>
        <v>3.2442857142857141E-2</v>
      </c>
      <c r="G114" s="34">
        <f t="shared" si="21"/>
        <v>1.1750000000000007E-3</v>
      </c>
      <c r="H114">
        <v>0.24079999999999999</v>
      </c>
      <c r="I114">
        <v>-9.1999999999999998E-3</v>
      </c>
      <c r="J114">
        <v>-1.6999999999999999E-3</v>
      </c>
      <c r="K114" s="35">
        <f t="shared" si="22"/>
        <v>5.2128571428572135E-3</v>
      </c>
      <c r="L114" s="35">
        <f t="shared" si="23"/>
        <v>1.4675000000000001E-2</v>
      </c>
      <c r="M114" s="35">
        <f t="shared" si="23"/>
        <v>3.7750000000000006E-3</v>
      </c>
      <c r="N114">
        <v>0.27410000000000001</v>
      </c>
      <c r="O114">
        <v>-1.54E-2</v>
      </c>
      <c r="P114">
        <v>-8.0000000000000002E-3</v>
      </c>
      <c r="Q114" s="35">
        <f t="shared" si="24"/>
        <v>1.757142857142735E-3</v>
      </c>
      <c r="R114" s="35">
        <f t="shared" si="25"/>
        <v>2.0875000000000001E-2</v>
      </c>
      <c r="S114" s="35">
        <f t="shared" si="25"/>
        <v>1.3475000000000001E-2</v>
      </c>
      <c r="T114">
        <v>0.25409999999999999</v>
      </c>
      <c r="U114">
        <v>-2.69E-2</v>
      </c>
      <c r="V114">
        <v>-8.0000000000000002E-3</v>
      </c>
      <c r="W114" s="35">
        <f t="shared" si="26"/>
        <v>1.259214285714283E-2</v>
      </c>
      <c r="X114" s="35">
        <f t="shared" si="27"/>
        <v>3.2375000000000001E-2</v>
      </c>
      <c r="Y114" s="35">
        <f t="shared" si="27"/>
        <v>1.3475000000000001E-2</v>
      </c>
      <c r="Z114">
        <v>0.23899999999999999</v>
      </c>
      <c r="AA114">
        <v>-3.5000000000000003E-2</v>
      </c>
      <c r="AB114">
        <v>9.7999999999999997E-3</v>
      </c>
      <c r="AC114" s="35">
        <f t="shared" si="28"/>
        <v>5.2728571428571902E-3</v>
      </c>
      <c r="AD114" s="35">
        <f t="shared" si="29"/>
        <v>4.0475000000000004E-2</v>
      </c>
      <c r="AE114" s="35">
        <f t="shared" si="29"/>
        <v>1.5275E-2</v>
      </c>
      <c r="AF114">
        <v>0.2656</v>
      </c>
      <c r="AG114">
        <v>-6.5799999999999997E-2</v>
      </c>
      <c r="AH114">
        <v>-1.29E-2</v>
      </c>
      <c r="AI114" s="35">
        <f t="shared" si="30"/>
        <v>6.9178571428571978E-3</v>
      </c>
      <c r="AJ114" s="35">
        <f t="shared" si="31"/>
        <v>7.1275000000000005E-2</v>
      </c>
      <c r="AK114" s="35">
        <f t="shared" si="31"/>
        <v>1.8375000000000002E-2</v>
      </c>
      <c r="AL114">
        <v>0.24279999999999999</v>
      </c>
      <c r="AM114">
        <v>-8.2600000000000007E-2</v>
      </c>
      <c r="AN114">
        <v>-1.52E-2</v>
      </c>
      <c r="AO114" s="35">
        <f t="shared" si="32"/>
        <v>2.0757142857140976E-3</v>
      </c>
      <c r="AP114" s="35">
        <f t="shared" si="33"/>
        <v>8.8075000000000014E-2</v>
      </c>
      <c r="AQ114" s="35">
        <f t="shared" si="33"/>
        <v>2.0674999999999999E-2</v>
      </c>
      <c r="AR114">
        <v>5.7500000000000002E-2</v>
      </c>
      <c r="AS114">
        <v>-6.13E-2</v>
      </c>
      <c r="AT114">
        <v>-2.8E-3</v>
      </c>
      <c r="AU114" s="35">
        <f t="shared" si="34"/>
        <v>3.5158571428571463E-2</v>
      </c>
      <c r="AV114" s="35">
        <f t="shared" si="35"/>
        <v>6.6775000000000001E-2</v>
      </c>
      <c r="AW114" s="35">
        <f t="shared" si="35"/>
        <v>2.6750000000000007E-3</v>
      </c>
      <c r="AX114">
        <v>0.22639999999999999</v>
      </c>
      <c r="AY114">
        <v>-1.2200000000000001E-2</v>
      </c>
      <c r="AZ114">
        <v>-4.2799999999999998E-2</v>
      </c>
      <c r="BA114" s="35">
        <f t="shared" si="36"/>
        <v>1.8241428571428686E-2</v>
      </c>
      <c r="BB114" s="35">
        <f t="shared" si="37"/>
        <v>1.7675000000000003E-2</v>
      </c>
      <c r="BC114" s="35">
        <f t="shared" si="37"/>
        <v>4.8274999999999998E-2</v>
      </c>
    </row>
    <row r="115" spans="1:55" ht="15">
      <c r="A115" s="1">
        <v>109</v>
      </c>
      <c r="B115">
        <v>0.2883</v>
      </c>
      <c r="C115">
        <v>-1.4200000000000001E-2</v>
      </c>
      <c r="D115">
        <v>-6.1000000000000004E-3</v>
      </c>
      <c r="E115" s="34">
        <f t="shared" si="19"/>
        <v>8.3935714285714447E-3</v>
      </c>
      <c r="F115" s="34">
        <f t="shared" si="20"/>
        <v>2.7942857142857137E-2</v>
      </c>
      <c r="G115" s="34">
        <f t="shared" si="21"/>
        <v>1.1575000000000002E-2</v>
      </c>
      <c r="H115">
        <v>0.27289999999999998</v>
      </c>
      <c r="I115">
        <v>-5.5999999999999999E-3</v>
      </c>
      <c r="J115">
        <v>-1.32E-2</v>
      </c>
      <c r="K115" s="35">
        <f t="shared" si="22"/>
        <v>2.6887142857142776E-2</v>
      </c>
      <c r="L115" s="35">
        <f t="shared" si="23"/>
        <v>1.1075000000000002E-2</v>
      </c>
      <c r="M115" s="35">
        <f t="shared" si="23"/>
        <v>1.8675000000000001E-2</v>
      </c>
      <c r="N115">
        <v>0.27839999999999998</v>
      </c>
      <c r="O115">
        <v>-8.0999999999999996E-3</v>
      </c>
      <c r="P115">
        <v>-1.4E-2</v>
      </c>
      <c r="Q115" s="35">
        <f t="shared" si="24"/>
        <v>2.5428571428572355E-3</v>
      </c>
      <c r="R115" s="35">
        <f t="shared" si="25"/>
        <v>1.3575E-2</v>
      </c>
      <c r="S115" s="35">
        <f t="shared" si="25"/>
        <v>1.9474999999999999E-2</v>
      </c>
      <c r="T115">
        <v>0.26</v>
      </c>
      <c r="U115">
        <v>-5.9999999999999995E-4</v>
      </c>
      <c r="V115">
        <v>-1.17E-2</v>
      </c>
      <c r="W115" s="35">
        <f t="shared" si="26"/>
        <v>6.6921428571428132E-3</v>
      </c>
      <c r="X115" s="35">
        <f t="shared" si="27"/>
        <v>4.8750000000000009E-3</v>
      </c>
      <c r="Y115" s="35">
        <f t="shared" si="27"/>
        <v>1.7175000000000003E-2</v>
      </c>
      <c r="Z115">
        <v>0.23380000000000001</v>
      </c>
      <c r="AA115">
        <v>-2.75E-2</v>
      </c>
      <c r="AB115">
        <v>-8.9999999999999998E-4</v>
      </c>
      <c r="AC115" s="35">
        <f t="shared" si="28"/>
        <v>1.0472857142857173E-2</v>
      </c>
      <c r="AD115" s="35">
        <f t="shared" si="29"/>
        <v>3.2975000000000004E-2</v>
      </c>
      <c r="AE115" s="35">
        <f t="shared" si="29"/>
        <v>4.5750000000000009E-3</v>
      </c>
      <c r="AF115">
        <v>0.26779999999999998</v>
      </c>
      <c r="AG115">
        <v>-0.06</v>
      </c>
      <c r="AH115">
        <v>-2.5999999999999999E-2</v>
      </c>
      <c r="AI115" s="35">
        <f t="shared" si="30"/>
        <v>4.717857142857218E-3</v>
      </c>
      <c r="AJ115" s="35">
        <f t="shared" si="31"/>
        <v>6.5475000000000005E-2</v>
      </c>
      <c r="AK115" s="35">
        <f t="shared" si="31"/>
        <v>3.1475000000000003E-2</v>
      </c>
      <c r="AL115">
        <v>0.247</v>
      </c>
      <c r="AM115">
        <v>-4.82E-2</v>
      </c>
      <c r="AN115">
        <v>-8.6E-3</v>
      </c>
      <c r="AO115" s="35">
        <f t="shared" si="32"/>
        <v>2.1242857142859117E-3</v>
      </c>
      <c r="AP115" s="35">
        <f t="shared" si="33"/>
        <v>5.3675E-2</v>
      </c>
      <c r="AQ115" s="35">
        <f t="shared" si="33"/>
        <v>1.4075000000000001E-2</v>
      </c>
      <c r="AR115">
        <v>0.1076</v>
      </c>
      <c r="AS115">
        <v>-6.25E-2</v>
      </c>
      <c r="AT115">
        <v>-4.3E-3</v>
      </c>
      <c r="AU115" s="35">
        <f t="shared" si="34"/>
        <v>1.4941428571428536E-2</v>
      </c>
      <c r="AV115" s="35">
        <f t="shared" si="35"/>
        <v>6.7975000000000008E-2</v>
      </c>
      <c r="AW115" s="35">
        <f t="shared" si="35"/>
        <v>1.1750000000000007E-3</v>
      </c>
      <c r="AX115">
        <v>0.2059</v>
      </c>
      <c r="AY115">
        <v>-2.8500000000000001E-2</v>
      </c>
      <c r="AZ115">
        <v>1.41E-2</v>
      </c>
      <c r="BA115" s="35">
        <f t="shared" si="36"/>
        <v>2.2585714285713043E-3</v>
      </c>
      <c r="BB115" s="35">
        <f t="shared" si="37"/>
        <v>3.3975000000000005E-2</v>
      </c>
      <c r="BC115" s="35">
        <f t="shared" si="37"/>
        <v>1.9575000000000002E-2</v>
      </c>
    </row>
    <row r="116" spans="1:55" ht="15">
      <c r="A116" s="1">
        <v>110</v>
      </c>
      <c r="B116">
        <v>0.28520000000000001</v>
      </c>
      <c r="C116">
        <v>-2.07E-2</v>
      </c>
      <c r="D116">
        <v>-1.17E-2</v>
      </c>
      <c r="E116" s="34">
        <f t="shared" si="19"/>
        <v>5.293571428571453E-3</v>
      </c>
      <c r="F116" s="34">
        <f t="shared" si="20"/>
        <v>3.4442857142857136E-2</v>
      </c>
      <c r="G116" s="34">
        <f t="shared" si="21"/>
        <v>1.7175000000000003E-2</v>
      </c>
      <c r="H116">
        <v>0.24929999999999999</v>
      </c>
      <c r="I116">
        <v>-1.67E-2</v>
      </c>
      <c r="J116">
        <v>-8.2000000000000007E-3</v>
      </c>
      <c r="K116" s="35">
        <f t="shared" si="22"/>
        <v>3.2871428571427941E-3</v>
      </c>
      <c r="L116" s="35">
        <f t="shared" si="23"/>
        <v>2.2175E-2</v>
      </c>
      <c r="M116" s="35">
        <f t="shared" si="23"/>
        <v>1.3675000000000001E-2</v>
      </c>
      <c r="N116">
        <v>0.26400000000000001</v>
      </c>
      <c r="O116">
        <v>-1.3899999999999999E-2</v>
      </c>
      <c r="P116">
        <v>-1.7000000000000001E-2</v>
      </c>
      <c r="Q116" s="35">
        <f t="shared" si="24"/>
        <v>1.1857142857142733E-2</v>
      </c>
      <c r="R116" s="35">
        <f t="shared" si="25"/>
        <v>1.9375E-2</v>
      </c>
      <c r="S116" s="35">
        <f t="shared" si="25"/>
        <v>2.2475000000000002E-2</v>
      </c>
      <c r="T116">
        <v>0.24890000000000001</v>
      </c>
      <c r="U116">
        <v>-1.43E-2</v>
      </c>
      <c r="V116">
        <v>-1.3899999999999999E-2</v>
      </c>
      <c r="W116" s="35">
        <f t="shared" si="26"/>
        <v>1.7792142857142812E-2</v>
      </c>
      <c r="X116" s="35">
        <f t="shared" si="27"/>
        <v>1.9775000000000001E-2</v>
      </c>
      <c r="Y116" s="35">
        <f t="shared" si="27"/>
        <v>1.9375E-2</v>
      </c>
      <c r="Z116">
        <v>0.23219999999999999</v>
      </c>
      <c r="AA116">
        <v>-1.2999999999999999E-2</v>
      </c>
      <c r="AB116">
        <v>5.3E-3</v>
      </c>
      <c r="AC116" s="35">
        <f t="shared" si="28"/>
        <v>1.2072857142857191E-2</v>
      </c>
      <c r="AD116" s="35">
        <f t="shared" si="29"/>
        <v>1.8474999999999998E-2</v>
      </c>
      <c r="AE116" s="35">
        <f t="shared" si="29"/>
        <v>1.0775E-2</v>
      </c>
      <c r="AF116">
        <v>0.26619999999999999</v>
      </c>
      <c r="AG116">
        <v>-6.4899999999999999E-2</v>
      </c>
      <c r="AH116">
        <v>-3.09E-2</v>
      </c>
      <c r="AI116" s="35">
        <f t="shared" si="30"/>
        <v>6.3178571428572083E-3</v>
      </c>
      <c r="AJ116" s="35">
        <f t="shared" si="31"/>
        <v>7.0374999999999993E-2</v>
      </c>
      <c r="AK116" s="35">
        <f t="shared" si="31"/>
        <v>3.6375000000000005E-2</v>
      </c>
      <c r="AL116">
        <v>0.2631</v>
      </c>
      <c r="AM116">
        <v>-4.3200000000000002E-2</v>
      </c>
      <c r="AN116">
        <v>-2.1299999999999999E-2</v>
      </c>
      <c r="AO116" s="35">
        <f t="shared" si="32"/>
        <v>1.8224285714285915E-2</v>
      </c>
      <c r="AP116" s="35">
        <f t="shared" si="33"/>
        <v>4.8675000000000003E-2</v>
      </c>
      <c r="AQ116" s="35">
        <f t="shared" si="33"/>
        <v>2.6775E-2</v>
      </c>
      <c r="AR116">
        <v>9.2799999999999994E-2</v>
      </c>
      <c r="AS116">
        <v>-2.0299999999999999E-2</v>
      </c>
      <c r="AT116">
        <v>1.6E-2</v>
      </c>
      <c r="AU116" s="35">
        <f t="shared" si="34"/>
        <v>1.4142857142852849E-4</v>
      </c>
      <c r="AV116" s="35">
        <f t="shared" si="35"/>
        <v>2.5774999999999999E-2</v>
      </c>
      <c r="AW116" s="35">
        <f t="shared" si="35"/>
        <v>2.1475000000000001E-2</v>
      </c>
      <c r="AX116">
        <v>0.20799999999999999</v>
      </c>
      <c r="AY116">
        <v>-3.3000000000000002E-2</v>
      </c>
      <c r="AZ116">
        <v>-1.15E-2</v>
      </c>
      <c r="BA116" s="35">
        <f t="shared" si="36"/>
        <v>1.5857142857131357E-4</v>
      </c>
      <c r="BB116" s="35">
        <f t="shared" si="37"/>
        <v>3.8475000000000002E-2</v>
      </c>
      <c r="BC116" s="35">
        <f t="shared" si="37"/>
        <v>1.6975000000000001E-2</v>
      </c>
    </row>
    <row r="117" spans="1:55" ht="15">
      <c r="A117" s="1">
        <v>111</v>
      </c>
      <c r="B117">
        <v>0.28289999999999998</v>
      </c>
      <c r="C117">
        <v>-6.4000000000000003E-3</v>
      </c>
      <c r="D117">
        <v>-5.1000000000000004E-3</v>
      </c>
      <c r="E117" s="34">
        <f t="shared" si="19"/>
        <v>2.9935714285714288E-3</v>
      </c>
      <c r="F117" s="34">
        <f t="shared" si="20"/>
        <v>7.342857142857138E-3</v>
      </c>
      <c r="G117" s="34">
        <f t="shared" si="21"/>
        <v>3.7500000000000033E-4</v>
      </c>
      <c r="H117">
        <v>0.2072</v>
      </c>
      <c r="I117">
        <v>-2.75E-2</v>
      </c>
      <c r="J117">
        <v>-5.8999999999999999E-3</v>
      </c>
      <c r="K117" s="35">
        <f t="shared" si="22"/>
        <v>3.8812857142857204E-2</v>
      </c>
      <c r="L117" s="35">
        <f t="shared" si="23"/>
        <v>3.2975000000000004E-2</v>
      </c>
      <c r="M117" s="35">
        <f t="shared" si="23"/>
        <v>1.1375E-2</v>
      </c>
      <c r="N117">
        <v>0.26100000000000001</v>
      </c>
      <c r="O117">
        <v>-1.5800000000000002E-2</v>
      </c>
      <c r="P117">
        <v>-1.6299999999999999E-2</v>
      </c>
      <c r="Q117" s="35">
        <f t="shared" si="24"/>
        <v>1.4857142857142736E-2</v>
      </c>
      <c r="R117" s="35">
        <f t="shared" si="25"/>
        <v>2.1275000000000002E-2</v>
      </c>
      <c r="S117" s="35">
        <f t="shared" si="25"/>
        <v>2.1774999999999999E-2</v>
      </c>
      <c r="T117">
        <v>0.252</v>
      </c>
      <c r="U117">
        <v>-1.6299999999999999E-2</v>
      </c>
      <c r="V117">
        <v>-6.8999999999999999E-3</v>
      </c>
      <c r="W117" s="35">
        <f t="shared" si="26"/>
        <v>1.469214285714282E-2</v>
      </c>
      <c r="X117" s="35">
        <f t="shared" si="27"/>
        <v>2.1774999999999999E-2</v>
      </c>
      <c r="Y117" s="35">
        <f t="shared" si="27"/>
        <v>1.2375000000000001E-2</v>
      </c>
      <c r="Z117">
        <v>0.23100000000000001</v>
      </c>
      <c r="AA117">
        <v>-3.7100000000000001E-2</v>
      </c>
      <c r="AB117">
        <v>1.24E-2</v>
      </c>
      <c r="AC117" s="35">
        <f t="shared" si="28"/>
        <v>1.327285714285717E-2</v>
      </c>
      <c r="AD117" s="35">
        <f t="shared" si="29"/>
        <v>4.2575000000000002E-2</v>
      </c>
      <c r="AE117" s="35">
        <f t="shared" si="29"/>
        <v>1.7875000000000002E-2</v>
      </c>
      <c r="AF117">
        <v>0.2606</v>
      </c>
      <c r="AG117">
        <v>-5.7599999999999998E-2</v>
      </c>
      <c r="AH117">
        <v>-3.1600000000000003E-2</v>
      </c>
      <c r="AI117" s="35">
        <f t="shared" si="30"/>
        <v>1.1917857142857202E-2</v>
      </c>
      <c r="AJ117" s="35">
        <f t="shared" si="31"/>
        <v>6.3074999999999992E-2</v>
      </c>
      <c r="AK117" s="35">
        <f t="shared" si="31"/>
        <v>3.7075000000000004E-2</v>
      </c>
      <c r="AL117">
        <v>0.25969999999999999</v>
      </c>
      <c r="AM117">
        <v>-3.0300000000000001E-2</v>
      </c>
      <c r="AN117">
        <v>-1.4999999999999999E-2</v>
      </c>
      <c r="AO117" s="35">
        <f t="shared" si="32"/>
        <v>1.4824285714285901E-2</v>
      </c>
      <c r="AP117" s="35">
        <f t="shared" si="33"/>
        <v>3.5775000000000001E-2</v>
      </c>
      <c r="AQ117" s="35">
        <f t="shared" si="33"/>
        <v>2.0475E-2</v>
      </c>
      <c r="AR117">
        <v>8.0799999999999997E-2</v>
      </c>
      <c r="AS117">
        <v>3.8E-3</v>
      </c>
      <c r="AT117">
        <v>-9.4000000000000004E-3</v>
      </c>
      <c r="AU117" s="35">
        <f t="shared" si="34"/>
        <v>1.1858571428571468E-2</v>
      </c>
      <c r="AV117" s="35">
        <f t="shared" si="35"/>
        <v>9.2750000000000003E-3</v>
      </c>
      <c r="AW117" s="35">
        <f t="shared" si="35"/>
        <v>1.4875000000000001E-2</v>
      </c>
      <c r="AX117">
        <v>0.15890000000000001</v>
      </c>
      <c r="AY117">
        <v>-7.1800000000000003E-2</v>
      </c>
      <c r="AZ117">
        <v>-1.6299999999999999E-2</v>
      </c>
      <c r="BA117" s="35">
        <f t="shared" si="36"/>
        <v>4.9258571428571291E-2</v>
      </c>
      <c r="BB117" s="35">
        <f t="shared" si="37"/>
        <v>7.727500000000001E-2</v>
      </c>
      <c r="BC117" s="35">
        <f t="shared" si="37"/>
        <v>2.1774999999999999E-2</v>
      </c>
    </row>
    <row r="118" spans="1:55" ht="15">
      <c r="A118" s="1">
        <v>112</v>
      </c>
      <c r="B118">
        <v>0.27960000000000002</v>
      </c>
      <c r="C118">
        <v>-2.1399999999999999E-2</v>
      </c>
      <c r="D118">
        <v>5.5999999999999999E-3</v>
      </c>
      <c r="E118" s="34">
        <f t="shared" si="19"/>
        <v>3.0642857142854085E-4</v>
      </c>
      <c r="F118" s="34">
        <f t="shared" si="20"/>
        <v>3.5142857142857135E-2</v>
      </c>
      <c r="G118" s="34">
        <f t="shared" si="21"/>
        <v>1.1075000000000002E-2</v>
      </c>
      <c r="H118">
        <v>0.20119999999999999</v>
      </c>
      <c r="I118">
        <v>-3.0200000000000001E-2</v>
      </c>
      <c r="J118">
        <v>9.1999999999999998E-3</v>
      </c>
      <c r="K118" s="35">
        <f t="shared" si="22"/>
        <v>4.481285714285721E-2</v>
      </c>
      <c r="L118" s="35">
        <f t="shared" si="23"/>
        <v>3.5674999999999998E-2</v>
      </c>
      <c r="M118" s="35">
        <f t="shared" si="23"/>
        <v>1.4675000000000001E-2</v>
      </c>
      <c r="N118">
        <v>0.2752</v>
      </c>
      <c r="O118">
        <v>-1.9699999999999999E-2</v>
      </c>
      <c r="P118">
        <v>-2.2700000000000001E-2</v>
      </c>
      <c r="Q118" s="35">
        <f t="shared" si="24"/>
        <v>6.5714285714274512E-4</v>
      </c>
      <c r="R118" s="35">
        <f t="shared" si="25"/>
        <v>2.5174999999999999E-2</v>
      </c>
      <c r="S118" s="35">
        <f t="shared" si="25"/>
        <v>2.8175000000000002E-2</v>
      </c>
      <c r="T118">
        <v>0.25019999999999998</v>
      </c>
      <c r="U118">
        <v>-2.7099999999999999E-2</v>
      </c>
      <c r="V118">
        <v>-2.3E-3</v>
      </c>
      <c r="W118" s="35">
        <f t="shared" si="26"/>
        <v>1.6492142857142844E-2</v>
      </c>
      <c r="X118" s="35">
        <f t="shared" si="27"/>
        <v>3.2575E-2</v>
      </c>
      <c r="Y118" s="35">
        <f t="shared" si="27"/>
        <v>3.1750000000000007E-3</v>
      </c>
      <c r="Z118">
        <v>0.2571</v>
      </c>
      <c r="AA118">
        <v>-2.8000000000000001E-2</v>
      </c>
      <c r="AB118">
        <v>4.1999999999999997E-3</v>
      </c>
      <c r="AC118" s="35">
        <f t="shared" si="28"/>
        <v>1.2827142857142815E-2</v>
      </c>
      <c r="AD118" s="35">
        <f t="shared" si="29"/>
        <v>3.3475000000000005E-2</v>
      </c>
      <c r="AE118" s="35">
        <f t="shared" si="29"/>
        <v>9.6749999999999996E-3</v>
      </c>
      <c r="AF118">
        <v>0.27429999999999999</v>
      </c>
      <c r="AG118">
        <v>-5.21E-2</v>
      </c>
      <c r="AH118">
        <v>-2.8500000000000001E-2</v>
      </c>
      <c r="AI118" s="35">
        <f t="shared" si="30"/>
        <v>1.7821428571427878E-3</v>
      </c>
      <c r="AJ118" s="35">
        <f t="shared" si="31"/>
        <v>5.7575000000000001E-2</v>
      </c>
      <c r="AK118" s="35">
        <f t="shared" si="31"/>
        <v>3.3975000000000005E-2</v>
      </c>
      <c r="AL118">
        <v>0.26440000000000002</v>
      </c>
      <c r="AM118">
        <v>-3.6200000000000003E-2</v>
      </c>
      <c r="AN118">
        <v>-1.5E-3</v>
      </c>
      <c r="AO118" s="35">
        <f t="shared" si="32"/>
        <v>1.9524285714285938E-2</v>
      </c>
      <c r="AP118" s="35">
        <f t="shared" si="33"/>
        <v>4.1675000000000004E-2</v>
      </c>
      <c r="AQ118" s="35">
        <f t="shared" si="33"/>
        <v>3.9750000000000011E-3</v>
      </c>
      <c r="AR118">
        <v>0.15920000000000001</v>
      </c>
      <c r="AS118">
        <v>-5.7299999999999997E-2</v>
      </c>
      <c r="AT118">
        <v>-1.7899999999999999E-2</v>
      </c>
      <c r="AU118" s="35">
        <f t="shared" si="34"/>
        <v>6.6541428571428543E-2</v>
      </c>
      <c r="AV118" s="35">
        <f t="shared" si="35"/>
        <v>6.2774999999999997E-2</v>
      </c>
      <c r="AW118" s="35">
        <f t="shared" si="35"/>
        <v>2.3375E-2</v>
      </c>
      <c r="AX118">
        <v>0.1925</v>
      </c>
      <c r="AY118">
        <v>-4.41E-2</v>
      </c>
      <c r="AZ118">
        <v>3.3E-3</v>
      </c>
      <c r="BA118" s="35">
        <f t="shared" si="36"/>
        <v>1.56585714285713E-2</v>
      </c>
      <c r="BB118" s="35">
        <f t="shared" si="37"/>
        <v>4.9575000000000001E-2</v>
      </c>
      <c r="BC118" s="35">
        <f t="shared" si="37"/>
        <v>8.7750000000000015E-3</v>
      </c>
    </row>
    <row r="119" spans="1:55" ht="15">
      <c r="A119" s="1">
        <v>113</v>
      </c>
      <c r="B119">
        <v>0.28999999999999998</v>
      </c>
      <c r="C119">
        <v>-1.2500000000000001E-2</v>
      </c>
      <c r="D119">
        <v>1.14E-2</v>
      </c>
      <c r="E119" s="34">
        <f t="shared" si="19"/>
        <v>1.0093571428571424E-2</v>
      </c>
      <c r="F119" s="34">
        <f t="shared" si="20"/>
        <v>1.2428571428571376E-3</v>
      </c>
      <c r="G119" s="34">
        <f t="shared" si="21"/>
        <v>1.6875000000000001E-2</v>
      </c>
      <c r="H119">
        <v>0.2097</v>
      </c>
      <c r="I119">
        <v>-2.5600000000000001E-2</v>
      </c>
      <c r="J119">
        <v>8.3000000000000001E-3</v>
      </c>
      <c r="K119" s="35">
        <f t="shared" si="22"/>
        <v>3.6312857142857202E-2</v>
      </c>
      <c r="L119" s="35">
        <f t="shared" si="23"/>
        <v>3.1075000000000002E-2</v>
      </c>
      <c r="M119" s="35">
        <f t="shared" si="23"/>
        <v>1.3775000000000001E-2</v>
      </c>
      <c r="N119">
        <v>0.27789999999999998</v>
      </c>
      <c r="O119">
        <v>-1.5900000000000001E-2</v>
      </c>
      <c r="P119">
        <v>-2.2100000000000002E-2</v>
      </c>
      <c r="Q119" s="35">
        <f t="shared" si="24"/>
        <v>2.0428571428572351E-3</v>
      </c>
      <c r="R119" s="35">
        <f t="shared" si="25"/>
        <v>2.1375000000000002E-2</v>
      </c>
      <c r="S119" s="35">
        <f t="shared" si="25"/>
        <v>2.7575000000000002E-2</v>
      </c>
      <c r="T119">
        <v>0.26090000000000002</v>
      </c>
      <c r="U119">
        <v>-2.7300000000000001E-2</v>
      </c>
      <c r="V119">
        <v>2.5999999999999999E-3</v>
      </c>
      <c r="W119" s="35">
        <f t="shared" si="26"/>
        <v>5.7921428571428013E-3</v>
      </c>
      <c r="X119" s="35">
        <f t="shared" si="27"/>
        <v>3.2774999999999999E-2</v>
      </c>
      <c r="Y119" s="35">
        <f t="shared" si="27"/>
        <v>8.0750000000000006E-3</v>
      </c>
      <c r="Z119">
        <v>0.24529999999999999</v>
      </c>
      <c r="AA119">
        <v>-1.4999999999999999E-2</v>
      </c>
      <c r="AB119">
        <v>-8.3999999999999995E-3</v>
      </c>
      <c r="AC119" s="35">
        <f t="shared" si="28"/>
        <v>1.0271428571428098E-3</v>
      </c>
      <c r="AD119" s="35">
        <f t="shared" si="29"/>
        <v>2.0475E-2</v>
      </c>
      <c r="AE119" s="35">
        <f t="shared" si="29"/>
        <v>1.3875E-2</v>
      </c>
      <c r="AF119">
        <v>0.2702</v>
      </c>
      <c r="AG119">
        <v>-5.2200000000000003E-2</v>
      </c>
      <c r="AH119">
        <v>-2.0899999999999998E-2</v>
      </c>
      <c r="AI119" s="35">
        <f t="shared" si="30"/>
        <v>2.3178571428572048E-3</v>
      </c>
      <c r="AJ119" s="35">
        <f t="shared" si="31"/>
        <v>5.7675000000000004E-2</v>
      </c>
      <c r="AK119" s="35">
        <f t="shared" si="31"/>
        <v>2.6374999999999999E-2</v>
      </c>
      <c r="AL119">
        <v>0.26019999999999999</v>
      </c>
      <c r="AM119">
        <v>-2.3800000000000002E-2</v>
      </c>
      <c r="AN119">
        <v>-1.5E-3</v>
      </c>
      <c r="AO119" s="35">
        <f t="shared" si="32"/>
        <v>1.5324285714285901E-2</v>
      </c>
      <c r="AP119" s="35">
        <f t="shared" si="33"/>
        <v>2.9275000000000002E-2</v>
      </c>
      <c r="AQ119" s="35">
        <f t="shared" si="33"/>
        <v>3.9750000000000011E-3</v>
      </c>
      <c r="AR119">
        <v>0.18809999999999999</v>
      </c>
      <c r="AS119">
        <v>-9.9099999999999994E-2</v>
      </c>
      <c r="AT119">
        <v>-2.3199999999999998E-2</v>
      </c>
      <c r="AU119" s="35">
        <f t="shared" si="34"/>
        <v>9.5441428571428524E-2</v>
      </c>
      <c r="AV119" s="35">
        <f t="shared" si="35"/>
        <v>0.104575</v>
      </c>
      <c r="AW119" s="35">
        <f t="shared" si="35"/>
        <v>2.8674999999999999E-2</v>
      </c>
      <c r="AX119">
        <v>0.19339999999999999</v>
      </c>
      <c r="AY119">
        <v>-5.6899999999999999E-2</v>
      </c>
      <c r="AZ119">
        <v>-1.7299999999999999E-2</v>
      </c>
      <c r="BA119" s="35">
        <f t="shared" si="36"/>
        <v>1.4758571428571315E-2</v>
      </c>
      <c r="BB119" s="35">
        <f t="shared" si="37"/>
        <v>6.2375E-2</v>
      </c>
      <c r="BC119" s="35">
        <f t="shared" si="37"/>
        <v>2.2775E-2</v>
      </c>
    </row>
    <row r="120" spans="1:55" ht="15">
      <c r="A120" s="1">
        <v>114</v>
      </c>
      <c r="B120">
        <v>0.28620000000000001</v>
      </c>
      <c r="C120">
        <v>-7.0000000000000001E-3</v>
      </c>
      <c r="D120">
        <v>4.1999999999999997E-3</v>
      </c>
      <c r="E120" s="34">
        <f t="shared" si="19"/>
        <v>6.2935714285714539E-3</v>
      </c>
      <c r="F120" s="34">
        <f t="shared" si="20"/>
        <v>6.7428571428571381E-3</v>
      </c>
      <c r="G120" s="34">
        <f t="shared" si="21"/>
        <v>9.6749999999999996E-3</v>
      </c>
      <c r="H120">
        <v>0.22739999999999999</v>
      </c>
      <c r="I120">
        <v>-1.77E-2</v>
      </c>
      <c r="J120">
        <v>1.11E-2</v>
      </c>
      <c r="K120" s="35">
        <f t="shared" si="22"/>
        <v>1.8612857142857209E-2</v>
      </c>
      <c r="L120" s="35">
        <f t="shared" si="23"/>
        <v>2.3175000000000001E-2</v>
      </c>
      <c r="M120" s="35">
        <f t="shared" si="23"/>
        <v>1.6574999999999999E-2</v>
      </c>
      <c r="N120">
        <v>0.28070000000000001</v>
      </c>
      <c r="O120">
        <v>-2.7699999999999999E-2</v>
      </c>
      <c r="P120">
        <v>-2.3199999999999998E-2</v>
      </c>
      <c r="Q120" s="35">
        <f t="shared" si="24"/>
        <v>4.8428571428572598E-3</v>
      </c>
      <c r="R120" s="35">
        <f t="shared" si="25"/>
        <v>3.3174999999999996E-2</v>
      </c>
      <c r="S120" s="35">
        <f t="shared" si="25"/>
        <v>2.8674999999999999E-2</v>
      </c>
      <c r="T120">
        <v>0.25969999999999999</v>
      </c>
      <c r="U120">
        <v>-2.4299999999999999E-2</v>
      </c>
      <c r="V120">
        <v>-3.3999999999999998E-3</v>
      </c>
      <c r="W120" s="35">
        <f t="shared" si="26"/>
        <v>6.9921428571428357E-3</v>
      </c>
      <c r="X120" s="35">
        <f t="shared" si="27"/>
        <v>2.9774999999999999E-2</v>
      </c>
      <c r="Y120" s="35">
        <f t="shared" si="27"/>
        <v>2.0750000000000009E-3</v>
      </c>
      <c r="Z120">
        <v>0.24310000000000001</v>
      </c>
      <c r="AA120">
        <v>-3.2500000000000001E-2</v>
      </c>
      <c r="AB120">
        <v>1.72E-2</v>
      </c>
      <c r="AC120" s="35">
        <f t="shared" si="28"/>
        <v>1.1728571428571699E-3</v>
      </c>
      <c r="AD120" s="35">
        <f t="shared" si="29"/>
        <v>3.7975000000000002E-2</v>
      </c>
      <c r="AE120" s="35">
        <f t="shared" si="29"/>
        <v>2.2675000000000001E-2</v>
      </c>
      <c r="AF120">
        <v>0.26889999999999997</v>
      </c>
      <c r="AG120">
        <v>-6.4899999999999999E-2</v>
      </c>
      <c r="AH120">
        <v>-2.3300000000000001E-2</v>
      </c>
      <c r="AI120" s="35">
        <f t="shared" si="30"/>
        <v>3.6178571428572281E-3</v>
      </c>
      <c r="AJ120" s="35">
        <f t="shared" si="31"/>
        <v>7.0374999999999993E-2</v>
      </c>
      <c r="AK120" s="35">
        <f t="shared" si="31"/>
        <v>2.8775000000000002E-2</v>
      </c>
      <c r="AL120">
        <v>0.26340000000000002</v>
      </c>
      <c r="AM120">
        <v>-2.18E-2</v>
      </c>
      <c r="AN120">
        <v>-2.1100000000000001E-2</v>
      </c>
      <c r="AO120" s="35">
        <f t="shared" si="32"/>
        <v>1.8524285714285937E-2</v>
      </c>
      <c r="AP120" s="35">
        <f t="shared" si="33"/>
        <v>2.7275000000000001E-2</v>
      </c>
      <c r="AQ120" s="35">
        <f t="shared" si="33"/>
        <v>2.6575000000000001E-2</v>
      </c>
      <c r="AR120">
        <v>0.15279999999999999</v>
      </c>
      <c r="AS120">
        <v>-3.8199999999999998E-2</v>
      </c>
      <c r="AT120">
        <v>-1.52E-2</v>
      </c>
      <c r="AU120" s="35">
        <f t="shared" si="34"/>
        <v>6.0141428571428526E-2</v>
      </c>
      <c r="AV120" s="35">
        <f t="shared" si="35"/>
        <v>4.3674999999999999E-2</v>
      </c>
      <c r="AW120" s="35">
        <f t="shared" si="35"/>
        <v>2.0674999999999999E-2</v>
      </c>
      <c r="AX120">
        <v>0.19900000000000001</v>
      </c>
      <c r="AY120">
        <v>-1.9300000000000001E-2</v>
      </c>
      <c r="AZ120">
        <v>-3.7999999999999999E-2</v>
      </c>
      <c r="BA120" s="35">
        <f t="shared" si="36"/>
        <v>9.1585714285712938E-3</v>
      </c>
      <c r="BB120" s="35">
        <f t="shared" si="37"/>
        <v>2.4775000000000002E-2</v>
      </c>
      <c r="BC120" s="35">
        <f t="shared" si="37"/>
        <v>4.3475E-2</v>
      </c>
    </row>
    <row r="121" spans="1:55" ht="15">
      <c r="A121" s="1">
        <v>115</v>
      </c>
      <c r="B121">
        <v>0.2787</v>
      </c>
      <c r="C121">
        <v>-1.9800000000000002E-2</v>
      </c>
      <c r="D121">
        <v>6.7000000000000002E-3</v>
      </c>
      <c r="E121" s="34">
        <f t="shared" si="19"/>
        <v>1.2064285714285528E-3</v>
      </c>
      <c r="F121" s="34">
        <f t="shared" si="20"/>
        <v>3.3542857142857138E-2</v>
      </c>
      <c r="G121" s="34">
        <f t="shared" si="21"/>
        <v>1.2175000000000002E-2</v>
      </c>
      <c r="H121">
        <v>0.2243</v>
      </c>
      <c r="I121">
        <v>-3.0200000000000001E-2</v>
      </c>
      <c r="J121">
        <v>1.23E-2</v>
      </c>
      <c r="K121" s="35">
        <f t="shared" si="22"/>
        <v>2.17128571428572E-2</v>
      </c>
      <c r="L121" s="35">
        <f t="shared" si="23"/>
        <v>3.5674999999999998E-2</v>
      </c>
      <c r="M121" s="35">
        <f t="shared" si="23"/>
        <v>1.7774999999999999E-2</v>
      </c>
      <c r="N121">
        <v>0.27389999999999998</v>
      </c>
      <c r="O121">
        <v>-2.01E-2</v>
      </c>
      <c r="P121">
        <v>-2.7400000000000001E-2</v>
      </c>
      <c r="Q121" s="35">
        <f t="shared" si="24"/>
        <v>1.9571428571427685E-3</v>
      </c>
      <c r="R121" s="35">
        <f t="shared" si="25"/>
        <v>2.5575000000000001E-2</v>
      </c>
      <c r="S121" s="35">
        <f t="shared" si="25"/>
        <v>3.2875000000000001E-2</v>
      </c>
      <c r="T121">
        <v>0.25590000000000002</v>
      </c>
      <c r="U121">
        <v>-2.1999999999999999E-2</v>
      </c>
      <c r="V121">
        <v>-3.5000000000000001E-3</v>
      </c>
      <c r="W121" s="35">
        <f t="shared" si="26"/>
        <v>1.0792142857142806E-2</v>
      </c>
      <c r="X121" s="35">
        <f t="shared" si="27"/>
        <v>2.7474999999999999E-2</v>
      </c>
      <c r="Y121" s="35">
        <f t="shared" si="27"/>
        <v>1.9750000000000006E-3</v>
      </c>
      <c r="Z121">
        <v>0.26469999999999999</v>
      </c>
      <c r="AA121">
        <v>-1.95E-2</v>
      </c>
      <c r="AB121">
        <v>-6.7999999999999996E-3</v>
      </c>
      <c r="AC121" s="35">
        <f t="shared" si="28"/>
        <v>2.042714285714281E-2</v>
      </c>
      <c r="AD121" s="35">
        <f t="shared" si="29"/>
        <v>2.4975000000000001E-2</v>
      </c>
      <c r="AE121" s="35">
        <f t="shared" si="29"/>
        <v>1.2275000000000001E-2</v>
      </c>
      <c r="AF121">
        <v>0.25879999999999997</v>
      </c>
      <c r="AG121">
        <v>-5.8700000000000002E-2</v>
      </c>
      <c r="AH121">
        <v>-2.8299999999999999E-2</v>
      </c>
      <c r="AI121" s="35">
        <f t="shared" si="30"/>
        <v>1.3717857142857226E-2</v>
      </c>
      <c r="AJ121" s="35">
        <f t="shared" si="31"/>
        <v>6.417500000000001E-2</v>
      </c>
      <c r="AK121" s="35">
        <f t="shared" si="31"/>
        <v>3.3774999999999999E-2</v>
      </c>
      <c r="AL121">
        <v>0.27950000000000003</v>
      </c>
      <c r="AM121">
        <v>-3.8300000000000001E-2</v>
      </c>
      <c r="AN121">
        <v>-2.2700000000000001E-2</v>
      </c>
      <c r="AO121" s="35">
        <f t="shared" si="32"/>
        <v>3.4624285714285941E-2</v>
      </c>
      <c r="AP121" s="35">
        <f t="shared" si="33"/>
        <v>4.3775000000000001E-2</v>
      </c>
      <c r="AQ121" s="35">
        <f t="shared" si="33"/>
        <v>2.8175000000000002E-2</v>
      </c>
      <c r="AR121">
        <v>0.17430000000000001</v>
      </c>
      <c r="AS121">
        <v>-4.9500000000000002E-2</v>
      </c>
      <c r="AT121">
        <v>-4.3499999999999997E-2</v>
      </c>
      <c r="AU121" s="35">
        <f t="shared" si="34"/>
        <v>8.1641428571428545E-2</v>
      </c>
      <c r="AV121" s="35">
        <f t="shared" si="35"/>
        <v>5.4975000000000003E-2</v>
      </c>
      <c r="AW121" s="35">
        <f t="shared" si="35"/>
        <v>4.8974999999999998E-2</v>
      </c>
      <c r="AX121">
        <v>0.1968</v>
      </c>
      <c r="AY121">
        <v>-5.0599999999999999E-2</v>
      </c>
      <c r="AZ121">
        <v>-9.1000000000000004E-3</v>
      </c>
      <c r="BA121" s="35">
        <f t="shared" si="36"/>
        <v>1.1358571428571301E-2</v>
      </c>
      <c r="BB121" s="35">
        <f t="shared" si="37"/>
        <v>5.6075E-2</v>
      </c>
      <c r="BC121" s="35">
        <f t="shared" si="37"/>
        <v>1.4575000000000001E-2</v>
      </c>
    </row>
    <row r="122" spans="1:55" ht="15">
      <c r="A122" s="1">
        <v>116</v>
      </c>
      <c r="B122">
        <v>0.27350000000000002</v>
      </c>
      <c r="C122">
        <v>-2.01E-2</v>
      </c>
      <c r="D122">
        <v>2E-3</v>
      </c>
      <c r="E122" s="34">
        <f t="shared" si="19"/>
        <v>6.4064285714285352E-3</v>
      </c>
      <c r="F122" s="34">
        <f t="shared" si="20"/>
        <v>3.384285714285714E-2</v>
      </c>
      <c r="G122" s="34">
        <f t="shared" si="21"/>
        <v>7.4750000000000007E-3</v>
      </c>
      <c r="H122">
        <v>0.2321</v>
      </c>
      <c r="I122">
        <v>-6.7999999999999996E-3</v>
      </c>
      <c r="J122">
        <v>-7.7000000000000002E-3</v>
      </c>
      <c r="K122" s="35">
        <f t="shared" si="22"/>
        <v>1.3912857142857199E-2</v>
      </c>
      <c r="L122" s="35">
        <f t="shared" si="23"/>
        <v>1.2275000000000001E-2</v>
      </c>
      <c r="M122" s="35">
        <f t="shared" si="23"/>
        <v>1.3175000000000001E-2</v>
      </c>
      <c r="N122">
        <v>0.25900000000000001</v>
      </c>
      <c r="O122">
        <v>-2.4500000000000001E-2</v>
      </c>
      <c r="P122">
        <v>-8.9999999999999993E-3</v>
      </c>
      <c r="Q122" s="35">
        <f t="shared" si="24"/>
        <v>1.6857142857142737E-2</v>
      </c>
      <c r="R122" s="35">
        <f t="shared" si="25"/>
        <v>2.9975000000000002E-2</v>
      </c>
      <c r="S122" s="35">
        <f t="shared" si="25"/>
        <v>1.4475E-2</v>
      </c>
      <c r="T122">
        <v>0.24929999999999999</v>
      </c>
      <c r="U122">
        <v>-1.8700000000000001E-2</v>
      </c>
      <c r="V122">
        <v>-4.7000000000000002E-3</v>
      </c>
      <c r="W122" s="35">
        <f t="shared" si="26"/>
        <v>1.7392142857142828E-2</v>
      </c>
      <c r="X122" s="35">
        <f t="shared" si="27"/>
        <v>2.4175000000000002E-2</v>
      </c>
      <c r="Y122" s="35">
        <f t="shared" si="27"/>
        <v>7.7500000000000051E-4</v>
      </c>
      <c r="Z122">
        <v>0.25509999999999999</v>
      </c>
      <c r="AA122">
        <v>-3.4200000000000001E-2</v>
      </c>
      <c r="AB122">
        <v>1.0500000000000001E-2</v>
      </c>
      <c r="AC122" s="35">
        <f t="shared" si="28"/>
        <v>1.0827142857142813E-2</v>
      </c>
      <c r="AD122" s="35">
        <f t="shared" si="29"/>
        <v>3.9675000000000002E-2</v>
      </c>
      <c r="AE122" s="35">
        <f t="shared" si="29"/>
        <v>1.5975000000000003E-2</v>
      </c>
      <c r="AF122">
        <v>0.26029999999999998</v>
      </c>
      <c r="AG122">
        <v>-6.3600000000000004E-2</v>
      </c>
      <c r="AH122">
        <v>-3.1699999999999999E-2</v>
      </c>
      <c r="AI122" s="35">
        <f t="shared" si="30"/>
        <v>1.2217857142857225E-2</v>
      </c>
      <c r="AJ122" s="35">
        <f t="shared" si="31"/>
        <v>6.9074999999999998E-2</v>
      </c>
      <c r="AK122" s="35">
        <f t="shared" si="31"/>
        <v>3.7175E-2</v>
      </c>
      <c r="AL122">
        <v>0.25009999999999999</v>
      </c>
      <c r="AM122">
        <v>-4.7500000000000001E-2</v>
      </c>
      <c r="AN122">
        <v>-2.69E-2</v>
      </c>
      <c r="AO122" s="35">
        <f t="shared" si="32"/>
        <v>5.2242857142859034E-3</v>
      </c>
      <c r="AP122" s="35">
        <f t="shared" si="33"/>
        <v>5.2975000000000001E-2</v>
      </c>
      <c r="AQ122" s="35">
        <f t="shared" si="33"/>
        <v>3.2375000000000001E-2</v>
      </c>
      <c r="AR122">
        <v>0.10199999999999999</v>
      </c>
      <c r="AS122">
        <v>-9.01E-2</v>
      </c>
      <c r="AT122">
        <v>-3.8300000000000001E-2</v>
      </c>
      <c r="AU122" s="35">
        <f t="shared" si="34"/>
        <v>9.3414285714285283E-3</v>
      </c>
      <c r="AV122" s="35">
        <f t="shared" si="35"/>
        <v>9.5574999999999993E-2</v>
      </c>
      <c r="AW122" s="35">
        <f t="shared" si="35"/>
        <v>4.3775000000000001E-2</v>
      </c>
      <c r="AX122">
        <v>0.18959999999999999</v>
      </c>
      <c r="AY122">
        <v>-3.5400000000000001E-2</v>
      </c>
      <c r="AZ122">
        <v>-1.1900000000000001E-2</v>
      </c>
      <c r="BA122" s="35">
        <f t="shared" si="36"/>
        <v>1.8558571428571313E-2</v>
      </c>
      <c r="BB122" s="35">
        <f t="shared" si="37"/>
        <v>4.0875000000000002E-2</v>
      </c>
      <c r="BC122" s="35">
        <f t="shared" si="37"/>
        <v>1.7375000000000002E-2</v>
      </c>
    </row>
    <row r="123" spans="1:55" ht="15">
      <c r="A123" s="1">
        <v>117</v>
      </c>
      <c r="B123">
        <v>0.27760000000000001</v>
      </c>
      <c r="C123">
        <v>2.7000000000000001E-3</v>
      </c>
      <c r="D123">
        <v>-1.67E-2</v>
      </c>
      <c r="E123" s="34">
        <f t="shared" si="19"/>
        <v>2.3064285714285426E-3</v>
      </c>
      <c r="F123" s="34">
        <f t="shared" si="20"/>
        <v>1.6442857142857138E-2</v>
      </c>
      <c r="G123" s="34">
        <f t="shared" si="21"/>
        <v>2.2175E-2</v>
      </c>
      <c r="H123">
        <v>0.2414</v>
      </c>
      <c r="I123">
        <v>-1.06E-2</v>
      </c>
      <c r="J123">
        <v>-2.0899999999999998E-2</v>
      </c>
      <c r="K123" s="35">
        <f t="shared" si="22"/>
        <v>4.6128571428571963E-3</v>
      </c>
      <c r="L123" s="35">
        <f t="shared" si="23"/>
        <v>1.6074999999999999E-2</v>
      </c>
      <c r="M123" s="35">
        <f t="shared" si="23"/>
        <v>2.6374999999999999E-2</v>
      </c>
      <c r="N123">
        <v>0.26860000000000001</v>
      </c>
      <c r="O123">
        <v>-2.5700000000000001E-2</v>
      </c>
      <c r="P123">
        <v>-8.9999999999999998E-4</v>
      </c>
      <c r="Q123" s="35">
        <f t="shared" si="24"/>
        <v>7.2571428571427399E-3</v>
      </c>
      <c r="R123" s="35">
        <f t="shared" si="25"/>
        <v>3.1175000000000001E-2</v>
      </c>
      <c r="S123" s="35">
        <f t="shared" si="25"/>
        <v>4.5750000000000009E-3</v>
      </c>
      <c r="T123">
        <v>0.2467</v>
      </c>
      <c r="U123">
        <v>-2.0199999999999999E-2</v>
      </c>
      <c r="V123">
        <v>1.4E-3</v>
      </c>
      <c r="W123" s="35">
        <f t="shared" si="26"/>
        <v>1.9992142857142819E-2</v>
      </c>
      <c r="X123" s="35">
        <f t="shared" si="27"/>
        <v>2.5675E-2</v>
      </c>
      <c r="Y123" s="35">
        <f t="shared" si="27"/>
        <v>6.8750000000000009E-3</v>
      </c>
      <c r="Z123">
        <v>0.27529999999999999</v>
      </c>
      <c r="AA123">
        <v>-2.46E-2</v>
      </c>
      <c r="AB123">
        <v>1.37E-2</v>
      </c>
      <c r="AC123" s="35">
        <f t="shared" si="28"/>
        <v>3.1027142857142809E-2</v>
      </c>
      <c r="AD123" s="35">
        <f t="shared" si="29"/>
        <v>3.0075000000000001E-2</v>
      </c>
      <c r="AE123" s="35">
        <f t="shared" si="29"/>
        <v>1.9175000000000001E-2</v>
      </c>
      <c r="AF123">
        <v>0.27239999999999998</v>
      </c>
      <c r="AG123">
        <v>-4.7600000000000003E-2</v>
      </c>
      <c r="AH123">
        <v>-2.1299999999999999E-2</v>
      </c>
      <c r="AI123" s="35">
        <f t="shared" si="30"/>
        <v>1.1785714285722504E-4</v>
      </c>
      <c r="AJ123" s="35">
        <f t="shared" si="31"/>
        <v>5.3075000000000004E-2</v>
      </c>
      <c r="AK123" s="35">
        <f t="shared" si="31"/>
        <v>2.6775E-2</v>
      </c>
      <c r="AL123">
        <v>0.25369999999999998</v>
      </c>
      <c r="AM123">
        <v>-3.8600000000000002E-2</v>
      </c>
      <c r="AN123">
        <v>-1.4200000000000001E-2</v>
      </c>
      <c r="AO123" s="35">
        <f t="shared" si="32"/>
        <v>8.8242857142858955E-3</v>
      </c>
      <c r="AP123" s="35">
        <f t="shared" si="33"/>
        <v>4.4075000000000003E-2</v>
      </c>
      <c r="AQ123" s="35">
        <f t="shared" si="33"/>
        <v>1.9675000000000002E-2</v>
      </c>
      <c r="AR123">
        <v>7.9899999999999999E-2</v>
      </c>
      <c r="AS123">
        <v>-5.8099999999999999E-2</v>
      </c>
      <c r="AT123">
        <v>-2.1700000000000001E-2</v>
      </c>
      <c r="AU123" s="35">
        <f t="shared" si="34"/>
        <v>1.2758571428571466E-2</v>
      </c>
      <c r="AV123" s="35">
        <f t="shared" si="35"/>
        <v>6.3574999999999993E-2</v>
      </c>
      <c r="AW123" s="35">
        <f t="shared" si="35"/>
        <v>2.7175000000000001E-2</v>
      </c>
      <c r="AX123">
        <v>0.1671</v>
      </c>
      <c r="AY123">
        <v>-8.8599999999999998E-2</v>
      </c>
      <c r="AZ123">
        <v>-8.0000000000000002E-3</v>
      </c>
      <c r="BA123" s="35">
        <f t="shared" si="36"/>
        <v>4.1058571428571305E-2</v>
      </c>
      <c r="BB123" s="35">
        <f t="shared" si="37"/>
        <v>9.4074999999999992E-2</v>
      </c>
      <c r="BC123" s="35">
        <f t="shared" si="37"/>
        <v>1.3475000000000001E-2</v>
      </c>
    </row>
    <row r="124" spans="1:55" ht="15">
      <c r="A124" s="1">
        <v>118</v>
      </c>
      <c r="B124">
        <v>0.2747</v>
      </c>
      <c r="C124">
        <v>-1.41E-2</v>
      </c>
      <c r="D124">
        <v>-2.5899999999999999E-2</v>
      </c>
      <c r="E124" s="34">
        <f t="shared" si="19"/>
        <v>5.2064285714285563E-3</v>
      </c>
      <c r="F124" s="34">
        <f t="shared" si="20"/>
        <v>2.7842857142857138E-2</v>
      </c>
      <c r="G124" s="34">
        <f t="shared" si="21"/>
        <v>3.1375E-2</v>
      </c>
      <c r="H124">
        <v>0.27200000000000002</v>
      </c>
      <c r="I124">
        <v>-4.8999999999999998E-3</v>
      </c>
      <c r="J124">
        <v>-1.34E-2</v>
      </c>
      <c r="K124" s="35">
        <f t="shared" si="22"/>
        <v>2.598714285714282E-2</v>
      </c>
      <c r="L124" s="35">
        <f t="shared" si="23"/>
        <v>5.7500000000000086E-4</v>
      </c>
      <c r="M124" s="35">
        <f t="shared" si="23"/>
        <v>1.8875000000000003E-2</v>
      </c>
      <c r="N124">
        <v>0.26779999999999998</v>
      </c>
      <c r="O124">
        <v>-3.4000000000000002E-2</v>
      </c>
      <c r="P124">
        <v>-1.47E-2</v>
      </c>
      <c r="Q124" s="35">
        <f t="shared" si="24"/>
        <v>8.0571428571427628E-3</v>
      </c>
      <c r="R124" s="35">
        <f t="shared" si="25"/>
        <v>3.9475000000000003E-2</v>
      </c>
      <c r="S124" s="35">
        <f t="shared" si="25"/>
        <v>2.0174999999999998E-2</v>
      </c>
      <c r="T124">
        <v>0.25829999999999997</v>
      </c>
      <c r="U124">
        <v>-5.1999999999999998E-3</v>
      </c>
      <c r="V124">
        <v>-3.5000000000000001E-3</v>
      </c>
      <c r="W124" s="35">
        <f t="shared" si="26"/>
        <v>8.392142857142848E-3</v>
      </c>
      <c r="X124" s="35">
        <f t="shared" si="27"/>
        <v>2.7500000000000094E-4</v>
      </c>
      <c r="Y124" s="35">
        <f t="shared" si="27"/>
        <v>1.9750000000000006E-3</v>
      </c>
      <c r="Z124">
        <v>0.26979999999999998</v>
      </c>
      <c r="AA124">
        <v>-5.7999999999999996E-3</v>
      </c>
      <c r="AB124">
        <v>-4.8999999999999998E-3</v>
      </c>
      <c r="AC124" s="35">
        <f t="shared" si="28"/>
        <v>2.5527142857142804E-2</v>
      </c>
      <c r="AD124" s="35">
        <f t="shared" si="29"/>
        <v>1.1275E-2</v>
      </c>
      <c r="AE124" s="35">
        <f t="shared" si="29"/>
        <v>5.7500000000000086E-4</v>
      </c>
      <c r="AF124">
        <v>0.26889999999999997</v>
      </c>
      <c r="AG124">
        <v>-5.04E-2</v>
      </c>
      <c r="AH124">
        <v>-2.9499999999999998E-2</v>
      </c>
      <c r="AI124" s="35">
        <f t="shared" si="30"/>
        <v>3.6178571428572281E-3</v>
      </c>
      <c r="AJ124" s="35">
        <f t="shared" si="31"/>
        <v>5.5875000000000001E-2</v>
      </c>
      <c r="AK124" s="35">
        <f t="shared" si="31"/>
        <v>3.4974999999999999E-2</v>
      </c>
      <c r="AL124">
        <v>0.2631</v>
      </c>
      <c r="AM124">
        <v>-3.0300000000000001E-2</v>
      </c>
      <c r="AN124">
        <v>-1.11E-2</v>
      </c>
      <c r="AO124" s="35">
        <f t="shared" si="32"/>
        <v>1.8224285714285915E-2</v>
      </c>
      <c r="AP124" s="35">
        <f t="shared" si="33"/>
        <v>3.5775000000000001E-2</v>
      </c>
      <c r="AQ124" s="35">
        <f t="shared" si="33"/>
        <v>1.6574999999999999E-2</v>
      </c>
      <c r="AR124">
        <v>3.3799999999999997E-2</v>
      </c>
      <c r="AS124">
        <v>-9.01E-2</v>
      </c>
      <c r="AT124">
        <v>2.7699999999999999E-2</v>
      </c>
      <c r="AU124" s="35">
        <f t="shared" si="34"/>
        <v>5.8858571428571468E-2</v>
      </c>
      <c r="AV124" s="35">
        <f t="shared" si="35"/>
        <v>9.5574999999999993E-2</v>
      </c>
      <c r="AW124" s="35">
        <f t="shared" si="35"/>
        <v>3.3174999999999996E-2</v>
      </c>
      <c r="AX124">
        <v>0.18340000000000001</v>
      </c>
      <c r="AY124">
        <v>-6.7799999999999999E-2</v>
      </c>
      <c r="AZ124">
        <v>-4.3E-3</v>
      </c>
      <c r="BA124" s="35">
        <f t="shared" si="36"/>
        <v>2.4758571428571297E-2</v>
      </c>
      <c r="BB124" s="35">
        <f t="shared" si="37"/>
        <v>7.3275000000000007E-2</v>
      </c>
      <c r="BC124" s="35">
        <f t="shared" si="37"/>
        <v>1.1750000000000007E-3</v>
      </c>
    </row>
    <row r="125" spans="1:55" ht="15">
      <c r="A125" s="1">
        <v>119</v>
      </c>
      <c r="B125">
        <v>0.26669999999999999</v>
      </c>
      <c r="C125">
        <v>-1.44E-2</v>
      </c>
      <c r="D125">
        <v>-2.5700000000000001E-2</v>
      </c>
      <c r="E125" s="34">
        <f t="shared" si="19"/>
        <v>1.3206428571428563E-2</v>
      </c>
      <c r="F125" s="34">
        <f t="shared" si="20"/>
        <v>2.8142857142857136E-2</v>
      </c>
      <c r="G125" s="34">
        <f t="shared" si="21"/>
        <v>3.1175000000000001E-2</v>
      </c>
      <c r="H125">
        <v>0.27850000000000003</v>
      </c>
      <c r="I125">
        <v>-5.3E-3</v>
      </c>
      <c r="J125">
        <v>-1.5599999999999999E-2</v>
      </c>
      <c r="K125" s="35">
        <f t="shared" si="22"/>
        <v>3.2487142857142826E-2</v>
      </c>
      <c r="L125" s="35">
        <f t="shared" si="23"/>
        <v>1.7500000000000068E-4</v>
      </c>
      <c r="M125" s="35">
        <f t="shared" si="23"/>
        <v>2.1075E-2</v>
      </c>
      <c r="N125">
        <v>0.2646</v>
      </c>
      <c r="O125">
        <v>-3.1899999999999998E-2</v>
      </c>
      <c r="P125">
        <v>-1.0999999999999999E-2</v>
      </c>
      <c r="Q125" s="35">
        <f t="shared" si="24"/>
        <v>1.1257142857142743E-2</v>
      </c>
      <c r="R125" s="35">
        <f t="shared" si="25"/>
        <v>3.7374999999999999E-2</v>
      </c>
      <c r="S125" s="35">
        <f t="shared" si="25"/>
        <v>1.6475E-2</v>
      </c>
      <c r="T125">
        <v>0.23960000000000001</v>
      </c>
      <c r="U125">
        <v>-1.8200000000000001E-2</v>
      </c>
      <c r="V125">
        <v>7.6E-3</v>
      </c>
      <c r="W125" s="35">
        <f t="shared" si="26"/>
        <v>2.7092142857142815E-2</v>
      </c>
      <c r="X125" s="35">
        <f t="shared" si="27"/>
        <v>2.3675000000000002E-2</v>
      </c>
      <c r="Y125" s="35">
        <f t="shared" si="27"/>
        <v>1.3075E-2</v>
      </c>
      <c r="Z125">
        <v>0.26829999999999998</v>
      </c>
      <c r="AA125">
        <v>4.7999999999999996E-3</v>
      </c>
      <c r="AB125">
        <v>-2.5000000000000001E-3</v>
      </c>
      <c r="AC125" s="35">
        <f t="shared" si="28"/>
        <v>2.4027142857142803E-2</v>
      </c>
      <c r="AD125" s="35">
        <f t="shared" si="29"/>
        <v>1.0274999999999999E-2</v>
      </c>
      <c r="AE125" s="35">
        <f t="shared" si="29"/>
        <v>2.9750000000000006E-3</v>
      </c>
      <c r="AF125">
        <v>0.26129999999999998</v>
      </c>
      <c r="AG125">
        <v>-5.6899999999999999E-2</v>
      </c>
      <c r="AH125">
        <v>-3.1199999999999999E-2</v>
      </c>
      <c r="AI125" s="35">
        <f t="shared" si="30"/>
        <v>1.1217857142857224E-2</v>
      </c>
      <c r="AJ125" s="35">
        <f t="shared" si="31"/>
        <v>6.2375E-2</v>
      </c>
      <c r="AK125" s="35">
        <f t="shared" si="31"/>
        <v>3.6674999999999999E-2</v>
      </c>
      <c r="AL125">
        <v>0.26500000000000001</v>
      </c>
      <c r="AM125">
        <v>-1.7600000000000001E-2</v>
      </c>
      <c r="AN125">
        <v>-1.4800000000000001E-2</v>
      </c>
      <c r="AO125" s="35">
        <f t="shared" si="32"/>
        <v>2.0124285714285928E-2</v>
      </c>
      <c r="AP125" s="35">
        <f t="shared" si="33"/>
        <v>2.3075000000000002E-2</v>
      </c>
      <c r="AQ125" s="35">
        <f t="shared" si="33"/>
        <v>2.0275000000000001E-2</v>
      </c>
      <c r="AR125">
        <v>2.2599999999999999E-2</v>
      </c>
      <c r="AS125">
        <v>-6.3899999999999998E-2</v>
      </c>
      <c r="AT125">
        <v>3.2599999999999997E-2</v>
      </c>
      <c r="AU125" s="35">
        <f t="shared" si="34"/>
        <v>7.005857142857147E-2</v>
      </c>
      <c r="AV125" s="35">
        <f t="shared" si="35"/>
        <v>6.9374999999999992E-2</v>
      </c>
      <c r="AW125" s="35">
        <f t="shared" si="35"/>
        <v>3.8074999999999998E-2</v>
      </c>
      <c r="AX125">
        <v>0.2132</v>
      </c>
      <c r="AY125">
        <v>-3.1600000000000003E-2</v>
      </c>
      <c r="AZ125">
        <v>-2.4400000000000002E-2</v>
      </c>
      <c r="BA125" s="35">
        <f t="shared" si="36"/>
        <v>5.0414285714286966E-3</v>
      </c>
      <c r="BB125" s="35">
        <f t="shared" si="37"/>
        <v>3.7075000000000004E-2</v>
      </c>
      <c r="BC125" s="35">
        <f t="shared" si="37"/>
        <v>2.9875000000000002E-2</v>
      </c>
    </row>
    <row r="126" spans="1:55" ht="15">
      <c r="A126" s="1">
        <v>120</v>
      </c>
      <c r="B126">
        <v>0.27079999999999999</v>
      </c>
      <c r="C126">
        <v>-1.2699999999999999E-2</v>
      </c>
      <c r="D126">
        <v>-1.21E-2</v>
      </c>
      <c r="E126" s="34">
        <f t="shared" si="19"/>
        <v>9.1064285714285709E-3</v>
      </c>
      <c r="F126" s="34">
        <f t="shared" si="20"/>
        <v>1.0428571428571388E-3</v>
      </c>
      <c r="G126" s="34">
        <f t="shared" si="21"/>
        <v>1.7575E-2</v>
      </c>
      <c r="H126">
        <v>0.26779999999999998</v>
      </c>
      <c r="I126">
        <v>-6.4999999999999997E-3</v>
      </c>
      <c r="J126">
        <v>6.8999999999999999E-3</v>
      </c>
      <c r="K126" s="35">
        <f t="shared" si="22"/>
        <v>2.1787142857142783E-2</v>
      </c>
      <c r="L126" s="35">
        <f t="shared" si="23"/>
        <v>1.1975E-2</v>
      </c>
      <c r="M126" s="35">
        <f t="shared" si="23"/>
        <v>1.2375000000000001E-2</v>
      </c>
      <c r="N126">
        <v>0.25359999999999999</v>
      </c>
      <c r="O126">
        <v>-3.8600000000000002E-2</v>
      </c>
      <c r="P126">
        <v>-6.1999999999999998E-3</v>
      </c>
      <c r="Q126" s="35">
        <f t="shared" si="24"/>
        <v>2.2257142857142753E-2</v>
      </c>
      <c r="R126" s="35">
        <f t="shared" si="25"/>
        <v>4.4075000000000003E-2</v>
      </c>
      <c r="S126" s="35">
        <f t="shared" si="25"/>
        <v>1.1675000000000001E-2</v>
      </c>
      <c r="T126">
        <v>0.25</v>
      </c>
      <c r="U126">
        <v>-2.1299999999999999E-2</v>
      </c>
      <c r="V126">
        <v>4.8999999999999998E-3</v>
      </c>
      <c r="W126" s="35">
        <f t="shared" si="26"/>
        <v>1.6692142857142822E-2</v>
      </c>
      <c r="X126" s="35">
        <f t="shared" si="27"/>
        <v>2.6775E-2</v>
      </c>
      <c r="Y126" s="35">
        <f t="shared" si="27"/>
        <v>1.0375000000000001E-2</v>
      </c>
      <c r="Z126">
        <v>0.28620000000000001</v>
      </c>
      <c r="AA126">
        <v>-4.0000000000000002E-4</v>
      </c>
      <c r="AB126">
        <v>-1.9199999999999998E-2</v>
      </c>
      <c r="AC126" s="35">
        <f t="shared" si="28"/>
        <v>4.192714285714283E-2</v>
      </c>
      <c r="AD126" s="35">
        <f t="shared" si="29"/>
        <v>5.0750000000000005E-3</v>
      </c>
      <c r="AE126" s="35">
        <f t="shared" si="29"/>
        <v>2.4674999999999999E-2</v>
      </c>
      <c r="AF126">
        <v>0.27</v>
      </c>
      <c r="AG126">
        <v>-5.04E-2</v>
      </c>
      <c r="AH126">
        <v>-2.9100000000000001E-2</v>
      </c>
      <c r="AI126" s="35">
        <f t="shared" si="30"/>
        <v>2.5178571428571828E-3</v>
      </c>
      <c r="AJ126" s="35">
        <f t="shared" si="31"/>
        <v>5.5875000000000001E-2</v>
      </c>
      <c r="AK126" s="35">
        <f t="shared" si="31"/>
        <v>3.4575000000000002E-2</v>
      </c>
      <c r="AL126">
        <v>0.2777</v>
      </c>
      <c r="AM126">
        <v>-1.89E-2</v>
      </c>
      <c r="AN126">
        <v>-1.55E-2</v>
      </c>
      <c r="AO126" s="35">
        <f t="shared" si="32"/>
        <v>3.2824285714285917E-2</v>
      </c>
      <c r="AP126" s="35">
        <f t="shared" si="33"/>
        <v>2.4375000000000001E-2</v>
      </c>
      <c r="AQ126" s="35">
        <f t="shared" si="33"/>
        <v>2.0975000000000001E-2</v>
      </c>
      <c r="AR126">
        <v>7.2700000000000001E-2</v>
      </c>
      <c r="AS126">
        <v>-1.9900000000000001E-2</v>
      </c>
      <c r="AT126">
        <v>4.1200000000000001E-2</v>
      </c>
      <c r="AU126" s="35">
        <f t="shared" si="34"/>
        <v>1.9958571428571464E-2</v>
      </c>
      <c r="AV126" s="35">
        <f t="shared" si="35"/>
        <v>2.5375000000000002E-2</v>
      </c>
      <c r="AW126" s="35">
        <f t="shared" si="35"/>
        <v>4.6675000000000001E-2</v>
      </c>
      <c r="AX126">
        <v>0.19789999999999999</v>
      </c>
      <c r="AY126">
        <v>-3.61E-2</v>
      </c>
      <c r="AZ126">
        <v>-3.73E-2</v>
      </c>
      <c r="BA126" s="35">
        <f t="shared" si="36"/>
        <v>1.0258571428571311E-2</v>
      </c>
      <c r="BB126" s="35">
        <f t="shared" si="37"/>
        <v>4.1575000000000001E-2</v>
      </c>
      <c r="BC126" s="35">
        <f t="shared" si="37"/>
        <v>4.2775000000000001E-2</v>
      </c>
    </row>
    <row r="127" spans="1:55" ht="15">
      <c r="A127" s="1">
        <v>121</v>
      </c>
      <c r="B127">
        <v>0.28399999999999997</v>
      </c>
      <c r="C127">
        <v>-8.6999999999999994E-3</v>
      </c>
      <c r="D127">
        <v>-1.1900000000000001E-2</v>
      </c>
      <c r="E127" s="34">
        <f t="shared" si="19"/>
        <v>4.0935714285714186E-3</v>
      </c>
      <c r="F127" s="34">
        <f t="shared" si="20"/>
        <v>5.0428571428571389E-3</v>
      </c>
      <c r="G127" s="34">
        <f t="shared" si="21"/>
        <v>1.7375000000000002E-2</v>
      </c>
      <c r="H127">
        <v>0.27460000000000001</v>
      </c>
      <c r="I127">
        <v>5.7000000000000002E-3</v>
      </c>
      <c r="J127">
        <v>-1.9E-2</v>
      </c>
      <c r="K127" s="35">
        <f t="shared" si="22"/>
        <v>2.8587142857142811E-2</v>
      </c>
      <c r="L127" s="35">
        <f t="shared" si="23"/>
        <v>1.1175000000000001E-2</v>
      </c>
      <c r="M127" s="35">
        <f t="shared" si="23"/>
        <v>2.4475E-2</v>
      </c>
      <c r="N127">
        <v>0.26740000000000003</v>
      </c>
      <c r="O127">
        <v>-2.5899999999999999E-2</v>
      </c>
      <c r="P127">
        <v>-1.9E-3</v>
      </c>
      <c r="Q127" s="35">
        <f t="shared" si="24"/>
        <v>8.4571428571427187E-3</v>
      </c>
      <c r="R127" s="35">
        <f t="shared" si="25"/>
        <v>3.1375E-2</v>
      </c>
      <c r="S127" s="35">
        <f t="shared" si="25"/>
        <v>3.5750000000000009E-3</v>
      </c>
      <c r="T127">
        <v>0.27</v>
      </c>
      <c r="U127">
        <v>-2.1499999999999998E-2</v>
      </c>
      <c r="V127">
        <v>-8.6999999999999994E-3</v>
      </c>
      <c r="W127" s="35">
        <f t="shared" si="26"/>
        <v>3.3078571428571957E-3</v>
      </c>
      <c r="X127" s="35">
        <f t="shared" si="27"/>
        <v>2.6974999999999999E-2</v>
      </c>
      <c r="Y127" s="35">
        <f t="shared" si="27"/>
        <v>1.4175E-2</v>
      </c>
      <c r="Z127">
        <v>0.26829999999999998</v>
      </c>
      <c r="AA127">
        <v>-1.2500000000000001E-2</v>
      </c>
      <c r="AB127">
        <v>-1.0800000000000001E-2</v>
      </c>
      <c r="AC127" s="35">
        <f t="shared" si="28"/>
        <v>2.4027142857142803E-2</v>
      </c>
      <c r="AD127" s="35">
        <f t="shared" si="29"/>
        <v>1.7975000000000001E-2</v>
      </c>
      <c r="AE127" s="35">
        <f t="shared" si="29"/>
        <v>1.6275000000000001E-2</v>
      </c>
      <c r="AF127">
        <v>0.26679999999999998</v>
      </c>
      <c r="AG127">
        <v>-6.0299999999999999E-2</v>
      </c>
      <c r="AH127">
        <v>-2.75E-2</v>
      </c>
      <c r="AI127" s="35">
        <f t="shared" si="30"/>
        <v>5.7178571428572189E-3</v>
      </c>
      <c r="AJ127" s="35">
        <f t="shared" si="31"/>
        <v>6.5775E-2</v>
      </c>
      <c r="AK127" s="35">
        <f t="shared" si="31"/>
        <v>3.2975000000000004E-2</v>
      </c>
      <c r="AL127">
        <v>0.2535</v>
      </c>
      <c r="AM127">
        <v>-2.8199999999999999E-2</v>
      </c>
      <c r="AN127">
        <v>5.0000000000000001E-3</v>
      </c>
      <c r="AO127" s="35">
        <f t="shared" si="32"/>
        <v>8.6242857142859175E-3</v>
      </c>
      <c r="AP127" s="35">
        <f t="shared" si="33"/>
        <v>3.3674999999999997E-2</v>
      </c>
      <c r="AQ127" s="35">
        <f t="shared" si="33"/>
        <v>1.0475000000000002E-2</v>
      </c>
      <c r="AR127">
        <v>2.3800000000000002E-2</v>
      </c>
      <c r="AS127">
        <v>-1.04E-2</v>
      </c>
      <c r="AT127">
        <v>2.2200000000000001E-2</v>
      </c>
      <c r="AU127" s="35">
        <f t="shared" si="34"/>
        <v>6.8858571428571463E-2</v>
      </c>
      <c r="AV127" s="35">
        <f t="shared" si="35"/>
        <v>1.5875E-2</v>
      </c>
      <c r="AW127" s="35">
        <f t="shared" si="35"/>
        <v>2.7675000000000002E-2</v>
      </c>
      <c r="AX127">
        <v>0.1719</v>
      </c>
      <c r="AY127">
        <v>-5.6500000000000002E-2</v>
      </c>
      <c r="AZ127">
        <v>5.5999999999999999E-3</v>
      </c>
      <c r="BA127" s="35">
        <f t="shared" si="36"/>
        <v>3.6258571428571307E-2</v>
      </c>
      <c r="BB127" s="35">
        <f t="shared" si="37"/>
        <v>6.1975000000000002E-2</v>
      </c>
      <c r="BC127" s="35">
        <f t="shared" si="37"/>
        <v>1.1075000000000002E-2</v>
      </c>
    </row>
    <row r="128" spans="1:55" ht="15">
      <c r="A128" s="1">
        <v>122</v>
      </c>
      <c r="B128">
        <v>0.28899999999999998</v>
      </c>
      <c r="C128">
        <v>-1.49E-2</v>
      </c>
      <c r="D128">
        <v>-8.8000000000000005E-3</v>
      </c>
      <c r="E128" s="34">
        <f t="shared" si="19"/>
        <v>9.0935714285714231E-3</v>
      </c>
      <c r="F128" s="34">
        <f t="shared" si="20"/>
        <v>2.8642857142857137E-2</v>
      </c>
      <c r="G128" s="34">
        <f t="shared" si="21"/>
        <v>1.4275000000000001E-2</v>
      </c>
      <c r="H128">
        <v>0.27450000000000002</v>
      </c>
      <c r="I128">
        <v>-6.7999999999999996E-3</v>
      </c>
      <c r="J128">
        <v>-2.46E-2</v>
      </c>
      <c r="K128" s="35">
        <f t="shared" si="22"/>
        <v>2.8487142857142822E-2</v>
      </c>
      <c r="L128" s="35">
        <f t="shared" si="23"/>
        <v>1.2275000000000001E-2</v>
      </c>
      <c r="M128" s="35">
        <f t="shared" si="23"/>
        <v>3.0075000000000001E-2</v>
      </c>
      <c r="N128">
        <v>0.25390000000000001</v>
      </c>
      <c r="O128">
        <v>-4.5100000000000001E-2</v>
      </c>
      <c r="P128">
        <v>-5.3E-3</v>
      </c>
      <c r="Q128" s="35">
        <f t="shared" si="24"/>
        <v>2.1957142857142731E-2</v>
      </c>
      <c r="R128" s="35">
        <f t="shared" si="25"/>
        <v>5.0575000000000002E-2</v>
      </c>
      <c r="S128" s="35">
        <f t="shared" si="25"/>
        <v>1.7500000000000068E-4</v>
      </c>
      <c r="T128">
        <v>0.254</v>
      </c>
      <c r="U128">
        <v>-2.3E-2</v>
      </c>
      <c r="V128">
        <v>-9.5999999999999992E-3</v>
      </c>
      <c r="W128" s="35">
        <f t="shared" si="26"/>
        <v>1.2692142857142819E-2</v>
      </c>
      <c r="X128" s="35">
        <f t="shared" si="27"/>
        <v>2.8475E-2</v>
      </c>
      <c r="Y128" s="35">
        <f t="shared" si="27"/>
        <v>1.5075E-2</v>
      </c>
      <c r="Z128">
        <v>0.2482</v>
      </c>
      <c r="AA128">
        <v>-1.9099999999999999E-2</v>
      </c>
      <c r="AB128">
        <v>-7.9000000000000008E-3</v>
      </c>
      <c r="AC128" s="35">
        <f t="shared" si="28"/>
        <v>3.9271428571428235E-3</v>
      </c>
      <c r="AD128" s="35">
        <f t="shared" si="29"/>
        <v>2.4575E-2</v>
      </c>
      <c r="AE128" s="35">
        <f t="shared" si="29"/>
        <v>1.3375000000000001E-2</v>
      </c>
      <c r="AF128">
        <v>0.27750000000000002</v>
      </c>
      <c r="AG128">
        <v>-5.6300000000000003E-2</v>
      </c>
      <c r="AH128">
        <v>-2.4E-2</v>
      </c>
      <c r="AI128" s="35">
        <f t="shared" si="30"/>
        <v>4.9821428571428239E-3</v>
      </c>
      <c r="AJ128" s="35">
        <f t="shared" si="31"/>
        <v>6.1775000000000004E-2</v>
      </c>
      <c r="AK128" s="35">
        <f t="shared" si="31"/>
        <v>2.9475000000000001E-2</v>
      </c>
      <c r="AL128">
        <v>0.26290000000000002</v>
      </c>
      <c r="AM128">
        <v>-2.75E-2</v>
      </c>
      <c r="AN128">
        <v>2.0999999999999999E-3</v>
      </c>
      <c r="AO128" s="35">
        <f t="shared" si="32"/>
        <v>1.8024285714285937E-2</v>
      </c>
      <c r="AP128" s="35">
        <f t="shared" si="33"/>
        <v>3.2975000000000004E-2</v>
      </c>
      <c r="AQ128" s="35">
        <f t="shared" si="33"/>
        <v>7.5750000000000001E-3</v>
      </c>
      <c r="AR128">
        <v>2.9899999999999999E-2</v>
      </c>
      <c r="AS128">
        <v>-6.3799999999999996E-2</v>
      </c>
      <c r="AT128">
        <v>3.0599999999999999E-2</v>
      </c>
      <c r="AU128" s="35">
        <f t="shared" si="34"/>
        <v>6.2758571428571469E-2</v>
      </c>
      <c r="AV128" s="35">
        <f t="shared" si="35"/>
        <v>6.9275000000000003E-2</v>
      </c>
      <c r="AW128" s="35">
        <f t="shared" si="35"/>
        <v>3.6074999999999996E-2</v>
      </c>
      <c r="AX128">
        <v>0.1898</v>
      </c>
      <c r="AY128">
        <v>-2.3199999999999998E-2</v>
      </c>
      <c r="AZ128">
        <v>-7.4999999999999997E-3</v>
      </c>
      <c r="BA128" s="35">
        <f t="shared" si="36"/>
        <v>1.8358571428571308E-2</v>
      </c>
      <c r="BB128" s="35">
        <f t="shared" si="37"/>
        <v>2.8674999999999999E-2</v>
      </c>
      <c r="BC128" s="35">
        <f t="shared" si="37"/>
        <v>1.2975E-2</v>
      </c>
    </row>
    <row r="129" spans="1:55" ht="15">
      <c r="A129" s="1">
        <v>123</v>
      </c>
      <c r="B129">
        <v>0.30120000000000002</v>
      </c>
      <c r="C129">
        <v>-1.9E-3</v>
      </c>
      <c r="D129">
        <v>-1.12E-2</v>
      </c>
      <c r="E129" s="34">
        <f t="shared" si="19"/>
        <v>2.1293571428571467E-2</v>
      </c>
      <c r="F129" s="34">
        <f t="shared" si="20"/>
        <v>1.1842857142857138E-2</v>
      </c>
      <c r="G129" s="34">
        <f t="shared" si="21"/>
        <v>1.6675000000000002E-2</v>
      </c>
      <c r="H129">
        <v>0.27089999999999997</v>
      </c>
      <c r="I129">
        <v>-4.0000000000000001E-3</v>
      </c>
      <c r="J129">
        <v>-2.3E-2</v>
      </c>
      <c r="K129" s="35">
        <f t="shared" si="22"/>
        <v>2.4887142857142774E-2</v>
      </c>
      <c r="L129" s="35">
        <f t="shared" si="23"/>
        <v>1.4750000000000006E-3</v>
      </c>
      <c r="M129" s="35">
        <f t="shared" si="23"/>
        <v>2.8475E-2</v>
      </c>
      <c r="N129">
        <v>0.23780000000000001</v>
      </c>
      <c r="O129">
        <v>-2.7400000000000001E-2</v>
      </c>
      <c r="P129">
        <v>1.29E-2</v>
      </c>
      <c r="Q129" s="35">
        <f t="shared" si="24"/>
        <v>3.8057142857142734E-2</v>
      </c>
      <c r="R129" s="35">
        <f t="shared" si="25"/>
        <v>3.2875000000000001E-2</v>
      </c>
      <c r="S129" s="35">
        <f t="shared" si="25"/>
        <v>1.8375000000000002E-2</v>
      </c>
      <c r="T129">
        <v>0.23730000000000001</v>
      </c>
      <c r="U129">
        <v>-6.0000000000000001E-3</v>
      </c>
      <c r="V129">
        <v>-3.5000000000000001E-3</v>
      </c>
      <c r="W129" s="35">
        <f t="shared" si="26"/>
        <v>2.9392142857142811E-2</v>
      </c>
      <c r="X129" s="35">
        <f t="shared" si="27"/>
        <v>1.1475000000000001E-2</v>
      </c>
      <c r="Y129" s="35">
        <f t="shared" si="27"/>
        <v>1.9750000000000006E-3</v>
      </c>
      <c r="Z129">
        <v>0.26860000000000001</v>
      </c>
      <c r="AA129">
        <v>-3.2199999999999999E-2</v>
      </c>
      <c r="AB129">
        <v>-1.49E-2</v>
      </c>
      <c r="AC129" s="35">
        <f t="shared" si="28"/>
        <v>2.4327142857142825E-2</v>
      </c>
      <c r="AD129" s="35">
        <f t="shared" si="29"/>
        <v>3.7675E-2</v>
      </c>
      <c r="AE129" s="35">
        <f t="shared" si="29"/>
        <v>2.0375000000000001E-2</v>
      </c>
      <c r="AF129">
        <v>0.29110000000000003</v>
      </c>
      <c r="AG129">
        <v>-4.4699999999999997E-2</v>
      </c>
      <c r="AH129">
        <v>-3.4599999999999999E-2</v>
      </c>
      <c r="AI129" s="35">
        <f t="shared" si="30"/>
        <v>1.8582142857142825E-2</v>
      </c>
      <c r="AJ129" s="35">
        <f t="shared" si="31"/>
        <v>5.0174999999999997E-2</v>
      </c>
      <c r="AK129" s="35">
        <f t="shared" si="31"/>
        <v>4.0075E-2</v>
      </c>
      <c r="AL129">
        <v>0.27700000000000002</v>
      </c>
      <c r="AM129">
        <v>-3.9300000000000002E-2</v>
      </c>
      <c r="AN129">
        <v>-1.95E-2</v>
      </c>
      <c r="AO129" s="35">
        <f t="shared" si="32"/>
        <v>3.2124285714285938E-2</v>
      </c>
      <c r="AP129" s="35">
        <f t="shared" si="33"/>
        <v>4.4775000000000002E-2</v>
      </c>
      <c r="AQ129" s="35">
        <f t="shared" si="33"/>
        <v>2.4975000000000001E-2</v>
      </c>
      <c r="AR129">
        <v>4.5499999999999999E-2</v>
      </c>
      <c r="AS129">
        <v>-3.6499999999999998E-2</v>
      </c>
      <c r="AT129">
        <v>3.6200000000000003E-2</v>
      </c>
      <c r="AU129" s="35">
        <f t="shared" si="34"/>
        <v>4.7158571428571466E-2</v>
      </c>
      <c r="AV129" s="35">
        <f t="shared" si="35"/>
        <v>4.1974999999999998E-2</v>
      </c>
      <c r="AW129" s="35">
        <f t="shared" si="35"/>
        <v>4.1675000000000004E-2</v>
      </c>
      <c r="AX129">
        <v>0.2135</v>
      </c>
      <c r="AY129">
        <v>-4.7100000000000003E-2</v>
      </c>
      <c r="AZ129">
        <v>-2.4400000000000002E-2</v>
      </c>
      <c r="BA129" s="35">
        <f t="shared" si="36"/>
        <v>5.3414285714286913E-3</v>
      </c>
      <c r="BB129" s="35">
        <f t="shared" si="37"/>
        <v>5.2575000000000004E-2</v>
      </c>
      <c r="BC129" s="35">
        <f t="shared" si="37"/>
        <v>2.9875000000000002E-2</v>
      </c>
    </row>
    <row r="130" spans="1:55" ht="15">
      <c r="A130" s="1">
        <v>124</v>
      </c>
      <c r="B130">
        <v>0.29520000000000002</v>
      </c>
      <c r="C130">
        <v>-1.2999999999999999E-2</v>
      </c>
      <c r="D130">
        <v>2.8E-3</v>
      </c>
      <c r="E130" s="34">
        <f t="shared" si="19"/>
        <v>1.5293571428571462E-2</v>
      </c>
      <c r="F130" s="34">
        <f t="shared" si="20"/>
        <v>7.4285714285713886E-4</v>
      </c>
      <c r="G130" s="34">
        <f t="shared" si="21"/>
        <v>8.2750000000000011E-3</v>
      </c>
      <c r="H130">
        <v>0.26819999999999999</v>
      </c>
      <c r="I130">
        <v>4.0000000000000002E-4</v>
      </c>
      <c r="J130">
        <v>-1.7600000000000001E-2</v>
      </c>
      <c r="K130" s="35">
        <f t="shared" si="22"/>
        <v>2.2187142857142794E-2</v>
      </c>
      <c r="L130" s="35">
        <f t="shared" si="23"/>
        <v>5.8750000000000009E-3</v>
      </c>
      <c r="M130" s="35">
        <f t="shared" si="23"/>
        <v>2.3075000000000002E-2</v>
      </c>
      <c r="N130">
        <v>0.26500000000000001</v>
      </c>
      <c r="O130">
        <v>-1.4E-2</v>
      </c>
      <c r="P130">
        <v>1.9599999999999999E-2</v>
      </c>
      <c r="Q130" s="35">
        <f t="shared" si="24"/>
        <v>1.0857142857142732E-2</v>
      </c>
      <c r="R130" s="35">
        <f t="shared" si="25"/>
        <v>1.9474999999999999E-2</v>
      </c>
      <c r="S130" s="35">
        <f t="shared" si="25"/>
        <v>2.5075E-2</v>
      </c>
      <c r="T130">
        <v>0.2417</v>
      </c>
      <c r="U130">
        <v>-1.8200000000000001E-2</v>
      </c>
      <c r="V130">
        <v>-1.5E-3</v>
      </c>
      <c r="W130" s="35">
        <f t="shared" si="26"/>
        <v>2.4992142857142824E-2</v>
      </c>
      <c r="X130" s="35">
        <f t="shared" si="27"/>
        <v>2.3675000000000002E-2</v>
      </c>
      <c r="Y130" s="35">
        <f t="shared" si="27"/>
        <v>3.9750000000000011E-3</v>
      </c>
      <c r="Z130">
        <v>0.26800000000000002</v>
      </c>
      <c r="AA130">
        <v>-1.43E-2</v>
      </c>
      <c r="AB130">
        <v>1.5E-3</v>
      </c>
      <c r="AC130" s="35">
        <f t="shared" si="28"/>
        <v>2.3727142857142836E-2</v>
      </c>
      <c r="AD130" s="35">
        <f t="shared" si="29"/>
        <v>1.9775000000000001E-2</v>
      </c>
      <c r="AE130" s="35">
        <f t="shared" si="29"/>
        <v>6.9750000000000003E-3</v>
      </c>
      <c r="AF130">
        <v>0.29449999999999998</v>
      </c>
      <c r="AG130">
        <v>-3.7999999999999999E-2</v>
      </c>
      <c r="AH130">
        <v>-4.41E-2</v>
      </c>
      <c r="AI130" s="35">
        <f t="shared" si="30"/>
        <v>2.1982142857142783E-2</v>
      </c>
      <c r="AJ130" s="35">
        <f t="shared" si="31"/>
        <v>4.3475E-2</v>
      </c>
      <c r="AK130" s="35">
        <f t="shared" si="31"/>
        <v>4.9575000000000001E-2</v>
      </c>
      <c r="AL130">
        <v>0.2717</v>
      </c>
      <c r="AM130">
        <v>-3.9E-2</v>
      </c>
      <c r="AN130">
        <v>-2.0500000000000001E-2</v>
      </c>
      <c r="AO130" s="35">
        <f t="shared" si="32"/>
        <v>2.6824285714285911E-2</v>
      </c>
      <c r="AP130" s="35">
        <f t="shared" si="33"/>
        <v>4.4475000000000001E-2</v>
      </c>
      <c r="AQ130" s="35">
        <f t="shared" si="33"/>
        <v>2.5975000000000002E-2</v>
      </c>
      <c r="AR130">
        <v>4.07E-2</v>
      </c>
      <c r="AS130">
        <v>-9.1000000000000004E-3</v>
      </c>
      <c r="AT130">
        <v>3.27E-2</v>
      </c>
      <c r="AU130" s="35">
        <f t="shared" si="34"/>
        <v>5.1958571428571465E-2</v>
      </c>
      <c r="AV130" s="35">
        <f t="shared" si="35"/>
        <v>1.4575000000000001E-2</v>
      </c>
      <c r="AW130" s="35">
        <f t="shared" si="35"/>
        <v>3.8175000000000001E-2</v>
      </c>
      <c r="AX130">
        <v>0.2349</v>
      </c>
      <c r="AY130">
        <v>-0.04</v>
      </c>
      <c r="AZ130">
        <v>-2.4299999999999999E-2</v>
      </c>
      <c r="BA130" s="35">
        <f t="shared" si="36"/>
        <v>2.6741428571428694E-2</v>
      </c>
      <c r="BB130" s="35">
        <f t="shared" si="37"/>
        <v>4.5475000000000002E-2</v>
      </c>
      <c r="BC130" s="35">
        <f t="shared" si="37"/>
        <v>2.9774999999999999E-2</v>
      </c>
    </row>
    <row r="131" spans="1:55" ht="15">
      <c r="A131" s="1">
        <v>125</v>
      </c>
      <c r="B131">
        <v>0.29339999999999999</v>
      </c>
      <c r="C131">
        <v>-1.43E-2</v>
      </c>
      <c r="D131">
        <v>1.03E-2</v>
      </c>
      <c r="E131" s="34">
        <f t="shared" si="19"/>
        <v>1.3493571428571438E-2</v>
      </c>
      <c r="F131" s="34">
        <f t="shared" si="20"/>
        <v>2.804285714285714E-2</v>
      </c>
      <c r="G131" s="34">
        <f t="shared" si="21"/>
        <v>1.5775000000000001E-2</v>
      </c>
      <c r="H131">
        <v>0.25840000000000002</v>
      </c>
      <c r="I131">
        <v>2.5899999999999999E-2</v>
      </c>
      <c r="J131">
        <v>-1.5299999999999999E-2</v>
      </c>
      <c r="K131" s="35">
        <f t="shared" si="22"/>
        <v>1.2387142857142819E-2</v>
      </c>
      <c r="L131" s="35">
        <f t="shared" si="23"/>
        <v>3.1375E-2</v>
      </c>
      <c r="M131" s="35">
        <f t="shared" si="23"/>
        <v>2.0775000000000002E-2</v>
      </c>
      <c r="N131">
        <v>0.25509999999999999</v>
      </c>
      <c r="O131">
        <v>-2.3400000000000001E-2</v>
      </c>
      <c r="P131">
        <v>-4.4000000000000003E-3</v>
      </c>
      <c r="Q131" s="35">
        <f t="shared" si="24"/>
        <v>2.0757142857142752E-2</v>
      </c>
      <c r="R131" s="35">
        <f t="shared" si="25"/>
        <v>2.8875000000000001E-2</v>
      </c>
      <c r="S131" s="35">
        <f t="shared" si="25"/>
        <v>1.0750000000000004E-3</v>
      </c>
      <c r="T131">
        <v>0.26469999999999999</v>
      </c>
      <c r="U131">
        <v>-1.95E-2</v>
      </c>
      <c r="V131">
        <v>-7.1000000000000004E-3</v>
      </c>
      <c r="W131" s="35">
        <f t="shared" si="26"/>
        <v>1.9921428571428312E-3</v>
      </c>
      <c r="X131" s="35">
        <f t="shared" si="27"/>
        <v>2.4975000000000001E-2</v>
      </c>
      <c r="Y131" s="35">
        <f t="shared" si="27"/>
        <v>1.2575000000000001E-2</v>
      </c>
      <c r="Z131">
        <v>0.2457</v>
      </c>
      <c r="AA131">
        <v>-2.0400000000000001E-2</v>
      </c>
      <c r="AB131">
        <v>1.2200000000000001E-2</v>
      </c>
      <c r="AC131" s="35">
        <f t="shared" si="28"/>
        <v>1.4271428571428213E-3</v>
      </c>
      <c r="AD131" s="35">
        <f t="shared" si="29"/>
        <v>2.5875000000000002E-2</v>
      </c>
      <c r="AE131" s="35">
        <f t="shared" si="29"/>
        <v>1.7675000000000003E-2</v>
      </c>
      <c r="AF131">
        <v>0.28939999999999999</v>
      </c>
      <c r="AG131">
        <v>-3.04E-2</v>
      </c>
      <c r="AH131">
        <v>-4.1599999999999998E-2</v>
      </c>
      <c r="AI131" s="35">
        <f t="shared" si="30"/>
        <v>1.688214285714279E-2</v>
      </c>
      <c r="AJ131" s="35">
        <f t="shared" si="31"/>
        <v>3.5875000000000004E-2</v>
      </c>
      <c r="AK131" s="35">
        <f t="shared" si="31"/>
        <v>4.7074999999999999E-2</v>
      </c>
      <c r="AL131">
        <v>0.26900000000000002</v>
      </c>
      <c r="AM131">
        <v>-4.87E-2</v>
      </c>
      <c r="AN131">
        <v>-1.7999999999999999E-2</v>
      </c>
      <c r="AO131" s="35">
        <f t="shared" si="32"/>
        <v>2.4124285714285931E-2</v>
      </c>
      <c r="AP131" s="35">
        <f t="shared" si="33"/>
        <v>5.4175000000000001E-2</v>
      </c>
      <c r="AQ131" s="35">
        <f t="shared" si="33"/>
        <v>2.3474999999999999E-2</v>
      </c>
      <c r="AR131">
        <v>2.8899999999999999E-2</v>
      </c>
      <c r="AS131">
        <v>4.0000000000000002E-4</v>
      </c>
      <c r="AT131">
        <v>1.4999999999999999E-2</v>
      </c>
      <c r="AU131" s="35">
        <f t="shared" si="34"/>
        <v>6.375857142857147E-2</v>
      </c>
      <c r="AV131" s="35">
        <f t="shared" si="35"/>
        <v>5.8750000000000009E-3</v>
      </c>
      <c r="AW131" s="35">
        <f t="shared" si="35"/>
        <v>2.0475E-2</v>
      </c>
      <c r="AX131">
        <v>0.19850000000000001</v>
      </c>
      <c r="AY131">
        <v>-6.4699999999999994E-2</v>
      </c>
      <c r="AZ131">
        <v>-2.9000000000000001E-2</v>
      </c>
      <c r="BA131" s="35">
        <f t="shared" si="36"/>
        <v>9.6585714285712942E-3</v>
      </c>
      <c r="BB131" s="35">
        <f t="shared" si="37"/>
        <v>7.0174999999999987E-2</v>
      </c>
      <c r="BC131" s="35">
        <f t="shared" si="37"/>
        <v>3.4475000000000006E-2</v>
      </c>
    </row>
    <row r="132" spans="1:55" ht="15">
      <c r="A132" s="1">
        <v>126</v>
      </c>
      <c r="B132">
        <v>0.28439999999999999</v>
      </c>
      <c r="C132">
        <v>-1E-4</v>
      </c>
      <c r="D132">
        <v>-2.5999999999999999E-3</v>
      </c>
      <c r="E132" s="34">
        <f t="shared" si="19"/>
        <v>4.4935714285714301E-3</v>
      </c>
      <c r="F132" s="34">
        <f t="shared" si="20"/>
        <v>1.3642857142857139E-2</v>
      </c>
      <c r="G132" s="34">
        <f t="shared" si="21"/>
        <v>2.8750000000000008E-3</v>
      </c>
      <c r="H132">
        <v>0.26650000000000001</v>
      </c>
      <c r="I132">
        <v>1.44E-2</v>
      </c>
      <c r="J132">
        <v>-2.5700000000000001E-2</v>
      </c>
      <c r="K132" s="35">
        <f t="shared" si="22"/>
        <v>2.0487142857142815E-2</v>
      </c>
      <c r="L132" s="35">
        <f t="shared" si="23"/>
        <v>1.9875E-2</v>
      </c>
      <c r="M132" s="35">
        <f t="shared" si="23"/>
        <v>3.1175000000000001E-2</v>
      </c>
      <c r="N132">
        <v>0.27910000000000001</v>
      </c>
      <c r="O132">
        <v>-2.7900000000000001E-2</v>
      </c>
      <c r="P132">
        <v>-1.0999999999999999E-2</v>
      </c>
      <c r="Q132" s="35">
        <f t="shared" si="24"/>
        <v>3.2428571428572694E-3</v>
      </c>
      <c r="R132" s="35">
        <f t="shared" si="25"/>
        <v>3.3375000000000002E-2</v>
      </c>
      <c r="S132" s="35">
        <f t="shared" si="25"/>
        <v>1.6475E-2</v>
      </c>
      <c r="T132">
        <v>0.26479999999999998</v>
      </c>
      <c r="U132">
        <v>-3.2199999999999999E-2</v>
      </c>
      <c r="V132">
        <v>-1.84E-2</v>
      </c>
      <c r="W132" s="35">
        <f t="shared" si="26"/>
        <v>1.8921428571428422E-3</v>
      </c>
      <c r="X132" s="35">
        <f t="shared" si="27"/>
        <v>3.7675E-2</v>
      </c>
      <c r="Y132" s="35">
        <f t="shared" si="27"/>
        <v>2.3875E-2</v>
      </c>
      <c r="Z132">
        <v>0.22040000000000001</v>
      </c>
      <c r="AA132">
        <v>-2.9600000000000001E-2</v>
      </c>
      <c r="AB132">
        <v>-2.8E-3</v>
      </c>
      <c r="AC132" s="35">
        <f t="shared" si="28"/>
        <v>2.3872857142857168E-2</v>
      </c>
      <c r="AD132" s="35">
        <f t="shared" si="29"/>
        <v>3.5075000000000002E-2</v>
      </c>
      <c r="AE132" s="35">
        <f t="shared" si="29"/>
        <v>2.6750000000000007E-3</v>
      </c>
      <c r="AF132">
        <v>0.2712</v>
      </c>
      <c r="AG132">
        <v>-3.1E-2</v>
      </c>
      <c r="AH132">
        <v>-3.56E-2</v>
      </c>
      <c r="AI132" s="35">
        <f t="shared" si="30"/>
        <v>1.3178571428572039E-3</v>
      </c>
      <c r="AJ132" s="35">
        <f t="shared" si="31"/>
        <v>3.6475E-2</v>
      </c>
      <c r="AK132" s="35">
        <f t="shared" si="31"/>
        <v>4.1075E-2</v>
      </c>
      <c r="AL132">
        <v>0.27589999999999998</v>
      </c>
      <c r="AM132">
        <v>-3.3500000000000002E-2</v>
      </c>
      <c r="AN132">
        <v>-1.24E-2</v>
      </c>
      <c r="AO132" s="35">
        <f t="shared" si="32"/>
        <v>3.1024285714285893E-2</v>
      </c>
      <c r="AP132" s="35">
        <f t="shared" si="33"/>
        <v>3.8975000000000003E-2</v>
      </c>
      <c r="AQ132" s="35">
        <f t="shared" si="33"/>
        <v>1.7875000000000002E-2</v>
      </c>
      <c r="AR132">
        <v>0.1046</v>
      </c>
      <c r="AS132">
        <v>-2.5999999999999999E-3</v>
      </c>
      <c r="AT132">
        <v>-2.3E-2</v>
      </c>
      <c r="AU132" s="35">
        <f t="shared" si="34"/>
        <v>1.1941428571428533E-2</v>
      </c>
      <c r="AV132" s="35">
        <f t="shared" si="35"/>
        <v>2.8750000000000008E-3</v>
      </c>
      <c r="AW132" s="35">
        <f t="shared" si="35"/>
        <v>2.8475E-2</v>
      </c>
      <c r="AX132">
        <v>0.15559999999999999</v>
      </c>
      <c r="AY132">
        <v>-0.06</v>
      </c>
      <c r="AZ132">
        <v>2.8E-3</v>
      </c>
      <c r="BA132" s="35">
        <f t="shared" si="36"/>
        <v>5.2558571428571316E-2</v>
      </c>
      <c r="BB132" s="35">
        <f t="shared" si="37"/>
        <v>6.5475000000000005E-2</v>
      </c>
      <c r="BC132" s="35">
        <f t="shared" si="37"/>
        <v>8.2750000000000011E-3</v>
      </c>
    </row>
    <row r="133" spans="1:55" ht="15">
      <c r="A133" s="1">
        <v>127</v>
      </c>
      <c r="B133">
        <v>0.28560000000000002</v>
      </c>
      <c r="C133">
        <v>2.8E-3</v>
      </c>
      <c r="D133">
        <v>1.6999999999999999E-3</v>
      </c>
      <c r="E133" s="34">
        <f t="shared" si="19"/>
        <v>5.6935714285714645E-3</v>
      </c>
      <c r="F133" s="34">
        <f t="shared" si="20"/>
        <v>1.6542857142857137E-2</v>
      </c>
      <c r="G133" s="34">
        <f t="shared" si="21"/>
        <v>7.1750000000000008E-3</v>
      </c>
      <c r="H133">
        <v>0.27689999999999998</v>
      </c>
      <c r="I133">
        <v>2.8999999999999998E-3</v>
      </c>
      <c r="J133">
        <v>-1.9E-2</v>
      </c>
      <c r="K133" s="35">
        <f t="shared" si="22"/>
        <v>3.088714285714278E-2</v>
      </c>
      <c r="L133" s="35">
        <f t="shared" si="23"/>
        <v>8.3750000000000005E-3</v>
      </c>
      <c r="M133" s="35">
        <f t="shared" si="23"/>
        <v>2.4475E-2</v>
      </c>
      <c r="N133">
        <v>0.27800000000000002</v>
      </c>
      <c r="O133">
        <v>-1.7999999999999999E-2</v>
      </c>
      <c r="P133">
        <v>-1.52E-2</v>
      </c>
      <c r="Q133" s="35">
        <f t="shared" si="24"/>
        <v>2.1428571428572796E-3</v>
      </c>
      <c r="R133" s="35">
        <f t="shared" si="25"/>
        <v>2.3474999999999999E-2</v>
      </c>
      <c r="S133" s="35">
        <f t="shared" si="25"/>
        <v>2.0674999999999999E-2</v>
      </c>
      <c r="T133">
        <v>0.25790000000000002</v>
      </c>
      <c r="U133">
        <v>-9.1000000000000004E-3</v>
      </c>
      <c r="V133">
        <v>-5.8999999999999999E-3</v>
      </c>
      <c r="W133" s="35">
        <f t="shared" si="26"/>
        <v>8.792142857142804E-3</v>
      </c>
      <c r="X133" s="35">
        <f t="shared" si="27"/>
        <v>1.4575000000000001E-2</v>
      </c>
      <c r="Y133" s="35">
        <f t="shared" si="27"/>
        <v>1.1375E-2</v>
      </c>
      <c r="Z133">
        <v>0.2072</v>
      </c>
      <c r="AA133">
        <v>-3.1099999999999999E-2</v>
      </c>
      <c r="AB133">
        <v>-1.4E-3</v>
      </c>
      <c r="AC133" s="35">
        <f t="shared" si="28"/>
        <v>3.7072857142857185E-2</v>
      </c>
      <c r="AD133" s="35">
        <f t="shared" si="29"/>
        <v>3.6574999999999996E-2</v>
      </c>
      <c r="AE133" s="35">
        <f t="shared" si="29"/>
        <v>4.0750000000000005E-3</v>
      </c>
      <c r="AF133">
        <v>0.28889999999999999</v>
      </c>
      <c r="AG133">
        <v>-3.9899999999999998E-2</v>
      </c>
      <c r="AH133">
        <v>-2.9700000000000001E-2</v>
      </c>
      <c r="AI133" s="35">
        <f t="shared" si="30"/>
        <v>1.638214285714279E-2</v>
      </c>
      <c r="AJ133" s="35">
        <f t="shared" si="31"/>
        <v>4.5374999999999999E-2</v>
      </c>
      <c r="AK133" s="35">
        <f t="shared" si="31"/>
        <v>3.5174999999999998E-2</v>
      </c>
      <c r="AL133">
        <v>0.27210000000000001</v>
      </c>
      <c r="AM133">
        <v>-2.7099999999999999E-2</v>
      </c>
      <c r="AN133">
        <v>-2.3699999999999999E-2</v>
      </c>
      <c r="AO133" s="35">
        <f t="shared" si="32"/>
        <v>2.7224285714285923E-2</v>
      </c>
      <c r="AP133" s="35">
        <f t="shared" si="33"/>
        <v>3.2575E-2</v>
      </c>
      <c r="AQ133" s="35">
        <f t="shared" si="33"/>
        <v>2.9175E-2</v>
      </c>
      <c r="AR133">
        <v>0.14000000000000001</v>
      </c>
      <c r="AS133">
        <v>-2.3599999999999999E-2</v>
      </c>
      <c r="AT133">
        <v>-4.6600000000000003E-2</v>
      </c>
      <c r="AU133" s="35">
        <f t="shared" si="34"/>
        <v>4.7341428571428548E-2</v>
      </c>
      <c r="AV133" s="35">
        <f t="shared" si="35"/>
        <v>2.9075E-2</v>
      </c>
      <c r="AW133" s="35">
        <f t="shared" si="35"/>
        <v>5.2075000000000003E-2</v>
      </c>
      <c r="AX133">
        <v>0.2278</v>
      </c>
      <c r="AY133">
        <v>-2.46E-2</v>
      </c>
      <c r="AZ133">
        <v>-2.93E-2</v>
      </c>
      <c r="BA133" s="35">
        <f t="shared" si="36"/>
        <v>1.9641428571428698E-2</v>
      </c>
      <c r="BB133" s="35">
        <f t="shared" si="37"/>
        <v>3.0075000000000001E-2</v>
      </c>
      <c r="BC133" s="35">
        <f t="shared" si="37"/>
        <v>3.4775E-2</v>
      </c>
    </row>
    <row r="134" spans="1:55" ht="15">
      <c r="A134" s="1">
        <v>128</v>
      </c>
      <c r="B134">
        <v>0.28770000000000001</v>
      </c>
      <c r="C134">
        <v>-1.2800000000000001E-2</v>
      </c>
      <c r="D134">
        <v>2.5999999999999999E-3</v>
      </c>
      <c r="E134" s="34">
        <f t="shared" si="19"/>
        <v>7.7935714285714552E-3</v>
      </c>
      <c r="F134" s="34">
        <f t="shared" si="20"/>
        <v>9.4285714285713765E-4</v>
      </c>
      <c r="G134" s="34">
        <f t="shared" si="21"/>
        <v>8.0750000000000006E-3</v>
      </c>
      <c r="H134">
        <v>0.28670000000000001</v>
      </c>
      <c r="I134">
        <v>1.55E-2</v>
      </c>
      <c r="J134">
        <v>-1.0200000000000001E-2</v>
      </c>
      <c r="K134" s="35">
        <f t="shared" si="22"/>
        <v>4.0687142857142811E-2</v>
      </c>
      <c r="L134" s="35">
        <f t="shared" si="23"/>
        <v>2.0975000000000001E-2</v>
      </c>
      <c r="M134" s="35">
        <f t="shared" si="23"/>
        <v>1.5675000000000001E-2</v>
      </c>
      <c r="N134">
        <v>0.28010000000000002</v>
      </c>
      <c r="O134">
        <v>-2.2100000000000002E-2</v>
      </c>
      <c r="P134">
        <v>-1.06E-2</v>
      </c>
      <c r="Q134" s="35">
        <f t="shared" si="24"/>
        <v>4.2428571428572703E-3</v>
      </c>
      <c r="R134" s="35">
        <f t="shared" si="25"/>
        <v>2.7575000000000002E-2</v>
      </c>
      <c r="S134" s="35">
        <f t="shared" si="25"/>
        <v>1.6074999999999999E-2</v>
      </c>
      <c r="T134">
        <v>0.26150000000000001</v>
      </c>
      <c r="U134">
        <v>-4.7199999999999999E-2</v>
      </c>
      <c r="V134">
        <v>-3.8999999999999998E-3</v>
      </c>
      <c r="W134" s="35">
        <f t="shared" si="26"/>
        <v>5.1921428571428119E-3</v>
      </c>
      <c r="X134" s="35">
        <f t="shared" si="27"/>
        <v>5.2675E-2</v>
      </c>
      <c r="Y134" s="35">
        <f t="shared" si="27"/>
        <v>1.5750000000000009E-3</v>
      </c>
      <c r="Z134">
        <v>0.21079999999999999</v>
      </c>
      <c r="AA134">
        <v>-3.27E-2</v>
      </c>
      <c r="AB134">
        <v>2.0000000000000001E-4</v>
      </c>
      <c r="AC134" s="35">
        <f t="shared" si="28"/>
        <v>3.3472857142857193E-2</v>
      </c>
      <c r="AD134" s="35">
        <f t="shared" si="29"/>
        <v>3.8175000000000001E-2</v>
      </c>
      <c r="AE134" s="35">
        <f t="shared" si="29"/>
        <v>5.6750000000000004E-3</v>
      </c>
      <c r="AF134">
        <v>0.28420000000000001</v>
      </c>
      <c r="AG134">
        <v>-1.8499999999999999E-2</v>
      </c>
      <c r="AH134">
        <v>-1.89E-2</v>
      </c>
      <c r="AI134" s="35">
        <f t="shared" si="30"/>
        <v>1.1682142857142808E-2</v>
      </c>
      <c r="AJ134" s="35">
        <f t="shared" si="31"/>
        <v>2.3975E-2</v>
      </c>
      <c r="AK134" s="35">
        <f t="shared" si="31"/>
        <v>2.4375000000000001E-2</v>
      </c>
      <c r="AL134">
        <v>0.27100000000000002</v>
      </c>
      <c r="AM134">
        <v>-3.4000000000000002E-2</v>
      </c>
      <c r="AN134">
        <v>-2.5600000000000001E-2</v>
      </c>
      <c r="AO134" s="35">
        <f t="shared" si="32"/>
        <v>2.6124285714285933E-2</v>
      </c>
      <c r="AP134" s="35">
        <f t="shared" si="33"/>
        <v>3.9475000000000003E-2</v>
      </c>
      <c r="AQ134" s="35">
        <f t="shared" si="33"/>
        <v>3.1075000000000002E-2</v>
      </c>
      <c r="AR134">
        <v>0.1188</v>
      </c>
      <c r="AS134">
        <v>1.12E-2</v>
      </c>
      <c r="AT134">
        <v>1.15E-2</v>
      </c>
      <c r="AU134" s="35">
        <f t="shared" si="34"/>
        <v>2.6141428571428538E-2</v>
      </c>
      <c r="AV134" s="35">
        <f t="shared" si="35"/>
        <v>1.6675000000000002E-2</v>
      </c>
      <c r="AW134" s="35">
        <f t="shared" si="35"/>
        <v>1.6975000000000001E-2</v>
      </c>
      <c r="AX134">
        <v>0.2331</v>
      </c>
      <c r="AY134">
        <v>-4.7699999999999999E-2</v>
      </c>
      <c r="AZ134">
        <v>-3.4099999999999998E-2</v>
      </c>
      <c r="BA134" s="35">
        <f t="shared" si="36"/>
        <v>2.4941428571428698E-2</v>
      </c>
      <c r="BB134" s="35">
        <f t="shared" si="37"/>
        <v>5.3175E-2</v>
      </c>
      <c r="BC134" s="35">
        <f t="shared" si="37"/>
        <v>3.9574999999999999E-2</v>
      </c>
    </row>
    <row r="135" spans="1:55" ht="15">
      <c r="A135" s="1">
        <v>129</v>
      </c>
      <c r="B135">
        <v>0.28960000000000002</v>
      </c>
      <c r="C135">
        <v>-1.15E-2</v>
      </c>
      <c r="D135">
        <v>-5.4999999999999997E-3</v>
      </c>
      <c r="E135" s="34">
        <f t="shared" si="19"/>
        <v>9.693571428571468E-3</v>
      </c>
      <c r="F135" s="34">
        <f t="shared" si="20"/>
        <v>2.2428571428571385E-3</v>
      </c>
      <c r="G135" s="34">
        <f t="shared" si="21"/>
        <v>1.0975E-2</v>
      </c>
      <c r="H135">
        <v>0.28739999999999999</v>
      </c>
      <c r="I135">
        <v>1.2999999999999999E-2</v>
      </c>
      <c r="J135">
        <v>-2.1100000000000001E-2</v>
      </c>
      <c r="K135" s="35">
        <f t="shared" si="22"/>
        <v>4.1387142857142789E-2</v>
      </c>
      <c r="L135" s="35">
        <f t="shared" si="23"/>
        <v>1.8474999999999998E-2</v>
      </c>
      <c r="M135" s="35">
        <f t="shared" si="23"/>
        <v>2.6575000000000001E-2</v>
      </c>
      <c r="N135">
        <v>0.27579999999999999</v>
      </c>
      <c r="O135">
        <v>-1.7999999999999999E-2</v>
      </c>
      <c r="P135">
        <v>-8.3999999999999995E-3</v>
      </c>
      <c r="Q135" s="35">
        <f t="shared" si="24"/>
        <v>5.7142857142755688E-5</v>
      </c>
      <c r="R135" s="35">
        <f t="shared" si="25"/>
        <v>2.3474999999999999E-2</v>
      </c>
      <c r="S135" s="35">
        <f t="shared" si="25"/>
        <v>1.3875E-2</v>
      </c>
      <c r="T135">
        <v>0.27100000000000002</v>
      </c>
      <c r="U135">
        <v>-4.4699999999999997E-2</v>
      </c>
      <c r="V135">
        <v>4.7999999999999996E-3</v>
      </c>
      <c r="W135" s="35">
        <f t="shared" si="26"/>
        <v>4.3078571428571966E-3</v>
      </c>
      <c r="X135" s="35">
        <f t="shared" si="27"/>
        <v>5.0174999999999997E-2</v>
      </c>
      <c r="Y135" s="35">
        <f t="shared" si="27"/>
        <v>1.0274999999999999E-2</v>
      </c>
      <c r="Z135">
        <v>0.2097</v>
      </c>
      <c r="AA135">
        <v>-3.8600000000000002E-2</v>
      </c>
      <c r="AB135">
        <v>6.4999999999999997E-3</v>
      </c>
      <c r="AC135" s="35">
        <f t="shared" si="28"/>
        <v>3.4572857142857183E-2</v>
      </c>
      <c r="AD135" s="35">
        <f t="shared" si="29"/>
        <v>4.4075000000000003E-2</v>
      </c>
      <c r="AE135" s="35">
        <f t="shared" si="29"/>
        <v>1.1975E-2</v>
      </c>
      <c r="AF135">
        <v>0.28989999999999999</v>
      </c>
      <c r="AG135">
        <v>-2.76E-2</v>
      </c>
      <c r="AH135">
        <v>-2.9700000000000001E-2</v>
      </c>
      <c r="AI135" s="35">
        <f t="shared" si="30"/>
        <v>1.7382142857142791E-2</v>
      </c>
      <c r="AJ135" s="35">
        <f t="shared" si="31"/>
        <v>3.3075E-2</v>
      </c>
      <c r="AK135" s="35">
        <f t="shared" si="31"/>
        <v>3.5174999999999998E-2</v>
      </c>
      <c r="AL135">
        <v>0.252</v>
      </c>
      <c r="AM135">
        <v>-6.8699999999999997E-2</v>
      </c>
      <c r="AN135">
        <v>-1.7999999999999999E-2</v>
      </c>
      <c r="AO135" s="35">
        <f t="shared" si="32"/>
        <v>7.1242857142859162E-3</v>
      </c>
      <c r="AP135" s="35">
        <f t="shared" si="33"/>
        <v>7.4174999999999991E-2</v>
      </c>
      <c r="AQ135" s="35">
        <f t="shared" si="33"/>
        <v>2.3474999999999999E-2</v>
      </c>
      <c r="AR135">
        <v>8.9099999999999999E-2</v>
      </c>
      <c r="AS135">
        <v>5.9400000000000001E-2</v>
      </c>
      <c r="AT135">
        <v>2.2200000000000001E-2</v>
      </c>
      <c r="AU135" s="35">
        <f t="shared" si="34"/>
        <v>3.5585714285714665E-3</v>
      </c>
      <c r="AV135" s="35">
        <f t="shared" si="35"/>
        <v>6.4875000000000002E-2</v>
      </c>
      <c r="AW135" s="35">
        <f t="shared" si="35"/>
        <v>2.7675000000000002E-2</v>
      </c>
      <c r="AX135">
        <v>0.1915</v>
      </c>
      <c r="AY135">
        <v>-3.9600000000000003E-2</v>
      </c>
      <c r="AZ135">
        <v>-1.52E-2</v>
      </c>
      <c r="BA135" s="35">
        <f t="shared" si="36"/>
        <v>1.66585714285713E-2</v>
      </c>
      <c r="BB135" s="35">
        <f t="shared" si="37"/>
        <v>4.5075000000000004E-2</v>
      </c>
      <c r="BC135" s="35">
        <f t="shared" si="37"/>
        <v>2.0674999999999999E-2</v>
      </c>
    </row>
    <row r="136" spans="1:55" ht="15">
      <c r="A136" s="1">
        <v>130</v>
      </c>
      <c r="B136">
        <v>0.28670000000000001</v>
      </c>
      <c r="C136">
        <v>-1.9099999999999999E-2</v>
      </c>
      <c r="D136">
        <v>-5.5999999999999999E-3</v>
      </c>
      <c r="E136" s="34">
        <f t="shared" ref="E136:E146" si="38">IF(B136&gt;$B$149,B136-$B$149,$B$149-B136)</f>
        <v>6.7935714285714544E-3</v>
      </c>
      <c r="F136" s="34">
        <f t="shared" ref="F136:F146" si="39">IF(C136&gt;$C$149,C136-$C$149,IF(C136&gt;0,$C$149-C136,IF(C136&gt;(-$C$149),$C$149-(C136*(-1)),(C136+$C$149)*(-1))))</f>
        <v>3.2842857142857139E-2</v>
      </c>
      <c r="G136" s="34">
        <f t="shared" ref="G136:G146" si="40">IF(D136&gt;$D$149,D136-$D$149,IF(D136&gt;0,$D$149-D136,IF(D136&gt;(-$D$149),$D$149-(D136*(-1)),(D136+$D$149)*(-1))))</f>
        <v>1.1075000000000002E-2</v>
      </c>
      <c r="H136">
        <v>0.28010000000000002</v>
      </c>
      <c r="I136">
        <v>1.9E-2</v>
      </c>
      <c r="J136">
        <v>-1.18E-2</v>
      </c>
      <c r="K136" s="35">
        <f t="shared" ref="K136:K146" si="41">IF(H136&gt;$H$149,H136-$H$149,$H$149-H136)</f>
        <v>3.4087142857142816E-2</v>
      </c>
      <c r="L136" s="35">
        <f t="shared" ref="L136:M146" si="42">IF(I136&gt;$D$149,I136-$D$149,IF(I136&gt;0,$D$149-I136,IF(I136&gt;(-$D$149),$D$149-(I136*(-1)),(I136+$D$149)*(-1))))</f>
        <v>2.4475E-2</v>
      </c>
      <c r="M136" s="35">
        <f t="shared" si="42"/>
        <v>1.7274999999999999E-2</v>
      </c>
      <c r="N136">
        <v>0.27460000000000001</v>
      </c>
      <c r="O136">
        <v>-1.9199999999999998E-2</v>
      </c>
      <c r="P136">
        <v>-8.9999999999999993E-3</v>
      </c>
      <c r="Q136" s="35">
        <f t="shared" ref="Q136:Q146" si="43">IF(N136&gt;$N$149,N136-$N$149,$N$149-N136)</f>
        <v>1.2571428571427345E-3</v>
      </c>
      <c r="R136" s="35">
        <f t="shared" ref="R136:S146" si="44">IF(O136&gt;$D$149,O136-$D$149,IF(O136&gt;0,$D$149-O136,IF(O136&gt;(-$D$149),$D$149-(O136*(-1)),(O136+$D$149)*(-1))))</f>
        <v>2.4674999999999999E-2</v>
      </c>
      <c r="S136" s="35">
        <f t="shared" si="44"/>
        <v>1.4475E-2</v>
      </c>
      <c r="T136">
        <v>0.26790000000000003</v>
      </c>
      <c r="U136">
        <v>-1.6899999999999998E-2</v>
      </c>
      <c r="V136">
        <v>-1.2500000000000001E-2</v>
      </c>
      <c r="W136" s="35">
        <f t="shared" ref="W136:W146" si="45">IF(T136&gt;$T$149,T136-$T$149,$T$149-T136)</f>
        <v>1.2078571428572049E-3</v>
      </c>
      <c r="X136" s="35">
        <f t="shared" ref="X136:Y146" si="46">IF(U136&gt;$D$149,U136-$D$149,IF(U136&gt;0,$D$149-U136,IF(U136&gt;(-$D$149),$D$149-(U136*(-1)),(U136+$D$149)*(-1))))</f>
        <v>2.2374999999999999E-2</v>
      </c>
      <c r="Y136" s="35">
        <f t="shared" si="46"/>
        <v>1.7975000000000001E-2</v>
      </c>
      <c r="Z136">
        <v>0.2089</v>
      </c>
      <c r="AA136">
        <v>-3.1399999999999997E-2</v>
      </c>
      <c r="AB136">
        <v>2.18E-2</v>
      </c>
      <c r="AC136" s="35">
        <f t="shared" ref="AC136:AC146" si="47">IF(Z136&gt;$Z$149,Z136-$Z$149,$Z$149-Z136)</f>
        <v>3.5372857142857178E-2</v>
      </c>
      <c r="AD136" s="35">
        <f t="shared" ref="AD136:AE146" si="48">IF(AA136&gt;$D$149,AA136-$D$149,IF(AA136&gt;0,$D$149-AA136,IF(AA136&gt;(-$D$149),$D$149-(AA136*(-1)),(AA136+$D$149)*(-1))))</f>
        <v>3.6874999999999998E-2</v>
      </c>
      <c r="AE136" s="35">
        <f t="shared" si="48"/>
        <v>2.7275000000000001E-2</v>
      </c>
      <c r="AF136">
        <v>0.3009</v>
      </c>
      <c r="AG136">
        <v>-3.56E-2</v>
      </c>
      <c r="AH136">
        <v>-1.0999999999999999E-2</v>
      </c>
      <c r="AI136" s="35">
        <f t="shared" ref="AI136:AI146" si="49">IF(AF136&gt;$AF$149,AF136-$AF$149,$AF$149-AF136)</f>
        <v>2.83821428571428E-2</v>
      </c>
      <c r="AJ136" s="35">
        <f t="shared" ref="AJ136:AK146" si="50">IF(AG136&gt;$D$149,AG136-$D$149,IF(AG136&gt;0,$D$149-AG136,IF(AG136&gt;(-$D$149),$D$149-(AG136*(-1)),(AG136+$D$149)*(-1))))</f>
        <v>4.1075E-2</v>
      </c>
      <c r="AK136" s="35">
        <f t="shared" si="50"/>
        <v>1.6475E-2</v>
      </c>
      <c r="AL136">
        <v>0.2429</v>
      </c>
      <c r="AM136">
        <v>-3.04E-2</v>
      </c>
      <c r="AN136">
        <v>-7.4000000000000003E-3</v>
      </c>
      <c r="AO136" s="35">
        <f t="shared" ref="AO136:AO146" si="51">IF(AL136&gt;$AL$149,AL136-$AL$149,$AL$149-AL136)</f>
        <v>1.9757142857140808E-3</v>
      </c>
      <c r="AP136" s="35">
        <f t="shared" ref="AP136:AQ146" si="52">IF(AM136&gt;$D$149,AM136-$D$149,IF(AM136&gt;0,$D$149-AM136,IF(AM136&gt;(-$D$149),$D$149-(AM136*(-1)),(AM136+$D$149)*(-1))))</f>
        <v>3.5875000000000004E-2</v>
      </c>
      <c r="AQ136" s="35">
        <f t="shared" si="52"/>
        <v>1.2875000000000001E-2</v>
      </c>
      <c r="AR136">
        <v>5.6300000000000003E-2</v>
      </c>
      <c r="AS136">
        <v>2.3999999999999998E-3</v>
      </c>
      <c r="AT136">
        <v>-1.6999999999999999E-3</v>
      </c>
      <c r="AU136" s="35">
        <f t="shared" ref="AU136:AU146" si="53">IF(AR136&gt;$AR$149,AR136-$AR$149,$AR$149-AR136)</f>
        <v>3.6358571428571462E-2</v>
      </c>
      <c r="AV136" s="35">
        <f t="shared" ref="AV136:AW146" si="54">IF(AS136&gt;$D$149,AS136-$D$149,IF(AS136&gt;0,$D$149-AS136,IF(AS136&gt;(-$D$149),$D$149-(AS136*(-1)),(AS136+$D$149)*(-1))))</f>
        <v>7.8750000000000001E-3</v>
      </c>
      <c r="AW136" s="35">
        <f t="shared" si="54"/>
        <v>3.7750000000000006E-3</v>
      </c>
      <c r="AX136">
        <v>0.18529999999999999</v>
      </c>
      <c r="AY136">
        <v>-4.7199999999999999E-2</v>
      </c>
      <c r="AZ136">
        <v>-6.9999999999999999E-4</v>
      </c>
      <c r="BA136" s="35">
        <f t="shared" ref="BA136:BA146" si="55">IF(AX136&gt;$AX$149,AX136-$AX$149,$AX$149-AX136)</f>
        <v>2.2858571428571312E-2</v>
      </c>
      <c r="BB136" s="35">
        <f t="shared" ref="BB136:BC146" si="56">IF(AY136&gt;$D$149,AY136-$D$149,IF(AY136&gt;0,$D$149-AY136,IF(AY136&gt;(-$D$149),$D$149-(AY136*(-1)),(AY136+$D$149)*(-1))))</f>
        <v>5.2675E-2</v>
      </c>
      <c r="BC136" s="35">
        <f t="shared" si="56"/>
        <v>4.7750000000000006E-3</v>
      </c>
    </row>
    <row r="137" spans="1:55" ht="15">
      <c r="A137" s="1">
        <v>131</v>
      </c>
      <c r="B137">
        <v>0.29559999999999997</v>
      </c>
      <c r="C137">
        <v>-1.83E-2</v>
      </c>
      <c r="D137">
        <v>-5.7999999999999996E-3</v>
      </c>
      <c r="E137" s="34">
        <f t="shared" si="38"/>
        <v>1.5693571428571418E-2</v>
      </c>
      <c r="F137" s="34">
        <f t="shared" si="39"/>
        <v>3.2042857142857137E-2</v>
      </c>
      <c r="G137" s="34">
        <f t="shared" si="40"/>
        <v>1.1275E-2</v>
      </c>
      <c r="H137">
        <v>0.26350000000000001</v>
      </c>
      <c r="I137">
        <v>8.2000000000000007E-3</v>
      </c>
      <c r="J137">
        <v>-8.6999999999999994E-3</v>
      </c>
      <c r="K137" s="35">
        <f t="shared" si="41"/>
        <v>1.7487142857142812E-2</v>
      </c>
      <c r="L137" s="35">
        <f t="shared" si="42"/>
        <v>1.3675000000000001E-2</v>
      </c>
      <c r="M137" s="35">
        <f t="shared" si="42"/>
        <v>1.4175E-2</v>
      </c>
      <c r="N137">
        <v>0.28110000000000002</v>
      </c>
      <c r="O137">
        <v>-1.5800000000000002E-2</v>
      </c>
      <c r="P137">
        <v>-5.9999999999999995E-4</v>
      </c>
      <c r="Q137" s="35">
        <f t="shared" si="43"/>
        <v>5.2428571428572712E-3</v>
      </c>
      <c r="R137" s="35">
        <f t="shared" si="44"/>
        <v>2.1275000000000002E-2</v>
      </c>
      <c r="S137" s="35">
        <f t="shared" si="44"/>
        <v>4.8750000000000009E-3</v>
      </c>
      <c r="T137">
        <v>0.2661</v>
      </c>
      <c r="U137">
        <v>-3.0300000000000001E-2</v>
      </c>
      <c r="V137">
        <v>-1.23E-2</v>
      </c>
      <c r="W137" s="35">
        <f t="shared" si="45"/>
        <v>5.9214285714281889E-4</v>
      </c>
      <c r="X137" s="35">
        <f t="shared" si="46"/>
        <v>3.5775000000000001E-2</v>
      </c>
      <c r="Y137" s="35">
        <f t="shared" si="46"/>
        <v>1.7774999999999999E-2</v>
      </c>
      <c r="Z137">
        <v>0.2475</v>
      </c>
      <c r="AA137">
        <v>-4.6800000000000001E-2</v>
      </c>
      <c r="AB137">
        <v>6.3E-3</v>
      </c>
      <c r="AC137" s="35">
        <f t="shared" si="47"/>
        <v>3.2271428571428173E-3</v>
      </c>
      <c r="AD137" s="35">
        <f t="shared" si="48"/>
        <v>5.2275000000000002E-2</v>
      </c>
      <c r="AE137" s="35">
        <f t="shared" si="48"/>
        <v>1.1775000000000001E-2</v>
      </c>
      <c r="AF137">
        <v>0.2989</v>
      </c>
      <c r="AG137">
        <v>-4.3200000000000002E-2</v>
      </c>
      <c r="AH137">
        <v>-8.9999999999999993E-3</v>
      </c>
      <c r="AI137" s="35">
        <f t="shared" si="49"/>
        <v>2.6382142857142798E-2</v>
      </c>
      <c r="AJ137" s="35">
        <f t="shared" si="50"/>
        <v>4.8675000000000003E-2</v>
      </c>
      <c r="AK137" s="35">
        <f t="shared" si="50"/>
        <v>1.4475E-2</v>
      </c>
      <c r="AL137">
        <v>0.22819999999999999</v>
      </c>
      <c r="AM137">
        <v>-2.6700000000000002E-2</v>
      </c>
      <c r="AN137">
        <v>-1.2E-2</v>
      </c>
      <c r="AO137" s="35">
        <f t="shared" si="51"/>
        <v>1.6675714285714099E-2</v>
      </c>
      <c r="AP137" s="35">
        <f t="shared" si="52"/>
        <v>3.2175000000000002E-2</v>
      </c>
      <c r="AQ137" s="35">
        <f t="shared" si="52"/>
        <v>1.7475000000000001E-2</v>
      </c>
      <c r="AR137">
        <v>3.9800000000000002E-2</v>
      </c>
      <c r="AS137">
        <v>-4.5999999999999999E-3</v>
      </c>
      <c r="AT137">
        <v>2.3E-3</v>
      </c>
      <c r="AU137" s="35">
        <f t="shared" si="53"/>
        <v>5.2858571428571463E-2</v>
      </c>
      <c r="AV137" s="35">
        <f t="shared" si="54"/>
        <v>8.7500000000000078E-4</v>
      </c>
      <c r="AW137" s="35">
        <f t="shared" si="54"/>
        <v>7.7750000000000007E-3</v>
      </c>
      <c r="AX137">
        <v>0.17929999999999999</v>
      </c>
      <c r="AY137">
        <v>-1.49E-2</v>
      </c>
      <c r="AZ137">
        <v>-3.3999999999999998E-3</v>
      </c>
      <c r="BA137" s="35">
        <f t="shared" si="55"/>
        <v>2.8858571428571317E-2</v>
      </c>
      <c r="BB137" s="35">
        <f t="shared" si="56"/>
        <v>2.0375000000000001E-2</v>
      </c>
      <c r="BC137" s="35">
        <f t="shared" si="56"/>
        <v>2.0750000000000009E-3</v>
      </c>
    </row>
    <row r="138" spans="1:55" ht="15">
      <c r="A138" s="1">
        <v>132</v>
      </c>
      <c r="B138">
        <v>0.2828</v>
      </c>
      <c r="C138">
        <v>-1.4E-2</v>
      </c>
      <c r="D138">
        <v>-1.38E-2</v>
      </c>
      <c r="E138" s="34">
        <f t="shared" si="38"/>
        <v>2.8935714285714398E-3</v>
      </c>
      <c r="F138" s="34">
        <f t="shared" si="39"/>
        <v>2.7742857142857139E-2</v>
      </c>
      <c r="G138" s="34">
        <f t="shared" si="40"/>
        <v>1.9275E-2</v>
      </c>
      <c r="H138">
        <v>0.24429999999999999</v>
      </c>
      <c r="I138">
        <v>-3.7999999999999999E-2</v>
      </c>
      <c r="J138">
        <v>-2.0500000000000001E-2</v>
      </c>
      <c r="K138" s="35">
        <f t="shared" si="41"/>
        <v>1.7128571428572104E-3</v>
      </c>
      <c r="L138" s="35">
        <f t="shared" si="42"/>
        <v>4.3475E-2</v>
      </c>
      <c r="M138" s="35">
        <f t="shared" si="42"/>
        <v>2.5975000000000002E-2</v>
      </c>
      <c r="N138">
        <v>0.28189999999999998</v>
      </c>
      <c r="O138">
        <v>-1.11E-2</v>
      </c>
      <c r="P138">
        <v>-1.7299999999999999E-2</v>
      </c>
      <c r="Q138" s="35">
        <f t="shared" si="43"/>
        <v>6.0428571428572386E-3</v>
      </c>
      <c r="R138" s="35">
        <f t="shared" si="44"/>
        <v>1.6574999999999999E-2</v>
      </c>
      <c r="S138" s="35">
        <f t="shared" si="44"/>
        <v>2.2775E-2</v>
      </c>
      <c r="T138">
        <v>0.2742</v>
      </c>
      <c r="U138">
        <v>-1.89E-2</v>
      </c>
      <c r="V138">
        <v>-8.5000000000000006E-3</v>
      </c>
      <c r="W138" s="35">
        <f t="shared" si="45"/>
        <v>7.5078571428571772E-3</v>
      </c>
      <c r="X138" s="35">
        <f t="shared" si="46"/>
        <v>2.4375000000000001E-2</v>
      </c>
      <c r="Y138" s="35">
        <f t="shared" si="46"/>
        <v>1.3975000000000001E-2</v>
      </c>
      <c r="Z138">
        <v>0.26529999999999998</v>
      </c>
      <c r="AA138">
        <v>3.7000000000000002E-3</v>
      </c>
      <c r="AB138">
        <v>6.9999999999999999E-4</v>
      </c>
      <c r="AC138" s="35">
        <f t="shared" si="47"/>
        <v>2.10271428571428E-2</v>
      </c>
      <c r="AD138" s="35">
        <f t="shared" si="48"/>
        <v>9.1750000000000009E-3</v>
      </c>
      <c r="AE138" s="35">
        <f t="shared" si="48"/>
        <v>6.1750000000000008E-3</v>
      </c>
      <c r="AF138">
        <v>0.2999</v>
      </c>
      <c r="AG138">
        <v>-4.3200000000000002E-2</v>
      </c>
      <c r="AH138">
        <v>-6.3E-3</v>
      </c>
      <c r="AI138" s="35">
        <f t="shared" si="49"/>
        <v>2.7382142857142799E-2</v>
      </c>
      <c r="AJ138" s="35">
        <f t="shared" si="50"/>
        <v>4.8675000000000003E-2</v>
      </c>
      <c r="AK138" s="35">
        <f t="shared" si="50"/>
        <v>1.1775000000000001E-2</v>
      </c>
      <c r="AL138">
        <v>0.23449999999999999</v>
      </c>
      <c r="AM138">
        <v>-3.3799999999999997E-2</v>
      </c>
      <c r="AN138">
        <v>-1.5900000000000001E-2</v>
      </c>
      <c r="AO138" s="35">
        <f t="shared" si="51"/>
        <v>1.0375714285714099E-2</v>
      </c>
      <c r="AP138" s="35">
        <f t="shared" si="52"/>
        <v>3.9274999999999997E-2</v>
      </c>
      <c r="AQ138" s="35">
        <f t="shared" si="52"/>
        <v>2.1375000000000002E-2</v>
      </c>
      <c r="AR138">
        <v>7.0999999999999994E-2</v>
      </c>
      <c r="AS138">
        <v>-4.7000000000000002E-3</v>
      </c>
      <c r="AT138">
        <v>-1.14E-2</v>
      </c>
      <c r="AU138" s="35">
        <f t="shared" si="53"/>
        <v>2.1658571428571471E-2</v>
      </c>
      <c r="AV138" s="35">
        <f t="shared" si="54"/>
        <v>7.7500000000000051E-4</v>
      </c>
      <c r="AW138" s="35">
        <f t="shared" si="54"/>
        <v>1.6875000000000001E-2</v>
      </c>
      <c r="AX138">
        <v>0.157</v>
      </c>
      <c r="AY138">
        <v>-6.8199999999999997E-2</v>
      </c>
      <c r="AZ138">
        <v>-2.3E-3</v>
      </c>
      <c r="BA138" s="35">
        <f t="shared" si="55"/>
        <v>5.1158571428571303E-2</v>
      </c>
      <c r="BB138" s="35">
        <f t="shared" si="56"/>
        <v>7.367499999999999E-2</v>
      </c>
      <c r="BC138" s="35">
        <f t="shared" si="56"/>
        <v>3.1750000000000007E-3</v>
      </c>
    </row>
    <row r="139" spans="1:55" ht="15">
      <c r="A139" s="1">
        <v>133</v>
      </c>
      <c r="B139">
        <v>0.28070000000000001</v>
      </c>
      <c r="C139">
        <v>-2.5399999999999999E-2</v>
      </c>
      <c r="D139">
        <v>-1.29E-2</v>
      </c>
      <c r="E139" s="34">
        <f t="shared" si="38"/>
        <v>7.9357142857144902E-4</v>
      </c>
      <c r="F139" s="34">
        <f t="shared" si="39"/>
        <v>3.9142857142857139E-2</v>
      </c>
      <c r="G139" s="34">
        <f t="shared" si="40"/>
        <v>1.8375000000000002E-2</v>
      </c>
      <c r="H139">
        <v>0.25369999999999998</v>
      </c>
      <c r="I139">
        <v>-9.2999999999999992E-3</v>
      </c>
      <c r="J139">
        <v>-2E-3</v>
      </c>
      <c r="K139" s="35">
        <f t="shared" si="41"/>
        <v>7.6871428571427813E-3</v>
      </c>
      <c r="L139" s="35">
        <f t="shared" si="42"/>
        <v>1.4775E-2</v>
      </c>
      <c r="M139" s="35">
        <f t="shared" si="42"/>
        <v>3.4750000000000007E-3</v>
      </c>
      <c r="N139">
        <v>0.27829999999999999</v>
      </c>
      <c r="O139">
        <v>-3.3000000000000002E-2</v>
      </c>
      <c r="P139">
        <v>-1.5599999999999999E-2</v>
      </c>
      <c r="Q139" s="35">
        <f t="shared" si="43"/>
        <v>2.4428571428572465E-3</v>
      </c>
      <c r="R139" s="35">
        <f t="shared" si="44"/>
        <v>3.8475000000000002E-2</v>
      </c>
      <c r="S139" s="35">
        <f t="shared" si="44"/>
        <v>2.1075E-2</v>
      </c>
      <c r="T139">
        <v>0.2616</v>
      </c>
      <c r="U139">
        <v>-2.5700000000000001E-2</v>
      </c>
      <c r="V139">
        <v>-9.7000000000000003E-3</v>
      </c>
      <c r="W139" s="35">
        <f t="shared" si="45"/>
        <v>5.0921428571428229E-3</v>
      </c>
      <c r="X139" s="35">
        <f t="shared" si="46"/>
        <v>3.1175000000000001E-2</v>
      </c>
      <c r="Y139" s="35">
        <f t="shared" si="46"/>
        <v>1.5175000000000001E-2</v>
      </c>
      <c r="Z139">
        <v>0.2387</v>
      </c>
      <c r="AA139">
        <v>-3.1099999999999999E-2</v>
      </c>
      <c r="AB139">
        <v>-7.1999999999999998E-3</v>
      </c>
      <c r="AC139" s="35">
        <f t="shared" si="47"/>
        <v>5.5728571428571849E-3</v>
      </c>
      <c r="AD139" s="35">
        <f t="shared" si="48"/>
        <v>3.6574999999999996E-2</v>
      </c>
      <c r="AE139" s="35">
        <f t="shared" si="48"/>
        <v>1.2675000000000001E-2</v>
      </c>
      <c r="AF139">
        <v>0.28810000000000002</v>
      </c>
      <c r="AG139">
        <v>-2.64E-2</v>
      </c>
      <c r="AH139">
        <v>-6.1000000000000004E-3</v>
      </c>
      <c r="AI139" s="35">
        <f t="shared" si="49"/>
        <v>1.5582142857142822E-2</v>
      </c>
      <c r="AJ139" s="35">
        <f t="shared" si="50"/>
        <v>3.1875000000000001E-2</v>
      </c>
      <c r="AK139" s="35">
        <f t="shared" si="50"/>
        <v>1.1575000000000002E-2</v>
      </c>
      <c r="AL139">
        <v>0.22950000000000001</v>
      </c>
      <c r="AM139">
        <v>-4.53E-2</v>
      </c>
      <c r="AN139">
        <v>-1.34E-2</v>
      </c>
      <c r="AO139" s="35">
        <f t="shared" si="51"/>
        <v>1.5375714285714076E-2</v>
      </c>
      <c r="AP139" s="35">
        <f t="shared" si="52"/>
        <v>5.0775000000000001E-2</v>
      </c>
      <c r="AQ139" s="35">
        <f t="shared" si="52"/>
        <v>1.8875000000000003E-2</v>
      </c>
      <c r="AR139">
        <v>0.1389</v>
      </c>
      <c r="AS139">
        <v>1.9800000000000002E-2</v>
      </c>
      <c r="AT139">
        <v>-2.23E-2</v>
      </c>
      <c r="AU139" s="35">
        <f t="shared" si="53"/>
        <v>4.6241428571428531E-2</v>
      </c>
      <c r="AV139" s="35">
        <f t="shared" si="54"/>
        <v>2.5275000000000002E-2</v>
      </c>
      <c r="AW139" s="35">
        <f t="shared" si="54"/>
        <v>2.7775000000000001E-2</v>
      </c>
      <c r="AX139">
        <v>0.20610000000000001</v>
      </c>
      <c r="AY139">
        <v>-2.4E-2</v>
      </c>
      <c r="AZ139">
        <v>-3.1800000000000002E-2</v>
      </c>
      <c r="BA139" s="35">
        <f t="shared" si="55"/>
        <v>2.0585714285712986E-3</v>
      </c>
      <c r="BB139" s="35">
        <f t="shared" si="56"/>
        <v>2.9475000000000001E-2</v>
      </c>
      <c r="BC139" s="35">
        <f t="shared" si="56"/>
        <v>3.7275000000000003E-2</v>
      </c>
    </row>
    <row r="140" spans="1:55" ht="15">
      <c r="A140" s="1">
        <v>134</v>
      </c>
      <c r="B140">
        <v>0.27350000000000002</v>
      </c>
      <c r="C140">
        <v>-2.52E-2</v>
      </c>
      <c r="D140">
        <v>-5.1999999999999998E-3</v>
      </c>
      <c r="E140" s="34">
        <f t="shared" si="38"/>
        <v>6.4064285714285352E-3</v>
      </c>
      <c r="F140" s="34">
        <f t="shared" si="39"/>
        <v>3.894285714285714E-2</v>
      </c>
      <c r="G140" s="34">
        <f t="shared" si="40"/>
        <v>2.7500000000000094E-4</v>
      </c>
      <c r="H140">
        <v>0.2492</v>
      </c>
      <c r="I140">
        <v>-1.9800000000000002E-2</v>
      </c>
      <c r="J140">
        <v>-0.01</v>
      </c>
      <c r="K140" s="35">
        <f t="shared" si="41"/>
        <v>3.1871428571428051E-3</v>
      </c>
      <c r="L140" s="35">
        <f t="shared" si="42"/>
        <v>2.5275000000000002E-2</v>
      </c>
      <c r="M140" s="35">
        <f t="shared" si="42"/>
        <v>1.5475000000000001E-2</v>
      </c>
      <c r="N140">
        <v>0.26769999999999999</v>
      </c>
      <c r="O140">
        <v>-1.6199999999999999E-2</v>
      </c>
      <c r="P140">
        <v>-8.6E-3</v>
      </c>
      <c r="Q140" s="35">
        <f t="shared" si="43"/>
        <v>8.1571428571427518E-3</v>
      </c>
      <c r="R140" s="35">
        <f t="shared" si="44"/>
        <v>2.1675E-2</v>
      </c>
      <c r="S140" s="35">
        <f t="shared" si="44"/>
        <v>1.4075000000000001E-2</v>
      </c>
      <c r="T140">
        <v>0.27029999999999998</v>
      </c>
      <c r="U140">
        <v>-2.3E-2</v>
      </c>
      <c r="V140">
        <v>-1.5E-3</v>
      </c>
      <c r="W140" s="35">
        <f t="shared" si="45"/>
        <v>3.6078571428571626E-3</v>
      </c>
      <c r="X140" s="35">
        <f t="shared" si="46"/>
        <v>2.8475E-2</v>
      </c>
      <c r="Y140" s="35">
        <f t="shared" si="46"/>
        <v>3.9750000000000011E-3</v>
      </c>
      <c r="Z140">
        <v>0.21329999999999999</v>
      </c>
      <c r="AA140">
        <v>-2.29E-2</v>
      </c>
      <c r="AB140">
        <v>8.3999999999999995E-3</v>
      </c>
      <c r="AC140" s="35">
        <f t="shared" si="47"/>
        <v>3.0972857142857191E-2</v>
      </c>
      <c r="AD140" s="35">
        <f t="shared" si="48"/>
        <v>2.8375000000000001E-2</v>
      </c>
      <c r="AE140" s="35">
        <f t="shared" si="48"/>
        <v>1.3875E-2</v>
      </c>
      <c r="AF140">
        <v>0.27839999999999998</v>
      </c>
      <c r="AG140">
        <v>-2.2100000000000002E-2</v>
      </c>
      <c r="AH140">
        <v>-6.1999999999999998E-3</v>
      </c>
      <c r="AI140" s="35">
        <f t="shared" si="49"/>
        <v>5.8821428571427803E-3</v>
      </c>
      <c r="AJ140" s="35">
        <f t="shared" si="50"/>
        <v>2.7575000000000002E-2</v>
      </c>
      <c r="AK140" s="35">
        <f t="shared" si="50"/>
        <v>1.1675000000000001E-2</v>
      </c>
      <c r="AL140">
        <v>0.25629999999999997</v>
      </c>
      <c r="AM140">
        <v>-2.5499999999999998E-2</v>
      </c>
      <c r="AN140">
        <v>-1.04E-2</v>
      </c>
      <c r="AO140" s="35">
        <f t="shared" si="51"/>
        <v>1.1424285714285887E-2</v>
      </c>
      <c r="AP140" s="35">
        <f t="shared" si="52"/>
        <v>3.0974999999999999E-2</v>
      </c>
      <c r="AQ140" s="35">
        <f t="shared" si="52"/>
        <v>1.5875E-2</v>
      </c>
      <c r="AR140">
        <v>0.1177</v>
      </c>
      <c r="AS140">
        <v>2.06E-2</v>
      </c>
      <c r="AT140">
        <v>-2.3999999999999998E-3</v>
      </c>
      <c r="AU140" s="35">
        <f t="shared" si="53"/>
        <v>2.5041428571428534E-2</v>
      </c>
      <c r="AV140" s="35">
        <f t="shared" si="54"/>
        <v>2.6075000000000001E-2</v>
      </c>
      <c r="AW140" s="35">
        <f t="shared" si="54"/>
        <v>3.0750000000000009E-3</v>
      </c>
      <c r="AX140">
        <v>0.2276</v>
      </c>
      <c r="AY140">
        <v>7.6E-3</v>
      </c>
      <c r="AZ140">
        <v>-4.8000000000000001E-2</v>
      </c>
      <c r="BA140" s="35">
        <f t="shared" si="55"/>
        <v>1.9441428571428693E-2</v>
      </c>
      <c r="BB140" s="35">
        <f t="shared" si="56"/>
        <v>1.3075E-2</v>
      </c>
      <c r="BC140" s="35">
        <f t="shared" si="56"/>
        <v>5.3475000000000002E-2</v>
      </c>
    </row>
    <row r="141" spans="1:55" ht="15">
      <c r="A141" s="1">
        <v>135</v>
      </c>
      <c r="B141">
        <v>0.27800000000000002</v>
      </c>
      <c r="C141">
        <v>-0.02</v>
      </c>
      <c r="D141">
        <v>-5.9999999999999995E-4</v>
      </c>
      <c r="E141" s="34">
        <f t="shared" si="38"/>
        <v>1.9064285714285312E-3</v>
      </c>
      <c r="F141" s="34">
        <f t="shared" si="39"/>
        <v>3.3742857142857137E-2</v>
      </c>
      <c r="G141" s="34">
        <f t="shared" si="40"/>
        <v>4.8750000000000009E-3</v>
      </c>
      <c r="H141">
        <v>0.2792</v>
      </c>
      <c r="I141">
        <v>-5.7000000000000002E-3</v>
      </c>
      <c r="J141">
        <v>-2.8E-3</v>
      </c>
      <c r="K141" s="35">
        <f t="shared" si="41"/>
        <v>3.3187142857142804E-2</v>
      </c>
      <c r="L141" s="35">
        <f t="shared" si="42"/>
        <v>1.1175000000000001E-2</v>
      </c>
      <c r="M141" s="35">
        <f t="shared" si="42"/>
        <v>2.6750000000000007E-3</v>
      </c>
      <c r="N141">
        <v>0.26840000000000003</v>
      </c>
      <c r="O141">
        <v>-1.7899999999999999E-2</v>
      </c>
      <c r="P141">
        <v>-1.0800000000000001E-2</v>
      </c>
      <c r="Q141" s="35">
        <f t="shared" si="43"/>
        <v>7.4571428571427179E-3</v>
      </c>
      <c r="R141" s="35">
        <f t="shared" si="44"/>
        <v>2.3375E-2</v>
      </c>
      <c r="S141" s="35">
        <f t="shared" si="44"/>
        <v>1.6275000000000001E-2</v>
      </c>
      <c r="T141">
        <v>0.26050000000000001</v>
      </c>
      <c r="U141">
        <v>-2.1100000000000001E-2</v>
      </c>
      <c r="V141">
        <v>-9.2999999999999992E-3</v>
      </c>
      <c r="W141" s="35">
        <f t="shared" si="45"/>
        <v>6.1921428571428128E-3</v>
      </c>
      <c r="X141" s="35">
        <f t="shared" si="46"/>
        <v>2.6575000000000001E-2</v>
      </c>
      <c r="Y141" s="35">
        <f t="shared" si="46"/>
        <v>1.4775E-2</v>
      </c>
      <c r="Z141">
        <v>0.22739999999999999</v>
      </c>
      <c r="AA141">
        <v>-3.9300000000000002E-2</v>
      </c>
      <c r="AB141">
        <v>2.8999999999999998E-3</v>
      </c>
      <c r="AC141" s="35">
        <f t="shared" si="47"/>
        <v>1.6872857142857189E-2</v>
      </c>
      <c r="AD141" s="35">
        <f t="shared" si="48"/>
        <v>4.4775000000000002E-2</v>
      </c>
      <c r="AE141" s="35">
        <f t="shared" si="48"/>
        <v>8.3750000000000005E-3</v>
      </c>
      <c r="AF141">
        <v>0.27329999999999999</v>
      </c>
      <c r="AG141">
        <v>-2.1700000000000001E-2</v>
      </c>
      <c r="AH141">
        <v>-1.52E-2</v>
      </c>
      <c r="AI141" s="35">
        <f t="shared" si="49"/>
        <v>7.8214285714278686E-4</v>
      </c>
      <c r="AJ141" s="35">
        <f t="shared" si="50"/>
        <v>2.7175000000000001E-2</v>
      </c>
      <c r="AK141" s="35">
        <f t="shared" si="50"/>
        <v>2.0674999999999999E-2</v>
      </c>
      <c r="AL141">
        <v>0.25219999999999998</v>
      </c>
      <c r="AM141">
        <v>-3.5200000000000002E-2</v>
      </c>
      <c r="AN141">
        <v>-5.7999999999999996E-3</v>
      </c>
      <c r="AO141" s="35">
        <f t="shared" si="51"/>
        <v>7.3242857142858941E-3</v>
      </c>
      <c r="AP141" s="35">
        <f t="shared" si="52"/>
        <v>4.0675000000000003E-2</v>
      </c>
      <c r="AQ141" s="35">
        <f t="shared" si="52"/>
        <v>1.1275E-2</v>
      </c>
      <c r="AR141">
        <v>0.1132</v>
      </c>
      <c r="AS141">
        <v>3.0000000000000001E-3</v>
      </c>
      <c r="AT141">
        <v>-5.0000000000000001E-4</v>
      </c>
      <c r="AU141" s="35">
        <f t="shared" si="53"/>
        <v>2.054142857142853E-2</v>
      </c>
      <c r="AV141" s="35">
        <f t="shared" si="54"/>
        <v>8.4749999999999999E-3</v>
      </c>
      <c r="AW141" s="35">
        <f t="shared" si="54"/>
        <v>4.9750000000000003E-3</v>
      </c>
      <c r="AX141">
        <v>0.1973</v>
      </c>
      <c r="AY141">
        <v>-5.6500000000000002E-2</v>
      </c>
      <c r="AZ141">
        <v>2.8E-3</v>
      </c>
      <c r="BA141" s="35">
        <f t="shared" si="55"/>
        <v>1.0858571428571301E-2</v>
      </c>
      <c r="BB141" s="35">
        <f t="shared" si="56"/>
        <v>6.1975000000000002E-2</v>
      </c>
      <c r="BC141" s="35">
        <f t="shared" si="56"/>
        <v>8.2750000000000011E-3</v>
      </c>
    </row>
    <row r="142" spans="1:55" ht="15">
      <c r="A142" s="1">
        <v>136</v>
      </c>
      <c r="B142">
        <v>0.27650000000000002</v>
      </c>
      <c r="C142">
        <v>-2.63E-2</v>
      </c>
      <c r="D142">
        <v>5.4000000000000003E-3</v>
      </c>
      <c r="E142" s="34">
        <f t="shared" si="38"/>
        <v>3.4064285714285325E-3</v>
      </c>
      <c r="F142" s="34">
        <f t="shared" si="39"/>
        <v>4.0042857142857137E-2</v>
      </c>
      <c r="G142" s="34">
        <f t="shared" si="40"/>
        <v>1.0875000000000001E-2</v>
      </c>
      <c r="H142">
        <v>0.2472</v>
      </c>
      <c r="I142">
        <v>-7.1000000000000004E-3</v>
      </c>
      <c r="J142">
        <v>4.3E-3</v>
      </c>
      <c r="K142" s="35">
        <f t="shared" si="41"/>
        <v>1.1871428571428033E-3</v>
      </c>
      <c r="L142" s="35">
        <f t="shared" si="42"/>
        <v>1.2575000000000001E-2</v>
      </c>
      <c r="M142" s="35">
        <f t="shared" si="42"/>
        <v>9.7750000000000007E-3</v>
      </c>
      <c r="N142">
        <v>0.27450000000000002</v>
      </c>
      <c r="O142">
        <v>-2.5600000000000001E-2</v>
      </c>
      <c r="P142">
        <v>-5.9999999999999995E-4</v>
      </c>
      <c r="Q142" s="35">
        <f t="shared" si="43"/>
        <v>1.3571428571427235E-3</v>
      </c>
      <c r="R142" s="35">
        <f t="shared" si="44"/>
        <v>3.1075000000000002E-2</v>
      </c>
      <c r="S142" s="35">
        <f t="shared" si="44"/>
        <v>4.8750000000000009E-3</v>
      </c>
      <c r="T142">
        <v>0.26390000000000002</v>
      </c>
      <c r="U142">
        <v>-1.9900000000000001E-2</v>
      </c>
      <c r="V142">
        <v>-4.0000000000000002E-4</v>
      </c>
      <c r="W142" s="35">
        <f t="shared" si="45"/>
        <v>2.7921428571427986E-3</v>
      </c>
      <c r="X142" s="35">
        <f t="shared" si="46"/>
        <v>2.5375000000000002E-2</v>
      </c>
      <c r="Y142" s="35">
        <f t="shared" si="46"/>
        <v>5.0750000000000005E-3</v>
      </c>
      <c r="Z142">
        <v>0.22839999999999999</v>
      </c>
      <c r="AA142">
        <v>-3.78E-2</v>
      </c>
      <c r="AB142">
        <v>5.4999999999999997E-3</v>
      </c>
      <c r="AC142" s="35">
        <f t="shared" si="47"/>
        <v>1.5872857142857189E-2</v>
      </c>
      <c r="AD142" s="35">
        <f t="shared" si="48"/>
        <v>4.3275000000000001E-2</v>
      </c>
      <c r="AE142" s="35">
        <f t="shared" si="48"/>
        <v>1.0975E-2</v>
      </c>
      <c r="AF142">
        <v>0.26319999999999999</v>
      </c>
      <c r="AG142">
        <v>-1.7299999999999999E-2</v>
      </c>
      <c r="AH142">
        <v>-4.8999999999999998E-3</v>
      </c>
      <c r="AI142" s="35">
        <f t="shared" si="49"/>
        <v>9.317857142857211E-3</v>
      </c>
      <c r="AJ142" s="35">
        <f t="shared" si="50"/>
        <v>2.2775E-2</v>
      </c>
      <c r="AK142" s="35">
        <f t="shared" si="50"/>
        <v>5.7500000000000086E-4</v>
      </c>
      <c r="AL142">
        <v>0.254</v>
      </c>
      <c r="AM142">
        <v>-2.58E-2</v>
      </c>
      <c r="AN142">
        <v>-2.8E-3</v>
      </c>
      <c r="AO142" s="35">
        <f t="shared" si="51"/>
        <v>9.1242857142859179E-3</v>
      </c>
      <c r="AP142" s="35">
        <f t="shared" si="52"/>
        <v>3.1274999999999997E-2</v>
      </c>
      <c r="AQ142" s="35">
        <f t="shared" si="52"/>
        <v>2.6750000000000007E-3</v>
      </c>
      <c r="AR142">
        <v>6.6199999999999995E-2</v>
      </c>
      <c r="AS142">
        <v>-5.2400000000000002E-2</v>
      </c>
      <c r="AT142">
        <v>-5.1999999999999998E-3</v>
      </c>
      <c r="AU142" s="35">
        <f t="shared" si="53"/>
        <v>2.645857142857147E-2</v>
      </c>
      <c r="AV142" s="35">
        <f t="shared" si="54"/>
        <v>5.7875000000000003E-2</v>
      </c>
      <c r="AW142" s="35">
        <f t="shared" si="54"/>
        <v>2.7500000000000094E-4</v>
      </c>
      <c r="AX142">
        <v>0.2276</v>
      </c>
      <c r="AY142">
        <v>-3.7699999999999997E-2</v>
      </c>
      <c r="AZ142">
        <v>-2.1000000000000001E-2</v>
      </c>
      <c r="BA142" s="35">
        <f t="shared" si="55"/>
        <v>1.9441428571428693E-2</v>
      </c>
      <c r="BB142" s="35">
        <f t="shared" si="56"/>
        <v>4.3174999999999998E-2</v>
      </c>
      <c r="BC142" s="35">
        <f t="shared" si="56"/>
        <v>2.6475000000000002E-2</v>
      </c>
    </row>
    <row r="143" spans="1:55" ht="15">
      <c r="A143" s="1">
        <v>137</v>
      </c>
      <c r="B143">
        <v>0.28179999999999999</v>
      </c>
      <c r="C143">
        <v>-2.5100000000000001E-2</v>
      </c>
      <c r="D143">
        <v>1.0200000000000001E-2</v>
      </c>
      <c r="E143" s="34">
        <f t="shared" si="38"/>
        <v>1.8935714285714389E-3</v>
      </c>
      <c r="F143" s="34">
        <f t="shared" si="39"/>
        <v>3.8842857142857137E-2</v>
      </c>
      <c r="G143" s="34">
        <f t="shared" si="40"/>
        <v>1.5675000000000001E-2</v>
      </c>
      <c r="H143">
        <v>0.21940000000000001</v>
      </c>
      <c r="I143">
        <v>-1.7100000000000001E-2</v>
      </c>
      <c r="J143">
        <v>1.0500000000000001E-2</v>
      </c>
      <c r="K143" s="35">
        <f t="shared" si="41"/>
        <v>2.6612857142857188E-2</v>
      </c>
      <c r="L143" s="35">
        <f t="shared" si="42"/>
        <v>2.2575000000000001E-2</v>
      </c>
      <c r="M143" s="35">
        <f t="shared" si="42"/>
        <v>1.5975000000000003E-2</v>
      </c>
      <c r="N143">
        <v>0.27110000000000001</v>
      </c>
      <c r="O143">
        <v>-2.4799999999999999E-2</v>
      </c>
      <c r="P143">
        <v>4.7000000000000002E-3</v>
      </c>
      <c r="Q143" s="35">
        <f t="shared" si="43"/>
        <v>4.7571428571427377E-3</v>
      </c>
      <c r="R143" s="35">
        <f t="shared" si="44"/>
        <v>3.0275E-2</v>
      </c>
      <c r="S143" s="35">
        <f t="shared" si="44"/>
        <v>1.0175E-2</v>
      </c>
      <c r="T143">
        <v>0.27239999999999998</v>
      </c>
      <c r="U143">
        <v>-2.5399999999999999E-2</v>
      </c>
      <c r="V143">
        <v>1.26E-2</v>
      </c>
      <c r="W143" s="35">
        <f t="shared" si="45"/>
        <v>5.7078571428571534E-3</v>
      </c>
      <c r="X143" s="35">
        <f t="shared" si="46"/>
        <v>3.0875E-2</v>
      </c>
      <c r="Y143" s="35">
        <f t="shared" si="46"/>
        <v>1.8075000000000001E-2</v>
      </c>
      <c r="Z143">
        <v>0.26279999999999998</v>
      </c>
      <c r="AA143">
        <v>-2.52E-2</v>
      </c>
      <c r="AB143">
        <v>1.6E-2</v>
      </c>
      <c r="AC143" s="35">
        <f t="shared" si="47"/>
        <v>1.8527142857142798E-2</v>
      </c>
      <c r="AD143" s="35">
        <f t="shared" si="48"/>
        <v>3.0675000000000001E-2</v>
      </c>
      <c r="AE143" s="35">
        <f t="shared" si="48"/>
        <v>2.1475000000000001E-2</v>
      </c>
      <c r="AF143">
        <v>0.2717</v>
      </c>
      <c r="AG143">
        <v>-1.15E-2</v>
      </c>
      <c r="AH143">
        <v>8.5000000000000006E-3</v>
      </c>
      <c r="AI143" s="35">
        <f t="shared" si="49"/>
        <v>8.1785714285720346E-4</v>
      </c>
      <c r="AJ143" s="35">
        <f t="shared" si="50"/>
        <v>1.6975000000000001E-2</v>
      </c>
      <c r="AK143" s="35">
        <f t="shared" si="50"/>
        <v>1.3975000000000001E-2</v>
      </c>
      <c r="AL143">
        <v>0.2757</v>
      </c>
      <c r="AM143">
        <v>-1.8700000000000001E-2</v>
      </c>
      <c r="AN143">
        <v>-1.2800000000000001E-2</v>
      </c>
      <c r="AO143" s="35">
        <f t="shared" si="51"/>
        <v>3.0824285714285915E-2</v>
      </c>
      <c r="AP143" s="35">
        <f t="shared" si="52"/>
        <v>2.4175000000000002E-2</v>
      </c>
      <c r="AQ143" s="35">
        <f t="shared" si="52"/>
        <v>1.8275E-2</v>
      </c>
      <c r="AR143">
        <v>7.8299999999999995E-2</v>
      </c>
      <c r="AS143">
        <v>-4.1399999999999999E-2</v>
      </c>
      <c r="AT143">
        <v>1.2500000000000001E-2</v>
      </c>
      <c r="AU143" s="35">
        <f t="shared" si="53"/>
        <v>1.4358571428571471E-2</v>
      </c>
      <c r="AV143" s="35">
        <f t="shared" si="54"/>
        <v>4.6875E-2</v>
      </c>
      <c r="AW143" s="35">
        <f t="shared" si="54"/>
        <v>1.7975000000000001E-2</v>
      </c>
      <c r="AX143">
        <v>0.23799999999999999</v>
      </c>
      <c r="AY143">
        <v>-3.9E-2</v>
      </c>
      <c r="AZ143">
        <v>-3.4700000000000002E-2</v>
      </c>
      <c r="BA143" s="35">
        <f t="shared" si="55"/>
        <v>2.9841428571428685E-2</v>
      </c>
      <c r="BB143" s="35">
        <f t="shared" si="56"/>
        <v>4.4475000000000001E-2</v>
      </c>
      <c r="BC143" s="35">
        <f t="shared" si="56"/>
        <v>4.0175000000000002E-2</v>
      </c>
    </row>
    <row r="144" spans="1:55" ht="15">
      <c r="A144" s="1">
        <v>138</v>
      </c>
      <c r="B144">
        <v>0.27360000000000001</v>
      </c>
      <c r="C144">
        <v>-1.47E-2</v>
      </c>
      <c r="D144">
        <v>8.9999999999999993E-3</v>
      </c>
      <c r="E144" s="34">
        <f t="shared" si="38"/>
        <v>6.3064285714285462E-3</v>
      </c>
      <c r="F144" s="34">
        <f t="shared" si="39"/>
        <v>2.8442857142857138E-2</v>
      </c>
      <c r="G144" s="34">
        <f t="shared" si="40"/>
        <v>1.4475E-2</v>
      </c>
      <c r="H144">
        <v>0.2437</v>
      </c>
      <c r="I144">
        <v>-4.4000000000000003E-3</v>
      </c>
      <c r="J144">
        <v>5.1999999999999998E-3</v>
      </c>
      <c r="K144" s="35">
        <f t="shared" si="41"/>
        <v>2.3128571428571998E-3</v>
      </c>
      <c r="L144" s="35">
        <f t="shared" si="42"/>
        <v>1.0750000000000004E-3</v>
      </c>
      <c r="M144" s="35">
        <f t="shared" si="42"/>
        <v>1.0675E-2</v>
      </c>
      <c r="N144">
        <v>0.27729999999999999</v>
      </c>
      <c r="O144">
        <v>-5.7000000000000002E-3</v>
      </c>
      <c r="P144">
        <v>9.2999999999999992E-3</v>
      </c>
      <c r="Q144" s="35">
        <f t="shared" si="43"/>
        <v>1.4428571428572456E-3</v>
      </c>
      <c r="R144" s="35">
        <f t="shared" si="44"/>
        <v>1.1175000000000001E-2</v>
      </c>
      <c r="S144" s="35">
        <f t="shared" si="44"/>
        <v>1.4775E-2</v>
      </c>
      <c r="T144">
        <v>0.27610000000000001</v>
      </c>
      <c r="U144">
        <v>-3.3500000000000002E-2</v>
      </c>
      <c r="V144">
        <v>-9.1999999999999998E-3</v>
      </c>
      <c r="W144" s="35">
        <f t="shared" si="45"/>
        <v>9.40785714285719E-3</v>
      </c>
      <c r="X144" s="35">
        <f t="shared" si="46"/>
        <v>3.8975000000000003E-2</v>
      </c>
      <c r="Y144" s="35">
        <f t="shared" si="46"/>
        <v>1.4675000000000001E-2</v>
      </c>
      <c r="Z144">
        <v>0.26819999999999999</v>
      </c>
      <c r="AA144">
        <v>-2.3099999999999999E-2</v>
      </c>
      <c r="AB144">
        <v>5.0000000000000001E-4</v>
      </c>
      <c r="AC144" s="35">
        <f t="shared" si="47"/>
        <v>2.3927142857142814E-2</v>
      </c>
      <c r="AD144" s="35">
        <f t="shared" si="48"/>
        <v>2.8575E-2</v>
      </c>
      <c r="AE144" s="35">
        <f t="shared" si="48"/>
        <v>5.9750000000000011E-3</v>
      </c>
      <c r="AF144">
        <v>0.26879999999999998</v>
      </c>
      <c r="AG144">
        <v>-1.9400000000000001E-2</v>
      </c>
      <c r="AH144">
        <v>-1.0500000000000001E-2</v>
      </c>
      <c r="AI144" s="35">
        <f t="shared" si="49"/>
        <v>3.7178571428572171E-3</v>
      </c>
      <c r="AJ144" s="35">
        <f t="shared" si="50"/>
        <v>2.4875000000000001E-2</v>
      </c>
      <c r="AK144" s="35">
        <f t="shared" si="50"/>
        <v>1.5975000000000003E-2</v>
      </c>
      <c r="AL144">
        <v>0.2356</v>
      </c>
      <c r="AM144">
        <v>-3.5200000000000002E-2</v>
      </c>
      <c r="AN144">
        <v>-3.4299999999999997E-2</v>
      </c>
      <c r="AO144" s="35">
        <f t="shared" si="51"/>
        <v>9.2757142857140817E-3</v>
      </c>
      <c r="AP144" s="35">
        <f t="shared" si="52"/>
        <v>4.0675000000000003E-2</v>
      </c>
      <c r="AQ144" s="35">
        <f t="shared" si="52"/>
        <v>3.9774999999999998E-2</v>
      </c>
      <c r="AR144">
        <v>0.13020000000000001</v>
      </c>
      <c r="AS144">
        <v>-5.4199999999999998E-2</v>
      </c>
      <c r="AT144">
        <v>-4.07E-2</v>
      </c>
      <c r="AU144" s="35">
        <f t="shared" si="53"/>
        <v>3.7541428571428545E-2</v>
      </c>
      <c r="AV144" s="35">
        <f t="shared" si="54"/>
        <v>5.9674999999999999E-2</v>
      </c>
      <c r="AW144" s="35">
        <f t="shared" si="54"/>
        <v>4.6175000000000001E-2</v>
      </c>
      <c r="AX144">
        <v>0.1726</v>
      </c>
      <c r="AY144">
        <v>-3.6700000000000003E-2</v>
      </c>
      <c r="AZ144">
        <v>-4.0000000000000001E-3</v>
      </c>
      <c r="BA144" s="35">
        <f t="shared" si="55"/>
        <v>3.5558571428571301E-2</v>
      </c>
      <c r="BB144" s="35">
        <f t="shared" si="56"/>
        <v>4.2175000000000004E-2</v>
      </c>
      <c r="BC144" s="35">
        <f t="shared" si="56"/>
        <v>1.4750000000000006E-3</v>
      </c>
    </row>
    <row r="145" spans="1:55" ht="15">
      <c r="A145" s="1">
        <v>139</v>
      </c>
      <c r="B145">
        <v>0.27379999999999999</v>
      </c>
      <c r="C145">
        <v>-2.2000000000000001E-3</v>
      </c>
      <c r="D145">
        <v>4.5999999999999999E-3</v>
      </c>
      <c r="E145" s="34">
        <f t="shared" si="38"/>
        <v>6.1064285714285682E-3</v>
      </c>
      <c r="F145" s="34">
        <f t="shared" si="39"/>
        <v>1.1542857142857138E-2</v>
      </c>
      <c r="G145" s="34">
        <f t="shared" si="40"/>
        <v>1.0075000000000001E-2</v>
      </c>
      <c r="H145">
        <v>0.27560000000000001</v>
      </c>
      <c r="I145">
        <v>-1.8E-3</v>
      </c>
      <c r="J145">
        <v>8.0000000000000004E-4</v>
      </c>
      <c r="K145" s="35">
        <f t="shared" si="41"/>
        <v>2.9587142857142812E-2</v>
      </c>
      <c r="L145" s="35">
        <f t="shared" si="42"/>
        <v>3.6750000000000007E-3</v>
      </c>
      <c r="M145" s="35">
        <f t="shared" si="42"/>
        <v>6.2750000000000011E-3</v>
      </c>
      <c r="N145">
        <v>0.2863</v>
      </c>
      <c r="O145">
        <v>-2.3400000000000001E-2</v>
      </c>
      <c r="P145">
        <v>-8.3000000000000001E-3</v>
      </c>
      <c r="Q145" s="35">
        <f t="shared" si="43"/>
        <v>1.0442857142857254E-2</v>
      </c>
      <c r="R145" s="35">
        <f t="shared" si="44"/>
        <v>2.8875000000000001E-2</v>
      </c>
      <c r="S145" s="35">
        <f t="shared" si="44"/>
        <v>1.3775000000000001E-2</v>
      </c>
      <c r="T145">
        <v>0.28220000000000001</v>
      </c>
      <c r="U145">
        <v>-2.81E-2</v>
      </c>
      <c r="V145">
        <v>-8.8999999999999999E-3</v>
      </c>
      <c r="W145" s="35">
        <f t="shared" si="45"/>
        <v>1.5507857142857184E-2</v>
      </c>
      <c r="X145" s="35">
        <f t="shared" si="46"/>
        <v>3.3575000000000001E-2</v>
      </c>
      <c r="Y145" s="35">
        <f t="shared" si="46"/>
        <v>1.4375000000000001E-2</v>
      </c>
      <c r="Z145">
        <v>0.2394</v>
      </c>
      <c r="AA145">
        <v>-3.09E-2</v>
      </c>
      <c r="AB145">
        <v>-1.3100000000000001E-2</v>
      </c>
      <c r="AC145" s="35">
        <f t="shared" si="47"/>
        <v>4.8728571428571787E-3</v>
      </c>
      <c r="AD145" s="35">
        <f t="shared" si="48"/>
        <v>3.6375000000000005E-2</v>
      </c>
      <c r="AE145" s="35">
        <f t="shared" si="48"/>
        <v>1.8575000000000001E-2</v>
      </c>
      <c r="AF145">
        <v>0.26579999999999998</v>
      </c>
      <c r="AG145">
        <v>-5.1700000000000003E-2</v>
      </c>
      <c r="AH145">
        <v>-2.0299999999999999E-2</v>
      </c>
      <c r="AI145" s="35">
        <f t="shared" si="49"/>
        <v>6.7178571428572198E-3</v>
      </c>
      <c r="AJ145" s="35">
        <f t="shared" si="50"/>
        <v>5.7175000000000004E-2</v>
      </c>
      <c r="AK145" s="35">
        <f t="shared" si="50"/>
        <v>2.5774999999999999E-2</v>
      </c>
      <c r="AL145">
        <v>0.2172</v>
      </c>
      <c r="AM145">
        <v>-6.9199999999999998E-2</v>
      </c>
      <c r="AN145">
        <v>-2.3300000000000001E-2</v>
      </c>
      <c r="AO145" s="35">
        <f t="shared" si="51"/>
        <v>2.7675714285714081E-2</v>
      </c>
      <c r="AP145" s="35">
        <f t="shared" si="52"/>
        <v>7.4674999999999991E-2</v>
      </c>
      <c r="AQ145" s="35">
        <f t="shared" si="52"/>
        <v>2.8775000000000002E-2</v>
      </c>
      <c r="AR145">
        <v>0.1651</v>
      </c>
      <c r="AS145">
        <v>3.8E-3</v>
      </c>
      <c r="AT145">
        <v>2.07E-2</v>
      </c>
      <c r="AU145" s="35">
        <f t="shared" si="53"/>
        <v>7.2441428571428532E-2</v>
      </c>
      <c r="AV145" s="35">
        <f t="shared" si="54"/>
        <v>9.2750000000000003E-3</v>
      </c>
      <c r="AW145" s="35">
        <f t="shared" si="54"/>
        <v>2.6175E-2</v>
      </c>
      <c r="AX145">
        <v>0.1416</v>
      </c>
      <c r="AY145">
        <v>-4.3499999999999997E-2</v>
      </c>
      <c r="AZ145">
        <v>1.89E-2</v>
      </c>
      <c r="BA145" s="35">
        <f t="shared" si="55"/>
        <v>6.65585714285713E-2</v>
      </c>
      <c r="BB145" s="35">
        <f t="shared" si="56"/>
        <v>4.8974999999999998E-2</v>
      </c>
      <c r="BC145" s="35">
        <f t="shared" si="56"/>
        <v>2.4375000000000001E-2</v>
      </c>
    </row>
    <row r="146" spans="1:55" ht="15">
      <c r="A146" s="1">
        <v>140</v>
      </c>
      <c r="B146">
        <v>0.27189999999999998</v>
      </c>
      <c r="C146">
        <v>-9.7999999999999997E-3</v>
      </c>
      <c r="D146">
        <v>8.6E-3</v>
      </c>
      <c r="E146" s="34">
        <f t="shared" si="38"/>
        <v>8.006428571428581E-3</v>
      </c>
      <c r="F146" s="34">
        <f t="shared" si="39"/>
        <v>3.9428571428571386E-3</v>
      </c>
      <c r="G146" s="34">
        <f t="shared" si="40"/>
        <v>1.4075000000000001E-2</v>
      </c>
      <c r="H146">
        <v>0.29370000000000002</v>
      </c>
      <c r="I146">
        <v>-1.5299999999999999E-2</v>
      </c>
      <c r="J146">
        <v>-5.3E-3</v>
      </c>
      <c r="K146" s="35">
        <f t="shared" si="41"/>
        <v>4.7687142857142817E-2</v>
      </c>
      <c r="L146" s="35">
        <f t="shared" si="42"/>
        <v>2.0775000000000002E-2</v>
      </c>
      <c r="M146" s="35">
        <f t="shared" si="42"/>
        <v>1.7500000000000068E-4</v>
      </c>
      <c r="N146">
        <v>0.27239999999999998</v>
      </c>
      <c r="O146">
        <v>-2.01E-2</v>
      </c>
      <c r="P146">
        <v>-1.18E-2</v>
      </c>
      <c r="Q146" s="35">
        <f t="shared" si="43"/>
        <v>3.4571428571427698E-3</v>
      </c>
      <c r="R146" s="35">
        <f t="shared" si="44"/>
        <v>2.5575000000000001E-2</v>
      </c>
      <c r="S146" s="35">
        <f t="shared" si="44"/>
        <v>1.7274999999999999E-2</v>
      </c>
      <c r="T146">
        <v>0.27660000000000001</v>
      </c>
      <c r="U146">
        <v>-3.2500000000000001E-2</v>
      </c>
      <c r="V146">
        <v>-2.8E-3</v>
      </c>
      <c r="W146" s="35">
        <f t="shared" si="45"/>
        <v>9.9078571428571904E-3</v>
      </c>
      <c r="X146" s="35">
        <f t="shared" si="46"/>
        <v>3.7975000000000002E-2</v>
      </c>
      <c r="Y146" s="35">
        <f t="shared" si="46"/>
        <v>2.6750000000000007E-3</v>
      </c>
      <c r="Z146">
        <v>0.22869999999999999</v>
      </c>
      <c r="AA146">
        <v>-4.02E-2</v>
      </c>
      <c r="AB146">
        <v>-5.7999999999999996E-3</v>
      </c>
      <c r="AC146" s="35">
        <f t="shared" si="47"/>
        <v>1.5572857142857194E-2</v>
      </c>
      <c r="AD146" s="35">
        <f t="shared" si="48"/>
        <v>4.5675E-2</v>
      </c>
      <c r="AE146" s="35">
        <f t="shared" si="48"/>
        <v>1.1275E-2</v>
      </c>
      <c r="AF146">
        <v>0.25700000000000001</v>
      </c>
      <c r="AG146">
        <v>-3.9399999999999998E-2</v>
      </c>
      <c r="AH146">
        <v>-1.41E-2</v>
      </c>
      <c r="AI146" s="35">
        <f t="shared" si="49"/>
        <v>1.5517857142857194E-2</v>
      </c>
      <c r="AJ146" s="35">
        <f t="shared" si="50"/>
        <v>4.4874999999999998E-2</v>
      </c>
      <c r="AK146" s="35">
        <f t="shared" si="50"/>
        <v>1.9575000000000002E-2</v>
      </c>
      <c r="AL146">
        <v>0.21909999999999999</v>
      </c>
      <c r="AM146">
        <v>-2.63E-2</v>
      </c>
      <c r="AN146">
        <v>-2.81E-2</v>
      </c>
      <c r="AO146" s="35">
        <f t="shared" si="51"/>
        <v>2.5775714285714096E-2</v>
      </c>
      <c r="AP146" s="35">
        <f t="shared" si="52"/>
        <v>3.1774999999999998E-2</v>
      </c>
      <c r="AQ146" s="35">
        <f t="shared" si="52"/>
        <v>3.3575000000000001E-2</v>
      </c>
      <c r="AR146">
        <v>0.15060000000000001</v>
      </c>
      <c r="AS146">
        <v>1.9900000000000001E-2</v>
      </c>
      <c r="AT146">
        <v>-7.4999999999999997E-3</v>
      </c>
      <c r="AU146" s="35">
        <f t="shared" si="53"/>
        <v>5.7941428571428547E-2</v>
      </c>
      <c r="AV146" s="35">
        <f t="shared" si="54"/>
        <v>2.5375000000000002E-2</v>
      </c>
      <c r="AW146" s="35">
        <f t="shared" si="54"/>
        <v>1.2975E-2</v>
      </c>
      <c r="AX146">
        <v>0.189</v>
      </c>
      <c r="AY146">
        <v>-3.0599999999999999E-2</v>
      </c>
      <c r="AZ146">
        <v>-1.8200000000000001E-2</v>
      </c>
      <c r="BA146" s="35">
        <f t="shared" si="55"/>
        <v>1.9158571428571303E-2</v>
      </c>
      <c r="BB146" s="35">
        <f t="shared" si="56"/>
        <v>3.6074999999999996E-2</v>
      </c>
      <c r="BC146" s="35">
        <f t="shared" si="56"/>
        <v>2.3675000000000002E-2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0.27990642857142856</v>
      </c>
      <c r="C149" s="5">
        <f t="shared" si="57"/>
        <v>-1.3742857142857138E-2</v>
      </c>
      <c r="D149" s="5">
        <f t="shared" si="57"/>
        <v>-5.4750000000000007E-3</v>
      </c>
      <c r="E149" s="18">
        <f t="shared" si="57"/>
        <v>1.1862285714285719E-2</v>
      </c>
      <c r="F149" s="18">
        <f t="shared" si="57"/>
        <v>2.2191428571428563E-2</v>
      </c>
      <c r="G149" s="18">
        <f t="shared" si="57"/>
        <v>1.3815714285714285E-2</v>
      </c>
      <c r="H149" s="5">
        <f t="shared" si="57"/>
        <v>0.2460128571428572</v>
      </c>
      <c r="I149" s="5">
        <f t="shared" si="57"/>
        <v>-1.6166428571428568E-2</v>
      </c>
      <c r="J149" s="5">
        <f t="shared" si="57"/>
        <v>-2.6728571428571426E-3</v>
      </c>
      <c r="K149" s="18">
        <f t="shared" si="57"/>
        <v>1.9425346938775505E-2</v>
      </c>
      <c r="L149" s="18">
        <f t="shared" si="57"/>
        <v>2.2998571428571424E-2</v>
      </c>
      <c r="M149" s="18">
        <f t="shared" si="57"/>
        <v>1.4227857142857136E-2</v>
      </c>
      <c r="N149" s="5">
        <f t="shared" si="57"/>
        <v>0.27585714285714275</v>
      </c>
      <c r="O149" s="5">
        <f t="shared" si="57"/>
        <v>-1.0349285714285719E-2</v>
      </c>
      <c r="P149" s="5">
        <f t="shared" si="57"/>
        <v>-4.3442857142857155E-3</v>
      </c>
      <c r="Q149" s="18">
        <f t="shared" si="57"/>
        <v>8.406326530612249E-3</v>
      </c>
      <c r="R149" s="18">
        <f t="shared" si="57"/>
        <v>1.7005714285714284E-2</v>
      </c>
      <c r="S149" s="18">
        <f t="shared" si="57"/>
        <v>1.455357142857143E-2</v>
      </c>
      <c r="T149" s="5">
        <f t="shared" si="57"/>
        <v>0.26669214285714282</v>
      </c>
      <c r="U149" s="5">
        <f t="shared" si="57"/>
        <v>-2.3865714285714296E-2</v>
      </c>
      <c r="V149" s="5">
        <f t="shared" si="57"/>
        <v>-1.0048571428571433E-2</v>
      </c>
      <c r="W149" s="18">
        <f t="shared" si="57"/>
        <v>1.1438306122448982E-2</v>
      </c>
      <c r="X149" s="18">
        <f t="shared" si="57"/>
        <v>2.9787857142857144E-2</v>
      </c>
      <c r="Y149" s="18">
        <f t="shared" si="57"/>
        <v>1.603071428571428E-2</v>
      </c>
      <c r="Z149" s="5">
        <f t="shared" si="57"/>
        <v>0.24427285714285718</v>
      </c>
      <c r="AA149" s="5">
        <f t="shared" si="57"/>
        <v>-3.2728571428571433E-2</v>
      </c>
      <c r="AB149" s="5">
        <f t="shared" si="57"/>
        <v>1.6092857142857146E-3</v>
      </c>
      <c r="AC149" s="18">
        <f t="shared" si="57"/>
        <v>1.9494285714285711E-2</v>
      </c>
      <c r="AD149" s="18">
        <f t="shared" si="57"/>
        <v>3.8346428571428587E-2</v>
      </c>
      <c r="AE149" s="18">
        <f t="shared" si="57"/>
        <v>1.4217142857142855E-2</v>
      </c>
      <c r="AF149" s="5">
        <f t="shared" si="57"/>
        <v>0.2725178571428572</v>
      </c>
      <c r="AG149" s="5">
        <f t="shared" si="57"/>
        <v>-2.6072857142857148E-2</v>
      </c>
      <c r="AH149" s="5">
        <f t="shared" ref="AH149:BC149" si="58">(SUM(AH7:AH146))/140</f>
        <v>-1.3849285714285713E-2</v>
      </c>
      <c r="AI149" s="18">
        <f t="shared" si="58"/>
        <v>1.0420204081632651E-2</v>
      </c>
      <c r="AJ149" s="18">
        <f t="shared" si="58"/>
        <v>3.1683571428571429E-2</v>
      </c>
      <c r="AK149" s="18">
        <f t="shared" si="58"/>
        <v>1.9601428571428579E-2</v>
      </c>
      <c r="AL149" s="5">
        <f t="shared" si="58"/>
        <v>0.24487571428571409</v>
      </c>
      <c r="AM149" s="5">
        <f t="shared" si="58"/>
        <v>-3.4192142857142858E-2</v>
      </c>
      <c r="AN149" s="5">
        <f t="shared" si="58"/>
        <v>-1.2554285714285714E-2</v>
      </c>
      <c r="AO149" s="18">
        <f t="shared" si="58"/>
        <v>1.5826755102040825E-2</v>
      </c>
      <c r="AP149" s="18">
        <f t="shared" si="58"/>
        <v>3.9608571428571424E-2</v>
      </c>
      <c r="AQ149" s="18">
        <f t="shared" si="58"/>
        <v>1.8170714285714283E-2</v>
      </c>
      <c r="AR149" s="5">
        <f t="shared" si="58"/>
        <v>9.2658571428571465E-2</v>
      </c>
      <c r="AS149" s="5">
        <f t="shared" si="58"/>
        <v>-2.8488571428571436E-2</v>
      </c>
      <c r="AT149" s="5">
        <f t="shared" si="58"/>
        <v>2.458571428571428E-3</v>
      </c>
      <c r="AU149" s="18">
        <f t="shared" si="58"/>
        <v>3.6765020408163256E-2</v>
      </c>
      <c r="AV149" s="18">
        <f t="shared" si="58"/>
        <v>4.1079285714285707E-2</v>
      </c>
      <c r="AW149" s="18">
        <f t="shared" si="58"/>
        <v>2.5509285714285703E-2</v>
      </c>
      <c r="AX149" s="5">
        <f t="shared" si="58"/>
        <v>0.2081585714285713</v>
      </c>
      <c r="AY149" s="5">
        <f t="shared" si="58"/>
        <v>-4.2766428571428573E-2</v>
      </c>
      <c r="AZ149" s="5">
        <f t="shared" si="58"/>
        <v>-2.0276428571428577E-2</v>
      </c>
      <c r="BA149" s="18">
        <f t="shared" si="58"/>
        <v>1.9957244897959185E-2</v>
      </c>
      <c r="BB149" s="18">
        <f t="shared" si="58"/>
        <v>4.8379999999999992E-2</v>
      </c>
      <c r="BC149" s="18">
        <f t="shared" si="58"/>
        <v>2.6992857142857134E-2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1.6077211715020414</v>
      </c>
      <c r="D151" s="5" t="s">
        <v>17</v>
      </c>
      <c r="E151" s="18">
        <f>$A150*E149*F149</f>
        <v>2.5823948586612246</v>
      </c>
      <c r="F151" s="18" t="s">
        <v>18</v>
      </c>
      <c r="G151" s="18">
        <f>$A150*F149*G149</f>
        <v>3.0076521843673456</v>
      </c>
      <c r="H151" s="5" t="s">
        <v>16</v>
      </c>
      <c r="I151" s="5">
        <f>$A150*K149*M149</f>
        <v>2.7112982103262371</v>
      </c>
      <c r="J151" s="5" t="s">
        <v>17</v>
      </c>
      <c r="K151" s="18">
        <f>$A150*K149*L149</f>
        <v>4.3826687974338174</v>
      </c>
      <c r="L151" s="18" t="s">
        <v>18</v>
      </c>
      <c r="M151" s="18">
        <f>$A150*L149*M149</f>
        <v>3.2100320138877527</v>
      </c>
      <c r="N151" s="5" t="s">
        <v>16</v>
      </c>
      <c r="O151" s="5">
        <f t="shared" ref="O151" si="59">$A150*Q149*S149</f>
        <v>1.2001757421647237</v>
      </c>
      <c r="P151" s="5" t="s">
        <v>17</v>
      </c>
      <c r="Q151" s="18">
        <f t="shared" ref="Q151" si="60">$A150*Q149*R149</f>
        <v>1.402394310157435</v>
      </c>
      <c r="R151" s="18" t="s">
        <v>18</v>
      </c>
      <c r="S151" s="18">
        <f t="shared" ref="S151" si="61">$A150*R149*S149</f>
        <v>2.4279149387755097</v>
      </c>
      <c r="T151" s="5" t="s">
        <v>16</v>
      </c>
      <c r="U151" s="5">
        <f t="shared" ref="U151" si="62">$A150*W149*Y149</f>
        <v>1.798802972316472</v>
      </c>
      <c r="V151" s="5" t="s">
        <v>17</v>
      </c>
      <c r="W151" s="18">
        <f t="shared" ref="W151" si="63">$A150*W149*X149</f>
        <v>3.3424889878587472</v>
      </c>
      <c r="X151" s="18" t="s">
        <v>18</v>
      </c>
      <c r="Y151" s="18">
        <f t="shared" ref="Y151" si="64">$A150*X149*Y149</f>
        <v>4.6844773512704068</v>
      </c>
      <c r="Z151" s="5" t="s">
        <v>16</v>
      </c>
      <c r="AA151" s="5">
        <f t="shared" ref="AA151" si="65">$A150*AC149*AE149</f>
        <v>2.7188713704489791</v>
      </c>
      <c r="AB151" s="5" t="s">
        <v>17</v>
      </c>
      <c r="AC151" s="18">
        <f t="shared" ref="AC151" si="66">$A150*AC149*AD149</f>
        <v>7.3333304623469404</v>
      </c>
      <c r="AD151" s="18" t="s">
        <v>18</v>
      </c>
      <c r="AE151" s="18">
        <f t="shared" ref="AE151" si="67">$A150*AD149*AE149</f>
        <v>5.3481829665306133</v>
      </c>
      <c r="AF151" s="5" t="s">
        <v>16</v>
      </c>
      <c r="AG151" s="5">
        <f t="shared" ref="AG151" si="68">$A150*AI149*AK149</f>
        <v>2.0037011917172012</v>
      </c>
      <c r="AH151" s="5" t="s">
        <v>17</v>
      </c>
      <c r="AI151" s="18">
        <f t="shared" ref="AI151" si="69">$A150*AI149*AJ149</f>
        <v>3.2387644399460633</v>
      </c>
      <c r="AJ151" s="18" t="s">
        <v>18</v>
      </c>
      <c r="AK151" s="18">
        <f t="shared" ref="AK151" si="70">$A150*AJ149*AK149</f>
        <v>6.0924344026224508</v>
      </c>
      <c r="AL151" s="5" t="s">
        <v>16</v>
      </c>
      <c r="AM151" s="5">
        <f t="shared" ref="AM151" si="71">$A150*AO149*AQ149</f>
        <v>2.8211935957360073</v>
      </c>
      <c r="AN151" s="5" t="s">
        <v>17</v>
      </c>
      <c r="AO151" s="18">
        <f t="shared" ref="AO151" si="72">$A150*AO149*AP149</f>
        <v>6.1496453190279912</v>
      </c>
      <c r="AP151" s="18" t="s">
        <v>18</v>
      </c>
      <c r="AQ151" s="18">
        <f t="shared" ref="AQ151" si="73">$A150*AP149*AQ149</f>
        <v>7.0604143003469364</v>
      </c>
      <c r="AR151" s="5" t="s">
        <v>16</v>
      </c>
      <c r="AS151" s="5">
        <f t="shared" ref="AS151" si="74">$A150*AU149*AW149</f>
        <v>9.2003027109559703</v>
      </c>
      <c r="AT151" s="5" t="s">
        <v>17</v>
      </c>
      <c r="AU151" s="18">
        <f t="shared" ref="AU151" si="75">$A150*AU149*AV149</f>
        <v>14.81585442863352</v>
      </c>
      <c r="AV151" s="18" t="s">
        <v>18</v>
      </c>
      <c r="AW151" s="18">
        <f t="shared" ref="AW151" si="76">$A150*AV149*AW149</f>
        <v>10.279930747362238</v>
      </c>
      <c r="AX151" s="5" t="s">
        <v>16</v>
      </c>
      <c r="AY151" s="5">
        <f t="shared" ref="AY151" si="77">$A150*BA149*BC149</f>
        <v>5.2846770234620974</v>
      </c>
      <c r="AZ151" s="5" t="s">
        <v>17</v>
      </c>
      <c r="BA151" s="18">
        <f t="shared" ref="BA151" si="78">$A150*BA149*BB149</f>
        <v>9.4718640950816315</v>
      </c>
      <c r="BB151" s="18" t="s">
        <v>18</v>
      </c>
      <c r="BC151" s="18">
        <f t="shared" ref="BC151" si="79">$A150*BB149*BC149</f>
        <v>12.811020544285709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1.2801794804014072E-2</v>
      </c>
      <c r="D153" s="5" t="s">
        <v>17</v>
      </c>
      <c r="E153" s="19">
        <f>SQRT(E151/$A150)</f>
        <v>1.6224705424828182E-2</v>
      </c>
      <c r="F153" s="18" t="s">
        <v>18</v>
      </c>
      <c r="G153" s="20">
        <f>SQRT(G151/$A150)</f>
        <v>1.7509724062208798E-2</v>
      </c>
      <c r="H153" s="5" t="s">
        <v>16</v>
      </c>
      <c r="I153" s="45">
        <f>SQRT(I151/$A150)</f>
        <v>1.6624712364288745E-2</v>
      </c>
      <c r="J153" s="5" t="s">
        <v>17</v>
      </c>
      <c r="K153" s="19">
        <f>SQRT(K151/$A150)</f>
        <v>2.1136585085964329E-2</v>
      </c>
      <c r="L153" s="18" t="s">
        <v>18</v>
      </c>
      <c r="M153" s="20">
        <f>SQRT(M151/$A150)</f>
        <v>1.8089234057181911E-2</v>
      </c>
      <c r="N153" s="5" t="s">
        <v>16</v>
      </c>
      <c r="O153" s="45">
        <f t="shared" ref="O153" si="80">SQRT(O151/$A150)</f>
        <v>1.106083512286303E-2</v>
      </c>
      <c r="P153" s="5" t="s">
        <v>17</v>
      </c>
      <c r="Q153" s="19">
        <f t="shared" ref="Q153" si="81">SQRT(Q151/$A150)</f>
        <v>1.1956403605265746E-2</v>
      </c>
      <c r="R153" s="18" t="s">
        <v>18</v>
      </c>
      <c r="S153" s="20">
        <f t="shared" ref="S153" si="82">SQRT(S151/$A150)</f>
        <v>1.5731938137147003E-2</v>
      </c>
      <c r="T153" s="5" t="s">
        <v>16</v>
      </c>
      <c r="U153" s="45">
        <f t="shared" ref="U153" si="83">SQRT(U151/$A150)</f>
        <v>1.3541204428023233E-2</v>
      </c>
      <c r="V153" s="5" t="s">
        <v>17</v>
      </c>
      <c r="W153" s="19">
        <f t="shared" ref="W153" si="84">SQRT(W151/$A150)</f>
        <v>1.8458673536627123E-2</v>
      </c>
      <c r="X153" s="18" t="s">
        <v>18</v>
      </c>
      <c r="Y153" s="20">
        <f t="shared" ref="Y153" si="85">SQRT(Y151/$A150)</f>
        <v>2.1852245354672735E-2</v>
      </c>
      <c r="Z153" s="5" t="s">
        <v>16</v>
      </c>
      <c r="AA153" s="45">
        <f t="shared" ref="AA153" si="86">SQRT(AA151/$A150)</f>
        <v>1.6647914130543777E-2</v>
      </c>
      <c r="AB153" s="5" t="s">
        <v>17</v>
      </c>
      <c r="AC153" s="19">
        <f t="shared" ref="AC153" si="87">SQRT(AC151/$A150)</f>
        <v>2.734110887827847E-2</v>
      </c>
      <c r="AD153" s="18" t="s">
        <v>18</v>
      </c>
      <c r="AE153" s="20">
        <f t="shared" ref="AE153" si="88">SQRT(AE151/$A150)</f>
        <v>2.3349018246196663E-2</v>
      </c>
      <c r="AF153" s="5" t="s">
        <v>16</v>
      </c>
      <c r="AG153" s="45">
        <f t="shared" ref="AG153" si="89">SQRT(AG151/$A150)</f>
        <v>1.4291636925343118E-2</v>
      </c>
      <c r="AH153" s="5" t="s">
        <v>17</v>
      </c>
      <c r="AI153" s="19">
        <f t="shared" ref="AI153" si="90">SQRT(AI151/$A150)</f>
        <v>1.8170010465618881E-2</v>
      </c>
      <c r="AJ153" s="18" t="s">
        <v>18</v>
      </c>
      <c r="AK153" s="20">
        <f t="shared" ref="AK153" si="91">SQRT(AK151/$A150)</f>
        <v>2.4920739600679954E-2</v>
      </c>
      <c r="AL153" s="5" t="s">
        <v>16</v>
      </c>
      <c r="AM153" s="45">
        <f t="shared" ref="AM153" si="92">SQRT(AM151/$A150)</f>
        <v>1.6958285438957402E-2</v>
      </c>
      <c r="AN153" s="5" t="s">
        <v>17</v>
      </c>
      <c r="AO153" s="19">
        <f t="shared" ref="AO153" si="93">SQRT(AO151/$A150)</f>
        <v>2.5037475111154704E-2</v>
      </c>
      <c r="AP153" s="18" t="s">
        <v>18</v>
      </c>
      <c r="AQ153" s="20">
        <f t="shared" ref="AQ153" si="94">SQRT(AQ151/$A150)</f>
        <v>2.6827523827104828E-2</v>
      </c>
      <c r="AR153" s="5" t="s">
        <v>16</v>
      </c>
      <c r="AS153" s="45">
        <f t="shared" ref="AS153" si="95">SQRT(AS151/$A150)</f>
        <v>3.0624327092744118E-2</v>
      </c>
      <c r="AT153" s="5" t="s">
        <v>17</v>
      </c>
      <c r="AU153" s="19">
        <f t="shared" ref="AU153" si="96">SQRT(AU151/$A150)</f>
        <v>3.886233108858092E-2</v>
      </c>
      <c r="AV153" s="18" t="s">
        <v>18</v>
      </c>
      <c r="AW153" s="20">
        <f t="shared" ref="AW153" si="97">SQRT(AW151/$A150)</f>
        <v>3.2371333556473841E-2</v>
      </c>
      <c r="AX153" s="5" t="s">
        <v>16</v>
      </c>
      <c r="AY153" s="45">
        <f t="shared" ref="AY153" si="98">SQRT(AY151/$A150)</f>
        <v>2.3209977606530055E-2</v>
      </c>
      <c r="AZ153" s="5" t="s">
        <v>17</v>
      </c>
      <c r="BA153" s="19">
        <f t="shared" ref="BA153" si="99">SQRT(BA151/$A150)</f>
        <v>3.1073002882941087E-2</v>
      </c>
      <c r="BB153" s="18" t="s">
        <v>18</v>
      </c>
      <c r="BC153" s="20">
        <f t="shared" ref="BC153" si="100">SQRT(BC151/$A150)</f>
        <v>3.6137438046594118E-2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0.27990642857142856</v>
      </c>
      <c r="D156" s="23">
        <f>C149</f>
        <v>-1.3742857142857138E-2</v>
      </c>
      <c r="E156" s="5">
        <f>D149</f>
        <v>-5.4750000000000007E-3</v>
      </c>
      <c r="F156" s="5">
        <f t="shared" ref="F156:H156" si="101">E149</f>
        <v>1.1862285714285719E-2</v>
      </c>
      <c r="G156" s="23">
        <f t="shared" si="101"/>
        <v>2.2191428571428563E-2</v>
      </c>
      <c r="H156" s="5">
        <f t="shared" si="101"/>
        <v>1.3815714285714285E-2</v>
      </c>
      <c r="I156" s="5">
        <f>C151</f>
        <v>1.6077211715020414</v>
      </c>
      <c r="J156" s="23">
        <f>E151</f>
        <v>2.5823948586612246</v>
      </c>
      <c r="K156" s="23">
        <f>G151</f>
        <v>3.0076521843673456</v>
      </c>
      <c r="L156" s="5">
        <f>C153</f>
        <v>1.2801794804014072E-2</v>
      </c>
      <c r="M156" s="23">
        <f>E153</f>
        <v>1.6224705424828182E-2</v>
      </c>
      <c r="N156" s="23">
        <f>G153</f>
        <v>1.7509724062208798E-2</v>
      </c>
    </row>
    <row r="157" spans="1:55" ht="15">
      <c r="B157" s="3">
        <v>2</v>
      </c>
      <c r="C157" s="5">
        <f>H149</f>
        <v>0.2460128571428572</v>
      </c>
      <c r="D157" s="23">
        <f t="shared" ref="D157:H157" si="102">I149</f>
        <v>-1.6166428571428568E-2</v>
      </c>
      <c r="E157" s="5">
        <f t="shared" si="102"/>
        <v>-2.6728571428571426E-3</v>
      </c>
      <c r="F157" s="5">
        <f t="shared" si="102"/>
        <v>1.9425346938775505E-2</v>
      </c>
      <c r="G157" s="23">
        <f t="shared" si="102"/>
        <v>2.2998571428571424E-2</v>
      </c>
      <c r="H157" s="5">
        <f t="shared" si="102"/>
        <v>1.4227857142857136E-2</v>
      </c>
      <c r="I157" s="5">
        <f>I151</f>
        <v>2.7112982103262371</v>
      </c>
      <c r="J157" s="23">
        <f>K151</f>
        <v>4.3826687974338174</v>
      </c>
      <c r="K157" s="23">
        <f>M51</f>
        <v>1.2075000000000001E-2</v>
      </c>
      <c r="L157" s="5">
        <f>I153</f>
        <v>1.6624712364288745E-2</v>
      </c>
      <c r="M157" s="23">
        <f>K153</f>
        <v>2.1136585085964329E-2</v>
      </c>
      <c r="N157" s="23">
        <f>M153</f>
        <v>1.8089234057181911E-2</v>
      </c>
    </row>
    <row r="158" spans="1:55" ht="15">
      <c r="B158" s="3">
        <v>3</v>
      </c>
      <c r="C158" s="5">
        <f>N149</f>
        <v>0.27585714285714275</v>
      </c>
      <c r="D158" s="23">
        <f t="shared" ref="D158:H158" si="103">O149</f>
        <v>-1.0349285714285719E-2</v>
      </c>
      <c r="E158" s="5">
        <f t="shared" si="103"/>
        <v>-4.3442857142857155E-3</v>
      </c>
      <c r="F158" s="5">
        <f t="shared" si="103"/>
        <v>8.406326530612249E-3</v>
      </c>
      <c r="G158" s="23">
        <f t="shared" si="103"/>
        <v>1.7005714285714284E-2</v>
      </c>
      <c r="H158" s="5">
        <f t="shared" si="103"/>
        <v>1.455357142857143E-2</v>
      </c>
      <c r="I158" s="5">
        <f>O151</f>
        <v>1.2001757421647237</v>
      </c>
      <c r="J158" s="23">
        <f>Q151</f>
        <v>1.402394310157435</v>
      </c>
      <c r="K158" s="23">
        <f>S151</f>
        <v>2.4279149387755097</v>
      </c>
      <c r="L158" s="5">
        <f>O153</f>
        <v>1.106083512286303E-2</v>
      </c>
      <c r="M158" s="23">
        <f>Q153</f>
        <v>1.1956403605265746E-2</v>
      </c>
      <c r="N158" s="23">
        <f>S153</f>
        <v>1.5731938137147003E-2</v>
      </c>
    </row>
    <row r="159" spans="1:55" ht="15">
      <c r="B159" s="3">
        <v>4</v>
      </c>
      <c r="C159" s="5">
        <f>T149</f>
        <v>0.26669214285714282</v>
      </c>
      <c r="D159" s="23">
        <f t="shared" ref="D159:H159" si="104">U149</f>
        <v>-2.3865714285714296E-2</v>
      </c>
      <c r="E159" s="5">
        <f t="shared" si="104"/>
        <v>-1.0048571428571433E-2</v>
      </c>
      <c r="F159" s="5">
        <f t="shared" si="104"/>
        <v>1.1438306122448982E-2</v>
      </c>
      <c r="G159" s="23">
        <f t="shared" si="104"/>
        <v>2.9787857142857144E-2</v>
      </c>
      <c r="H159" s="5">
        <f t="shared" si="104"/>
        <v>1.603071428571428E-2</v>
      </c>
      <c r="I159" s="5">
        <f>U151</f>
        <v>1.798802972316472</v>
      </c>
      <c r="J159" s="23">
        <f>W151</f>
        <v>3.3424889878587472</v>
      </c>
      <c r="K159" s="23">
        <f>Y151</f>
        <v>4.6844773512704068</v>
      </c>
      <c r="L159" s="5">
        <f>U153</f>
        <v>1.3541204428023233E-2</v>
      </c>
      <c r="M159" s="23">
        <f>W153</f>
        <v>1.8458673536627123E-2</v>
      </c>
      <c r="N159" s="23">
        <f>Y153</f>
        <v>2.1852245354672735E-2</v>
      </c>
    </row>
    <row r="160" spans="1:55" ht="15">
      <c r="B160" s="3">
        <v>5</v>
      </c>
      <c r="C160" s="5">
        <f>Z149</f>
        <v>0.24427285714285718</v>
      </c>
      <c r="D160" s="23">
        <f t="shared" ref="D160:H160" si="105">AA149</f>
        <v>-3.2728571428571433E-2</v>
      </c>
      <c r="E160" s="5">
        <f t="shared" si="105"/>
        <v>1.6092857142857146E-3</v>
      </c>
      <c r="F160" s="5">
        <f t="shared" si="105"/>
        <v>1.9494285714285711E-2</v>
      </c>
      <c r="G160" s="23">
        <f t="shared" si="105"/>
        <v>3.8346428571428587E-2</v>
      </c>
      <c r="H160" s="5">
        <f t="shared" si="105"/>
        <v>1.4217142857142855E-2</v>
      </c>
      <c r="I160" s="5">
        <f>AA151</f>
        <v>2.7188713704489791</v>
      </c>
      <c r="J160" s="23">
        <f>AC151</f>
        <v>7.3333304623469404</v>
      </c>
      <c r="K160" s="23">
        <f>AE151</f>
        <v>5.3481829665306133</v>
      </c>
      <c r="L160" s="5">
        <f>AA153</f>
        <v>1.6647914130543777E-2</v>
      </c>
      <c r="M160" s="23">
        <f>AC153</f>
        <v>2.734110887827847E-2</v>
      </c>
      <c r="N160" s="23">
        <f>AE153</f>
        <v>2.3349018246196663E-2</v>
      </c>
    </row>
    <row r="161" spans="2:55" ht="15">
      <c r="B161" s="3">
        <v>6</v>
      </c>
      <c r="C161" s="5">
        <f>AF149</f>
        <v>0.2725178571428572</v>
      </c>
      <c r="D161" s="23">
        <f t="shared" ref="D161:H161" si="106">AG149</f>
        <v>-2.6072857142857148E-2</v>
      </c>
      <c r="E161" s="5">
        <f t="shared" si="106"/>
        <v>-1.3849285714285713E-2</v>
      </c>
      <c r="F161" s="5">
        <f t="shared" si="106"/>
        <v>1.0420204081632651E-2</v>
      </c>
      <c r="G161" s="23">
        <f t="shared" si="106"/>
        <v>3.1683571428571429E-2</v>
      </c>
      <c r="H161" s="5">
        <f t="shared" si="106"/>
        <v>1.9601428571428579E-2</v>
      </c>
      <c r="I161" s="5">
        <f>AG151</f>
        <v>2.0037011917172012</v>
      </c>
      <c r="J161" s="23">
        <f>AI151</f>
        <v>3.2387644399460633</v>
      </c>
      <c r="K161" s="23">
        <f>AK151</f>
        <v>6.0924344026224508</v>
      </c>
      <c r="L161" s="5">
        <f>AG153</f>
        <v>1.4291636925343118E-2</v>
      </c>
      <c r="M161" s="23">
        <f>AI153</f>
        <v>1.8170010465618881E-2</v>
      </c>
      <c r="N161" s="23">
        <f>AK153</f>
        <v>2.4920739600679954E-2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0.24487571428571409</v>
      </c>
      <c r="D162" s="23">
        <f t="shared" ref="D162:H162" si="107">AM149</f>
        <v>-3.4192142857142858E-2</v>
      </c>
      <c r="E162" s="5">
        <f t="shared" si="107"/>
        <v>-1.2554285714285714E-2</v>
      </c>
      <c r="F162" s="5">
        <f t="shared" si="107"/>
        <v>1.5826755102040825E-2</v>
      </c>
      <c r="G162" s="23">
        <f t="shared" si="107"/>
        <v>3.9608571428571424E-2</v>
      </c>
      <c r="H162" s="5">
        <f t="shared" si="107"/>
        <v>1.8170714285714283E-2</v>
      </c>
      <c r="I162" s="5">
        <f>AM151</f>
        <v>2.8211935957360073</v>
      </c>
      <c r="J162" s="23">
        <f>AO151</f>
        <v>6.1496453190279912</v>
      </c>
      <c r="K162" s="23">
        <f>AQ151</f>
        <v>7.0604143003469364</v>
      </c>
      <c r="L162" s="5">
        <f>AM153</f>
        <v>1.6958285438957402E-2</v>
      </c>
      <c r="M162" s="23">
        <f>AO153</f>
        <v>2.5037475111154704E-2</v>
      </c>
      <c r="N162" s="23">
        <f>AQ153</f>
        <v>2.6827523827104828E-2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9.2658571428571465E-2</v>
      </c>
      <c r="D163" s="23">
        <f t="shared" ref="D163:H163" si="108">AS149</f>
        <v>-2.8488571428571436E-2</v>
      </c>
      <c r="E163" s="5">
        <f t="shared" si="108"/>
        <v>2.458571428571428E-3</v>
      </c>
      <c r="F163" s="5">
        <f t="shared" si="108"/>
        <v>3.6765020408163256E-2</v>
      </c>
      <c r="G163" s="23">
        <f t="shared" si="108"/>
        <v>4.1079285714285707E-2</v>
      </c>
      <c r="H163" s="5">
        <f t="shared" si="108"/>
        <v>2.5509285714285703E-2</v>
      </c>
      <c r="I163" s="5">
        <f>AS151</f>
        <v>9.2003027109559703</v>
      </c>
      <c r="J163" s="23">
        <f>AU151</f>
        <v>14.81585442863352</v>
      </c>
      <c r="K163" s="23">
        <f>AW151</f>
        <v>10.279930747362238</v>
      </c>
      <c r="L163" s="5">
        <f>AS153</f>
        <v>3.0624327092744118E-2</v>
      </c>
      <c r="M163" s="23">
        <f>AU153</f>
        <v>3.886233108858092E-2</v>
      </c>
      <c r="N163" s="23">
        <f>AW153</f>
        <v>3.2371333556473841E-2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0.2081585714285713</v>
      </c>
      <c r="D164" s="23">
        <f t="shared" ref="D164:H164" si="109">AY149</f>
        <v>-4.2766428571428573E-2</v>
      </c>
      <c r="E164" s="5">
        <f t="shared" si="109"/>
        <v>-2.0276428571428577E-2</v>
      </c>
      <c r="F164" s="5">
        <f t="shared" si="109"/>
        <v>1.9957244897959185E-2</v>
      </c>
      <c r="G164" s="23">
        <f t="shared" si="109"/>
        <v>4.8379999999999992E-2</v>
      </c>
      <c r="H164" s="5">
        <f t="shared" si="109"/>
        <v>2.6992857142857134E-2</v>
      </c>
      <c r="I164" s="5">
        <f>AY151</f>
        <v>5.2846770234620974</v>
      </c>
      <c r="J164" s="23">
        <f>BA151</f>
        <v>9.4718640950816315</v>
      </c>
      <c r="K164" s="23">
        <f>BC151</f>
        <v>12.811020544285709</v>
      </c>
      <c r="L164" s="5">
        <f>AY153</f>
        <v>2.3209977606530055E-2</v>
      </c>
      <c r="M164" s="23">
        <f>BA153</f>
        <v>3.1073002882941087E-2</v>
      </c>
      <c r="N164" s="23">
        <f>BC153</f>
        <v>3.6137438046594118E-2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1.1187379004020196E-2</v>
      </c>
      <c r="D182" s="1">
        <f t="shared" ref="D182:BC182" si="110">_xlfn.STDEV.P(D7:D146)</f>
        <v>1.1218015644489003E-2</v>
      </c>
      <c r="E182" s="21">
        <f t="shared" si="110"/>
        <v>9.670651138831322E-3</v>
      </c>
      <c r="F182" s="21">
        <f t="shared" si="110"/>
        <v>1.5577073288808066E-2</v>
      </c>
      <c r="G182" s="21">
        <f t="shared" si="110"/>
        <v>9.2871946896833021E-3</v>
      </c>
      <c r="H182" s="1">
        <f t="shared" si="110"/>
        <v>2.2798592822669508E-2</v>
      </c>
      <c r="I182" s="1">
        <f t="shared" si="110"/>
        <v>1.3832898728932359E-2</v>
      </c>
      <c r="J182" s="1">
        <f t="shared" si="110"/>
        <v>1.1403450874043992E-2</v>
      </c>
      <c r="K182" s="21">
        <f t="shared" si="110"/>
        <v>1.1934476570092334E-2</v>
      </c>
      <c r="L182" s="21">
        <f t="shared" si="110"/>
        <v>1.2067598948745177E-2</v>
      </c>
      <c r="M182" s="21">
        <f t="shared" si="110"/>
        <v>7.7826954829025687E-3</v>
      </c>
      <c r="N182" s="1">
        <f t="shared" si="110"/>
        <v>1.0640006329597624E-2</v>
      </c>
      <c r="O182" s="1">
        <f t="shared" si="110"/>
        <v>1.1687114372116787E-2</v>
      </c>
      <c r="P182" s="1">
        <f t="shared" si="110"/>
        <v>1.0838741831494832E-2</v>
      </c>
      <c r="Q182" s="21">
        <f t="shared" si="110"/>
        <v>6.5225308703448946E-3</v>
      </c>
      <c r="R182" s="21">
        <f t="shared" si="110"/>
        <v>1.0523259248164598E-2</v>
      </c>
      <c r="S182" s="21">
        <f t="shared" si="110"/>
        <v>7.3437513352148124E-3</v>
      </c>
      <c r="T182" s="1">
        <f t="shared" si="110"/>
        <v>1.3967994374166058E-2</v>
      </c>
      <c r="U182" s="1">
        <f t="shared" si="110"/>
        <v>1.5340356540038753E-2</v>
      </c>
      <c r="V182" s="1">
        <f t="shared" si="110"/>
        <v>1.1755688505778723E-2</v>
      </c>
      <c r="W182" s="21">
        <f t="shared" si="110"/>
        <v>8.0168584798461263E-3</v>
      </c>
      <c r="X182" s="21">
        <f t="shared" si="110"/>
        <v>1.4621348593542182E-2</v>
      </c>
      <c r="Y182" s="21">
        <f t="shared" si="110"/>
        <v>1.1302517238136267E-2</v>
      </c>
      <c r="Z182" s="1">
        <f t="shared" si="110"/>
        <v>2.3004880981643688E-2</v>
      </c>
      <c r="AA182" s="1">
        <f t="shared" si="110"/>
        <v>2.1047535606384917E-2</v>
      </c>
      <c r="AB182" s="1">
        <f t="shared" si="110"/>
        <v>1.191891591683795E-2</v>
      </c>
      <c r="AC182" s="21">
        <f t="shared" si="110"/>
        <v>1.2214637672456256E-2</v>
      </c>
      <c r="AD182" s="21">
        <f t="shared" si="110"/>
        <v>2.0823720285544831E-2</v>
      </c>
      <c r="AE182" s="21">
        <f t="shared" si="110"/>
        <v>8.2598604956841248E-3</v>
      </c>
      <c r="AF182" s="1">
        <f t="shared" si="110"/>
        <v>1.318193714280017E-2</v>
      </c>
      <c r="AG182" s="1">
        <f t="shared" si="110"/>
        <v>1.9198972602188676E-2</v>
      </c>
      <c r="AH182" s="1">
        <f t="shared" si="110"/>
        <v>1.2333847137210745E-2</v>
      </c>
      <c r="AI182" s="21">
        <f t="shared" si="110"/>
        <v>8.0735874141462625E-3</v>
      </c>
      <c r="AJ182" s="21">
        <f t="shared" si="110"/>
        <v>1.9013290410786296E-2</v>
      </c>
      <c r="AK182" s="21">
        <f t="shared" si="110"/>
        <v>1.2015428241071E-2</v>
      </c>
      <c r="AL182" s="1">
        <f t="shared" si="110"/>
        <v>1.9126869176365371E-2</v>
      </c>
      <c r="AM182" s="1">
        <f t="shared" si="110"/>
        <v>1.3583872096072187E-2</v>
      </c>
      <c r="AN182" s="1">
        <f>_xlfn.STDEV.P(AN7:AN146)</f>
        <v>8.5838334046256567E-3</v>
      </c>
      <c r="AO182" s="21">
        <f t="shared" si="110"/>
        <v>1.0740155838246503E-2</v>
      </c>
      <c r="AP182" s="21">
        <f t="shared" si="110"/>
        <v>1.3730386586557817E-2</v>
      </c>
      <c r="AQ182" s="21">
        <f t="shared" si="110"/>
        <v>8.3732385902824859E-3</v>
      </c>
      <c r="AR182" s="1">
        <f t="shared" si="110"/>
        <v>4.6551622628945584E-2</v>
      </c>
      <c r="AS182" s="1">
        <f t="shared" si="110"/>
        <v>3.5902610501415168E-2</v>
      </c>
      <c r="AT182" s="1">
        <f t="shared" si="110"/>
        <v>2.4554979086922134E-2</v>
      </c>
      <c r="AU182" s="21">
        <f t="shared" si="110"/>
        <v>2.8554979316663752E-2</v>
      </c>
      <c r="AV182" s="21">
        <f t="shared" si="110"/>
        <v>2.8860543682208296E-2</v>
      </c>
      <c r="AW182" s="21">
        <f t="shared" si="110"/>
        <v>1.4408989116067066E-2</v>
      </c>
      <c r="AX182" s="1">
        <f t="shared" si="110"/>
        <v>2.4779533564486669E-2</v>
      </c>
      <c r="AY182" s="1">
        <f t="shared" si="110"/>
        <v>2.1512094972411216E-2</v>
      </c>
      <c r="AZ182" s="1">
        <f t="shared" si="110"/>
        <v>1.4289829603674092E-2</v>
      </c>
      <c r="BA182" s="21">
        <f t="shared" si="110"/>
        <v>1.4687874582673672E-2</v>
      </c>
      <c r="BB182" s="21">
        <f t="shared" si="110"/>
        <v>2.1234373498107795E-2</v>
      </c>
      <c r="BC182" s="21">
        <f t="shared" si="110"/>
        <v>1.2341580518469997E-2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2:P26"/>
  <sheetViews>
    <sheetView topLeftCell="A2" workbookViewId="0">
      <selection activeCell="P23" sqref="P23"/>
    </sheetView>
  </sheetViews>
  <sheetFormatPr defaultRowHeight="15"/>
  <cols>
    <col min="1" max="1" width="2.140625" customWidth="1"/>
    <col min="2" max="2" width="2" customWidth="1"/>
    <col min="3" max="3" width="12.28515625" customWidth="1"/>
    <col min="4" max="15" width="11.42578125" customWidth="1"/>
    <col min="16" max="16" width="12.7109375" customWidth="1"/>
  </cols>
  <sheetData>
    <row r="2" spans="3:16">
      <c r="I2" s="57" t="s">
        <v>63</v>
      </c>
    </row>
    <row r="3" spans="3:16" s="55" customFormat="1" ht="45" customHeight="1">
      <c r="C3" s="56" t="s">
        <v>62</v>
      </c>
      <c r="D3" s="56" t="s">
        <v>49</v>
      </c>
      <c r="E3" s="65" t="s">
        <v>50</v>
      </c>
      <c r="F3" s="101" t="s">
        <v>51</v>
      </c>
      <c r="G3" s="65" t="s">
        <v>52</v>
      </c>
      <c r="H3" s="56" t="s">
        <v>53</v>
      </c>
      <c r="I3" s="56" t="s">
        <v>54</v>
      </c>
      <c r="J3" s="56" t="s">
        <v>55</v>
      </c>
      <c r="K3" s="65" t="s">
        <v>56</v>
      </c>
      <c r="L3" s="101" t="s">
        <v>57</v>
      </c>
      <c r="M3" s="65" t="s">
        <v>58</v>
      </c>
      <c r="N3" s="56" t="s">
        <v>59</v>
      </c>
      <c r="O3" s="56" t="s">
        <v>60</v>
      </c>
      <c r="P3" s="56" t="s">
        <v>61</v>
      </c>
    </row>
    <row r="4" spans="3:16">
      <c r="C4" s="96">
        <v>1</v>
      </c>
      <c r="D4" s="66">
        <v>0.21332558139534888</v>
      </c>
      <c r="E4" s="66">
        <v>0.12156357142857147</v>
      </c>
      <c r="F4" s="66">
        <v>0.23287999999999986</v>
      </c>
      <c r="G4" s="66">
        <v>0.29345071428571429</v>
      </c>
      <c r="H4" s="66">
        <v>0.10969785714285715</v>
      </c>
      <c r="I4" s="66">
        <v>0.23631785714285719</v>
      </c>
      <c r="J4" s="66">
        <v>0.28669214285714267</v>
      </c>
      <c r="K4" s="66">
        <v>0.11262071428571434</v>
      </c>
      <c r="L4" s="66">
        <v>0.21563357142857156</v>
      </c>
      <c r="M4" s="66">
        <v>0.27781500000000009</v>
      </c>
      <c r="N4" s="66">
        <v>0.10285999999999995</v>
      </c>
      <c r="O4" s="66">
        <v>0.230655</v>
      </c>
      <c r="P4" s="66">
        <v>0.27990642857142856</v>
      </c>
    </row>
    <row r="5" spans="3:16">
      <c r="C5" s="96">
        <v>2</v>
      </c>
      <c r="D5" s="66">
        <v>0.22442906976744192</v>
      </c>
      <c r="E5" s="66">
        <v>7.3613571428571417E-2</v>
      </c>
      <c r="F5" s="66">
        <v>0.19079928571428573</v>
      </c>
      <c r="G5" s="66">
        <v>0.23350785714285713</v>
      </c>
      <c r="H5" s="66">
        <v>9.096428571428572E-2</v>
      </c>
      <c r="I5" s="66">
        <v>0.22197857142857147</v>
      </c>
      <c r="J5" s="66">
        <v>0.26383285714285726</v>
      </c>
      <c r="K5" s="66">
        <v>9.357285714285718E-2</v>
      </c>
      <c r="L5" s="66">
        <v>0.19138214285714295</v>
      </c>
      <c r="M5" s="66">
        <v>0.24131000000000005</v>
      </c>
      <c r="N5" s="66">
        <v>8.2680000000000045E-2</v>
      </c>
      <c r="O5" s="66">
        <v>0.21181857142857147</v>
      </c>
      <c r="P5" s="66">
        <v>0.2460128571428572</v>
      </c>
    </row>
    <row r="6" spans="3:16">
      <c r="C6" s="96">
        <v>3</v>
      </c>
      <c r="D6" s="66">
        <v>0.21808837209302323</v>
      </c>
      <c r="E6" s="66">
        <v>0.11739857142857146</v>
      </c>
      <c r="F6" s="66">
        <v>0.24367428571428559</v>
      </c>
      <c r="G6" s="66">
        <v>0.29257142857142848</v>
      </c>
      <c r="H6" s="66">
        <v>0.11853285714285719</v>
      </c>
      <c r="I6" s="66">
        <v>0.23582499999999992</v>
      </c>
      <c r="J6" s="66">
        <v>0.28248499999999999</v>
      </c>
      <c r="K6" s="66">
        <v>0.10920928571428568</v>
      </c>
      <c r="L6" s="66">
        <v>0.21996785714285716</v>
      </c>
      <c r="M6" s="66">
        <v>0.26680857142857128</v>
      </c>
      <c r="N6" s="66">
        <v>9.3475714285714315E-2</v>
      </c>
      <c r="O6" s="66">
        <v>0.22454571428571427</v>
      </c>
      <c r="P6" s="66">
        <v>0.27585714285714275</v>
      </c>
    </row>
    <row r="7" spans="3:16">
      <c r="C7" s="96">
        <v>4</v>
      </c>
      <c r="D7" s="66">
        <v>0.22176860465116277</v>
      </c>
      <c r="E7" s="66">
        <v>0.10720857142857146</v>
      </c>
      <c r="F7" s="66">
        <v>0.21073071428571427</v>
      </c>
      <c r="G7" s="66">
        <v>0.23248857142857149</v>
      </c>
      <c r="H7" s="66">
        <v>0.10581785714285716</v>
      </c>
      <c r="I7" s="66">
        <v>0.21883285714285716</v>
      </c>
      <c r="J7" s="66">
        <v>0.27562142857142868</v>
      </c>
      <c r="K7" s="66">
        <v>0.10365500000000005</v>
      </c>
      <c r="L7" s="66">
        <v>0.19415857142857132</v>
      </c>
      <c r="M7" s="66">
        <v>0.25557857142857149</v>
      </c>
      <c r="N7" s="66">
        <v>0.10563571428571428</v>
      </c>
      <c r="O7" s="66">
        <v>0.2222292857142858</v>
      </c>
      <c r="P7" s="66">
        <v>0.26669214285714282</v>
      </c>
    </row>
    <row r="8" spans="3:16">
      <c r="C8" s="96">
        <v>5</v>
      </c>
      <c r="D8" s="66">
        <v>0.22316279069767439</v>
      </c>
      <c r="E8" s="66">
        <v>4.1198571428571418E-2</v>
      </c>
      <c r="F8" s="66">
        <v>8.0617857142857172E-2</v>
      </c>
      <c r="G8" s="66">
        <v>9.939285714285713E-2</v>
      </c>
      <c r="H8" s="66">
        <v>9.0905714285714312E-2</v>
      </c>
      <c r="I8" s="66">
        <v>0.20271071428571427</v>
      </c>
      <c r="J8" s="66">
        <v>0.27186785714285727</v>
      </c>
      <c r="K8" s="97">
        <v>6.4069999999999988E-2</v>
      </c>
      <c r="L8" s="66">
        <v>0.11679071428571423</v>
      </c>
      <c r="M8" s="66">
        <v>0.12190071428571432</v>
      </c>
      <c r="N8" s="66">
        <v>8.538785714285714E-2</v>
      </c>
      <c r="O8" s="66">
        <v>0.21511428571428567</v>
      </c>
      <c r="P8" s="66">
        <v>0.24427285714285718</v>
      </c>
    </row>
    <row r="9" spans="3:16">
      <c r="C9" s="96">
        <v>6</v>
      </c>
      <c r="D9" s="66">
        <v>0.22112790697674417</v>
      </c>
      <c r="E9" s="66">
        <v>8.9816428571428561E-2</v>
      </c>
      <c r="F9" s="66">
        <v>0.17274642857142863</v>
      </c>
      <c r="G9" s="66">
        <v>0.23882000000000012</v>
      </c>
      <c r="H9" s="66">
        <v>0.1073321428571429</v>
      </c>
      <c r="I9" s="66">
        <v>0.21748928571428575</v>
      </c>
      <c r="J9" s="66">
        <v>0.25207499999999988</v>
      </c>
      <c r="K9" s="66">
        <v>0.10670785714285712</v>
      </c>
      <c r="L9" s="66">
        <v>0.20185428571428571</v>
      </c>
      <c r="M9" s="66">
        <v>0.25720999999999988</v>
      </c>
      <c r="N9" s="66">
        <v>9.0172857142857124E-2</v>
      </c>
      <c r="O9" s="66">
        <v>0.21210142857142852</v>
      </c>
      <c r="P9" s="66">
        <v>0.2725178571428572</v>
      </c>
    </row>
    <row r="10" spans="3:16">
      <c r="C10" s="96">
        <v>7</v>
      </c>
      <c r="D10" s="66">
        <v>0.19507558139534883</v>
      </c>
      <c r="E10" s="66">
        <v>8.6796428571428608E-2</v>
      </c>
      <c r="F10" s="66">
        <v>0.18537857142857153</v>
      </c>
      <c r="G10" s="66">
        <v>0.21630714285714286</v>
      </c>
      <c r="H10" s="66">
        <v>8.6977857142857148E-2</v>
      </c>
      <c r="I10" s="66">
        <v>0.19243500000000002</v>
      </c>
      <c r="J10" s="66">
        <v>0.17380214285714291</v>
      </c>
      <c r="K10" s="66">
        <v>9.1343571428571441E-2</v>
      </c>
      <c r="L10" s="66">
        <v>0.20040214285714286</v>
      </c>
      <c r="M10" s="66">
        <v>0.23764642857142862</v>
      </c>
      <c r="N10" s="66">
        <v>9.5999285714285718E-2</v>
      </c>
      <c r="O10" s="66">
        <v>0.19472499999999998</v>
      </c>
      <c r="P10" s="66">
        <v>0.24487571428571409</v>
      </c>
    </row>
    <row r="11" spans="3:16">
      <c r="C11" s="96">
        <v>8</v>
      </c>
      <c r="D11" s="66">
        <v>0.21215930232558139</v>
      </c>
      <c r="E11" s="66">
        <v>8.7812142857142894E-2</v>
      </c>
      <c r="F11" s="66">
        <v>9.8031428571428575E-2</v>
      </c>
      <c r="G11" s="66">
        <v>0.11897928571428573</v>
      </c>
      <c r="H11" s="66">
        <v>4.6734285714285707E-2</v>
      </c>
      <c r="I11" s="66">
        <v>8.8594285714285695E-2</v>
      </c>
      <c r="J11" s="66">
        <v>0.10800428571428573</v>
      </c>
      <c r="K11" s="66">
        <v>5.3114285714285711E-2</v>
      </c>
      <c r="L11" s="66">
        <v>0.16261000000000003</v>
      </c>
      <c r="M11" s="66">
        <v>0.15177214285714277</v>
      </c>
      <c r="N11" s="97">
        <v>1.1571428571428575E-2</v>
      </c>
      <c r="O11" s="66">
        <v>9.63914285714286E-2</v>
      </c>
      <c r="P11" s="66">
        <v>9.2658571428571465E-2</v>
      </c>
    </row>
    <row r="12" spans="3:16">
      <c r="C12" s="96">
        <v>9</v>
      </c>
      <c r="D12" s="66">
        <v>0.19646046511627904</v>
      </c>
      <c r="E12" s="66">
        <v>5.4779285714285732E-2</v>
      </c>
      <c r="F12" s="66">
        <v>0.12226142857142859</v>
      </c>
      <c r="G12" s="66">
        <v>0.17817571428571435</v>
      </c>
      <c r="H12" s="66">
        <v>4.2654285714285742E-2</v>
      </c>
      <c r="I12" s="66">
        <v>7.8412142857142833E-2</v>
      </c>
      <c r="J12" s="66">
        <v>0.1595614285714286</v>
      </c>
      <c r="K12" s="66">
        <v>7.9170000000000032E-2</v>
      </c>
      <c r="L12" s="66">
        <v>0.1643478571428571</v>
      </c>
      <c r="M12" s="66">
        <v>0.24316571428571437</v>
      </c>
      <c r="N12" s="66">
        <v>7.8700714285714249E-2</v>
      </c>
      <c r="O12" s="66">
        <v>0.15082071428571428</v>
      </c>
      <c r="P12" s="66">
        <v>0.2081585714285713</v>
      </c>
    </row>
    <row r="13" spans="3:16">
      <c r="C13" s="96" t="s">
        <v>87</v>
      </c>
      <c r="D13" s="66">
        <f>AVERAGE(D7:D9)</f>
        <v>0.22201976744186047</v>
      </c>
      <c r="E13" s="66">
        <f t="shared" ref="E13:P13" si="0">AVERAGE(E7:E9)</f>
        <v>7.9407857142857141E-2</v>
      </c>
      <c r="F13" s="66">
        <f t="shared" si="0"/>
        <v>0.15469833333333335</v>
      </c>
      <c r="G13" s="66">
        <f t="shared" si="0"/>
        <v>0.19023380952380955</v>
      </c>
      <c r="H13" s="66">
        <f t="shared" si="0"/>
        <v>0.1013519047619048</v>
      </c>
      <c r="I13" s="66">
        <f t="shared" si="0"/>
        <v>0.21301095238095238</v>
      </c>
      <c r="J13" s="66">
        <f t="shared" si="0"/>
        <v>0.26652142857142858</v>
      </c>
      <c r="K13" s="66">
        <f t="shared" si="0"/>
        <v>9.1477619047619044E-2</v>
      </c>
      <c r="L13" s="66">
        <f t="shared" si="0"/>
        <v>0.17093452380952376</v>
      </c>
      <c r="M13" s="66">
        <f t="shared" si="0"/>
        <v>0.21156309523809522</v>
      </c>
      <c r="N13" s="66">
        <f t="shared" si="0"/>
        <v>9.3732142857142833E-2</v>
      </c>
      <c r="O13" s="66">
        <f t="shared" si="0"/>
        <v>0.21648166666666668</v>
      </c>
      <c r="P13" s="66">
        <f t="shared" si="0"/>
        <v>0.26116095238095238</v>
      </c>
    </row>
    <row r="16" spans="3:16">
      <c r="O16" s="98"/>
    </row>
    <row r="17" spans="4:15">
      <c r="O17" s="99"/>
    </row>
    <row r="26" spans="4:15">
      <c r="D26" t="s">
        <v>65</v>
      </c>
      <c r="H26" t="s">
        <v>66</v>
      </c>
      <c r="L26" t="s">
        <v>67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2"/>
  <sheetViews>
    <sheetView topLeftCell="B4" workbookViewId="0">
      <selection activeCell="O16" sqref="O16"/>
    </sheetView>
  </sheetViews>
  <sheetFormatPr defaultRowHeight="15"/>
  <cols>
    <col min="1" max="1" width="2.140625" customWidth="1"/>
    <col min="2" max="2" width="2" customWidth="1"/>
    <col min="3" max="3" width="10.42578125" customWidth="1"/>
    <col min="4" max="15" width="11.42578125" customWidth="1"/>
    <col min="16" max="16" width="12.7109375" customWidth="1"/>
  </cols>
  <sheetData>
    <row r="2" spans="3:16">
      <c r="I2" s="57" t="s">
        <v>64</v>
      </c>
    </row>
    <row r="3" spans="3:16" s="55" customFormat="1" ht="45" customHeight="1">
      <c r="C3" s="56" t="s">
        <v>62</v>
      </c>
      <c r="D3" s="56" t="s">
        <v>49</v>
      </c>
      <c r="E3" s="56" t="s">
        <v>50</v>
      </c>
      <c r="F3" s="56" t="s">
        <v>51</v>
      </c>
      <c r="G3" s="56" t="s">
        <v>52</v>
      </c>
      <c r="H3" s="56" t="s">
        <v>53</v>
      </c>
      <c r="I3" s="56" t="s">
        <v>54</v>
      </c>
      <c r="J3" s="56" t="s">
        <v>55</v>
      </c>
      <c r="K3" s="56" t="s">
        <v>56</v>
      </c>
      <c r="L3" s="56" t="s">
        <v>57</v>
      </c>
      <c r="M3" s="56" t="s">
        <v>58</v>
      </c>
      <c r="N3" s="56" t="s">
        <v>59</v>
      </c>
      <c r="O3" s="56" t="s">
        <v>60</v>
      </c>
      <c r="P3" s="56" t="s">
        <v>61</v>
      </c>
    </row>
    <row r="4" spans="3:16">
      <c r="C4" s="48">
        <v>1</v>
      </c>
      <c r="D4" s="58">
        <v>1.2864651162790702E-2</v>
      </c>
      <c r="E4" s="58">
        <v>5.1484285714285712E-3</v>
      </c>
      <c r="F4" s="58">
        <v>8.6834285714285694E-3</v>
      </c>
      <c r="G4" s="58">
        <v>1.4012020408163258E-2</v>
      </c>
      <c r="H4" s="58">
        <v>6.54816326530612E-3</v>
      </c>
      <c r="I4" s="58">
        <v>9.2004591836734699E-3</v>
      </c>
      <c r="J4" s="58">
        <v>1.3380183673469406E-2</v>
      </c>
      <c r="K4" s="58">
        <v>3.6816020408163277E-3</v>
      </c>
      <c r="L4" s="58">
        <v>8.4502244897959114E-3</v>
      </c>
      <c r="M4" s="58">
        <v>8.5535714285714277E-3</v>
      </c>
      <c r="N4" s="58">
        <v>5.271714285714285E-3</v>
      </c>
      <c r="O4" s="58">
        <v>7.6860000000000036E-3</v>
      </c>
      <c r="P4" s="58">
        <v>1.1862285714285719E-2</v>
      </c>
    </row>
    <row r="5" spans="3:16">
      <c r="C5" s="48">
        <v>2</v>
      </c>
      <c r="D5" s="58">
        <v>7.1095348837209296E-3</v>
      </c>
      <c r="E5" s="58">
        <v>1.5067714285714283E-2</v>
      </c>
      <c r="F5" s="58">
        <v>2.1382142857142846E-2</v>
      </c>
      <c r="G5" s="58">
        <v>2.7154214285714278E-2</v>
      </c>
      <c r="H5" s="58">
        <v>1.0555204081632649E-2</v>
      </c>
      <c r="I5" s="58">
        <v>1.7744897959183669E-2</v>
      </c>
      <c r="J5" s="58">
        <v>2.5696224489795919E-2</v>
      </c>
      <c r="K5" s="58">
        <v>1.0751693877551023E-2</v>
      </c>
      <c r="L5" s="58">
        <v>1.5728010204081631E-2</v>
      </c>
      <c r="M5" s="58">
        <v>2.0416571428571423E-2</v>
      </c>
      <c r="N5" s="58">
        <v>6.6477142857142872E-3</v>
      </c>
      <c r="O5" s="58">
        <v>1.2258040816326539E-2</v>
      </c>
      <c r="P5" s="58">
        <v>1.9425346938775505E-2</v>
      </c>
    </row>
    <row r="6" spans="3:16">
      <c r="C6" s="48">
        <v>3</v>
      </c>
      <c r="D6" s="58">
        <v>7.8804651162790711E-3</v>
      </c>
      <c r="E6" s="58">
        <v>5.4299999999999965E-3</v>
      </c>
      <c r="F6" s="58">
        <v>7.9745714285714281E-3</v>
      </c>
      <c r="G6" s="58">
        <v>1.3288367346938777E-2</v>
      </c>
      <c r="H6" s="58">
        <v>4.3490408163265283E-3</v>
      </c>
      <c r="I6" s="58">
        <v>1.090785714285715E-2</v>
      </c>
      <c r="J6" s="58">
        <v>1.6680071428571436E-2</v>
      </c>
      <c r="K6" s="58">
        <v>7.0565306122449033E-3</v>
      </c>
      <c r="L6" s="58">
        <v>8.3621428571428544E-3</v>
      </c>
      <c r="M6" s="58">
        <v>1.240318367346941E-2</v>
      </c>
      <c r="N6" s="58">
        <v>3.3310816326530619E-3</v>
      </c>
      <c r="O6" s="58">
        <v>6.9285714285714272E-3</v>
      </c>
      <c r="P6" s="58">
        <v>8.406326530612249E-3</v>
      </c>
    </row>
    <row r="7" spans="3:16">
      <c r="C7" s="48">
        <v>4</v>
      </c>
      <c r="D7" s="58">
        <v>6.0125581395348848E-3</v>
      </c>
      <c r="E7" s="58">
        <v>7.6895714285714293E-3</v>
      </c>
      <c r="F7" s="58">
        <v>1.4169999999999997E-2</v>
      </c>
      <c r="G7" s="58">
        <v>2.7910204081632639E-2</v>
      </c>
      <c r="H7" s="58">
        <v>6.4452040816326498E-3</v>
      </c>
      <c r="I7" s="58">
        <v>1.9205285714285706E-2</v>
      </c>
      <c r="J7" s="58">
        <v>1.6329897959183663E-2</v>
      </c>
      <c r="K7" s="58">
        <v>5.7104285714285668E-3</v>
      </c>
      <c r="L7" s="58">
        <v>1.6981530612244906E-2</v>
      </c>
      <c r="M7" s="58">
        <v>1.5957959183673476E-2</v>
      </c>
      <c r="N7" s="58">
        <v>4.3583673469387791E-3</v>
      </c>
      <c r="O7" s="58">
        <v>8.2461836734693816E-3</v>
      </c>
      <c r="P7" s="58">
        <v>1.1438306122448982E-2</v>
      </c>
    </row>
    <row r="8" spans="3:16">
      <c r="C8" s="61">
        <v>5</v>
      </c>
      <c r="D8" s="62">
        <v>8.9037209302325598E-3</v>
      </c>
      <c r="E8" s="62">
        <v>1.1042857142857142E-2</v>
      </c>
      <c r="F8" s="62">
        <v>2.0544428571428575E-2</v>
      </c>
      <c r="G8" s="62">
        <v>2.2164081632653057E-2</v>
      </c>
      <c r="H8" s="62">
        <v>7.8672244897959182E-3</v>
      </c>
      <c r="I8" s="62">
        <v>2.0168622448979604E-2</v>
      </c>
      <c r="J8" s="62">
        <v>1.8801428571428538E-2</v>
      </c>
      <c r="K8" s="62">
        <v>1.0503714285714292E-2</v>
      </c>
      <c r="L8" s="62">
        <v>1.5805897959183676E-2</v>
      </c>
      <c r="M8" s="62">
        <v>1.9555040816326544E-2</v>
      </c>
      <c r="N8" s="62">
        <v>7.5412346938775517E-3</v>
      </c>
      <c r="O8" s="62">
        <v>1.2483673469387752E-2</v>
      </c>
      <c r="P8" s="62">
        <v>1.9494285714285711E-2</v>
      </c>
    </row>
    <row r="9" spans="3:16">
      <c r="C9" s="48">
        <v>6</v>
      </c>
      <c r="D9" s="58">
        <v>9.9474418604651154E-3</v>
      </c>
      <c r="E9" s="58">
        <v>1.2559285714285712E-2</v>
      </c>
      <c r="F9" s="58">
        <v>2.1885714285714286E-2</v>
      </c>
      <c r="G9" s="58">
        <v>2.9589428571428534E-2</v>
      </c>
      <c r="H9" s="58">
        <v>6.3036734693877518E-3</v>
      </c>
      <c r="I9" s="58">
        <v>1.4685765306122445E-2</v>
      </c>
      <c r="J9" s="58">
        <v>2.8236785714285732E-2</v>
      </c>
      <c r="K9" s="58">
        <v>5.4209387755102057E-3</v>
      </c>
      <c r="L9" s="58">
        <v>1.5264816326530612E-2</v>
      </c>
      <c r="M9" s="58">
        <v>1.1804428571428573E-2</v>
      </c>
      <c r="N9" s="58">
        <v>5.2408979591836756E-3</v>
      </c>
      <c r="O9" s="58">
        <v>1.0934285714285721E-2</v>
      </c>
      <c r="P9" s="58">
        <v>1.0420204081632651E-2</v>
      </c>
    </row>
    <row r="10" spans="3:16">
      <c r="C10" s="48">
        <v>7</v>
      </c>
      <c r="D10" s="58">
        <v>1.479465116279069E-2</v>
      </c>
      <c r="E10" s="58">
        <v>1.1479285714285709E-2</v>
      </c>
      <c r="F10" s="58">
        <v>1.4613714285714287E-2</v>
      </c>
      <c r="G10" s="58">
        <v>1.8777959183673473E-2</v>
      </c>
      <c r="H10" s="58">
        <v>7.8678571428571487E-3</v>
      </c>
      <c r="I10" s="58">
        <v>1.7344285714285708E-2</v>
      </c>
      <c r="J10" s="58">
        <v>2.3186244897959171E-2</v>
      </c>
      <c r="K10" s="58">
        <v>1.395555102040816E-2</v>
      </c>
      <c r="L10" s="58">
        <v>1.1875091836734694E-2</v>
      </c>
      <c r="M10" s="58">
        <v>1.6784234693877551E-2</v>
      </c>
      <c r="N10" s="58">
        <v>1.0316448979591839E-2</v>
      </c>
      <c r="O10" s="58">
        <v>1.7007499999999991E-2</v>
      </c>
      <c r="P10" s="58">
        <v>1.5826755102040825E-2</v>
      </c>
    </row>
    <row r="11" spans="3:16">
      <c r="C11" s="59">
        <v>8</v>
      </c>
      <c r="D11" s="60">
        <v>1.0473720930232562E-2</v>
      </c>
      <c r="E11" s="60">
        <v>1.6527E-2</v>
      </c>
      <c r="F11" s="60">
        <v>3.1834714285714306E-2</v>
      </c>
      <c r="G11" s="60">
        <v>3.4365489795918365E-2</v>
      </c>
      <c r="H11" s="60">
        <v>1.4210000000000009E-2</v>
      </c>
      <c r="I11" s="60">
        <v>2.9683469387755127E-2</v>
      </c>
      <c r="J11" s="60">
        <v>3.1134469387755104E-2</v>
      </c>
      <c r="K11" s="60">
        <v>1.3999591836734694E-2</v>
      </c>
      <c r="L11" s="60">
        <v>2.4198285714285696E-2</v>
      </c>
      <c r="M11" s="60">
        <v>3.1795326530612254E-2</v>
      </c>
      <c r="N11" s="60">
        <v>2.1853673469387755E-2</v>
      </c>
      <c r="O11" s="60">
        <v>2.2888326530612242E-2</v>
      </c>
      <c r="P11" s="60">
        <v>3.6765020408163256E-2</v>
      </c>
    </row>
    <row r="12" spans="3:16">
      <c r="C12" s="48">
        <v>9</v>
      </c>
      <c r="D12" s="58">
        <v>1.5799069767441866E-2</v>
      </c>
      <c r="E12" s="58">
        <v>1.1314714285714287E-2</v>
      </c>
      <c r="F12" s="58">
        <v>2.4941714285714286E-2</v>
      </c>
      <c r="G12" s="58">
        <v>2.4778612244897961E-2</v>
      </c>
      <c r="H12" s="58">
        <v>1.4426734693877551E-2</v>
      </c>
      <c r="I12" s="58">
        <v>3.0263918367346935E-2</v>
      </c>
      <c r="J12" s="58">
        <v>3.3443081632653054E-2</v>
      </c>
      <c r="K12" s="58">
        <v>1.1291142857142857E-2</v>
      </c>
      <c r="L12" s="58">
        <v>1.5275122448979597E-2</v>
      </c>
      <c r="M12" s="58">
        <v>1.3519999999999997E-2</v>
      </c>
      <c r="N12" s="58">
        <v>1.5887867346938773E-2</v>
      </c>
      <c r="O12" s="58">
        <v>1.8547214285714281E-2</v>
      </c>
      <c r="P12" s="58">
        <v>1.9957244897959185E-2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2:P17"/>
  <sheetViews>
    <sheetView workbookViewId="0">
      <selection activeCell="M8" sqref="M8"/>
    </sheetView>
  </sheetViews>
  <sheetFormatPr defaultRowHeight="15"/>
  <cols>
    <col min="1" max="1" width="2.140625" customWidth="1"/>
    <col min="2" max="2" width="2" customWidth="1"/>
    <col min="3" max="3" width="10.42578125" customWidth="1"/>
    <col min="4" max="15" width="11.42578125" customWidth="1"/>
    <col min="16" max="16" width="12.7109375" customWidth="1"/>
  </cols>
  <sheetData>
    <row r="2" spans="3:16">
      <c r="I2" s="57" t="s">
        <v>68</v>
      </c>
    </row>
    <row r="3" spans="3:16" s="55" customFormat="1" ht="45" customHeight="1">
      <c r="C3" s="56" t="s">
        <v>62</v>
      </c>
      <c r="D3" s="56" t="s">
        <v>49</v>
      </c>
      <c r="E3" s="65" t="s">
        <v>50</v>
      </c>
      <c r="F3" s="101" t="s">
        <v>51</v>
      </c>
      <c r="G3" s="65" t="s">
        <v>52</v>
      </c>
      <c r="H3" s="56" t="s">
        <v>53</v>
      </c>
      <c r="I3" s="56" t="s">
        <v>54</v>
      </c>
      <c r="J3" s="56" t="s">
        <v>55</v>
      </c>
      <c r="K3" s="65" t="s">
        <v>56</v>
      </c>
      <c r="L3" s="101" t="s">
        <v>57</v>
      </c>
      <c r="M3" s="65" t="s">
        <v>58</v>
      </c>
      <c r="N3" s="56" t="s">
        <v>59</v>
      </c>
      <c r="O3" s="56" t="s">
        <v>60</v>
      </c>
      <c r="P3" s="56" t="s">
        <v>61</v>
      </c>
    </row>
    <row r="4" spans="3:16">
      <c r="C4" s="96">
        <v>1</v>
      </c>
      <c r="D4" s="66">
        <v>9.6433125652410391E-3</v>
      </c>
      <c r="E4" s="66">
        <v>4.1591729947190216E-3</v>
      </c>
      <c r="F4" s="66">
        <v>7.026485172371106E-3</v>
      </c>
      <c r="G4" s="66">
        <v>1.0249730813421645E-2</v>
      </c>
      <c r="H4" s="66">
        <v>7.7586293535691032E-3</v>
      </c>
      <c r="I4" s="66">
        <v>1.2084600707972817E-2</v>
      </c>
      <c r="J4" s="66">
        <v>1.1767148612654783E-2</v>
      </c>
      <c r="K4" s="66">
        <v>5.8270824328561146E-3</v>
      </c>
      <c r="L4" s="66">
        <v>1.0698800240630777E-2</v>
      </c>
      <c r="M4" s="66">
        <v>1.2539988078957976E-2</v>
      </c>
      <c r="N4" s="66">
        <v>6.8331783622712656E-3</v>
      </c>
      <c r="O4" s="66">
        <v>9.3523622684325083E-3</v>
      </c>
      <c r="P4" s="66">
        <v>1.2801794804014072E-2</v>
      </c>
    </row>
    <row r="5" spans="3:16">
      <c r="C5" s="96">
        <v>2</v>
      </c>
      <c r="D5" s="66">
        <v>5.9559442836007465E-3</v>
      </c>
      <c r="E5" s="66">
        <v>9.7150403887529997E-3</v>
      </c>
      <c r="F5" s="66">
        <v>1.2964878695608249E-2</v>
      </c>
      <c r="G5" s="66">
        <v>2.1657734512878311E-2</v>
      </c>
      <c r="H5" s="66">
        <v>9.9476147022945216E-3</v>
      </c>
      <c r="I5" s="66">
        <v>1.5857023809076935E-2</v>
      </c>
      <c r="J5" s="66">
        <v>1.8510559125141643E-2</v>
      </c>
      <c r="K5" s="66">
        <v>1.0302536479695274E-2</v>
      </c>
      <c r="L5" s="66">
        <v>1.4551810499451721E-2</v>
      </c>
      <c r="M5" s="66">
        <v>1.9107763610744236E-2</v>
      </c>
      <c r="N5" s="66">
        <v>7.2981118469513896E-3</v>
      </c>
      <c r="O5" s="66">
        <v>1.1861536213370846E-2</v>
      </c>
      <c r="P5" s="66">
        <v>1.6624712364288745E-2</v>
      </c>
    </row>
    <row r="6" spans="3:16">
      <c r="C6" s="96">
        <v>3</v>
      </c>
      <c r="D6" s="66">
        <v>6.8995294985414726E-3</v>
      </c>
      <c r="E6" s="66">
        <v>4.3395870442111996E-3</v>
      </c>
      <c r="F6" s="66">
        <v>7.345859133427707E-3</v>
      </c>
      <c r="G6" s="66">
        <v>1.1023006009752756E-2</v>
      </c>
      <c r="H6" s="66">
        <v>5.9237274137407111E-3</v>
      </c>
      <c r="I6" s="66">
        <v>1.1971042931906609E-2</v>
      </c>
      <c r="J6" s="66">
        <v>1.5574083191151188E-2</v>
      </c>
      <c r="K6" s="66">
        <v>7.4063786530386509E-3</v>
      </c>
      <c r="L6" s="66">
        <v>9.878270809391361E-3</v>
      </c>
      <c r="M6" s="66">
        <v>1.466983626873878E-2</v>
      </c>
      <c r="N6" s="66">
        <v>3.8836402721993198E-3</v>
      </c>
      <c r="O6" s="66">
        <v>8.3629528033964621E-3</v>
      </c>
      <c r="P6" s="66">
        <v>1.106083512286303E-2</v>
      </c>
    </row>
    <row r="7" spans="3:16">
      <c r="C7" s="96">
        <v>4</v>
      </c>
      <c r="D7" s="66">
        <v>4.7652800543887246E-3</v>
      </c>
      <c r="E7" s="66">
        <v>5.218435393792251E-3</v>
      </c>
      <c r="F7" s="66">
        <v>8.72080353440635E-3</v>
      </c>
      <c r="G7" s="66">
        <v>2.1516497294171252E-2</v>
      </c>
      <c r="H7" s="66">
        <v>6.5892076097356514E-3</v>
      </c>
      <c r="I7" s="66">
        <v>1.7277297596698906E-2</v>
      </c>
      <c r="J7" s="66">
        <v>1.3057403988033209E-2</v>
      </c>
      <c r="K7" s="66">
        <v>5.9026919317220258E-3</v>
      </c>
      <c r="L7" s="66">
        <v>1.5165839985906952E-2</v>
      </c>
      <c r="M7" s="66">
        <v>1.7112567006813514E-2</v>
      </c>
      <c r="N7" s="66">
        <v>6.4609457376666561E-3</v>
      </c>
      <c r="O7" s="66">
        <v>1.1331846724585726E-2</v>
      </c>
      <c r="P7" s="66">
        <v>1.3541204428023233E-2</v>
      </c>
    </row>
    <row r="8" spans="3:16">
      <c r="C8" s="96">
        <v>5</v>
      </c>
      <c r="D8" s="66">
        <v>6.2458563440944935E-3</v>
      </c>
      <c r="E8" s="66">
        <v>8.809966526842291E-3</v>
      </c>
      <c r="F8" s="66">
        <v>1.7701100247713188E-2</v>
      </c>
      <c r="G8" s="66">
        <v>2.1817991799142251E-2</v>
      </c>
      <c r="H8" s="66">
        <v>7.6715356109280756E-3</v>
      </c>
      <c r="I8" s="66">
        <v>1.6999633742410262E-2</v>
      </c>
      <c r="J8" s="66">
        <v>1.3841479586476902E-2</v>
      </c>
      <c r="K8" s="97">
        <v>1.1994618589269146E-2</v>
      </c>
      <c r="L8" s="66">
        <v>1.7606783314621857E-2</v>
      </c>
      <c r="M8" s="97">
        <v>2.2445971993797824E-2</v>
      </c>
      <c r="N8" s="66">
        <v>8.0039233332466261E-3</v>
      </c>
      <c r="O8" s="66">
        <v>1.1487054825821477E-2</v>
      </c>
      <c r="P8" s="66">
        <v>1.6647914130543777E-2</v>
      </c>
    </row>
    <row r="9" spans="3:16">
      <c r="C9" s="96">
        <v>6</v>
      </c>
      <c r="D9" s="66">
        <v>8.2136761587673583E-3</v>
      </c>
      <c r="E9" s="66">
        <v>9.9262875636321538E-3</v>
      </c>
      <c r="F9" s="66">
        <v>1.7468704611857361E-2</v>
      </c>
      <c r="G9" s="66">
        <v>2.1601623075559431E-2</v>
      </c>
      <c r="H9" s="66">
        <v>7.7367875901916423E-3</v>
      </c>
      <c r="I9" s="66">
        <v>1.506965098449399E-2</v>
      </c>
      <c r="J9" s="66">
        <v>2.0938877849881191E-2</v>
      </c>
      <c r="K9" s="66">
        <v>9.0114184708703238E-3</v>
      </c>
      <c r="L9" s="66">
        <v>1.5102978834630614E-2</v>
      </c>
      <c r="M9" s="66">
        <v>1.4064440832054693E-2</v>
      </c>
      <c r="N9" s="66">
        <v>4.9875392543228241E-3</v>
      </c>
      <c r="O9" s="66">
        <v>9.9169597052684647E-3</v>
      </c>
      <c r="P9" s="66">
        <v>1.4291636925343118E-2</v>
      </c>
    </row>
    <row r="10" spans="3:16">
      <c r="C10" s="96">
        <v>7</v>
      </c>
      <c r="D10" s="66">
        <v>7.5717232889276048E-3</v>
      </c>
      <c r="E10" s="66">
        <v>7.8890688517047908E-3</v>
      </c>
      <c r="F10" s="66">
        <v>9.136499530644623E-3</v>
      </c>
      <c r="G10" s="66">
        <v>1.4983659314310163E-2</v>
      </c>
      <c r="H10" s="66">
        <v>8.7950142416146279E-3</v>
      </c>
      <c r="I10" s="66">
        <v>1.7443999085119007E-2</v>
      </c>
      <c r="J10" s="66">
        <v>1.7787435825215261E-2</v>
      </c>
      <c r="K10" s="66">
        <v>1.1244433833897461E-2</v>
      </c>
      <c r="L10" s="66">
        <v>1.1362183446953132E-2</v>
      </c>
      <c r="M10" s="66">
        <v>1.4927247043587494E-2</v>
      </c>
      <c r="N10" s="66">
        <v>9.2486809775812334E-3</v>
      </c>
      <c r="O10" s="66">
        <v>1.6222041112546316E-2</v>
      </c>
      <c r="P10" s="66">
        <v>1.6958285438957402E-2</v>
      </c>
    </row>
    <row r="11" spans="3:16">
      <c r="C11" s="96">
        <v>8</v>
      </c>
      <c r="D11" s="66">
        <v>5.9511168059875365E-3</v>
      </c>
      <c r="E11" s="66">
        <v>1.0675350532886497E-2</v>
      </c>
      <c r="F11" s="66">
        <v>1.8797288146790471E-2</v>
      </c>
      <c r="G11" s="66">
        <v>2.3975864277731962E-2</v>
      </c>
      <c r="H11" s="66">
        <v>1.2538070026922012E-2</v>
      </c>
      <c r="I11" s="66">
        <v>2.4742682830370597E-2</v>
      </c>
      <c r="J11" s="66">
        <v>2.2922933661259071E-2</v>
      </c>
      <c r="K11" s="66">
        <v>1.2627167192682346E-2</v>
      </c>
      <c r="L11" s="66">
        <v>1.9872929007746655E-2</v>
      </c>
      <c r="M11" s="66">
        <v>2.5973615384405513E-2</v>
      </c>
      <c r="N11" s="66">
        <v>1.7301239477666243E-2</v>
      </c>
      <c r="O11" s="66">
        <v>2.1084900883044568E-2</v>
      </c>
      <c r="P11" s="66">
        <v>3.0624327092744118E-2</v>
      </c>
    </row>
    <row r="12" spans="3:16">
      <c r="C12" s="96">
        <v>9</v>
      </c>
      <c r="D12" s="66">
        <v>8.3929616911529933E-3</v>
      </c>
      <c r="E12" s="66">
        <v>7.5120788937631964E-3</v>
      </c>
      <c r="F12" s="66">
        <v>1.4810526251174697E-2</v>
      </c>
      <c r="G12" s="66">
        <v>1.8691883897255731E-2</v>
      </c>
      <c r="H12" s="66">
        <v>1.3758610714918303E-2</v>
      </c>
      <c r="I12" s="66">
        <v>2.562415512878698E-2</v>
      </c>
      <c r="J12" s="66">
        <v>2.1940040662476835E-2</v>
      </c>
      <c r="K12" s="66">
        <v>9.5464995187358858E-3</v>
      </c>
      <c r="L12" s="66">
        <v>1.4918030140735179E-2</v>
      </c>
      <c r="M12" s="66">
        <v>1.5157926733466652E-2</v>
      </c>
      <c r="N12" s="66">
        <v>1.3063194241180021E-2</v>
      </c>
      <c r="O12" s="66">
        <v>2.1421900603335448E-2</v>
      </c>
      <c r="P12" s="66">
        <v>2.3209977606530055E-2</v>
      </c>
    </row>
    <row r="13" spans="3:16">
      <c r="C13" s="96" t="s">
        <v>86</v>
      </c>
      <c r="D13" s="66">
        <f>AVERAGE(D4:D12)</f>
        <v>7.0710445211891087E-3</v>
      </c>
      <c r="E13" s="66">
        <f t="shared" ref="E13:P13" si="0">AVERAGE(E4:E12)</f>
        <v>7.5827764655893781E-3</v>
      </c>
      <c r="F13" s="66">
        <f t="shared" si="0"/>
        <v>1.2663571702665971E-2</v>
      </c>
      <c r="G13" s="66">
        <f t="shared" si="0"/>
        <v>1.8390887888247054E-2</v>
      </c>
      <c r="H13" s="66">
        <f t="shared" si="0"/>
        <v>8.9687996959905147E-3</v>
      </c>
      <c r="I13" s="66">
        <f t="shared" si="0"/>
        <v>1.7452231868537348E-2</v>
      </c>
      <c r="J13" s="66">
        <f t="shared" si="0"/>
        <v>1.73711069446989E-2</v>
      </c>
      <c r="K13" s="66">
        <f t="shared" si="0"/>
        <v>9.3180919003074698E-3</v>
      </c>
      <c r="L13" s="66">
        <f t="shared" si="0"/>
        <v>1.4350847364452027E-2</v>
      </c>
      <c r="M13" s="66">
        <f t="shared" si="0"/>
        <v>1.7333261883618521E-2</v>
      </c>
      <c r="N13" s="66">
        <f t="shared" si="0"/>
        <v>8.5644948336761756E-3</v>
      </c>
      <c r="O13" s="66">
        <f t="shared" si="0"/>
        <v>1.3449061682200203E-2</v>
      </c>
      <c r="P13" s="66">
        <f t="shared" si="0"/>
        <v>1.7306743101478617E-2</v>
      </c>
    </row>
    <row r="14" spans="3:16"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</row>
    <row r="15" spans="3:16"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</row>
    <row r="16" spans="3:16"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3:16"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  <c r="P17" s="98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2"/>
  <sheetViews>
    <sheetView topLeftCell="A2" workbookViewId="0">
      <selection activeCell="O19" sqref="O19"/>
    </sheetView>
  </sheetViews>
  <sheetFormatPr defaultRowHeight="15"/>
  <cols>
    <col min="1" max="1" width="2.140625" customWidth="1"/>
    <col min="2" max="2" width="2" customWidth="1"/>
    <col min="3" max="3" width="10.42578125" customWidth="1"/>
    <col min="4" max="15" width="11.42578125" customWidth="1"/>
    <col min="16" max="16" width="12.7109375" customWidth="1"/>
  </cols>
  <sheetData>
    <row r="2" spans="3:16">
      <c r="I2" s="57" t="s">
        <v>63</v>
      </c>
    </row>
    <row r="3" spans="3:16" s="55" customFormat="1" ht="45" customHeight="1">
      <c r="C3" s="56" t="s">
        <v>62</v>
      </c>
      <c r="D3" s="56" t="s">
        <v>49</v>
      </c>
      <c r="E3" s="56" t="s">
        <v>50</v>
      </c>
      <c r="F3" s="56" t="s">
        <v>51</v>
      </c>
      <c r="G3" s="56" t="s">
        <v>52</v>
      </c>
      <c r="H3" s="56" t="s">
        <v>53</v>
      </c>
      <c r="I3" s="56" t="s">
        <v>54</v>
      </c>
      <c r="J3" s="56" t="s">
        <v>55</v>
      </c>
      <c r="K3" s="56" t="s">
        <v>56</v>
      </c>
      <c r="L3" s="56" t="s">
        <v>57</v>
      </c>
      <c r="M3" s="56" t="s">
        <v>58</v>
      </c>
      <c r="N3" s="56" t="s">
        <v>59</v>
      </c>
      <c r="O3" s="56" t="s">
        <v>60</v>
      </c>
      <c r="P3" s="56" t="s">
        <v>61</v>
      </c>
    </row>
    <row r="4" spans="3:16">
      <c r="C4" s="48">
        <v>1</v>
      </c>
      <c r="D4" s="58">
        <v>9.0566341645492883E-3</v>
      </c>
      <c r="E4" s="58">
        <v>4.47922160010611E-3</v>
      </c>
      <c r="F4" s="58">
        <v>9.1920335872639064E-3</v>
      </c>
      <c r="G4" s="58">
        <v>1.0619666615901973E-2</v>
      </c>
      <c r="H4" s="58">
        <v>7.5508802800014945E-3</v>
      </c>
      <c r="I4" s="58">
        <v>1.249527079926397E-2</v>
      </c>
      <c r="J4" s="58">
        <v>1.860087189482831E-2</v>
      </c>
      <c r="K4" s="58">
        <v>8.0558131257259247E-3</v>
      </c>
      <c r="L4" s="58">
        <v>1.6886289987250828E-2</v>
      </c>
      <c r="M4" s="58">
        <v>1.9301416887823306E-2</v>
      </c>
      <c r="N4" s="58">
        <v>1.2353485239033573E-2</v>
      </c>
      <c r="O4" s="58">
        <v>1.170506044409853E-2</v>
      </c>
      <c r="P4" s="58">
        <v>1.6224705424828182E-2</v>
      </c>
    </row>
    <row r="5" spans="3:16">
      <c r="C5" s="48">
        <v>2</v>
      </c>
      <c r="D5" s="58">
        <v>6.305198414137664E-3</v>
      </c>
      <c r="E5" s="58">
        <v>1.326104420581469E-2</v>
      </c>
      <c r="F5" s="58">
        <v>1.5922181053165913E-2</v>
      </c>
      <c r="G5" s="58">
        <v>2.4459920176113939E-2</v>
      </c>
      <c r="H5" s="58">
        <v>1.3474030956030997E-2</v>
      </c>
      <c r="I5" s="58">
        <v>1.809366442763392E-2</v>
      </c>
      <c r="J5" s="58">
        <v>2.714714935987473E-2</v>
      </c>
      <c r="K5" s="58">
        <v>1.3075152482262008E-2</v>
      </c>
      <c r="L5" s="58">
        <v>1.8678054901743287E-2</v>
      </c>
      <c r="M5" s="58">
        <v>2.8866977030114233E-2</v>
      </c>
      <c r="N5" s="58">
        <v>1.6831995904302292E-2</v>
      </c>
      <c r="O5" s="58">
        <v>1.3391606966412102E-2</v>
      </c>
      <c r="P5" s="58">
        <v>2.1136585085964329E-2</v>
      </c>
    </row>
    <row r="6" spans="3:16">
      <c r="C6" s="48">
        <v>3</v>
      </c>
      <c r="D6" s="58">
        <v>7.9352745139460688E-3</v>
      </c>
      <c r="E6" s="58">
        <v>5.5748536175529162E-3</v>
      </c>
      <c r="F6" s="58">
        <v>8.882077229925853E-3</v>
      </c>
      <c r="G6" s="58">
        <v>1.4363742192296679E-2</v>
      </c>
      <c r="H6" s="58">
        <v>7.034840298974096E-3</v>
      </c>
      <c r="I6" s="58">
        <v>1.320609908569615E-2</v>
      </c>
      <c r="J6" s="58">
        <v>1.8697019926519128E-2</v>
      </c>
      <c r="K6" s="58">
        <v>1.0787597997419815E-2</v>
      </c>
      <c r="L6" s="58">
        <v>1.4941796022143615E-2</v>
      </c>
      <c r="M6" s="58">
        <v>2.6917131613262868E-2</v>
      </c>
      <c r="N6" s="58">
        <v>1.4063871775399146E-2</v>
      </c>
      <c r="O6" s="58">
        <v>8.3457737074228294E-3</v>
      </c>
      <c r="P6" s="58">
        <v>1.1956403605265746E-2</v>
      </c>
    </row>
    <row r="7" spans="3:16">
      <c r="C7" s="48">
        <v>4</v>
      </c>
      <c r="D7" s="58">
        <v>7.0421884735133722E-3</v>
      </c>
      <c r="E7" s="58">
        <v>6.6948796364788175E-3</v>
      </c>
      <c r="F7" s="58">
        <v>1.3602939283215855E-2</v>
      </c>
      <c r="G7" s="58">
        <v>4.2110033014312299E-2</v>
      </c>
      <c r="H7" s="58">
        <v>1.1930923512455279E-2</v>
      </c>
      <c r="I7" s="58">
        <v>2.1641990767666337E-2</v>
      </c>
      <c r="J7" s="58">
        <v>2.138637681822422E-2</v>
      </c>
      <c r="K7" s="58">
        <v>1.0244089107024255E-2</v>
      </c>
      <c r="L7" s="58">
        <v>1.9501939323838299E-2</v>
      </c>
      <c r="M7" s="58">
        <v>2.3456262213452497E-2</v>
      </c>
      <c r="N7" s="58">
        <v>9.9584906416614362E-3</v>
      </c>
      <c r="O7" s="58">
        <v>1.0099475328432706E-2</v>
      </c>
      <c r="P7" s="58">
        <v>1.8458673536627123E-2</v>
      </c>
    </row>
    <row r="8" spans="3:16">
      <c r="C8" s="61">
        <v>5</v>
      </c>
      <c r="D8" s="62">
        <v>8.4454139359469056E-3</v>
      </c>
      <c r="E8" s="62">
        <v>1.0516003353489964E-2</v>
      </c>
      <c r="F8" s="62">
        <v>1.7817114675708495E-2</v>
      </c>
      <c r="G8" s="62">
        <v>2.7143920568089411E-2</v>
      </c>
      <c r="H8" s="62">
        <v>1.3010124322924789E-2</v>
      </c>
      <c r="I8" s="62">
        <v>2.2478149630777343E-2</v>
      </c>
      <c r="J8" s="62">
        <v>2.2390325215711031E-2</v>
      </c>
      <c r="K8" s="62">
        <v>1.3910191316045222E-2</v>
      </c>
      <c r="L8" s="62">
        <v>2.0563937122322788E-2</v>
      </c>
      <c r="M8" s="62">
        <v>2.6731687097664898E-2</v>
      </c>
      <c r="N8" s="62">
        <v>1.8065671251364858E-2</v>
      </c>
      <c r="O8" s="62">
        <v>1.3774072963572932E-2</v>
      </c>
      <c r="P8" s="62">
        <v>2.734110887827847E-2</v>
      </c>
    </row>
    <row r="9" spans="3:16">
      <c r="C9" s="48">
        <v>6</v>
      </c>
      <c r="D9" s="58">
        <v>8.9156779831600624E-3</v>
      </c>
      <c r="E9" s="58">
        <v>1.083109872034208E-2</v>
      </c>
      <c r="F9" s="58">
        <v>1.8484328276589732E-2</v>
      </c>
      <c r="G9" s="58">
        <v>4.8933231052368575E-2</v>
      </c>
      <c r="H9" s="58">
        <v>1.420906949721467E-2</v>
      </c>
      <c r="I9" s="58">
        <v>1.8759900738779586E-2</v>
      </c>
      <c r="J9" s="58">
        <v>2.5853920887461197E-2</v>
      </c>
      <c r="K9" s="58">
        <v>1.2214733869329381E-2</v>
      </c>
      <c r="L9" s="58">
        <v>2.0737731063915847E-2</v>
      </c>
      <c r="M9" s="58">
        <v>2.4573129228937056E-2</v>
      </c>
      <c r="N9" s="58">
        <v>1.8339122008291058E-2</v>
      </c>
      <c r="O9" s="58">
        <v>1.2095484399441924E-2</v>
      </c>
      <c r="P9" s="58">
        <v>1.8170010465618881E-2</v>
      </c>
    </row>
    <row r="10" spans="3:16">
      <c r="C10" s="48">
        <v>7</v>
      </c>
      <c r="D10" s="58">
        <v>1.3108705235359411E-2</v>
      </c>
      <c r="E10" s="58">
        <v>8.4213435473715903E-3</v>
      </c>
      <c r="F10" s="58">
        <v>1.0939742652646016E-2</v>
      </c>
      <c r="G10" s="58">
        <v>2.2446872404628844E-2</v>
      </c>
      <c r="H10" s="58">
        <v>9.5680791047682151E-3</v>
      </c>
      <c r="I10" s="58">
        <v>2.0699415475331859E-2</v>
      </c>
      <c r="J10" s="58">
        <v>2.9417570729231343E-2</v>
      </c>
      <c r="K10" s="58">
        <v>1.4409326647400526E-2</v>
      </c>
      <c r="L10" s="58">
        <v>1.3565140257979601E-2</v>
      </c>
      <c r="M10" s="58">
        <v>2.1980041103787731E-2</v>
      </c>
      <c r="N10" s="58">
        <v>1.3778951545205871E-2</v>
      </c>
      <c r="O10" s="58">
        <v>1.8213491908472677E-2</v>
      </c>
      <c r="P10" s="58">
        <v>2.5037475111154704E-2</v>
      </c>
    </row>
    <row r="11" spans="3:16">
      <c r="C11" s="59">
        <v>8</v>
      </c>
      <c r="D11" s="60">
        <v>1.0282794679185131E-2</v>
      </c>
      <c r="E11" s="60">
        <v>1.2417224569121718E-2</v>
      </c>
      <c r="F11" s="60">
        <v>2.3068849626317153E-2</v>
      </c>
      <c r="G11" s="60">
        <v>3.9268118593014725E-2</v>
      </c>
      <c r="H11" s="60">
        <v>1.5250145900941413E-2</v>
      </c>
      <c r="I11" s="60">
        <v>2.9552158539504759E-2</v>
      </c>
      <c r="J11" s="60">
        <v>3.0821013934118287E-2</v>
      </c>
      <c r="K11" s="60">
        <v>1.7649105313509439E-2</v>
      </c>
      <c r="L11" s="60">
        <v>2.4235542747066706E-2</v>
      </c>
      <c r="M11" s="60">
        <v>3.6861850065253589E-2</v>
      </c>
      <c r="N11" s="60">
        <v>2.254518186585399E-2</v>
      </c>
      <c r="O11" s="60">
        <v>2.2771723394501456E-2</v>
      </c>
      <c r="P11" s="60">
        <v>3.886233108858092E-2</v>
      </c>
    </row>
    <row r="12" spans="3:16">
      <c r="C12" s="48">
        <v>9</v>
      </c>
      <c r="D12" s="58">
        <v>1.392184772305015E-2</v>
      </c>
      <c r="E12" s="58">
        <v>9.9031666982365412E-3</v>
      </c>
      <c r="F12" s="58">
        <v>1.6436699365773421E-2</v>
      </c>
      <c r="G12" s="58">
        <v>3.4557786606788779E-2</v>
      </c>
      <c r="H12" s="58">
        <v>1.7669610872809324E-2</v>
      </c>
      <c r="I12" s="58">
        <v>3.1164627250487166E-2</v>
      </c>
      <c r="J12" s="58">
        <v>3.2304294984281681E-2</v>
      </c>
      <c r="K12" s="58">
        <v>2.4859048929383232E-2</v>
      </c>
      <c r="L12" s="58">
        <v>1.7926096427263064E-2</v>
      </c>
      <c r="M12" s="58">
        <v>3.0292749721910119E-2</v>
      </c>
      <c r="N12" s="58">
        <v>3.3269540486074022E-2</v>
      </c>
      <c r="O12" s="58">
        <v>2.1436119843119258E-2</v>
      </c>
      <c r="P12" s="58">
        <v>3.1073002882941087E-2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H60"/>
  <sheetViews>
    <sheetView tabSelected="1" topLeftCell="BG1" zoomScale="90" zoomScaleNormal="90" workbookViewId="0">
      <selection activeCell="CB6" sqref="CB6"/>
    </sheetView>
  </sheetViews>
  <sheetFormatPr defaultRowHeight="18" customHeight="1"/>
  <cols>
    <col min="2" max="2" width="10" customWidth="1"/>
    <col min="14" max="14" width="9.42578125" customWidth="1"/>
    <col min="15" max="15" width="14.28515625" customWidth="1"/>
    <col min="17" max="17" width="9.28515625" customWidth="1"/>
    <col min="18" max="18" width="18.28515625" customWidth="1"/>
    <col min="66" max="66" width="17.85546875" bestFit="1" customWidth="1"/>
    <col min="67" max="67" width="10.42578125" customWidth="1"/>
    <col min="69" max="69" width="9.7109375" bestFit="1" customWidth="1"/>
    <col min="83" max="83" width="17.85546875" bestFit="1" customWidth="1"/>
    <col min="84" max="84" width="10.140625" customWidth="1"/>
    <col min="86" max="86" width="9.7109375" bestFit="1" customWidth="1"/>
  </cols>
  <sheetData>
    <row r="1" spans="2:86" ht="81.599999999999994" customHeight="1"/>
    <row r="4" spans="2:86" ht="27" customHeight="1"/>
    <row r="5" spans="2:86" ht="31.5" customHeight="1"/>
    <row r="6" spans="2:86" ht="18" customHeight="1">
      <c r="B6" s="46" t="s">
        <v>40</v>
      </c>
    </row>
    <row r="7" spans="2:86" ht="30.75" customHeight="1">
      <c r="B7" s="46" t="s">
        <v>41</v>
      </c>
    </row>
    <row r="8" spans="2:86" ht="18" customHeight="1">
      <c r="B8" s="36" t="s">
        <v>30</v>
      </c>
    </row>
    <row r="9" spans="2:86" ht="18" customHeight="1">
      <c r="B9" s="36"/>
    </row>
    <row r="10" spans="2:86" ht="18" customHeight="1">
      <c r="B10" s="36"/>
    </row>
    <row r="11" spans="2:86" ht="18" customHeight="1">
      <c r="B11" s="36"/>
    </row>
    <row r="12" spans="2:86" ht="72" customHeight="1">
      <c r="BO12" s="100" t="s">
        <v>88</v>
      </c>
      <c r="CF12" s="100" t="s">
        <v>90</v>
      </c>
    </row>
    <row r="13" spans="2:86" ht="52.5" customHeight="1">
      <c r="B13" s="40" t="s">
        <v>33</v>
      </c>
      <c r="C13" s="41" t="s">
        <v>43</v>
      </c>
      <c r="D13" s="41" t="s">
        <v>46</v>
      </c>
      <c r="E13" s="41" t="s">
        <v>42</v>
      </c>
      <c r="F13" s="41" t="s">
        <v>44</v>
      </c>
      <c r="G13" s="41" t="s">
        <v>42</v>
      </c>
      <c r="H13" s="37" t="s">
        <v>45</v>
      </c>
      <c r="I13" s="38" t="s">
        <v>35</v>
      </c>
      <c r="J13" s="37" t="s">
        <v>39</v>
      </c>
      <c r="K13" s="37">
        <v>2</v>
      </c>
      <c r="L13" s="39"/>
      <c r="M13" s="39"/>
      <c r="N13" s="37" t="s">
        <v>47</v>
      </c>
      <c r="O13" s="37" t="s">
        <v>48</v>
      </c>
      <c r="P13" s="38" t="s">
        <v>36</v>
      </c>
      <c r="Q13" s="37" t="s">
        <v>37</v>
      </c>
      <c r="R13" s="38" t="s">
        <v>31</v>
      </c>
      <c r="T13" s="40" t="s">
        <v>33</v>
      </c>
      <c r="U13" s="41" t="s">
        <v>43</v>
      </c>
      <c r="V13" s="41" t="s">
        <v>46</v>
      </c>
      <c r="W13" s="41" t="s">
        <v>42</v>
      </c>
      <c r="X13" s="41" t="s">
        <v>44</v>
      </c>
      <c r="Y13" s="41" t="s">
        <v>42</v>
      </c>
      <c r="Z13" s="37" t="s">
        <v>45</v>
      </c>
      <c r="AA13" s="38" t="s">
        <v>35</v>
      </c>
      <c r="AB13" s="37" t="s">
        <v>39</v>
      </c>
      <c r="AC13" s="39"/>
      <c r="AD13" s="39"/>
      <c r="AE13" s="37" t="s">
        <v>47</v>
      </c>
      <c r="AF13" s="37" t="s">
        <v>48</v>
      </c>
      <c r="AG13" s="38" t="s">
        <v>36</v>
      </c>
      <c r="AH13" s="37" t="s">
        <v>37</v>
      </c>
      <c r="AI13" s="38" t="s">
        <v>31</v>
      </c>
      <c r="AK13" s="40" t="s">
        <v>33</v>
      </c>
      <c r="AL13" s="41" t="s">
        <v>43</v>
      </c>
      <c r="AM13" s="41" t="s">
        <v>46</v>
      </c>
      <c r="AN13" s="41" t="s">
        <v>42</v>
      </c>
      <c r="AO13" s="41" t="s">
        <v>44</v>
      </c>
      <c r="AP13" s="41" t="s">
        <v>42</v>
      </c>
      <c r="AQ13" s="37" t="s">
        <v>45</v>
      </c>
      <c r="AR13" s="38" t="s">
        <v>35</v>
      </c>
      <c r="AS13" s="37" t="s">
        <v>39</v>
      </c>
      <c r="AT13" s="39"/>
      <c r="AU13" s="39"/>
      <c r="AV13" s="37" t="s">
        <v>47</v>
      </c>
      <c r="AW13" s="37" t="s">
        <v>48</v>
      </c>
      <c r="AX13" s="38" t="s">
        <v>36</v>
      </c>
      <c r="AY13" s="37" t="s">
        <v>37</v>
      </c>
      <c r="AZ13" s="38" t="s">
        <v>31</v>
      </c>
      <c r="BB13" s="40" t="s">
        <v>33</v>
      </c>
      <c r="BC13" s="41" t="s">
        <v>43</v>
      </c>
      <c r="BD13" s="41" t="s">
        <v>46</v>
      </c>
      <c r="BE13" s="41" t="s">
        <v>42</v>
      </c>
      <c r="BF13" s="41" t="s">
        <v>44</v>
      </c>
      <c r="BG13" s="41" t="s">
        <v>42</v>
      </c>
      <c r="BH13" s="37" t="s">
        <v>45</v>
      </c>
      <c r="BI13" s="38" t="s">
        <v>35</v>
      </c>
      <c r="BJ13" s="37" t="s">
        <v>39</v>
      </c>
      <c r="BK13" s="39"/>
      <c r="BL13" s="39"/>
      <c r="BM13" s="37" t="s">
        <v>47</v>
      </c>
      <c r="BN13" s="37" t="s">
        <v>48</v>
      </c>
      <c r="BO13" s="38" t="s">
        <v>36</v>
      </c>
      <c r="BP13" s="37" t="s">
        <v>37</v>
      </c>
      <c r="BQ13" s="38" t="s">
        <v>31</v>
      </c>
      <c r="BS13" s="40" t="s">
        <v>33</v>
      </c>
      <c r="BT13" s="41" t="s">
        <v>43</v>
      </c>
      <c r="BU13" s="41" t="s">
        <v>46</v>
      </c>
      <c r="BV13" s="41" t="s">
        <v>42</v>
      </c>
      <c r="BW13" s="41" t="s">
        <v>44</v>
      </c>
      <c r="BX13" s="41" t="s">
        <v>42</v>
      </c>
      <c r="BY13" s="37" t="s">
        <v>45</v>
      </c>
      <c r="BZ13" s="38" t="s">
        <v>35</v>
      </c>
      <c r="CA13" s="37" t="s">
        <v>39</v>
      </c>
      <c r="CB13" s="39"/>
      <c r="CC13" s="39"/>
      <c r="CD13" s="37" t="s">
        <v>47</v>
      </c>
      <c r="CE13" s="37" t="s">
        <v>48</v>
      </c>
      <c r="CF13" s="38" t="s">
        <v>36</v>
      </c>
      <c r="CG13" s="37" t="s">
        <v>37</v>
      </c>
      <c r="CH13" s="38" t="s">
        <v>31</v>
      </c>
    </row>
    <row r="14" spans="2:86" ht="18" customHeight="1">
      <c r="B14" s="38"/>
      <c r="C14" s="47">
        <v>1</v>
      </c>
      <c r="D14" s="48">
        <f>C14^2</f>
        <v>1</v>
      </c>
      <c r="E14" s="49">
        <v>1.25</v>
      </c>
      <c r="F14" s="48">
        <f>E14^2</f>
        <v>1.5625</v>
      </c>
      <c r="G14" s="49">
        <v>25</v>
      </c>
      <c r="H14" s="48">
        <f>0.41*E14*J14</f>
        <v>0.51249999999999996</v>
      </c>
      <c r="I14" s="48">
        <f>C14/$E$14</f>
        <v>0.8</v>
      </c>
      <c r="J14" s="49">
        <v>1</v>
      </c>
      <c r="K14" s="95">
        <f>($H$14)/($F$14)*I14</f>
        <v>0.26239999999999997</v>
      </c>
      <c r="L14" s="50">
        <f>SQRT(K14)</f>
        <v>0.5122499389946279</v>
      </c>
      <c r="M14" s="50">
        <f>L14*1.6</f>
        <v>0.81959990239140468</v>
      </c>
      <c r="N14" s="49">
        <v>12</v>
      </c>
      <c r="O14" s="51">
        <v>250000</v>
      </c>
      <c r="P14" s="49">
        <v>2400</v>
      </c>
      <c r="Q14" s="52">
        <f>(N14*O14)/P14</f>
        <v>1250</v>
      </c>
      <c r="R14" s="53">
        <f>R17*10</f>
        <v>4852.2848503623427</v>
      </c>
      <c r="T14" s="38"/>
      <c r="U14" s="47">
        <v>1</v>
      </c>
      <c r="V14" s="48">
        <f>U14^2</f>
        <v>1</v>
      </c>
      <c r="W14" s="49">
        <v>1.25</v>
      </c>
      <c r="X14" s="48">
        <f>W14^2</f>
        <v>1.5625</v>
      </c>
      <c r="Y14" s="49">
        <v>25</v>
      </c>
      <c r="Z14" s="48">
        <f>0.41*W14*AB14</f>
        <v>3.0749999999999997</v>
      </c>
      <c r="AA14" s="48">
        <f>U14/$W$14</f>
        <v>0.8</v>
      </c>
      <c r="AB14" s="49">
        <v>6</v>
      </c>
      <c r="AC14" s="50">
        <f>SQRT(($Z$14/($X$14*AA14)))</f>
        <v>1.5684387141358123</v>
      </c>
      <c r="AD14" s="50">
        <f>AC14*1.6</f>
        <v>2.5095019426173</v>
      </c>
      <c r="AE14" s="49">
        <v>12</v>
      </c>
      <c r="AF14" s="51">
        <v>250000</v>
      </c>
      <c r="AG14" s="49">
        <v>2400</v>
      </c>
      <c r="AH14" s="52">
        <f>Q14</f>
        <v>1250</v>
      </c>
      <c r="AI14" s="53">
        <f>($AH$14*$Y$14)/(2*3.14159265359*AD14*AC14*$X$14*V14)</f>
        <v>808.71414172705693</v>
      </c>
      <c r="AK14" s="38"/>
      <c r="AL14" s="47">
        <v>1</v>
      </c>
      <c r="AM14" s="48">
        <f>AL14^2</f>
        <v>1</v>
      </c>
      <c r="AN14" s="49">
        <v>1</v>
      </c>
      <c r="AO14" s="48">
        <f>AN14^2</f>
        <v>1</v>
      </c>
      <c r="AP14" s="49">
        <v>20</v>
      </c>
      <c r="AQ14" s="48">
        <f>0.41*AN14*AS14</f>
        <v>2.0499999999999998</v>
      </c>
      <c r="AR14" s="48">
        <f>AL14/$AN$14</f>
        <v>1</v>
      </c>
      <c r="AS14" s="49">
        <v>5</v>
      </c>
      <c r="AT14" s="50">
        <f>SQRT(($AQ$14/($AO$14*AR14)))</f>
        <v>1.4317821063276353</v>
      </c>
      <c r="AU14" s="50">
        <f>AT14*1.6</f>
        <v>2.2908513701242166</v>
      </c>
      <c r="AV14" s="49">
        <v>12</v>
      </c>
      <c r="AW14" s="51">
        <v>250000</v>
      </c>
      <c r="AX14" s="49">
        <v>2400</v>
      </c>
      <c r="AY14" s="52">
        <f>AH14*10</f>
        <v>12500</v>
      </c>
      <c r="AZ14" s="53">
        <f>($AY$14*$AP$14)/(2*3.14159265359*AU14*AT14*$AO$14*AM14)</f>
        <v>12130.712125905859</v>
      </c>
      <c r="BB14" s="38"/>
      <c r="BC14" s="47">
        <v>1</v>
      </c>
      <c r="BD14" s="48">
        <f>BC14^2</f>
        <v>1</v>
      </c>
      <c r="BE14" s="49">
        <v>0.8</v>
      </c>
      <c r="BF14" s="48">
        <f>BE14^2</f>
        <v>0.64000000000000012</v>
      </c>
      <c r="BG14" s="49">
        <v>7.9</v>
      </c>
      <c r="BH14" s="48">
        <f>0.41*BE14*BJ14</f>
        <v>1.968</v>
      </c>
      <c r="BI14" s="48">
        <f>BC14/$BE$14</f>
        <v>1.25</v>
      </c>
      <c r="BJ14" s="49">
        <v>6</v>
      </c>
      <c r="BK14" s="50">
        <f>SQRT(($BH$14/($BF$14*BI14)))</f>
        <v>1.568438714135812</v>
      </c>
      <c r="BL14" s="50">
        <f>BK14*1.6</f>
        <v>2.5095019426172995</v>
      </c>
      <c r="BM14" s="49">
        <v>12</v>
      </c>
      <c r="BN14" s="51">
        <v>250000</v>
      </c>
      <c r="BO14" s="49">
        <v>2400</v>
      </c>
      <c r="BP14" s="52">
        <f>(BM14*BN14)/BO14</f>
        <v>1250</v>
      </c>
      <c r="BQ14" s="53">
        <f>($BP$14*$BG$14)/(2*3.14159265359*BL14*BK14*$BF$14*BD14)</f>
        <v>623.91032418396003</v>
      </c>
      <c r="BS14" s="38"/>
      <c r="BT14" s="47">
        <v>1</v>
      </c>
      <c r="BU14" s="48">
        <f>BT14^2</f>
        <v>1</v>
      </c>
      <c r="BV14" s="49">
        <v>1.8</v>
      </c>
      <c r="BW14" s="48">
        <f>BV14^2</f>
        <v>3.24</v>
      </c>
      <c r="BX14" s="49">
        <v>19</v>
      </c>
      <c r="BY14" s="48">
        <f>0.41*BV14*CA14</f>
        <v>4.4279999999999999</v>
      </c>
      <c r="BZ14" s="48">
        <f>BT14/$BV$14</f>
        <v>0.55555555555555558</v>
      </c>
      <c r="CA14" s="49">
        <v>6</v>
      </c>
      <c r="CB14" s="50">
        <f>SQRT(($BY$14/($BW$14*BZ14)))</f>
        <v>1.568438714135812</v>
      </c>
      <c r="CC14" s="50">
        <f>CB14*1.6</f>
        <v>2.5095019426172995</v>
      </c>
      <c r="CD14" s="49">
        <v>12</v>
      </c>
      <c r="CE14" s="51">
        <v>250000</v>
      </c>
      <c r="CF14" s="49">
        <v>2400</v>
      </c>
      <c r="CG14" s="52">
        <f>(CD14*CE14)/CF14</f>
        <v>1250</v>
      </c>
      <c r="CH14" s="53">
        <f>($CG$14*$BX$14)/(2*3.14159265359*CC14*CB14*$BW$14*BU14)</f>
        <v>296.40371706817297</v>
      </c>
    </row>
    <row r="15" spans="2:86" ht="18" customHeight="1">
      <c r="B15" s="54" t="s">
        <v>34</v>
      </c>
      <c r="C15" s="47">
        <v>2</v>
      </c>
      <c r="D15" s="48">
        <f t="shared" ref="D15:D35" si="0">C15^2</f>
        <v>4</v>
      </c>
      <c r="E15" s="48"/>
      <c r="F15" s="48"/>
      <c r="G15" s="48"/>
      <c r="H15" s="48"/>
      <c r="I15" s="48">
        <f t="shared" ref="I15:I35" si="1">C15/$E$14</f>
        <v>1.6</v>
      </c>
      <c r="J15" s="48"/>
      <c r="K15" s="95">
        <f t="shared" ref="K15:K35" si="2">($H$14)/($F$14)*I15</f>
        <v>0.52479999999999993</v>
      </c>
      <c r="L15" s="50">
        <f t="shared" ref="L15:L35" si="3">SQRT(($H$14/($F$14*I15)))</f>
        <v>0.45276925690687081</v>
      </c>
      <c r="M15" s="50">
        <f t="shared" ref="M15:M35" si="4">L15*1.6</f>
        <v>0.72443081105099338</v>
      </c>
      <c r="N15" s="48"/>
      <c r="O15" s="52"/>
      <c r="P15" s="48"/>
      <c r="Q15" s="52"/>
      <c r="R15" s="53">
        <f t="shared" ref="R15:R35" si="5">($Q$14*$G$14)/(2*3.14159265359*M15*L15*$F$14*D15)</f>
        <v>2426.1424251811713</v>
      </c>
      <c r="T15" s="54" t="s">
        <v>34</v>
      </c>
      <c r="U15" s="47">
        <v>2</v>
      </c>
      <c r="V15" s="48">
        <f t="shared" ref="V15:V35" si="6">U15^2</f>
        <v>4</v>
      </c>
      <c r="W15" s="48"/>
      <c r="X15" s="48"/>
      <c r="Y15" s="48"/>
      <c r="Z15" s="48"/>
      <c r="AA15" s="48">
        <f t="shared" ref="AA15:AA35" si="7">U15/$W$14</f>
        <v>1.6</v>
      </c>
      <c r="AB15" s="48"/>
      <c r="AC15" s="50">
        <f t="shared" ref="AC15:AC35" si="8">SQRT(($Z$14/($X$14*AA15)))</f>
        <v>1.1090536506409416</v>
      </c>
      <c r="AD15" s="50">
        <f t="shared" ref="AD15:AD35" si="9">AC15*1.6</f>
        <v>1.7744858410255067</v>
      </c>
      <c r="AE15" s="48"/>
      <c r="AF15" s="52"/>
      <c r="AG15" s="48"/>
      <c r="AH15" s="52"/>
      <c r="AI15" s="53">
        <f t="shared" ref="AI15:AI35" si="10">($AH$14*$Y$14)/(2*3.14159265359*AD15*AC15*$X$14*V15)</f>
        <v>404.35707086352869</v>
      </c>
      <c r="AK15" s="54" t="s">
        <v>34</v>
      </c>
      <c r="AL15" s="47">
        <v>2</v>
      </c>
      <c r="AM15" s="48">
        <f t="shared" ref="AM15:AM35" si="11">AL15^2</f>
        <v>4</v>
      </c>
      <c r="AN15" s="48"/>
      <c r="AO15" s="48"/>
      <c r="AP15" s="48"/>
      <c r="AQ15" s="48"/>
      <c r="AR15" s="48">
        <f t="shared" ref="AR15:AR35" si="12">AL15/$AN$14</f>
        <v>2</v>
      </c>
      <c r="AS15" s="48"/>
      <c r="AT15" s="50">
        <f t="shared" ref="AT15:AT35" si="13">SQRT(($AQ$14/($AO$14*AR15)))</f>
        <v>1.0124228365658292</v>
      </c>
      <c r="AU15" s="50">
        <f t="shared" ref="AU15:AU35" si="14">AT15*1.6</f>
        <v>1.6198765385053269</v>
      </c>
      <c r="AV15" s="48"/>
      <c r="AW15" s="52"/>
      <c r="AX15" s="48"/>
      <c r="AY15" s="52"/>
      <c r="AZ15" s="53">
        <f t="shared" ref="AZ15:AZ35" si="15">($AY$14*$AP$14)/(2*3.14159265359*AU15*AT15*$AO$14*AM15)</f>
        <v>6065.3560629529302</v>
      </c>
      <c r="BB15" s="54" t="s">
        <v>34</v>
      </c>
      <c r="BC15" s="47">
        <v>2</v>
      </c>
      <c r="BD15" s="48">
        <f t="shared" ref="BD15:BD35" si="16">BC15^2</f>
        <v>4</v>
      </c>
      <c r="BE15" s="48"/>
      <c r="BF15" s="48"/>
      <c r="BG15" s="48"/>
      <c r="BH15" s="48"/>
      <c r="BI15" s="48">
        <f t="shared" ref="BI15:BI35" si="17">BC15/$BE$14</f>
        <v>2.5</v>
      </c>
      <c r="BJ15" s="48"/>
      <c r="BK15" s="50">
        <f t="shared" ref="BK15:BK35" si="18">SQRT(($BH$14/($BF$14*BI15)))</f>
        <v>1.1090536506409416</v>
      </c>
      <c r="BL15" s="50">
        <f t="shared" ref="BL15:BL35" si="19">BK15*1.6</f>
        <v>1.7744858410255067</v>
      </c>
      <c r="BM15" s="48"/>
      <c r="BN15" s="52"/>
      <c r="BO15" s="48"/>
      <c r="BP15" s="52"/>
      <c r="BQ15" s="53">
        <f t="shared" ref="BQ15:BQ35" si="20">($BP$14*$BG$14)/(2*3.14159265359*BL15*BK15*$BF$14*BD15)</f>
        <v>311.95516209198007</v>
      </c>
      <c r="BS15" s="54" t="s">
        <v>34</v>
      </c>
      <c r="BT15" s="47">
        <v>2</v>
      </c>
      <c r="BU15" s="48">
        <f t="shared" ref="BU15:BU35" si="21">BT15^2</f>
        <v>4</v>
      </c>
      <c r="BV15" s="48"/>
      <c r="BW15" s="48"/>
      <c r="BX15" s="48"/>
      <c r="BY15" s="48"/>
      <c r="BZ15" s="48">
        <f t="shared" ref="BZ15:BZ35" si="22">BT15/$BV$14</f>
        <v>1.1111111111111112</v>
      </c>
      <c r="CA15" s="48"/>
      <c r="CB15" s="50">
        <f t="shared" ref="CB15:CB35" si="23">SQRT(($BY$14/($BW$14*BZ15)))</f>
        <v>1.1090536506409416</v>
      </c>
      <c r="CC15" s="50">
        <f t="shared" ref="CC15:CC35" si="24">CB15*1.6</f>
        <v>1.7744858410255067</v>
      </c>
      <c r="CD15" s="48"/>
      <c r="CE15" s="52"/>
      <c r="CF15" s="48"/>
      <c r="CG15" s="52"/>
      <c r="CH15" s="53">
        <f t="shared" ref="CH15:CH35" si="25">($CG$14*$BX$14)/(2*3.14159265359*CC15*CB15*$BW$14*BU15)</f>
        <v>148.20185853408651</v>
      </c>
    </row>
    <row r="16" spans="2:86" ht="18" customHeight="1">
      <c r="B16" s="42" t="s">
        <v>38</v>
      </c>
      <c r="C16" s="47">
        <v>5</v>
      </c>
      <c r="D16" s="48">
        <f t="shared" si="0"/>
        <v>25</v>
      </c>
      <c r="E16" s="48"/>
      <c r="F16" s="48"/>
      <c r="G16" s="48"/>
      <c r="H16" s="48"/>
      <c r="I16" s="48">
        <f t="shared" si="1"/>
        <v>4</v>
      </c>
      <c r="J16" s="48"/>
      <c r="K16" s="95">
        <f t="shared" si="2"/>
        <v>1.3119999999999998</v>
      </c>
      <c r="L16" s="50">
        <f t="shared" si="3"/>
        <v>0.28635642126552707</v>
      </c>
      <c r="M16" s="50">
        <f t="shared" si="4"/>
        <v>0.45817027402484334</v>
      </c>
      <c r="N16" s="48"/>
      <c r="O16" s="52"/>
      <c r="P16" s="48"/>
      <c r="Q16" s="52"/>
      <c r="R16" s="53">
        <f t="shared" si="5"/>
        <v>970.45697007246861</v>
      </c>
      <c r="T16" s="42" t="s">
        <v>38</v>
      </c>
      <c r="U16" s="47">
        <v>5</v>
      </c>
      <c r="V16" s="48">
        <f t="shared" si="6"/>
        <v>25</v>
      </c>
      <c r="W16" s="48"/>
      <c r="X16" s="48"/>
      <c r="Y16" s="48"/>
      <c r="Z16" s="48"/>
      <c r="AA16" s="48">
        <f t="shared" si="7"/>
        <v>4</v>
      </c>
      <c r="AB16" s="48"/>
      <c r="AC16" s="50">
        <f t="shared" si="8"/>
        <v>0.70142711667000723</v>
      </c>
      <c r="AD16" s="50">
        <f t="shared" si="9"/>
        <v>1.1222833866720117</v>
      </c>
      <c r="AE16" s="48"/>
      <c r="AF16" s="52"/>
      <c r="AG16" s="48"/>
      <c r="AH16" s="52"/>
      <c r="AI16" s="53">
        <f t="shared" si="10"/>
        <v>161.74282834541145</v>
      </c>
      <c r="AK16" s="42" t="s">
        <v>38</v>
      </c>
      <c r="AL16" s="47">
        <v>5</v>
      </c>
      <c r="AM16" s="48">
        <f t="shared" si="11"/>
        <v>25</v>
      </c>
      <c r="AN16" s="48"/>
      <c r="AO16" s="48"/>
      <c r="AP16" s="48"/>
      <c r="AQ16" s="48"/>
      <c r="AR16" s="48">
        <f t="shared" si="12"/>
        <v>5</v>
      </c>
      <c r="AS16" s="48"/>
      <c r="AT16" s="50">
        <f t="shared" si="13"/>
        <v>0.6403124237432849</v>
      </c>
      <c r="AU16" s="50">
        <f t="shared" si="14"/>
        <v>1.0244998779892558</v>
      </c>
      <c r="AV16" s="48"/>
      <c r="AW16" s="52"/>
      <c r="AX16" s="48"/>
      <c r="AY16" s="52"/>
      <c r="AZ16" s="53">
        <f t="shared" si="15"/>
        <v>2426.1424251811718</v>
      </c>
      <c r="BB16" s="42" t="s">
        <v>38</v>
      </c>
      <c r="BC16" s="47">
        <v>5</v>
      </c>
      <c r="BD16" s="48">
        <f t="shared" si="16"/>
        <v>25</v>
      </c>
      <c r="BE16" s="48"/>
      <c r="BF16" s="48"/>
      <c r="BG16" s="48"/>
      <c r="BH16" s="48"/>
      <c r="BI16" s="48">
        <f t="shared" si="17"/>
        <v>6.25</v>
      </c>
      <c r="BJ16" s="48"/>
      <c r="BK16" s="50">
        <f t="shared" si="18"/>
        <v>0.70142711667000723</v>
      </c>
      <c r="BL16" s="50">
        <f t="shared" si="19"/>
        <v>1.1222833866720117</v>
      </c>
      <c r="BM16" s="48"/>
      <c r="BN16" s="52"/>
      <c r="BO16" s="48"/>
      <c r="BP16" s="52"/>
      <c r="BQ16" s="53">
        <f t="shared" si="20"/>
        <v>124.78206483679203</v>
      </c>
      <c r="BS16" s="42" t="s">
        <v>38</v>
      </c>
      <c r="BT16" s="47">
        <v>5</v>
      </c>
      <c r="BU16" s="48">
        <f t="shared" si="21"/>
        <v>25</v>
      </c>
      <c r="BV16" s="48"/>
      <c r="BW16" s="48"/>
      <c r="BX16" s="48"/>
      <c r="BY16" s="48"/>
      <c r="BZ16" s="48">
        <f t="shared" si="22"/>
        <v>2.7777777777777777</v>
      </c>
      <c r="CA16" s="48"/>
      <c r="CB16" s="50">
        <f t="shared" si="23"/>
        <v>0.70142711667000723</v>
      </c>
      <c r="CC16" s="50">
        <f t="shared" si="24"/>
        <v>1.1222833866720117</v>
      </c>
      <c r="CD16" s="48"/>
      <c r="CE16" s="52"/>
      <c r="CF16" s="48"/>
      <c r="CG16" s="52"/>
      <c r="CH16" s="53">
        <f t="shared" si="25"/>
        <v>59.280743413634603</v>
      </c>
    </row>
    <row r="17" spans="2:86" ht="18" customHeight="1">
      <c r="B17" s="41" t="s">
        <v>32</v>
      </c>
      <c r="C17" s="47">
        <v>10</v>
      </c>
      <c r="D17" s="48">
        <f t="shared" si="0"/>
        <v>100</v>
      </c>
      <c r="E17" s="48"/>
      <c r="F17" s="48"/>
      <c r="G17" s="48"/>
      <c r="H17" s="48"/>
      <c r="I17" s="48">
        <f t="shared" si="1"/>
        <v>8</v>
      </c>
      <c r="J17" s="48"/>
      <c r="K17" s="95">
        <f t="shared" si="2"/>
        <v>2.6239999999999997</v>
      </c>
      <c r="L17" s="50">
        <f t="shared" si="3"/>
        <v>0.20248456731316586</v>
      </c>
      <c r="M17" s="50">
        <f t="shared" si="4"/>
        <v>0.32397530770106542</v>
      </c>
      <c r="N17" s="48"/>
      <c r="O17" s="52"/>
      <c r="P17" s="48"/>
      <c r="Q17" s="52"/>
      <c r="R17" s="53">
        <f t="shared" si="5"/>
        <v>485.2284850362343</v>
      </c>
      <c r="T17" s="41" t="s">
        <v>32</v>
      </c>
      <c r="U17" s="47">
        <v>10</v>
      </c>
      <c r="V17" s="48">
        <f t="shared" si="6"/>
        <v>100</v>
      </c>
      <c r="W17" s="48"/>
      <c r="X17" s="48"/>
      <c r="Y17" s="48"/>
      <c r="Z17" s="48"/>
      <c r="AA17" s="48">
        <f t="shared" si="7"/>
        <v>8</v>
      </c>
      <c r="AB17" s="48"/>
      <c r="AC17" s="50">
        <f t="shared" si="8"/>
        <v>0.49598387070548977</v>
      </c>
      <c r="AD17" s="50">
        <f t="shared" si="9"/>
        <v>0.79357419312878363</v>
      </c>
      <c r="AE17" s="48"/>
      <c r="AF17" s="52"/>
      <c r="AG17" s="48"/>
      <c r="AH17" s="52"/>
      <c r="AI17" s="53">
        <f t="shared" si="10"/>
        <v>80.871414172705727</v>
      </c>
      <c r="AK17" s="41" t="s">
        <v>32</v>
      </c>
      <c r="AL17" s="47">
        <v>10</v>
      </c>
      <c r="AM17" s="48">
        <f t="shared" si="11"/>
        <v>100</v>
      </c>
      <c r="AN17" s="48"/>
      <c r="AO17" s="48"/>
      <c r="AP17" s="48"/>
      <c r="AQ17" s="48"/>
      <c r="AR17" s="48">
        <f t="shared" si="12"/>
        <v>10</v>
      </c>
      <c r="AS17" s="48"/>
      <c r="AT17" s="50">
        <f t="shared" si="13"/>
        <v>0.45276925690687081</v>
      </c>
      <c r="AU17" s="50">
        <f t="shared" si="14"/>
        <v>0.72443081105099338</v>
      </c>
      <c r="AV17" s="48"/>
      <c r="AW17" s="52"/>
      <c r="AX17" s="48"/>
      <c r="AY17" s="52"/>
      <c r="AZ17" s="53">
        <f t="shared" si="15"/>
        <v>1213.0712125905857</v>
      </c>
      <c r="BB17" s="41" t="s">
        <v>32</v>
      </c>
      <c r="BC17" s="47">
        <v>10</v>
      </c>
      <c r="BD17" s="48">
        <f t="shared" si="16"/>
        <v>100</v>
      </c>
      <c r="BE17" s="48"/>
      <c r="BF17" s="48"/>
      <c r="BG17" s="48"/>
      <c r="BH17" s="48"/>
      <c r="BI17" s="48">
        <f t="shared" si="17"/>
        <v>12.5</v>
      </c>
      <c r="BJ17" s="48"/>
      <c r="BK17" s="50">
        <f t="shared" si="18"/>
        <v>0.49598387070548972</v>
      </c>
      <c r="BL17" s="50">
        <f t="shared" si="19"/>
        <v>0.79357419312878363</v>
      </c>
      <c r="BM17" s="48"/>
      <c r="BN17" s="52"/>
      <c r="BO17" s="48"/>
      <c r="BP17" s="52"/>
      <c r="BQ17" s="53">
        <f t="shared" si="20"/>
        <v>62.391032418396016</v>
      </c>
      <c r="BS17" s="41" t="s">
        <v>32</v>
      </c>
      <c r="BT17" s="47">
        <v>10</v>
      </c>
      <c r="BU17" s="48">
        <f t="shared" si="21"/>
        <v>100</v>
      </c>
      <c r="BV17" s="48"/>
      <c r="BW17" s="48"/>
      <c r="BX17" s="48"/>
      <c r="BY17" s="48"/>
      <c r="BZ17" s="48">
        <f t="shared" si="22"/>
        <v>5.5555555555555554</v>
      </c>
      <c r="CA17" s="48"/>
      <c r="CB17" s="50">
        <f t="shared" si="23"/>
        <v>0.49598387070548977</v>
      </c>
      <c r="CC17" s="50">
        <f t="shared" si="24"/>
        <v>0.79357419312878363</v>
      </c>
      <c r="CD17" s="48"/>
      <c r="CE17" s="52"/>
      <c r="CF17" s="48"/>
      <c r="CG17" s="52"/>
      <c r="CH17" s="53">
        <f t="shared" si="25"/>
        <v>29.640371706817302</v>
      </c>
    </row>
    <row r="18" spans="2:86" ht="18" customHeight="1">
      <c r="C18" s="47">
        <v>15</v>
      </c>
      <c r="D18" s="48">
        <f t="shared" si="0"/>
        <v>225</v>
      </c>
      <c r="E18" s="48"/>
      <c r="F18" s="48"/>
      <c r="G18" s="48"/>
      <c r="H18" s="48"/>
      <c r="I18" s="48">
        <f t="shared" si="1"/>
        <v>12</v>
      </c>
      <c r="J18" s="48"/>
      <c r="K18" s="95">
        <f t="shared" si="2"/>
        <v>3.9359999999999995</v>
      </c>
      <c r="L18" s="50">
        <f t="shared" si="3"/>
        <v>0.16532795690182991</v>
      </c>
      <c r="M18" s="50">
        <f t="shared" si="4"/>
        <v>0.2645247310429279</v>
      </c>
      <c r="N18" s="48"/>
      <c r="O18" s="52"/>
      <c r="P18" s="48"/>
      <c r="Q18" s="52"/>
      <c r="R18" s="53">
        <f t="shared" si="5"/>
        <v>323.48565669082291</v>
      </c>
      <c r="U18" s="47">
        <v>15</v>
      </c>
      <c r="V18" s="48">
        <f t="shared" si="6"/>
        <v>225</v>
      </c>
      <c r="W18" s="48"/>
      <c r="X18" s="48"/>
      <c r="Y18" s="48"/>
      <c r="Z18" s="48"/>
      <c r="AA18" s="48">
        <f t="shared" si="7"/>
        <v>12</v>
      </c>
      <c r="AB18" s="48"/>
      <c r="AC18" s="50">
        <f t="shared" si="8"/>
        <v>0.40496913462633172</v>
      </c>
      <c r="AD18" s="50">
        <f t="shared" si="9"/>
        <v>0.64795061540213084</v>
      </c>
      <c r="AE18" s="48"/>
      <c r="AF18" s="52"/>
      <c r="AG18" s="48"/>
      <c r="AH18" s="52"/>
      <c r="AI18" s="53">
        <f t="shared" si="10"/>
        <v>53.914276115137142</v>
      </c>
      <c r="AL18" s="47">
        <v>15</v>
      </c>
      <c r="AM18" s="48">
        <f t="shared" si="11"/>
        <v>225</v>
      </c>
      <c r="AN18" s="48"/>
      <c r="AO18" s="48"/>
      <c r="AP18" s="48"/>
      <c r="AQ18" s="48"/>
      <c r="AR18" s="48">
        <f t="shared" si="12"/>
        <v>15</v>
      </c>
      <c r="AS18" s="48"/>
      <c r="AT18" s="50">
        <f t="shared" si="13"/>
        <v>0.36968455021364721</v>
      </c>
      <c r="AU18" s="50">
        <f t="shared" si="14"/>
        <v>0.59149528034183552</v>
      </c>
      <c r="AV18" s="48"/>
      <c r="AW18" s="52"/>
      <c r="AX18" s="48"/>
      <c r="AY18" s="52"/>
      <c r="AZ18" s="53">
        <f t="shared" si="15"/>
        <v>808.71414172705738</v>
      </c>
      <c r="BC18" s="47">
        <v>15</v>
      </c>
      <c r="BD18" s="48">
        <f t="shared" si="16"/>
        <v>225</v>
      </c>
      <c r="BE18" s="48"/>
      <c r="BF18" s="48"/>
      <c r="BG18" s="48"/>
      <c r="BH18" s="48"/>
      <c r="BI18" s="48">
        <f t="shared" si="17"/>
        <v>18.75</v>
      </c>
      <c r="BJ18" s="48"/>
      <c r="BK18" s="50">
        <f t="shared" si="18"/>
        <v>0.40496913462633172</v>
      </c>
      <c r="BL18" s="50">
        <f t="shared" si="19"/>
        <v>0.64795061540213084</v>
      </c>
      <c r="BM18" s="48"/>
      <c r="BN18" s="52"/>
      <c r="BO18" s="48"/>
      <c r="BP18" s="52"/>
      <c r="BQ18" s="53">
        <f t="shared" si="20"/>
        <v>41.594021612263994</v>
      </c>
      <c r="BT18" s="47">
        <v>15</v>
      </c>
      <c r="BU18" s="48">
        <f t="shared" si="21"/>
        <v>225</v>
      </c>
      <c r="BV18" s="48"/>
      <c r="BW18" s="48"/>
      <c r="BX18" s="48"/>
      <c r="BY18" s="48"/>
      <c r="BZ18" s="48">
        <f t="shared" si="22"/>
        <v>8.3333333333333339</v>
      </c>
      <c r="CA18" s="48"/>
      <c r="CB18" s="50">
        <f t="shared" si="23"/>
        <v>0.40496913462633172</v>
      </c>
      <c r="CC18" s="50">
        <f t="shared" si="24"/>
        <v>0.64795061540213084</v>
      </c>
      <c r="CD18" s="48"/>
      <c r="CE18" s="52"/>
      <c r="CF18" s="48"/>
      <c r="CG18" s="52"/>
      <c r="CH18" s="53">
        <f t="shared" si="25"/>
        <v>19.760247804544861</v>
      </c>
    </row>
    <row r="19" spans="2:86" ht="18" customHeight="1">
      <c r="C19" s="47">
        <v>20</v>
      </c>
      <c r="D19" s="48">
        <f t="shared" si="0"/>
        <v>400</v>
      </c>
      <c r="E19" s="48"/>
      <c r="F19" s="48"/>
      <c r="G19" s="48"/>
      <c r="H19" s="48"/>
      <c r="I19" s="48">
        <f t="shared" si="1"/>
        <v>16</v>
      </c>
      <c r="J19" s="48"/>
      <c r="K19" s="95">
        <f t="shared" si="2"/>
        <v>5.2479999999999993</v>
      </c>
      <c r="L19" s="50">
        <f t="shared" si="3"/>
        <v>0.14317821063276354</v>
      </c>
      <c r="M19" s="50">
        <f t="shared" si="4"/>
        <v>0.22908513701242167</v>
      </c>
      <c r="N19" s="48"/>
      <c r="O19" s="52"/>
      <c r="P19" s="48"/>
      <c r="Q19" s="52"/>
      <c r="R19" s="53">
        <f t="shared" si="5"/>
        <v>242.61424251811715</v>
      </c>
      <c r="U19" s="47">
        <v>20</v>
      </c>
      <c r="V19" s="48">
        <f t="shared" si="6"/>
        <v>400</v>
      </c>
      <c r="W19" s="48"/>
      <c r="X19" s="48"/>
      <c r="Y19" s="48"/>
      <c r="Z19" s="48"/>
      <c r="AA19" s="48">
        <f t="shared" si="7"/>
        <v>16</v>
      </c>
      <c r="AB19" s="48"/>
      <c r="AC19" s="50">
        <f t="shared" si="8"/>
        <v>0.35071355833500362</v>
      </c>
      <c r="AD19" s="50">
        <f t="shared" si="9"/>
        <v>0.56114169333600583</v>
      </c>
      <c r="AE19" s="48"/>
      <c r="AF19" s="52"/>
      <c r="AG19" s="48"/>
      <c r="AH19" s="52"/>
      <c r="AI19" s="53">
        <f t="shared" si="10"/>
        <v>40.435707086352863</v>
      </c>
      <c r="AL19" s="47">
        <v>20</v>
      </c>
      <c r="AM19" s="48">
        <f t="shared" si="11"/>
        <v>400</v>
      </c>
      <c r="AN19" s="48"/>
      <c r="AO19" s="48"/>
      <c r="AP19" s="48"/>
      <c r="AQ19" s="48"/>
      <c r="AR19" s="48">
        <f t="shared" si="12"/>
        <v>20</v>
      </c>
      <c r="AS19" s="48"/>
      <c r="AT19" s="50">
        <f t="shared" si="13"/>
        <v>0.32015621187164245</v>
      </c>
      <c r="AU19" s="50">
        <f t="shared" si="14"/>
        <v>0.5122499389946279</v>
      </c>
      <c r="AV19" s="48"/>
      <c r="AW19" s="52"/>
      <c r="AX19" s="48"/>
      <c r="AY19" s="52"/>
      <c r="AZ19" s="53">
        <f t="shared" si="15"/>
        <v>606.53560629529295</v>
      </c>
      <c r="BC19" s="47">
        <v>20</v>
      </c>
      <c r="BD19" s="48">
        <f t="shared" si="16"/>
        <v>400</v>
      </c>
      <c r="BE19" s="48"/>
      <c r="BF19" s="48"/>
      <c r="BG19" s="48"/>
      <c r="BH19" s="48"/>
      <c r="BI19" s="48">
        <f t="shared" si="17"/>
        <v>25</v>
      </c>
      <c r="BJ19" s="48"/>
      <c r="BK19" s="50">
        <f t="shared" si="18"/>
        <v>0.35071355833500362</v>
      </c>
      <c r="BL19" s="50">
        <f t="shared" si="19"/>
        <v>0.56114169333600583</v>
      </c>
      <c r="BM19" s="48"/>
      <c r="BN19" s="52"/>
      <c r="BO19" s="48"/>
      <c r="BP19" s="52"/>
      <c r="BQ19" s="53">
        <f t="shared" si="20"/>
        <v>31.195516209198008</v>
      </c>
      <c r="BT19" s="47">
        <v>20</v>
      </c>
      <c r="BU19" s="48">
        <f t="shared" si="21"/>
        <v>400</v>
      </c>
      <c r="BV19" s="48"/>
      <c r="BW19" s="48"/>
      <c r="BX19" s="48"/>
      <c r="BY19" s="48"/>
      <c r="BZ19" s="48">
        <f t="shared" si="22"/>
        <v>11.111111111111111</v>
      </c>
      <c r="CA19" s="48"/>
      <c r="CB19" s="50">
        <f t="shared" si="23"/>
        <v>0.35071355833500362</v>
      </c>
      <c r="CC19" s="50">
        <f t="shared" si="24"/>
        <v>0.56114169333600583</v>
      </c>
      <c r="CD19" s="48"/>
      <c r="CE19" s="52"/>
      <c r="CF19" s="48"/>
      <c r="CG19" s="52"/>
      <c r="CH19" s="53">
        <f t="shared" si="25"/>
        <v>14.820185853408651</v>
      </c>
    </row>
    <row r="20" spans="2:86" ht="18" customHeight="1">
      <c r="C20" s="47">
        <v>25</v>
      </c>
      <c r="D20" s="48">
        <f t="shared" si="0"/>
        <v>625</v>
      </c>
      <c r="E20" s="48"/>
      <c r="F20" s="48"/>
      <c r="G20" s="48"/>
      <c r="H20" s="48"/>
      <c r="I20" s="48">
        <f t="shared" si="1"/>
        <v>20</v>
      </c>
      <c r="J20" s="48"/>
      <c r="K20" s="95">
        <f t="shared" si="2"/>
        <v>6.5599999999999987</v>
      </c>
      <c r="L20" s="50">
        <f t="shared" si="3"/>
        <v>0.12806248474865697</v>
      </c>
      <c r="M20" s="50">
        <f t="shared" si="4"/>
        <v>0.20489997559785117</v>
      </c>
      <c r="N20" s="48"/>
      <c r="O20" s="52"/>
      <c r="P20" s="48"/>
      <c r="Q20" s="52"/>
      <c r="R20" s="53">
        <f t="shared" si="5"/>
        <v>194.09139401449374</v>
      </c>
      <c r="U20" s="47">
        <v>25</v>
      </c>
      <c r="V20" s="48">
        <f t="shared" si="6"/>
        <v>625</v>
      </c>
      <c r="W20" s="48"/>
      <c r="X20" s="48"/>
      <c r="Y20" s="48"/>
      <c r="Z20" s="48"/>
      <c r="AA20" s="48">
        <f t="shared" si="7"/>
        <v>20</v>
      </c>
      <c r="AB20" s="48"/>
      <c r="AC20" s="50">
        <f t="shared" si="8"/>
        <v>0.31368774282716244</v>
      </c>
      <c r="AD20" s="50">
        <f t="shared" si="9"/>
        <v>0.50190038852345997</v>
      </c>
      <c r="AE20" s="48"/>
      <c r="AF20" s="52"/>
      <c r="AG20" s="48"/>
      <c r="AH20" s="52"/>
      <c r="AI20" s="53">
        <f t="shared" si="10"/>
        <v>32.348565669082284</v>
      </c>
      <c r="AL20" s="47">
        <v>25</v>
      </c>
      <c r="AM20" s="48">
        <f t="shared" si="11"/>
        <v>625</v>
      </c>
      <c r="AN20" s="48"/>
      <c r="AO20" s="48"/>
      <c r="AP20" s="48"/>
      <c r="AQ20" s="48"/>
      <c r="AR20" s="48">
        <f t="shared" si="12"/>
        <v>25</v>
      </c>
      <c r="AS20" s="48"/>
      <c r="AT20" s="50">
        <f t="shared" si="13"/>
        <v>0.28635642126552707</v>
      </c>
      <c r="AU20" s="50">
        <f t="shared" si="14"/>
        <v>0.45817027402484334</v>
      </c>
      <c r="AV20" s="48"/>
      <c r="AW20" s="52"/>
      <c r="AX20" s="48"/>
      <c r="AY20" s="52"/>
      <c r="AZ20" s="53">
        <f t="shared" si="15"/>
        <v>485.2284850362343</v>
      </c>
      <c r="BC20" s="47">
        <v>25</v>
      </c>
      <c r="BD20" s="48">
        <f t="shared" si="16"/>
        <v>625</v>
      </c>
      <c r="BE20" s="48"/>
      <c r="BF20" s="48"/>
      <c r="BG20" s="48"/>
      <c r="BH20" s="48"/>
      <c r="BI20" s="48">
        <f t="shared" si="17"/>
        <v>31.25</v>
      </c>
      <c r="BJ20" s="48"/>
      <c r="BK20" s="50">
        <f t="shared" si="18"/>
        <v>0.31368774282716244</v>
      </c>
      <c r="BL20" s="50">
        <f t="shared" si="19"/>
        <v>0.50190038852345997</v>
      </c>
      <c r="BM20" s="48"/>
      <c r="BN20" s="52"/>
      <c r="BO20" s="48"/>
      <c r="BP20" s="52"/>
      <c r="BQ20" s="53">
        <f t="shared" si="20"/>
        <v>24.9564129673584</v>
      </c>
      <c r="BT20" s="47">
        <v>25</v>
      </c>
      <c r="BU20" s="48">
        <f t="shared" si="21"/>
        <v>625</v>
      </c>
      <c r="BV20" s="48"/>
      <c r="BW20" s="48"/>
      <c r="BX20" s="48"/>
      <c r="BY20" s="48"/>
      <c r="BZ20" s="48">
        <f t="shared" si="22"/>
        <v>13.888888888888889</v>
      </c>
      <c r="CA20" s="48"/>
      <c r="CB20" s="50">
        <f t="shared" si="23"/>
        <v>0.31368774282716244</v>
      </c>
      <c r="CC20" s="50">
        <f t="shared" si="24"/>
        <v>0.50190038852345997</v>
      </c>
      <c r="CD20" s="48"/>
      <c r="CE20" s="52"/>
      <c r="CF20" s="48"/>
      <c r="CG20" s="52"/>
      <c r="CH20" s="53">
        <f t="shared" si="25"/>
        <v>11.856148682726918</v>
      </c>
    </row>
    <row r="21" spans="2:86" ht="18" customHeight="1">
      <c r="C21" s="47">
        <v>30</v>
      </c>
      <c r="D21" s="48">
        <f t="shared" si="0"/>
        <v>900</v>
      </c>
      <c r="E21" s="48"/>
      <c r="F21" s="48"/>
      <c r="G21" s="48"/>
      <c r="H21" s="48"/>
      <c r="I21" s="48">
        <f t="shared" si="1"/>
        <v>24</v>
      </c>
      <c r="J21" s="48"/>
      <c r="K21" s="95">
        <f t="shared" si="2"/>
        <v>7.871999999999999</v>
      </c>
      <c r="L21" s="50">
        <f t="shared" si="3"/>
        <v>0.1169045194450012</v>
      </c>
      <c r="M21" s="50">
        <f t="shared" si="4"/>
        <v>0.18704723111200194</v>
      </c>
      <c r="N21" s="48"/>
      <c r="O21" s="52"/>
      <c r="P21" s="48"/>
      <c r="Q21" s="52"/>
      <c r="R21" s="53">
        <f t="shared" si="5"/>
        <v>161.74282834541145</v>
      </c>
      <c r="U21" s="47">
        <v>30</v>
      </c>
      <c r="V21" s="48">
        <f t="shared" si="6"/>
        <v>900</v>
      </c>
      <c r="W21" s="48"/>
      <c r="X21" s="48"/>
      <c r="Y21" s="48"/>
      <c r="Z21" s="48"/>
      <c r="AA21" s="48">
        <f t="shared" si="7"/>
        <v>24</v>
      </c>
      <c r="AB21" s="48"/>
      <c r="AC21" s="50">
        <f t="shared" si="8"/>
        <v>0.28635642126552707</v>
      </c>
      <c r="AD21" s="50">
        <f t="shared" si="9"/>
        <v>0.45817027402484334</v>
      </c>
      <c r="AE21" s="48"/>
      <c r="AF21" s="52"/>
      <c r="AG21" s="48"/>
      <c r="AH21" s="52"/>
      <c r="AI21" s="53">
        <f t="shared" si="10"/>
        <v>26.957138057568571</v>
      </c>
      <c r="AL21" s="47">
        <v>30</v>
      </c>
      <c r="AM21" s="48">
        <f t="shared" si="11"/>
        <v>900</v>
      </c>
      <c r="AN21" s="48"/>
      <c r="AO21" s="48"/>
      <c r="AP21" s="48"/>
      <c r="AQ21" s="48"/>
      <c r="AR21" s="48">
        <f t="shared" si="12"/>
        <v>30</v>
      </c>
      <c r="AS21" s="48"/>
      <c r="AT21" s="50">
        <f t="shared" si="13"/>
        <v>0.26140645235596871</v>
      </c>
      <c r="AU21" s="50">
        <f t="shared" si="14"/>
        <v>0.41825032376954996</v>
      </c>
      <c r="AV21" s="48"/>
      <c r="AW21" s="52"/>
      <c r="AX21" s="48"/>
      <c r="AY21" s="52"/>
      <c r="AZ21" s="53">
        <f t="shared" si="15"/>
        <v>404.35707086352858</v>
      </c>
      <c r="BC21" s="47">
        <v>30</v>
      </c>
      <c r="BD21" s="48">
        <f t="shared" si="16"/>
        <v>900</v>
      </c>
      <c r="BE21" s="48"/>
      <c r="BF21" s="48"/>
      <c r="BG21" s="48"/>
      <c r="BH21" s="48"/>
      <c r="BI21" s="48">
        <f t="shared" si="17"/>
        <v>37.5</v>
      </c>
      <c r="BJ21" s="48"/>
      <c r="BK21" s="50">
        <f t="shared" si="18"/>
        <v>0.28635642126552707</v>
      </c>
      <c r="BL21" s="50">
        <f t="shared" si="19"/>
        <v>0.45817027402484334</v>
      </c>
      <c r="BM21" s="48"/>
      <c r="BN21" s="52"/>
      <c r="BO21" s="48"/>
      <c r="BP21" s="52"/>
      <c r="BQ21" s="53">
        <f t="shared" si="20"/>
        <v>20.797010806131997</v>
      </c>
      <c r="BT21" s="47">
        <v>30</v>
      </c>
      <c r="BU21" s="48">
        <f t="shared" si="21"/>
        <v>900</v>
      </c>
      <c r="BV21" s="48"/>
      <c r="BW21" s="48"/>
      <c r="BX21" s="48"/>
      <c r="BY21" s="48"/>
      <c r="BZ21" s="48">
        <f t="shared" si="22"/>
        <v>16.666666666666668</v>
      </c>
      <c r="CA21" s="48"/>
      <c r="CB21" s="50">
        <f t="shared" si="23"/>
        <v>0.28635642126552707</v>
      </c>
      <c r="CC21" s="50">
        <f t="shared" si="24"/>
        <v>0.45817027402484334</v>
      </c>
      <c r="CD21" s="48"/>
      <c r="CE21" s="52"/>
      <c r="CF21" s="48"/>
      <c r="CG21" s="52"/>
      <c r="CH21" s="53">
        <f t="shared" si="25"/>
        <v>9.8801239022724303</v>
      </c>
    </row>
    <row r="22" spans="2:86" ht="18" customHeight="1">
      <c r="C22" s="47">
        <v>35</v>
      </c>
      <c r="D22" s="48">
        <f t="shared" si="0"/>
        <v>1225</v>
      </c>
      <c r="E22" s="48"/>
      <c r="F22" s="48"/>
      <c r="G22" s="48"/>
      <c r="H22" s="48"/>
      <c r="I22" s="48">
        <f t="shared" si="1"/>
        <v>28</v>
      </c>
      <c r="J22" s="48"/>
      <c r="K22" s="95">
        <f t="shared" si="2"/>
        <v>9.1839999999999993</v>
      </c>
      <c r="L22" s="50">
        <f t="shared" si="3"/>
        <v>0.1082325538564332</v>
      </c>
      <c r="M22" s="50">
        <f t="shared" si="4"/>
        <v>0.17317208617029312</v>
      </c>
      <c r="N22" s="48"/>
      <c r="O22" s="52"/>
      <c r="P22" s="48"/>
      <c r="Q22" s="52"/>
      <c r="R22" s="53">
        <f t="shared" si="5"/>
        <v>138.63671001035272</v>
      </c>
      <c r="U22" s="47">
        <v>35</v>
      </c>
      <c r="V22" s="48">
        <f t="shared" si="6"/>
        <v>1225</v>
      </c>
      <c r="W22" s="48"/>
      <c r="X22" s="48"/>
      <c r="Y22" s="48"/>
      <c r="Z22" s="48"/>
      <c r="AA22" s="48">
        <f t="shared" si="7"/>
        <v>28</v>
      </c>
      <c r="AB22" s="48"/>
      <c r="AC22" s="50">
        <f t="shared" si="8"/>
        <v>0.26511453050656103</v>
      </c>
      <c r="AD22" s="50">
        <f t="shared" si="9"/>
        <v>0.42418324881049768</v>
      </c>
      <c r="AE22" s="48"/>
      <c r="AF22" s="52"/>
      <c r="AG22" s="48"/>
      <c r="AH22" s="52"/>
      <c r="AI22" s="53">
        <f t="shared" si="10"/>
        <v>23.106118335058781</v>
      </c>
      <c r="AL22" s="47">
        <v>35</v>
      </c>
      <c r="AM22" s="48">
        <f t="shared" si="11"/>
        <v>1225</v>
      </c>
      <c r="AN22" s="48"/>
      <c r="AO22" s="48"/>
      <c r="AP22" s="48"/>
      <c r="AQ22" s="48"/>
      <c r="AR22" s="48">
        <f t="shared" si="12"/>
        <v>35</v>
      </c>
      <c r="AS22" s="48"/>
      <c r="AT22" s="50">
        <f t="shared" si="13"/>
        <v>0.24201534780139164</v>
      </c>
      <c r="AU22" s="50">
        <f t="shared" si="14"/>
        <v>0.38722455648222665</v>
      </c>
      <c r="AV22" s="48"/>
      <c r="AW22" s="52"/>
      <c r="AX22" s="48"/>
      <c r="AY22" s="52"/>
      <c r="AZ22" s="53">
        <f t="shared" si="15"/>
        <v>346.5917750258817</v>
      </c>
      <c r="BC22" s="47">
        <v>35</v>
      </c>
      <c r="BD22" s="48">
        <f t="shared" si="16"/>
        <v>1225</v>
      </c>
      <c r="BE22" s="48"/>
      <c r="BF22" s="48"/>
      <c r="BG22" s="48"/>
      <c r="BH22" s="48"/>
      <c r="BI22" s="48">
        <f t="shared" si="17"/>
        <v>43.75</v>
      </c>
      <c r="BJ22" s="48"/>
      <c r="BK22" s="50">
        <f t="shared" si="18"/>
        <v>0.26511453050656103</v>
      </c>
      <c r="BL22" s="50">
        <f t="shared" si="19"/>
        <v>0.42418324881049768</v>
      </c>
      <c r="BM22" s="48"/>
      <c r="BN22" s="52"/>
      <c r="BO22" s="48"/>
      <c r="BP22" s="52"/>
      <c r="BQ22" s="53">
        <f t="shared" si="20"/>
        <v>17.826009262398859</v>
      </c>
      <c r="BT22" s="47">
        <v>35</v>
      </c>
      <c r="BU22" s="48">
        <f t="shared" si="21"/>
        <v>1225</v>
      </c>
      <c r="BV22" s="48"/>
      <c r="BW22" s="48"/>
      <c r="BX22" s="48"/>
      <c r="BY22" s="48"/>
      <c r="BZ22" s="48">
        <f t="shared" si="22"/>
        <v>19.444444444444443</v>
      </c>
      <c r="CA22" s="48"/>
      <c r="CB22" s="50">
        <f t="shared" si="23"/>
        <v>0.26511453050656103</v>
      </c>
      <c r="CC22" s="50">
        <f t="shared" si="24"/>
        <v>0.42418324881049768</v>
      </c>
      <c r="CD22" s="48"/>
      <c r="CE22" s="52"/>
      <c r="CF22" s="48"/>
      <c r="CG22" s="52"/>
      <c r="CH22" s="53">
        <f t="shared" si="25"/>
        <v>8.4686776305192275</v>
      </c>
    </row>
    <row r="23" spans="2:86" ht="18" customHeight="1">
      <c r="C23" s="47">
        <v>40</v>
      </c>
      <c r="D23" s="48">
        <f t="shared" si="0"/>
        <v>1600</v>
      </c>
      <c r="E23" s="48"/>
      <c r="F23" s="48"/>
      <c r="G23" s="48"/>
      <c r="H23" s="48"/>
      <c r="I23" s="48">
        <f t="shared" si="1"/>
        <v>32</v>
      </c>
      <c r="J23" s="48"/>
      <c r="K23" s="95">
        <f t="shared" si="2"/>
        <v>10.495999999999999</v>
      </c>
      <c r="L23" s="50">
        <f t="shared" si="3"/>
        <v>0.10124228365658293</v>
      </c>
      <c r="M23" s="50">
        <f t="shared" si="4"/>
        <v>0.16198765385053271</v>
      </c>
      <c r="N23" s="48"/>
      <c r="O23" s="52"/>
      <c r="P23" s="48"/>
      <c r="Q23" s="52"/>
      <c r="R23" s="53">
        <f t="shared" si="5"/>
        <v>121.30712125905858</v>
      </c>
      <c r="U23" s="47">
        <v>40</v>
      </c>
      <c r="V23" s="48">
        <f t="shared" si="6"/>
        <v>1600</v>
      </c>
      <c r="W23" s="48"/>
      <c r="X23" s="48"/>
      <c r="Y23" s="48"/>
      <c r="Z23" s="48"/>
      <c r="AA23" s="48">
        <f t="shared" si="7"/>
        <v>32</v>
      </c>
      <c r="AB23" s="48"/>
      <c r="AC23" s="50">
        <f t="shared" si="8"/>
        <v>0.24799193535274489</v>
      </c>
      <c r="AD23" s="50">
        <f t="shared" si="9"/>
        <v>0.39678709656439182</v>
      </c>
      <c r="AE23" s="48"/>
      <c r="AF23" s="52"/>
      <c r="AG23" s="48"/>
      <c r="AH23" s="52"/>
      <c r="AI23" s="53">
        <f t="shared" si="10"/>
        <v>20.217853543176432</v>
      </c>
      <c r="AL23" s="47">
        <v>40</v>
      </c>
      <c r="AM23" s="48">
        <f t="shared" si="11"/>
        <v>1600</v>
      </c>
      <c r="AN23" s="48"/>
      <c r="AO23" s="48"/>
      <c r="AP23" s="48"/>
      <c r="AQ23" s="48"/>
      <c r="AR23" s="48">
        <f t="shared" si="12"/>
        <v>40</v>
      </c>
      <c r="AS23" s="48"/>
      <c r="AT23" s="50">
        <f t="shared" si="13"/>
        <v>0.2263846284534354</v>
      </c>
      <c r="AU23" s="50">
        <f t="shared" si="14"/>
        <v>0.36221540552549669</v>
      </c>
      <c r="AV23" s="48"/>
      <c r="AW23" s="52"/>
      <c r="AX23" s="48"/>
      <c r="AY23" s="52"/>
      <c r="AZ23" s="53">
        <f t="shared" si="15"/>
        <v>303.26780314764642</v>
      </c>
      <c r="BC23" s="47">
        <v>40</v>
      </c>
      <c r="BD23" s="48">
        <f t="shared" si="16"/>
        <v>1600</v>
      </c>
      <c r="BE23" s="48"/>
      <c r="BF23" s="48"/>
      <c r="BG23" s="48"/>
      <c r="BH23" s="48"/>
      <c r="BI23" s="48">
        <f t="shared" si="17"/>
        <v>50</v>
      </c>
      <c r="BJ23" s="48"/>
      <c r="BK23" s="50">
        <f t="shared" si="18"/>
        <v>0.24799193535274486</v>
      </c>
      <c r="BL23" s="50">
        <f t="shared" si="19"/>
        <v>0.39678709656439182</v>
      </c>
      <c r="BM23" s="48"/>
      <c r="BN23" s="52"/>
      <c r="BO23" s="48"/>
      <c r="BP23" s="52"/>
      <c r="BQ23" s="53">
        <f t="shared" si="20"/>
        <v>15.597758104599004</v>
      </c>
      <c r="BT23" s="47">
        <v>40</v>
      </c>
      <c r="BU23" s="48">
        <f t="shared" si="21"/>
        <v>1600</v>
      </c>
      <c r="BV23" s="48"/>
      <c r="BW23" s="48"/>
      <c r="BX23" s="48"/>
      <c r="BY23" s="48"/>
      <c r="BZ23" s="48">
        <f t="shared" si="22"/>
        <v>22.222222222222221</v>
      </c>
      <c r="CA23" s="48"/>
      <c r="CB23" s="50">
        <f t="shared" si="23"/>
        <v>0.24799193535274489</v>
      </c>
      <c r="CC23" s="50">
        <f t="shared" si="24"/>
        <v>0.39678709656439182</v>
      </c>
      <c r="CD23" s="48"/>
      <c r="CE23" s="52"/>
      <c r="CF23" s="48"/>
      <c r="CG23" s="52"/>
      <c r="CH23" s="53">
        <f t="shared" si="25"/>
        <v>7.4100929267043254</v>
      </c>
    </row>
    <row r="24" spans="2:86" ht="18" customHeight="1">
      <c r="C24" s="47">
        <v>45</v>
      </c>
      <c r="D24" s="48">
        <f t="shared" si="0"/>
        <v>2025</v>
      </c>
      <c r="E24" s="48"/>
      <c r="F24" s="48"/>
      <c r="G24" s="48"/>
      <c r="H24" s="48"/>
      <c r="I24" s="48">
        <f t="shared" si="1"/>
        <v>36</v>
      </c>
      <c r="J24" s="48"/>
      <c r="K24" s="95">
        <f t="shared" si="2"/>
        <v>11.807999999999998</v>
      </c>
      <c r="L24" s="50">
        <f t="shared" si="3"/>
        <v>9.5452140421842344E-2</v>
      </c>
      <c r="M24" s="50">
        <f t="shared" si="4"/>
        <v>0.15272342467494776</v>
      </c>
      <c r="N24" s="48"/>
      <c r="O24" s="52"/>
      <c r="P24" s="48"/>
      <c r="Q24" s="52"/>
      <c r="R24" s="53">
        <f t="shared" si="5"/>
        <v>107.82855223027431</v>
      </c>
      <c r="U24" s="47">
        <v>45</v>
      </c>
      <c r="V24" s="48">
        <f t="shared" si="6"/>
        <v>2025</v>
      </c>
      <c r="W24" s="48"/>
      <c r="X24" s="48"/>
      <c r="Y24" s="48"/>
      <c r="Z24" s="48"/>
      <c r="AA24" s="48">
        <f t="shared" si="7"/>
        <v>36</v>
      </c>
      <c r="AB24" s="48"/>
      <c r="AC24" s="50">
        <f t="shared" si="8"/>
        <v>0.2338090388900024</v>
      </c>
      <c r="AD24" s="50">
        <f t="shared" si="9"/>
        <v>0.37409446222400389</v>
      </c>
      <c r="AE24" s="48"/>
      <c r="AF24" s="52"/>
      <c r="AG24" s="48"/>
      <c r="AH24" s="52"/>
      <c r="AI24" s="53">
        <f t="shared" si="10"/>
        <v>17.971425371712382</v>
      </c>
      <c r="AL24" s="47">
        <v>45</v>
      </c>
      <c r="AM24" s="48">
        <f t="shared" si="11"/>
        <v>2025</v>
      </c>
      <c r="AN24" s="48"/>
      <c r="AO24" s="48"/>
      <c r="AP24" s="48"/>
      <c r="AQ24" s="48"/>
      <c r="AR24" s="48">
        <f t="shared" si="12"/>
        <v>45</v>
      </c>
      <c r="AS24" s="48"/>
      <c r="AT24" s="50">
        <f t="shared" si="13"/>
        <v>0.21343747458109494</v>
      </c>
      <c r="AU24" s="50">
        <f t="shared" si="14"/>
        <v>0.34149995932975191</v>
      </c>
      <c r="AV24" s="48"/>
      <c r="AW24" s="52"/>
      <c r="AX24" s="48"/>
      <c r="AY24" s="52"/>
      <c r="AZ24" s="53">
        <f t="shared" si="15"/>
        <v>269.57138057568579</v>
      </c>
      <c r="BC24" s="47">
        <v>45</v>
      </c>
      <c r="BD24" s="48">
        <f t="shared" si="16"/>
        <v>2025</v>
      </c>
      <c r="BE24" s="48"/>
      <c r="BF24" s="48"/>
      <c r="BG24" s="48"/>
      <c r="BH24" s="48"/>
      <c r="BI24" s="48">
        <f t="shared" si="17"/>
        <v>56.25</v>
      </c>
      <c r="BJ24" s="48"/>
      <c r="BK24" s="50">
        <f t="shared" si="18"/>
        <v>0.2338090388900024</v>
      </c>
      <c r="BL24" s="50">
        <f t="shared" si="19"/>
        <v>0.37409446222400389</v>
      </c>
      <c r="BM24" s="48"/>
      <c r="BN24" s="52"/>
      <c r="BO24" s="48"/>
      <c r="BP24" s="52"/>
      <c r="BQ24" s="53">
        <f t="shared" si="20"/>
        <v>13.864673870754668</v>
      </c>
      <c r="BT24" s="47">
        <v>45</v>
      </c>
      <c r="BU24" s="48">
        <f t="shared" si="21"/>
        <v>2025</v>
      </c>
      <c r="BV24" s="48"/>
      <c r="BW24" s="48"/>
      <c r="BX24" s="48"/>
      <c r="BY24" s="48"/>
      <c r="BZ24" s="48">
        <f t="shared" si="22"/>
        <v>25</v>
      </c>
      <c r="CA24" s="48"/>
      <c r="CB24" s="50">
        <f t="shared" si="23"/>
        <v>0.23380903889000243</v>
      </c>
      <c r="CC24" s="50">
        <f t="shared" si="24"/>
        <v>0.37409446222400389</v>
      </c>
      <c r="CD24" s="48"/>
      <c r="CE24" s="52"/>
      <c r="CF24" s="48"/>
      <c r="CG24" s="52"/>
      <c r="CH24" s="53">
        <f t="shared" si="25"/>
        <v>6.5867492681816202</v>
      </c>
    </row>
    <row r="25" spans="2:86" ht="18" customHeight="1">
      <c r="C25" s="47">
        <v>50</v>
      </c>
      <c r="D25" s="48">
        <f t="shared" si="0"/>
        <v>2500</v>
      </c>
      <c r="E25" s="48"/>
      <c r="F25" s="48"/>
      <c r="G25" s="48"/>
      <c r="H25" s="48"/>
      <c r="I25" s="48">
        <f t="shared" si="1"/>
        <v>40</v>
      </c>
      <c r="J25" s="48"/>
      <c r="K25" s="95">
        <f t="shared" si="2"/>
        <v>13.119999999999997</v>
      </c>
      <c r="L25" s="50">
        <f t="shared" si="3"/>
        <v>9.0553851381374159E-2</v>
      </c>
      <c r="M25" s="50">
        <f t="shared" si="4"/>
        <v>0.14488616221019865</v>
      </c>
      <c r="N25" s="48"/>
      <c r="O25" s="52"/>
      <c r="P25" s="48"/>
      <c r="Q25" s="52"/>
      <c r="R25" s="53">
        <f t="shared" si="5"/>
        <v>97.045697007246872</v>
      </c>
      <c r="U25" s="47">
        <v>50</v>
      </c>
      <c r="V25" s="48">
        <f t="shared" si="6"/>
        <v>2500</v>
      </c>
      <c r="W25" s="48"/>
      <c r="X25" s="48"/>
      <c r="Y25" s="48"/>
      <c r="Z25" s="48"/>
      <c r="AA25" s="48">
        <f t="shared" si="7"/>
        <v>40</v>
      </c>
      <c r="AB25" s="48"/>
      <c r="AC25" s="50">
        <f t="shared" si="8"/>
        <v>0.22181073012818833</v>
      </c>
      <c r="AD25" s="50">
        <f t="shared" si="9"/>
        <v>0.35489716820510137</v>
      </c>
      <c r="AE25" s="48"/>
      <c r="AF25" s="52"/>
      <c r="AG25" s="48"/>
      <c r="AH25" s="52"/>
      <c r="AI25" s="53">
        <f t="shared" si="10"/>
        <v>16.174282834541142</v>
      </c>
      <c r="AL25" s="47">
        <v>50</v>
      </c>
      <c r="AM25" s="48">
        <f t="shared" si="11"/>
        <v>2500</v>
      </c>
      <c r="AN25" s="48"/>
      <c r="AO25" s="48"/>
      <c r="AP25" s="48"/>
      <c r="AQ25" s="48"/>
      <c r="AR25" s="48">
        <f t="shared" si="12"/>
        <v>50</v>
      </c>
      <c r="AS25" s="48"/>
      <c r="AT25" s="50">
        <f t="shared" si="13"/>
        <v>0.20248456731316586</v>
      </c>
      <c r="AU25" s="50">
        <f t="shared" si="14"/>
        <v>0.32397530770106542</v>
      </c>
      <c r="AV25" s="48"/>
      <c r="AW25" s="52"/>
      <c r="AX25" s="48"/>
      <c r="AY25" s="52"/>
      <c r="AZ25" s="53">
        <f t="shared" si="15"/>
        <v>242.61424251811715</v>
      </c>
      <c r="BC25" s="47">
        <v>50</v>
      </c>
      <c r="BD25" s="48">
        <f t="shared" si="16"/>
        <v>2500</v>
      </c>
      <c r="BE25" s="48"/>
      <c r="BF25" s="48"/>
      <c r="BG25" s="48"/>
      <c r="BH25" s="48"/>
      <c r="BI25" s="48">
        <f t="shared" si="17"/>
        <v>62.5</v>
      </c>
      <c r="BJ25" s="48"/>
      <c r="BK25" s="50">
        <f t="shared" si="18"/>
        <v>0.22181073012818833</v>
      </c>
      <c r="BL25" s="50">
        <f t="shared" si="19"/>
        <v>0.35489716820510137</v>
      </c>
      <c r="BM25" s="48"/>
      <c r="BN25" s="52"/>
      <c r="BO25" s="48"/>
      <c r="BP25" s="52"/>
      <c r="BQ25" s="53">
        <f t="shared" si="20"/>
        <v>12.4782064836792</v>
      </c>
      <c r="BT25" s="47">
        <v>50</v>
      </c>
      <c r="BU25" s="48">
        <f t="shared" si="21"/>
        <v>2500</v>
      </c>
      <c r="BV25" s="48"/>
      <c r="BW25" s="48"/>
      <c r="BX25" s="48"/>
      <c r="BY25" s="48"/>
      <c r="BZ25" s="48">
        <f t="shared" si="22"/>
        <v>27.777777777777779</v>
      </c>
      <c r="CA25" s="48"/>
      <c r="CB25" s="50">
        <f t="shared" si="23"/>
        <v>0.22181073012818833</v>
      </c>
      <c r="CC25" s="50">
        <f t="shared" si="24"/>
        <v>0.35489716820510137</v>
      </c>
      <c r="CD25" s="48"/>
      <c r="CE25" s="52"/>
      <c r="CF25" s="48"/>
      <c r="CG25" s="52"/>
      <c r="CH25" s="53">
        <f t="shared" si="25"/>
        <v>5.9280743413634589</v>
      </c>
    </row>
    <row r="26" spans="2:86" ht="18" customHeight="1">
      <c r="C26" s="47">
        <v>55</v>
      </c>
      <c r="D26" s="48">
        <f t="shared" si="0"/>
        <v>3025</v>
      </c>
      <c r="E26" s="48"/>
      <c r="F26" s="48"/>
      <c r="G26" s="48"/>
      <c r="H26" s="48"/>
      <c r="I26" s="48">
        <f t="shared" si="1"/>
        <v>44</v>
      </c>
      <c r="J26" s="48"/>
      <c r="K26" s="95">
        <f t="shared" si="2"/>
        <v>14.431999999999999</v>
      </c>
      <c r="L26" s="50">
        <f t="shared" si="3"/>
        <v>8.6339709604245571E-2</v>
      </c>
      <c r="M26" s="50">
        <f t="shared" si="4"/>
        <v>0.13814353536679291</v>
      </c>
      <c r="N26" s="48"/>
      <c r="O26" s="52"/>
      <c r="P26" s="48"/>
      <c r="Q26" s="52"/>
      <c r="R26" s="53">
        <f t="shared" si="5"/>
        <v>88.223360915678967</v>
      </c>
      <c r="U26" s="47">
        <v>55</v>
      </c>
      <c r="V26" s="48">
        <f t="shared" si="6"/>
        <v>3025</v>
      </c>
      <c r="W26" s="48"/>
      <c r="X26" s="48"/>
      <c r="Y26" s="48"/>
      <c r="Z26" s="48"/>
      <c r="AA26" s="48">
        <f t="shared" si="7"/>
        <v>44</v>
      </c>
      <c r="AB26" s="48"/>
      <c r="AC26" s="50">
        <f t="shared" si="8"/>
        <v>0.21148823307047776</v>
      </c>
      <c r="AD26" s="50">
        <f t="shared" si="9"/>
        <v>0.33838117291276443</v>
      </c>
      <c r="AE26" s="48"/>
      <c r="AF26" s="52"/>
      <c r="AG26" s="48"/>
      <c r="AH26" s="52"/>
      <c r="AI26" s="53">
        <f t="shared" si="10"/>
        <v>14.703893485946496</v>
      </c>
      <c r="AL26" s="47">
        <v>55</v>
      </c>
      <c r="AM26" s="48">
        <f t="shared" si="11"/>
        <v>3025</v>
      </c>
      <c r="AN26" s="48"/>
      <c r="AO26" s="48"/>
      <c r="AP26" s="48"/>
      <c r="AQ26" s="48"/>
      <c r="AR26" s="48">
        <f t="shared" si="12"/>
        <v>55</v>
      </c>
      <c r="AS26" s="48"/>
      <c r="AT26" s="50">
        <f t="shared" si="13"/>
        <v>0.19306145983268455</v>
      </c>
      <c r="AU26" s="50">
        <f t="shared" si="14"/>
        <v>0.3088983357322953</v>
      </c>
      <c r="AV26" s="48"/>
      <c r="AW26" s="52"/>
      <c r="AX26" s="48"/>
      <c r="AY26" s="52"/>
      <c r="AZ26" s="53">
        <f t="shared" si="15"/>
        <v>220.5584022891974</v>
      </c>
      <c r="BC26" s="47">
        <v>55</v>
      </c>
      <c r="BD26" s="48">
        <f t="shared" si="16"/>
        <v>3025</v>
      </c>
      <c r="BE26" s="48"/>
      <c r="BF26" s="48"/>
      <c r="BG26" s="48"/>
      <c r="BH26" s="48"/>
      <c r="BI26" s="48">
        <f t="shared" si="17"/>
        <v>68.75</v>
      </c>
      <c r="BJ26" s="48"/>
      <c r="BK26" s="50">
        <f t="shared" si="18"/>
        <v>0.21148823307047776</v>
      </c>
      <c r="BL26" s="50">
        <f t="shared" si="19"/>
        <v>0.33838117291276443</v>
      </c>
      <c r="BM26" s="48"/>
      <c r="BN26" s="52"/>
      <c r="BO26" s="48"/>
      <c r="BP26" s="52"/>
      <c r="BQ26" s="53">
        <f t="shared" si="20"/>
        <v>11.343824076072002</v>
      </c>
      <c r="BT26" s="47">
        <v>55</v>
      </c>
      <c r="BU26" s="48">
        <f t="shared" si="21"/>
        <v>3025</v>
      </c>
      <c r="BV26" s="48"/>
      <c r="BW26" s="48"/>
      <c r="BX26" s="48"/>
      <c r="BY26" s="48"/>
      <c r="BZ26" s="48">
        <f t="shared" si="22"/>
        <v>30.555555555555554</v>
      </c>
      <c r="CA26" s="48"/>
      <c r="CB26" s="50">
        <f t="shared" si="23"/>
        <v>0.21148823307047776</v>
      </c>
      <c r="CC26" s="50">
        <f t="shared" si="24"/>
        <v>0.33838117291276443</v>
      </c>
      <c r="CD26" s="48"/>
      <c r="CE26" s="52"/>
      <c r="CF26" s="48"/>
      <c r="CG26" s="52"/>
      <c r="CH26" s="53">
        <f t="shared" si="25"/>
        <v>5.3891584921486002</v>
      </c>
    </row>
    <row r="27" spans="2:86" ht="18" customHeight="1">
      <c r="C27" s="47">
        <v>60</v>
      </c>
      <c r="D27" s="48">
        <f t="shared" si="0"/>
        <v>3600</v>
      </c>
      <c r="E27" s="48"/>
      <c r="F27" s="48"/>
      <c r="G27" s="48"/>
      <c r="H27" s="48"/>
      <c r="I27" s="48">
        <f t="shared" si="1"/>
        <v>48</v>
      </c>
      <c r="J27" s="48"/>
      <c r="K27" s="95">
        <f t="shared" si="2"/>
        <v>15.743999999999998</v>
      </c>
      <c r="L27" s="50">
        <f t="shared" si="3"/>
        <v>8.2663978450914957E-2</v>
      </c>
      <c r="M27" s="50">
        <f t="shared" si="4"/>
        <v>0.13226236552146395</v>
      </c>
      <c r="N27" s="48"/>
      <c r="O27" s="52"/>
      <c r="P27" s="48"/>
      <c r="Q27" s="52"/>
      <c r="R27" s="53">
        <f t="shared" si="5"/>
        <v>80.871414172705727</v>
      </c>
      <c r="U27" s="47">
        <v>60</v>
      </c>
      <c r="V27" s="48">
        <f t="shared" si="6"/>
        <v>3600</v>
      </c>
      <c r="W27" s="48"/>
      <c r="X27" s="48"/>
      <c r="Y27" s="48"/>
      <c r="Z27" s="48"/>
      <c r="AA27" s="48">
        <f t="shared" si="7"/>
        <v>48</v>
      </c>
      <c r="AB27" s="48"/>
      <c r="AC27" s="50">
        <f t="shared" si="8"/>
        <v>0.20248456731316586</v>
      </c>
      <c r="AD27" s="50">
        <f t="shared" si="9"/>
        <v>0.32397530770106542</v>
      </c>
      <c r="AE27" s="48"/>
      <c r="AF27" s="52"/>
      <c r="AG27" s="48"/>
      <c r="AH27" s="52"/>
      <c r="AI27" s="53">
        <f t="shared" si="10"/>
        <v>13.478569028784285</v>
      </c>
      <c r="AL27" s="47">
        <v>60</v>
      </c>
      <c r="AM27" s="48">
        <f t="shared" si="11"/>
        <v>3600</v>
      </c>
      <c r="AN27" s="48"/>
      <c r="AO27" s="48"/>
      <c r="AP27" s="48"/>
      <c r="AQ27" s="48"/>
      <c r="AR27" s="48">
        <f t="shared" si="12"/>
        <v>60</v>
      </c>
      <c r="AS27" s="48"/>
      <c r="AT27" s="50">
        <f t="shared" si="13"/>
        <v>0.18484227510682361</v>
      </c>
      <c r="AU27" s="50">
        <f t="shared" si="14"/>
        <v>0.29574764017091776</v>
      </c>
      <c r="AV27" s="48"/>
      <c r="AW27" s="52"/>
      <c r="AX27" s="48"/>
      <c r="AY27" s="52"/>
      <c r="AZ27" s="53">
        <f t="shared" si="15"/>
        <v>202.17853543176435</v>
      </c>
      <c r="BC27" s="47">
        <v>60</v>
      </c>
      <c r="BD27" s="48">
        <f t="shared" si="16"/>
        <v>3600</v>
      </c>
      <c r="BE27" s="48"/>
      <c r="BF27" s="48"/>
      <c r="BG27" s="48"/>
      <c r="BH27" s="48"/>
      <c r="BI27" s="48">
        <f t="shared" si="17"/>
        <v>75</v>
      </c>
      <c r="BJ27" s="48"/>
      <c r="BK27" s="50">
        <f t="shared" si="18"/>
        <v>0.20248456731316586</v>
      </c>
      <c r="BL27" s="50">
        <f t="shared" si="19"/>
        <v>0.32397530770106542</v>
      </c>
      <c r="BM27" s="48"/>
      <c r="BN27" s="52"/>
      <c r="BO27" s="48"/>
      <c r="BP27" s="52"/>
      <c r="BQ27" s="53">
        <f t="shared" si="20"/>
        <v>10.398505403065998</v>
      </c>
      <c r="BT27" s="47">
        <v>60</v>
      </c>
      <c r="BU27" s="48">
        <f t="shared" si="21"/>
        <v>3600</v>
      </c>
      <c r="BV27" s="48"/>
      <c r="BW27" s="48"/>
      <c r="BX27" s="48"/>
      <c r="BY27" s="48"/>
      <c r="BZ27" s="48">
        <f t="shared" si="22"/>
        <v>33.333333333333336</v>
      </c>
      <c r="CA27" s="48"/>
      <c r="CB27" s="50">
        <f t="shared" si="23"/>
        <v>0.20248456731316586</v>
      </c>
      <c r="CC27" s="50">
        <f t="shared" si="24"/>
        <v>0.32397530770106542</v>
      </c>
      <c r="CD27" s="48"/>
      <c r="CE27" s="52"/>
      <c r="CF27" s="48"/>
      <c r="CG27" s="52"/>
      <c r="CH27" s="53">
        <f t="shared" si="25"/>
        <v>4.9400619511362152</v>
      </c>
    </row>
    <row r="28" spans="2:86" ht="18" customHeight="1">
      <c r="C28" s="47">
        <v>65</v>
      </c>
      <c r="D28" s="48">
        <f t="shared" si="0"/>
        <v>4225</v>
      </c>
      <c r="E28" s="48"/>
      <c r="F28" s="48"/>
      <c r="G28" s="48"/>
      <c r="H28" s="48"/>
      <c r="I28" s="48">
        <f t="shared" si="1"/>
        <v>52</v>
      </c>
      <c r="J28" s="48"/>
      <c r="K28" s="95">
        <f t="shared" si="2"/>
        <v>17.055999999999997</v>
      </c>
      <c r="L28" s="50">
        <f t="shared" si="3"/>
        <v>7.942098153317112E-2</v>
      </c>
      <c r="M28" s="50">
        <f t="shared" si="4"/>
        <v>0.1270735704530738</v>
      </c>
      <c r="N28" s="48"/>
      <c r="O28" s="52"/>
      <c r="P28" s="48"/>
      <c r="Q28" s="52"/>
      <c r="R28" s="53">
        <f t="shared" si="5"/>
        <v>74.650536159420668</v>
      </c>
      <c r="U28" s="47">
        <v>65</v>
      </c>
      <c r="V28" s="48">
        <f t="shared" si="6"/>
        <v>4225</v>
      </c>
      <c r="W28" s="48"/>
      <c r="X28" s="48"/>
      <c r="Y28" s="48"/>
      <c r="Z28" s="48"/>
      <c r="AA28" s="48">
        <f t="shared" si="7"/>
        <v>52</v>
      </c>
      <c r="AB28" s="48"/>
      <c r="AC28" s="50">
        <f t="shared" si="8"/>
        <v>0.19454087962727484</v>
      </c>
      <c r="AD28" s="50">
        <f t="shared" si="9"/>
        <v>0.31126540740363978</v>
      </c>
      <c r="AE28" s="48"/>
      <c r="AF28" s="52"/>
      <c r="AG28" s="48"/>
      <c r="AH28" s="52"/>
      <c r="AI28" s="53">
        <f t="shared" si="10"/>
        <v>12.441756026570111</v>
      </c>
      <c r="AL28" s="47">
        <v>65</v>
      </c>
      <c r="AM28" s="48">
        <f t="shared" si="11"/>
        <v>4225</v>
      </c>
      <c r="AN28" s="48"/>
      <c r="AO28" s="48"/>
      <c r="AP28" s="48"/>
      <c r="AQ28" s="48"/>
      <c r="AR28" s="48">
        <f t="shared" si="12"/>
        <v>65</v>
      </c>
      <c r="AS28" s="48"/>
      <c r="AT28" s="50">
        <f t="shared" si="13"/>
        <v>0.17759071354792608</v>
      </c>
      <c r="AU28" s="50">
        <f t="shared" si="14"/>
        <v>0.28414514167668176</v>
      </c>
      <c r="AV28" s="48"/>
      <c r="AW28" s="52"/>
      <c r="AX28" s="48"/>
      <c r="AY28" s="52"/>
      <c r="AZ28" s="53">
        <f t="shared" si="15"/>
        <v>186.62634039855163</v>
      </c>
      <c r="BC28" s="47">
        <v>65</v>
      </c>
      <c r="BD28" s="48">
        <f t="shared" si="16"/>
        <v>4225</v>
      </c>
      <c r="BE28" s="48"/>
      <c r="BF28" s="48"/>
      <c r="BG28" s="48"/>
      <c r="BH28" s="48"/>
      <c r="BI28" s="48">
        <f t="shared" si="17"/>
        <v>81.25</v>
      </c>
      <c r="BJ28" s="48"/>
      <c r="BK28" s="50">
        <f t="shared" si="18"/>
        <v>0.19454087962727484</v>
      </c>
      <c r="BL28" s="50">
        <f t="shared" si="19"/>
        <v>0.31126540740363978</v>
      </c>
      <c r="BM28" s="48"/>
      <c r="BN28" s="52"/>
      <c r="BO28" s="48"/>
      <c r="BP28" s="52"/>
      <c r="BQ28" s="53">
        <f t="shared" si="20"/>
        <v>9.5986203720609247</v>
      </c>
      <c r="BT28" s="47">
        <v>65</v>
      </c>
      <c r="BU28" s="48">
        <f t="shared" si="21"/>
        <v>4225</v>
      </c>
      <c r="BV28" s="48"/>
      <c r="BW28" s="48"/>
      <c r="BX28" s="48"/>
      <c r="BY28" s="48"/>
      <c r="BZ28" s="48">
        <f t="shared" si="22"/>
        <v>36.111111111111107</v>
      </c>
      <c r="CA28" s="48"/>
      <c r="CB28" s="50">
        <f t="shared" si="23"/>
        <v>0.19454087962727487</v>
      </c>
      <c r="CC28" s="50">
        <f t="shared" si="24"/>
        <v>0.31126540740363984</v>
      </c>
      <c r="CD28" s="48"/>
      <c r="CE28" s="52"/>
      <c r="CF28" s="48"/>
      <c r="CG28" s="52"/>
      <c r="CH28" s="53">
        <f t="shared" si="25"/>
        <v>4.5600571856641983</v>
      </c>
    </row>
    <row r="29" spans="2:86" ht="18" customHeight="1">
      <c r="C29" s="47">
        <v>70</v>
      </c>
      <c r="D29" s="48">
        <f t="shared" si="0"/>
        <v>4900</v>
      </c>
      <c r="E29" s="48"/>
      <c r="F29" s="48"/>
      <c r="G29" s="48"/>
      <c r="H29" s="48"/>
      <c r="I29" s="48">
        <f t="shared" si="1"/>
        <v>56</v>
      </c>
      <c r="J29" s="48"/>
      <c r="K29" s="95">
        <f t="shared" si="2"/>
        <v>18.367999999999999</v>
      </c>
      <c r="L29" s="50">
        <f t="shared" si="3"/>
        <v>7.6531972777022131E-2</v>
      </c>
      <c r="M29" s="50">
        <f t="shared" si="4"/>
        <v>0.12245115644323541</v>
      </c>
      <c r="N29" s="48"/>
      <c r="O29" s="52"/>
      <c r="P29" s="48"/>
      <c r="Q29" s="52"/>
      <c r="R29" s="53">
        <f t="shared" si="5"/>
        <v>69.318355005176329</v>
      </c>
      <c r="U29" s="47">
        <v>70</v>
      </c>
      <c r="V29" s="48">
        <f t="shared" si="6"/>
        <v>4900</v>
      </c>
      <c r="W29" s="48"/>
      <c r="X29" s="48"/>
      <c r="Y29" s="48"/>
      <c r="Z29" s="48"/>
      <c r="AA29" s="48">
        <f t="shared" si="7"/>
        <v>56</v>
      </c>
      <c r="AB29" s="48"/>
      <c r="AC29" s="50">
        <f t="shared" si="8"/>
        <v>0.18746428231227713</v>
      </c>
      <c r="AD29" s="50">
        <f t="shared" si="9"/>
        <v>0.29994285169964341</v>
      </c>
      <c r="AE29" s="48"/>
      <c r="AF29" s="52"/>
      <c r="AG29" s="48"/>
      <c r="AH29" s="52"/>
      <c r="AI29" s="53">
        <f t="shared" si="10"/>
        <v>11.553059167529391</v>
      </c>
      <c r="AL29" s="47">
        <v>70</v>
      </c>
      <c r="AM29" s="48">
        <f t="shared" si="11"/>
        <v>4900</v>
      </c>
      <c r="AN29" s="48"/>
      <c r="AO29" s="48"/>
      <c r="AP29" s="48"/>
      <c r="AQ29" s="48"/>
      <c r="AR29" s="48">
        <f t="shared" si="12"/>
        <v>70</v>
      </c>
      <c r="AS29" s="48"/>
      <c r="AT29" s="50">
        <f t="shared" si="13"/>
        <v>0.17113069358158484</v>
      </c>
      <c r="AU29" s="50">
        <f t="shared" si="14"/>
        <v>0.27380910973053574</v>
      </c>
      <c r="AV29" s="48"/>
      <c r="AW29" s="52"/>
      <c r="AX29" s="48"/>
      <c r="AY29" s="52"/>
      <c r="AZ29" s="53">
        <f t="shared" si="15"/>
        <v>173.29588751294085</v>
      </c>
      <c r="BC29" s="47">
        <v>70</v>
      </c>
      <c r="BD29" s="48">
        <f t="shared" si="16"/>
        <v>4900</v>
      </c>
      <c r="BE29" s="48"/>
      <c r="BF29" s="48"/>
      <c r="BG29" s="48"/>
      <c r="BH29" s="48"/>
      <c r="BI29" s="48">
        <f t="shared" si="17"/>
        <v>87.5</v>
      </c>
      <c r="BJ29" s="48"/>
      <c r="BK29" s="50">
        <f t="shared" si="18"/>
        <v>0.18746428231227713</v>
      </c>
      <c r="BL29" s="50">
        <f t="shared" si="19"/>
        <v>0.29994285169964341</v>
      </c>
      <c r="BM29" s="48"/>
      <c r="BN29" s="52"/>
      <c r="BO29" s="48"/>
      <c r="BP29" s="52"/>
      <c r="BQ29" s="53">
        <f t="shared" si="20"/>
        <v>8.9130046311994295</v>
      </c>
      <c r="BT29" s="47">
        <v>70</v>
      </c>
      <c r="BU29" s="48">
        <f t="shared" si="21"/>
        <v>4900</v>
      </c>
      <c r="BV29" s="48"/>
      <c r="BW29" s="48"/>
      <c r="BX29" s="48"/>
      <c r="BY29" s="48"/>
      <c r="BZ29" s="48">
        <f t="shared" si="22"/>
        <v>38.888888888888886</v>
      </c>
      <c r="CA29" s="48"/>
      <c r="CB29" s="50">
        <f t="shared" si="23"/>
        <v>0.18746428231227713</v>
      </c>
      <c r="CC29" s="50">
        <f t="shared" si="24"/>
        <v>0.29994285169964341</v>
      </c>
      <c r="CD29" s="48"/>
      <c r="CE29" s="52"/>
      <c r="CF29" s="48"/>
      <c r="CG29" s="52"/>
      <c r="CH29" s="53">
        <f t="shared" si="25"/>
        <v>4.2343388152596138</v>
      </c>
    </row>
    <row r="30" spans="2:86" ht="18" customHeight="1">
      <c r="C30" s="47">
        <v>75</v>
      </c>
      <c r="D30" s="48">
        <f t="shared" si="0"/>
        <v>5625</v>
      </c>
      <c r="E30" s="48"/>
      <c r="F30" s="48"/>
      <c r="G30" s="48"/>
      <c r="H30" s="48"/>
      <c r="I30" s="48">
        <f t="shared" si="1"/>
        <v>60</v>
      </c>
      <c r="J30" s="48"/>
      <c r="K30" s="95">
        <f t="shared" si="2"/>
        <v>19.679999999999996</v>
      </c>
      <c r="L30" s="50">
        <f t="shared" si="3"/>
        <v>7.3936910042729453E-2</v>
      </c>
      <c r="M30" s="50">
        <f t="shared" si="4"/>
        <v>0.11829905606836713</v>
      </c>
      <c r="N30" s="48"/>
      <c r="O30" s="52"/>
      <c r="P30" s="48"/>
      <c r="Q30" s="52"/>
      <c r="R30" s="53">
        <f t="shared" si="5"/>
        <v>64.697131338164567</v>
      </c>
      <c r="U30" s="47">
        <v>75</v>
      </c>
      <c r="V30" s="48">
        <f t="shared" si="6"/>
        <v>5625</v>
      </c>
      <c r="W30" s="48"/>
      <c r="X30" s="48"/>
      <c r="Y30" s="48"/>
      <c r="Z30" s="48"/>
      <c r="AA30" s="48">
        <f t="shared" si="7"/>
        <v>60</v>
      </c>
      <c r="AB30" s="48"/>
      <c r="AC30" s="50">
        <f t="shared" si="8"/>
        <v>0.18110770276274832</v>
      </c>
      <c r="AD30" s="50">
        <f t="shared" si="9"/>
        <v>0.2897723244203973</v>
      </c>
      <c r="AE30" s="48"/>
      <c r="AF30" s="52"/>
      <c r="AG30" s="48"/>
      <c r="AH30" s="52"/>
      <c r="AI30" s="53">
        <f t="shared" si="10"/>
        <v>10.782855223027431</v>
      </c>
      <c r="AL30" s="47">
        <v>75</v>
      </c>
      <c r="AM30" s="48">
        <f t="shared" si="11"/>
        <v>5625</v>
      </c>
      <c r="AN30" s="48"/>
      <c r="AO30" s="48"/>
      <c r="AP30" s="48"/>
      <c r="AQ30" s="48"/>
      <c r="AR30" s="48">
        <f t="shared" si="12"/>
        <v>75</v>
      </c>
      <c r="AS30" s="48"/>
      <c r="AT30" s="50">
        <f t="shared" si="13"/>
        <v>0.16532795690182991</v>
      </c>
      <c r="AU30" s="50">
        <f t="shared" si="14"/>
        <v>0.2645247310429279</v>
      </c>
      <c r="AV30" s="48"/>
      <c r="AW30" s="52"/>
      <c r="AX30" s="48"/>
      <c r="AY30" s="52"/>
      <c r="AZ30" s="53">
        <f t="shared" si="15"/>
        <v>161.74282834541143</v>
      </c>
      <c r="BC30" s="47">
        <v>75</v>
      </c>
      <c r="BD30" s="48">
        <f t="shared" si="16"/>
        <v>5625</v>
      </c>
      <c r="BE30" s="48"/>
      <c r="BF30" s="48"/>
      <c r="BG30" s="48"/>
      <c r="BH30" s="48"/>
      <c r="BI30" s="48">
        <f t="shared" si="17"/>
        <v>93.75</v>
      </c>
      <c r="BJ30" s="48"/>
      <c r="BK30" s="50">
        <f t="shared" si="18"/>
        <v>0.18110770276274829</v>
      </c>
      <c r="BL30" s="50">
        <f t="shared" si="19"/>
        <v>0.2897723244203973</v>
      </c>
      <c r="BM30" s="48"/>
      <c r="BN30" s="52"/>
      <c r="BO30" s="48"/>
      <c r="BP30" s="52"/>
      <c r="BQ30" s="53">
        <f t="shared" si="20"/>
        <v>8.3188043224528023</v>
      </c>
      <c r="BT30" s="47">
        <v>75</v>
      </c>
      <c r="BU30" s="48">
        <f t="shared" si="21"/>
        <v>5625</v>
      </c>
      <c r="BV30" s="48"/>
      <c r="BW30" s="48"/>
      <c r="BX30" s="48"/>
      <c r="BY30" s="48"/>
      <c r="BZ30" s="48">
        <f t="shared" si="22"/>
        <v>41.666666666666664</v>
      </c>
      <c r="CA30" s="48"/>
      <c r="CB30" s="50">
        <f t="shared" si="23"/>
        <v>0.18110770276274835</v>
      </c>
      <c r="CC30" s="50">
        <f t="shared" si="24"/>
        <v>0.28977232442039735</v>
      </c>
      <c r="CD30" s="48"/>
      <c r="CE30" s="52"/>
      <c r="CF30" s="48"/>
      <c r="CG30" s="52"/>
      <c r="CH30" s="53">
        <f t="shared" si="25"/>
        <v>3.9520495609089719</v>
      </c>
    </row>
    <row r="31" spans="2:86" ht="18" customHeight="1">
      <c r="C31" s="47">
        <v>80</v>
      </c>
      <c r="D31" s="48">
        <f t="shared" si="0"/>
        <v>6400</v>
      </c>
      <c r="E31" s="48"/>
      <c r="F31" s="48"/>
      <c r="G31" s="48"/>
      <c r="H31" s="48"/>
      <c r="I31" s="48">
        <f t="shared" si="1"/>
        <v>64</v>
      </c>
      <c r="J31" s="48"/>
      <c r="K31" s="95">
        <f t="shared" si="2"/>
        <v>20.991999999999997</v>
      </c>
      <c r="L31" s="50">
        <f t="shared" si="3"/>
        <v>7.1589105316381768E-2</v>
      </c>
      <c r="M31" s="50">
        <f t="shared" si="4"/>
        <v>0.11454256850621083</v>
      </c>
      <c r="N31" s="48"/>
      <c r="O31" s="52"/>
      <c r="P31" s="48"/>
      <c r="Q31" s="52"/>
      <c r="R31" s="53">
        <f t="shared" si="5"/>
        <v>60.653560629529288</v>
      </c>
      <c r="U31" s="47">
        <v>80</v>
      </c>
      <c r="V31" s="48">
        <f t="shared" si="6"/>
        <v>6400</v>
      </c>
      <c r="W31" s="48"/>
      <c r="X31" s="48"/>
      <c r="Y31" s="48"/>
      <c r="Z31" s="48"/>
      <c r="AA31" s="48">
        <f t="shared" si="7"/>
        <v>64</v>
      </c>
      <c r="AB31" s="48"/>
      <c r="AC31" s="50">
        <f t="shared" si="8"/>
        <v>0.17535677916750181</v>
      </c>
      <c r="AD31" s="50">
        <f t="shared" si="9"/>
        <v>0.28057084666800292</v>
      </c>
      <c r="AE31" s="48"/>
      <c r="AF31" s="52"/>
      <c r="AG31" s="48"/>
      <c r="AH31" s="52"/>
      <c r="AI31" s="53">
        <f t="shared" si="10"/>
        <v>10.108926771588216</v>
      </c>
      <c r="AL31" s="47">
        <v>80</v>
      </c>
      <c r="AM31" s="48">
        <f t="shared" si="11"/>
        <v>6400</v>
      </c>
      <c r="AN31" s="48"/>
      <c r="AO31" s="48"/>
      <c r="AP31" s="48"/>
      <c r="AQ31" s="48"/>
      <c r="AR31" s="48">
        <f t="shared" si="12"/>
        <v>80</v>
      </c>
      <c r="AS31" s="48"/>
      <c r="AT31" s="50">
        <f t="shared" si="13"/>
        <v>0.16007810593582122</v>
      </c>
      <c r="AU31" s="50">
        <f t="shared" si="14"/>
        <v>0.25612496949731395</v>
      </c>
      <c r="AV31" s="48"/>
      <c r="AW31" s="52"/>
      <c r="AX31" s="48"/>
      <c r="AY31" s="52"/>
      <c r="AZ31" s="53">
        <f t="shared" si="15"/>
        <v>151.63390157382324</v>
      </c>
      <c r="BC31" s="47">
        <v>80</v>
      </c>
      <c r="BD31" s="48">
        <f t="shared" si="16"/>
        <v>6400</v>
      </c>
      <c r="BE31" s="48"/>
      <c r="BF31" s="48"/>
      <c r="BG31" s="48"/>
      <c r="BH31" s="48"/>
      <c r="BI31" s="48">
        <f t="shared" si="17"/>
        <v>100</v>
      </c>
      <c r="BJ31" s="48"/>
      <c r="BK31" s="50">
        <f t="shared" si="18"/>
        <v>0.17535677916750181</v>
      </c>
      <c r="BL31" s="50">
        <f t="shared" si="19"/>
        <v>0.28057084666800292</v>
      </c>
      <c r="BM31" s="48"/>
      <c r="BN31" s="52"/>
      <c r="BO31" s="48"/>
      <c r="BP31" s="52"/>
      <c r="BQ31" s="53">
        <f t="shared" si="20"/>
        <v>7.798879052299502</v>
      </c>
      <c r="BT31" s="47">
        <v>80</v>
      </c>
      <c r="BU31" s="48">
        <f t="shared" si="21"/>
        <v>6400</v>
      </c>
      <c r="BV31" s="48"/>
      <c r="BW31" s="48"/>
      <c r="BX31" s="48"/>
      <c r="BY31" s="48"/>
      <c r="BZ31" s="48">
        <f t="shared" si="22"/>
        <v>44.444444444444443</v>
      </c>
      <c r="CA31" s="48"/>
      <c r="CB31" s="50">
        <f t="shared" si="23"/>
        <v>0.17535677916750181</v>
      </c>
      <c r="CC31" s="50">
        <f t="shared" si="24"/>
        <v>0.28057084666800292</v>
      </c>
      <c r="CD31" s="48"/>
      <c r="CE31" s="52"/>
      <c r="CF31" s="48"/>
      <c r="CG31" s="52"/>
      <c r="CH31" s="53">
        <f t="shared" si="25"/>
        <v>3.7050464633521627</v>
      </c>
    </row>
    <row r="32" spans="2:86" ht="18" customHeight="1">
      <c r="C32" s="47">
        <v>85</v>
      </c>
      <c r="D32" s="48">
        <f t="shared" si="0"/>
        <v>7225</v>
      </c>
      <c r="E32" s="48"/>
      <c r="F32" s="48"/>
      <c r="G32" s="48"/>
      <c r="H32" s="48"/>
      <c r="I32" s="48">
        <f t="shared" si="1"/>
        <v>68</v>
      </c>
      <c r="J32" s="48"/>
      <c r="K32" s="95">
        <f t="shared" si="2"/>
        <v>22.303999999999998</v>
      </c>
      <c r="L32" s="50">
        <f t="shared" si="3"/>
        <v>6.9451633614802069E-2</v>
      </c>
      <c r="M32" s="50">
        <f t="shared" si="4"/>
        <v>0.11112261378368332</v>
      </c>
      <c r="N32" s="48"/>
      <c r="O32" s="52"/>
      <c r="P32" s="48"/>
      <c r="Q32" s="52"/>
      <c r="R32" s="53">
        <f t="shared" si="5"/>
        <v>57.08570412190992</v>
      </c>
      <c r="U32" s="47">
        <v>85</v>
      </c>
      <c r="V32" s="48">
        <f t="shared" si="6"/>
        <v>7225</v>
      </c>
      <c r="W32" s="48"/>
      <c r="X32" s="48"/>
      <c r="Y32" s="48"/>
      <c r="Z32" s="48"/>
      <c r="AA32" s="48">
        <f t="shared" si="7"/>
        <v>68</v>
      </c>
      <c r="AB32" s="48"/>
      <c r="AC32" s="50">
        <f t="shared" si="8"/>
        <v>0.17012106415899306</v>
      </c>
      <c r="AD32" s="50">
        <f t="shared" si="9"/>
        <v>0.27219370265438891</v>
      </c>
      <c r="AE32" s="48"/>
      <c r="AF32" s="52"/>
      <c r="AG32" s="48"/>
      <c r="AH32" s="52"/>
      <c r="AI32" s="53">
        <f t="shared" si="10"/>
        <v>9.5142840203183194</v>
      </c>
      <c r="AL32" s="47">
        <v>85</v>
      </c>
      <c r="AM32" s="48">
        <f t="shared" si="11"/>
        <v>7225</v>
      </c>
      <c r="AN32" s="48"/>
      <c r="AO32" s="48"/>
      <c r="AP32" s="48"/>
      <c r="AQ32" s="48"/>
      <c r="AR32" s="48">
        <f t="shared" si="12"/>
        <v>85</v>
      </c>
      <c r="AS32" s="48"/>
      <c r="AT32" s="50">
        <f t="shared" si="13"/>
        <v>0.15529857391110688</v>
      </c>
      <c r="AU32" s="50">
        <f t="shared" si="14"/>
        <v>0.24847771825777101</v>
      </c>
      <c r="AV32" s="48"/>
      <c r="AW32" s="52"/>
      <c r="AX32" s="48"/>
      <c r="AY32" s="52"/>
      <c r="AZ32" s="53">
        <f t="shared" si="15"/>
        <v>142.7142603047748</v>
      </c>
      <c r="BC32" s="47">
        <v>85</v>
      </c>
      <c r="BD32" s="48">
        <f t="shared" si="16"/>
        <v>7225</v>
      </c>
      <c r="BE32" s="48"/>
      <c r="BF32" s="48"/>
      <c r="BG32" s="48"/>
      <c r="BH32" s="48"/>
      <c r="BI32" s="48">
        <f t="shared" si="17"/>
        <v>106.25</v>
      </c>
      <c r="BJ32" s="48"/>
      <c r="BK32" s="50">
        <f t="shared" si="18"/>
        <v>0.17012106415899303</v>
      </c>
      <c r="BL32" s="50">
        <f t="shared" si="19"/>
        <v>0.27219370265438886</v>
      </c>
      <c r="BM32" s="48"/>
      <c r="BN32" s="52"/>
      <c r="BO32" s="48"/>
      <c r="BP32" s="52"/>
      <c r="BQ32" s="53">
        <f t="shared" si="20"/>
        <v>7.3401214609877679</v>
      </c>
      <c r="BT32" s="47">
        <v>85</v>
      </c>
      <c r="BU32" s="48">
        <f t="shared" si="21"/>
        <v>7225</v>
      </c>
      <c r="BV32" s="48"/>
      <c r="BW32" s="48"/>
      <c r="BX32" s="48"/>
      <c r="BY32" s="48"/>
      <c r="BZ32" s="48">
        <f t="shared" si="22"/>
        <v>47.222222222222221</v>
      </c>
      <c r="CA32" s="48"/>
      <c r="CB32" s="50">
        <f t="shared" si="23"/>
        <v>0.17012106415899306</v>
      </c>
      <c r="CC32" s="50">
        <f t="shared" si="24"/>
        <v>0.27219370265438891</v>
      </c>
      <c r="CD32" s="48"/>
      <c r="CE32" s="52"/>
      <c r="CF32" s="48"/>
      <c r="CG32" s="52"/>
      <c r="CH32" s="53">
        <f t="shared" si="25"/>
        <v>3.4871025537432114</v>
      </c>
    </row>
    <row r="33" spans="3:86" ht="18" customHeight="1">
      <c r="C33" s="47">
        <v>90</v>
      </c>
      <c r="D33" s="48">
        <f t="shared" si="0"/>
        <v>8100</v>
      </c>
      <c r="E33" s="48"/>
      <c r="F33" s="48"/>
      <c r="G33" s="48"/>
      <c r="H33" s="48"/>
      <c r="I33" s="48">
        <f t="shared" si="1"/>
        <v>72</v>
      </c>
      <c r="J33" s="48"/>
      <c r="K33" s="95">
        <f t="shared" si="2"/>
        <v>23.615999999999996</v>
      </c>
      <c r="L33" s="50">
        <f t="shared" si="3"/>
        <v>6.7494855771055282E-2</v>
      </c>
      <c r="M33" s="50">
        <f t="shared" si="4"/>
        <v>0.10799176923368846</v>
      </c>
      <c r="N33" s="48"/>
      <c r="O33" s="52"/>
      <c r="P33" s="48"/>
      <c r="Q33" s="52"/>
      <c r="R33" s="53">
        <f t="shared" si="5"/>
        <v>53.914276115137156</v>
      </c>
      <c r="U33" s="47">
        <v>90</v>
      </c>
      <c r="V33" s="48">
        <f t="shared" si="6"/>
        <v>8100</v>
      </c>
      <c r="W33" s="48"/>
      <c r="X33" s="48"/>
      <c r="Y33" s="48"/>
      <c r="Z33" s="48"/>
      <c r="AA33" s="48">
        <f t="shared" si="7"/>
        <v>72</v>
      </c>
      <c r="AB33" s="48"/>
      <c r="AC33" s="50">
        <f t="shared" si="8"/>
        <v>0.16532795690182991</v>
      </c>
      <c r="AD33" s="50">
        <f t="shared" si="9"/>
        <v>0.2645247310429279</v>
      </c>
      <c r="AE33" s="48"/>
      <c r="AF33" s="52"/>
      <c r="AG33" s="48"/>
      <c r="AH33" s="52"/>
      <c r="AI33" s="53">
        <f t="shared" si="10"/>
        <v>8.9857126858561909</v>
      </c>
      <c r="AL33" s="47">
        <v>90</v>
      </c>
      <c r="AM33" s="48">
        <f t="shared" si="11"/>
        <v>8100</v>
      </c>
      <c r="AN33" s="48"/>
      <c r="AO33" s="48"/>
      <c r="AP33" s="48"/>
      <c r="AQ33" s="48"/>
      <c r="AR33" s="48">
        <f t="shared" si="12"/>
        <v>90</v>
      </c>
      <c r="AS33" s="48"/>
      <c r="AT33" s="50">
        <f t="shared" si="13"/>
        <v>0.15092308563562359</v>
      </c>
      <c r="AU33" s="50">
        <f t="shared" si="14"/>
        <v>0.24147693701699777</v>
      </c>
      <c r="AV33" s="48"/>
      <c r="AW33" s="52"/>
      <c r="AX33" s="48"/>
      <c r="AY33" s="52"/>
      <c r="AZ33" s="53">
        <f t="shared" si="15"/>
        <v>134.7856902878429</v>
      </c>
      <c r="BC33" s="47">
        <v>90</v>
      </c>
      <c r="BD33" s="48">
        <f t="shared" si="16"/>
        <v>8100</v>
      </c>
      <c r="BE33" s="48"/>
      <c r="BF33" s="48"/>
      <c r="BG33" s="48"/>
      <c r="BH33" s="48"/>
      <c r="BI33" s="48">
        <f t="shared" si="17"/>
        <v>112.5</v>
      </c>
      <c r="BJ33" s="48"/>
      <c r="BK33" s="50">
        <f t="shared" si="18"/>
        <v>0.16532795690182991</v>
      </c>
      <c r="BL33" s="50">
        <f t="shared" si="19"/>
        <v>0.2645247310429279</v>
      </c>
      <c r="BM33" s="48"/>
      <c r="BN33" s="52"/>
      <c r="BO33" s="48"/>
      <c r="BP33" s="52"/>
      <c r="BQ33" s="53">
        <f t="shared" si="20"/>
        <v>6.9323369353773341</v>
      </c>
      <c r="BT33" s="47">
        <v>90</v>
      </c>
      <c r="BU33" s="48">
        <f t="shared" si="21"/>
        <v>8100</v>
      </c>
      <c r="BV33" s="48"/>
      <c r="BW33" s="48"/>
      <c r="BX33" s="48"/>
      <c r="BY33" s="48"/>
      <c r="BZ33" s="48">
        <f t="shared" si="22"/>
        <v>50</v>
      </c>
      <c r="CA33" s="48"/>
      <c r="CB33" s="50">
        <f t="shared" si="23"/>
        <v>0.16532795690182994</v>
      </c>
      <c r="CC33" s="50">
        <f t="shared" si="24"/>
        <v>0.2645247310429279</v>
      </c>
      <c r="CD33" s="48"/>
      <c r="CE33" s="52"/>
      <c r="CF33" s="48"/>
      <c r="CG33" s="52"/>
      <c r="CH33" s="53">
        <f t="shared" si="25"/>
        <v>3.2933746340908101</v>
      </c>
    </row>
    <row r="34" spans="3:86" ht="18" customHeight="1">
      <c r="C34" s="47">
        <v>95</v>
      </c>
      <c r="D34" s="48">
        <f t="shared" si="0"/>
        <v>9025</v>
      </c>
      <c r="E34" s="48"/>
      <c r="F34" s="48"/>
      <c r="G34" s="48"/>
      <c r="H34" s="48"/>
      <c r="I34" s="48">
        <f t="shared" si="1"/>
        <v>76</v>
      </c>
      <c r="J34" s="48"/>
      <c r="K34" s="95">
        <f t="shared" si="2"/>
        <v>24.927999999999997</v>
      </c>
      <c r="L34" s="50">
        <f t="shared" si="3"/>
        <v>6.5694668533178624E-2</v>
      </c>
      <c r="M34" s="50">
        <f t="shared" si="4"/>
        <v>0.10511146965308581</v>
      </c>
      <c r="N34" s="48"/>
      <c r="O34" s="52"/>
      <c r="P34" s="48"/>
      <c r="Q34" s="52"/>
      <c r="R34" s="53">
        <f t="shared" si="5"/>
        <v>51.076682635393091</v>
      </c>
      <c r="U34" s="47">
        <v>95</v>
      </c>
      <c r="V34" s="48">
        <f t="shared" si="6"/>
        <v>9025</v>
      </c>
      <c r="W34" s="48"/>
      <c r="X34" s="48"/>
      <c r="Y34" s="48"/>
      <c r="Z34" s="48"/>
      <c r="AA34" s="48">
        <f t="shared" si="7"/>
        <v>76</v>
      </c>
      <c r="AB34" s="48"/>
      <c r="AC34" s="50">
        <f t="shared" si="8"/>
        <v>0.16091841672756185</v>
      </c>
      <c r="AD34" s="50">
        <f t="shared" si="9"/>
        <v>0.25746946676409899</v>
      </c>
      <c r="AE34" s="48"/>
      <c r="AF34" s="52"/>
      <c r="AG34" s="48"/>
      <c r="AH34" s="52"/>
      <c r="AI34" s="53">
        <f t="shared" si="10"/>
        <v>8.5127804392321824</v>
      </c>
      <c r="AL34" s="47">
        <v>95</v>
      </c>
      <c r="AM34" s="48">
        <f t="shared" si="11"/>
        <v>9025</v>
      </c>
      <c r="AN34" s="48"/>
      <c r="AO34" s="48"/>
      <c r="AP34" s="48"/>
      <c r="AQ34" s="48"/>
      <c r="AR34" s="48">
        <f t="shared" si="12"/>
        <v>95</v>
      </c>
      <c r="AS34" s="48"/>
      <c r="AT34" s="50">
        <f t="shared" si="13"/>
        <v>0.1468977445995038</v>
      </c>
      <c r="AU34" s="50">
        <f t="shared" si="14"/>
        <v>0.23503639135920609</v>
      </c>
      <c r="AV34" s="48"/>
      <c r="AW34" s="52"/>
      <c r="AX34" s="48"/>
      <c r="AY34" s="52"/>
      <c r="AZ34" s="53">
        <f t="shared" si="15"/>
        <v>127.69170658848273</v>
      </c>
      <c r="BC34" s="47">
        <v>95</v>
      </c>
      <c r="BD34" s="48">
        <f t="shared" si="16"/>
        <v>9025</v>
      </c>
      <c r="BE34" s="48"/>
      <c r="BF34" s="48"/>
      <c r="BG34" s="48"/>
      <c r="BH34" s="48"/>
      <c r="BI34" s="48">
        <f t="shared" si="17"/>
        <v>118.75</v>
      </c>
      <c r="BJ34" s="48"/>
      <c r="BK34" s="50">
        <f t="shared" si="18"/>
        <v>0.16091841672756185</v>
      </c>
      <c r="BL34" s="50">
        <f t="shared" si="19"/>
        <v>0.25746946676409899</v>
      </c>
      <c r="BM34" s="48"/>
      <c r="BN34" s="52"/>
      <c r="BO34" s="48"/>
      <c r="BP34" s="52"/>
      <c r="BQ34" s="53">
        <f t="shared" si="20"/>
        <v>6.5674770966732643</v>
      </c>
      <c r="BT34" s="47">
        <v>95</v>
      </c>
      <c r="BU34" s="48">
        <f t="shared" si="21"/>
        <v>9025</v>
      </c>
      <c r="BV34" s="48"/>
      <c r="BW34" s="48"/>
      <c r="BX34" s="48"/>
      <c r="BY34" s="48"/>
      <c r="BZ34" s="48">
        <f t="shared" si="22"/>
        <v>52.777777777777779</v>
      </c>
      <c r="CA34" s="48"/>
      <c r="CB34" s="50">
        <f t="shared" si="23"/>
        <v>0.16091841672756185</v>
      </c>
      <c r="CC34" s="50">
        <f t="shared" si="24"/>
        <v>0.25746946676409899</v>
      </c>
      <c r="CD34" s="48"/>
      <c r="CE34" s="52"/>
      <c r="CF34" s="48"/>
      <c r="CG34" s="52"/>
      <c r="CH34" s="53">
        <f t="shared" si="25"/>
        <v>3.1200391270334</v>
      </c>
    </row>
    <row r="35" spans="3:86" ht="18" customHeight="1">
      <c r="C35" s="47">
        <v>100</v>
      </c>
      <c r="D35" s="48">
        <f t="shared" si="0"/>
        <v>10000</v>
      </c>
      <c r="E35" s="48"/>
      <c r="F35" s="48"/>
      <c r="G35" s="48"/>
      <c r="H35" s="48"/>
      <c r="I35" s="48">
        <f t="shared" si="1"/>
        <v>80</v>
      </c>
      <c r="J35" s="48"/>
      <c r="K35" s="95">
        <f t="shared" si="2"/>
        <v>26.239999999999995</v>
      </c>
      <c r="L35" s="50">
        <f t="shared" si="3"/>
        <v>6.4031242374328487E-2</v>
      </c>
      <c r="M35" s="50">
        <f t="shared" si="4"/>
        <v>0.10244998779892558</v>
      </c>
      <c r="N35" s="48"/>
      <c r="O35" s="52"/>
      <c r="P35" s="48"/>
      <c r="Q35" s="52"/>
      <c r="R35" s="53">
        <f t="shared" si="5"/>
        <v>48.522848503623436</v>
      </c>
      <c r="U35" s="47">
        <v>100</v>
      </c>
      <c r="V35" s="48">
        <f t="shared" si="6"/>
        <v>10000</v>
      </c>
      <c r="W35" s="48"/>
      <c r="X35" s="48"/>
      <c r="Y35" s="48"/>
      <c r="Z35" s="48"/>
      <c r="AA35" s="48">
        <f t="shared" si="7"/>
        <v>80</v>
      </c>
      <c r="AB35" s="48"/>
      <c r="AC35" s="50">
        <f t="shared" si="8"/>
        <v>0.15684387141358122</v>
      </c>
      <c r="AD35" s="50">
        <f t="shared" si="9"/>
        <v>0.25095019426172999</v>
      </c>
      <c r="AE35" s="48"/>
      <c r="AF35" s="52"/>
      <c r="AG35" s="48"/>
      <c r="AH35" s="52"/>
      <c r="AI35" s="53">
        <f t="shared" si="10"/>
        <v>8.0871414172705709</v>
      </c>
      <c r="AL35" s="47">
        <v>100</v>
      </c>
      <c r="AM35" s="48">
        <f t="shared" si="11"/>
        <v>10000</v>
      </c>
      <c r="AN35" s="48"/>
      <c r="AO35" s="48"/>
      <c r="AP35" s="48"/>
      <c r="AQ35" s="48"/>
      <c r="AR35" s="48">
        <f t="shared" si="12"/>
        <v>100</v>
      </c>
      <c r="AS35" s="48"/>
      <c r="AT35" s="50">
        <f t="shared" si="13"/>
        <v>0.14317821063276354</v>
      </c>
      <c r="AU35" s="50">
        <f t="shared" si="14"/>
        <v>0.22908513701242167</v>
      </c>
      <c r="AV35" s="48"/>
      <c r="AW35" s="52"/>
      <c r="AX35" s="48"/>
      <c r="AY35" s="52"/>
      <c r="AZ35" s="53">
        <f t="shared" si="15"/>
        <v>121.30712125905858</v>
      </c>
      <c r="BC35" s="47">
        <v>100</v>
      </c>
      <c r="BD35" s="48">
        <f t="shared" si="16"/>
        <v>10000</v>
      </c>
      <c r="BE35" s="48"/>
      <c r="BF35" s="48"/>
      <c r="BG35" s="48"/>
      <c r="BH35" s="48"/>
      <c r="BI35" s="48">
        <f t="shared" si="17"/>
        <v>125</v>
      </c>
      <c r="BJ35" s="48"/>
      <c r="BK35" s="50">
        <f t="shared" si="18"/>
        <v>0.15684387141358122</v>
      </c>
      <c r="BL35" s="50">
        <f t="shared" si="19"/>
        <v>0.25095019426172999</v>
      </c>
      <c r="BM35" s="48"/>
      <c r="BN35" s="52"/>
      <c r="BO35" s="48"/>
      <c r="BP35" s="52"/>
      <c r="BQ35" s="53">
        <f t="shared" si="20"/>
        <v>6.2391032418396</v>
      </c>
      <c r="BT35" s="47">
        <v>100</v>
      </c>
      <c r="BU35" s="48">
        <f t="shared" si="21"/>
        <v>10000</v>
      </c>
      <c r="BV35" s="48"/>
      <c r="BW35" s="48"/>
      <c r="BX35" s="48"/>
      <c r="BY35" s="48"/>
      <c r="BZ35" s="48">
        <f t="shared" si="22"/>
        <v>55.555555555555557</v>
      </c>
      <c r="CA35" s="48"/>
      <c r="CB35" s="50">
        <f t="shared" si="23"/>
        <v>0.15684387141358122</v>
      </c>
      <c r="CC35" s="50">
        <f t="shared" si="24"/>
        <v>0.25095019426172999</v>
      </c>
      <c r="CD35" s="48"/>
      <c r="CE35" s="52"/>
      <c r="CF35" s="48"/>
      <c r="CG35" s="52"/>
      <c r="CH35" s="53">
        <f t="shared" si="25"/>
        <v>2.9640371706817294</v>
      </c>
    </row>
    <row r="37" spans="3:86" ht="58.5" customHeight="1">
      <c r="AC37" s="108" t="s">
        <v>92</v>
      </c>
      <c r="BO37" s="100" t="s">
        <v>89</v>
      </c>
      <c r="CF37" s="100" t="s">
        <v>91</v>
      </c>
    </row>
    <row r="38" spans="3:86" ht="54" customHeight="1">
      <c r="BB38" s="40" t="s">
        <v>33</v>
      </c>
      <c r="BC38" s="41" t="s">
        <v>43</v>
      </c>
      <c r="BD38" s="41" t="s">
        <v>46</v>
      </c>
      <c r="BE38" s="41" t="s">
        <v>42</v>
      </c>
      <c r="BF38" s="41" t="s">
        <v>44</v>
      </c>
      <c r="BG38" s="41" t="s">
        <v>42</v>
      </c>
      <c r="BH38" s="37" t="s">
        <v>45</v>
      </c>
      <c r="BI38" s="38" t="s">
        <v>35</v>
      </c>
      <c r="BJ38" s="37" t="s">
        <v>39</v>
      </c>
      <c r="BK38" s="39"/>
      <c r="BL38" s="39"/>
      <c r="BM38" s="37" t="s">
        <v>47</v>
      </c>
      <c r="BN38" s="37" t="s">
        <v>48</v>
      </c>
      <c r="BO38" s="38" t="s">
        <v>36</v>
      </c>
      <c r="BP38" s="37" t="s">
        <v>37</v>
      </c>
      <c r="BQ38" s="38" t="s">
        <v>31</v>
      </c>
      <c r="BS38" s="40" t="s">
        <v>33</v>
      </c>
      <c r="BT38" s="41" t="s">
        <v>43</v>
      </c>
      <c r="BU38" s="41" t="s">
        <v>46</v>
      </c>
      <c r="BV38" s="41" t="s">
        <v>42</v>
      </c>
      <c r="BW38" s="41" t="s">
        <v>44</v>
      </c>
      <c r="BX38" s="41" t="s">
        <v>42</v>
      </c>
      <c r="BY38" s="37" t="s">
        <v>45</v>
      </c>
      <c r="BZ38" s="38" t="s">
        <v>35</v>
      </c>
      <c r="CA38" s="37" t="s">
        <v>39</v>
      </c>
      <c r="CB38" s="39"/>
      <c r="CC38" s="39"/>
      <c r="CD38" s="37" t="s">
        <v>47</v>
      </c>
      <c r="CE38" s="37" t="s">
        <v>48</v>
      </c>
      <c r="CF38" s="38" t="s">
        <v>36</v>
      </c>
      <c r="CG38" s="37" t="s">
        <v>37</v>
      </c>
      <c r="CH38" s="38" t="s">
        <v>31</v>
      </c>
    </row>
    <row r="39" spans="3:86" ht="18" customHeight="1">
      <c r="BB39" s="38"/>
      <c r="BC39" s="47">
        <v>1</v>
      </c>
      <c r="BD39" s="48">
        <f>BC39^2</f>
        <v>1</v>
      </c>
      <c r="BE39" s="49">
        <v>0.9</v>
      </c>
      <c r="BF39" s="48">
        <f>BE39^2</f>
        <v>0.81</v>
      </c>
      <c r="BG39" s="49">
        <v>9</v>
      </c>
      <c r="BH39" s="48">
        <f>0.41*BE39*BJ39</f>
        <v>2.214</v>
      </c>
      <c r="BI39" s="48">
        <f>BC39/$BE$39</f>
        <v>1.1111111111111112</v>
      </c>
      <c r="BJ39" s="49">
        <v>6</v>
      </c>
      <c r="BK39" s="50">
        <f>SQRT(($BH$39/($BF$39*BI39)))</f>
        <v>1.568438714135812</v>
      </c>
      <c r="BL39" s="50">
        <f>BK39*1.6</f>
        <v>2.5095019426172995</v>
      </c>
      <c r="BM39" s="49">
        <v>12</v>
      </c>
      <c r="BN39" s="51">
        <v>250000</v>
      </c>
      <c r="BO39" s="49">
        <v>2400</v>
      </c>
      <c r="BP39" s="52">
        <f>(BM39*BN39)/BO39</f>
        <v>1250</v>
      </c>
      <c r="BQ39" s="53">
        <f>($BP$39*$BG$39)/(2*3.14159265359*BL39*BK39*$BF$39*BD39)</f>
        <v>561.60704286601197</v>
      </c>
      <c r="BS39" s="38"/>
      <c r="BT39" s="47">
        <v>1</v>
      </c>
      <c r="BU39" s="48">
        <f>BT39^2</f>
        <v>1</v>
      </c>
      <c r="BV39" s="49">
        <v>1.7</v>
      </c>
      <c r="BW39" s="48">
        <f>BV39^2</f>
        <v>2.8899999999999997</v>
      </c>
      <c r="BX39" s="49">
        <v>21</v>
      </c>
      <c r="BY39" s="48">
        <f>0.41*BV39*CA39</f>
        <v>4.1819999999999995</v>
      </c>
      <c r="BZ39" s="48">
        <f>BT39/$BV$39</f>
        <v>0.58823529411764708</v>
      </c>
      <c r="CA39" s="49">
        <v>6</v>
      </c>
      <c r="CB39" s="50">
        <f>SQRT(($BY$39/($BW$39*BZ39)))</f>
        <v>1.5684387141358123</v>
      </c>
      <c r="CC39" s="50">
        <f>CB39*1.6</f>
        <v>2.5095019426173</v>
      </c>
      <c r="CD39" s="49">
        <v>12</v>
      </c>
      <c r="CE39" s="51">
        <v>250000</v>
      </c>
      <c r="CF39" s="49">
        <v>2400</v>
      </c>
      <c r="CG39" s="52">
        <f>(CD39*CE39)/CF39</f>
        <v>1250</v>
      </c>
      <c r="CH39" s="53">
        <f>($CG$39*$BX$39)/(2*3.14159265359*CC39*CB39*$BW$39*BU39)</f>
        <v>367.27934637258215</v>
      </c>
    </row>
    <row r="40" spans="3:86" ht="18" customHeight="1">
      <c r="BB40" s="54" t="s">
        <v>34</v>
      </c>
      <c r="BC40" s="47">
        <v>2</v>
      </c>
      <c r="BD40" s="48">
        <f t="shared" ref="BD40:BD60" si="26">BC40^2</f>
        <v>4</v>
      </c>
      <c r="BE40" s="48"/>
      <c r="BF40" s="48"/>
      <c r="BG40" s="48"/>
      <c r="BH40" s="48"/>
      <c r="BI40" s="48">
        <f t="shared" ref="BI40:BI60" si="27">BC40/$BE$39</f>
        <v>2.2222222222222223</v>
      </c>
      <c r="BJ40" s="48"/>
      <c r="BK40" s="50">
        <f t="shared" ref="BK40:BK60" si="28">SQRT(($BH$39/($BF$39*BI40)))</f>
        <v>1.1090536506409416</v>
      </c>
      <c r="BL40" s="50">
        <f t="shared" ref="BL40:BL60" si="29">BK40*1.6</f>
        <v>1.7744858410255067</v>
      </c>
      <c r="BM40" s="48"/>
      <c r="BN40" s="52"/>
      <c r="BO40" s="48"/>
      <c r="BP40" s="52"/>
      <c r="BQ40" s="53">
        <f t="shared" ref="BQ40:BQ60" si="30">($BP$39*$BG$39)/(2*3.14159265359*BL40*BK40*$BF$39*BD40)</f>
        <v>280.80352143300604</v>
      </c>
      <c r="BS40" s="54" t="s">
        <v>34</v>
      </c>
      <c r="BT40" s="47">
        <v>2</v>
      </c>
      <c r="BU40" s="48">
        <f t="shared" ref="BU40:BU60" si="31">BT40^2</f>
        <v>4</v>
      </c>
      <c r="BV40" s="48"/>
      <c r="BW40" s="48"/>
      <c r="BX40" s="48"/>
      <c r="BY40" s="48"/>
      <c r="BZ40" s="48">
        <f t="shared" ref="BZ40:BZ60" si="32">BT40/$BV$39</f>
        <v>1.1764705882352942</v>
      </c>
      <c r="CA40" s="48"/>
      <c r="CB40" s="50">
        <f t="shared" ref="CB40:CB60" si="33">SQRT(($BY$39/($BW$39*BZ40)))</f>
        <v>1.1090536506409416</v>
      </c>
      <c r="CC40" s="50">
        <f t="shared" ref="CC40:CC60" si="34">CB40*1.6</f>
        <v>1.7744858410255067</v>
      </c>
      <c r="CD40" s="48"/>
      <c r="CE40" s="52"/>
      <c r="CF40" s="48"/>
      <c r="CG40" s="52"/>
      <c r="CH40" s="53">
        <f t="shared" ref="CH40:CH60" si="35">($CG$39*$BX$39)/(2*3.14159265359*CC40*CB40*$BW$39*BU40)</f>
        <v>183.63967318629116</v>
      </c>
    </row>
    <row r="41" spans="3:86" ht="18" customHeight="1">
      <c r="BB41" s="42" t="s">
        <v>38</v>
      </c>
      <c r="BC41" s="47">
        <v>5</v>
      </c>
      <c r="BD41" s="48">
        <f t="shared" si="26"/>
        <v>25</v>
      </c>
      <c r="BE41" s="48"/>
      <c r="BF41" s="48"/>
      <c r="BG41" s="48"/>
      <c r="BH41" s="48"/>
      <c r="BI41" s="48">
        <f t="shared" si="27"/>
        <v>5.5555555555555554</v>
      </c>
      <c r="BJ41" s="48"/>
      <c r="BK41" s="50">
        <f t="shared" si="28"/>
        <v>0.70142711667000723</v>
      </c>
      <c r="BL41" s="50">
        <f t="shared" si="29"/>
        <v>1.1222833866720117</v>
      </c>
      <c r="BM41" s="48"/>
      <c r="BN41" s="52"/>
      <c r="BO41" s="48"/>
      <c r="BP41" s="52"/>
      <c r="BQ41" s="53">
        <f t="shared" si="30"/>
        <v>112.3214085732024</v>
      </c>
      <c r="BS41" s="42" t="s">
        <v>38</v>
      </c>
      <c r="BT41" s="47">
        <v>5</v>
      </c>
      <c r="BU41" s="48">
        <f t="shared" si="31"/>
        <v>25</v>
      </c>
      <c r="BV41" s="48"/>
      <c r="BW41" s="48"/>
      <c r="BX41" s="48"/>
      <c r="BY41" s="48"/>
      <c r="BZ41" s="48">
        <f t="shared" si="32"/>
        <v>2.9411764705882355</v>
      </c>
      <c r="CA41" s="48"/>
      <c r="CB41" s="50">
        <f t="shared" si="33"/>
        <v>0.70142711667000723</v>
      </c>
      <c r="CC41" s="50">
        <f t="shared" si="34"/>
        <v>1.1222833866720117</v>
      </c>
      <c r="CD41" s="48"/>
      <c r="CE41" s="52"/>
      <c r="CF41" s="48"/>
      <c r="CG41" s="52"/>
      <c r="CH41" s="53">
        <f t="shared" si="35"/>
        <v>73.455869274516459</v>
      </c>
    </row>
    <row r="42" spans="3:86" ht="18" customHeight="1">
      <c r="BB42" s="41" t="s">
        <v>32</v>
      </c>
      <c r="BC42" s="47">
        <v>10</v>
      </c>
      <c r="BD42" s="48">
        <f t="shared" si="26"/>
        <v>100</v>
      </c>
      <c r="BE42" s="48"/>
      <c r="BF42" s="48"/>
      <c r="BG42" s="48"/>
      <c r="BH42" s="48"/>
      <c r="BI42" s="48">
        <f t="shared" si="27"/>
        <v>11.111111111111111</v>
      </c>
      <c r="BJ42" s="48"/>
      <c r="BK42" s="50">
        <f t="shared" si="28"/>
        <v>0.49598387070548977</v>
      </c>
      <c r="BL42" s="50">
        <f t="shared" si="29"/>
        <v>0.79357419312878363</v>
      </c>
      <c r="BM42" s="48"/>
      <c r="BN42" s="52"/>
      <c r="BO42" s="48"/>
      <c r="BP42" s="52"/>
      <c r="BQ42" s="53">
        <f t="shared" si="30"/>
        <v>56.160704286601202</v>
      </c>
      <c r="BS42" s="41" t="s">
        <v>32</v>
      </c>
      <c r="BT42" s="47">
        <v>10</v>
      </c>
      <c r="BU42" s="48">
        <f t="shared" si="31"/>
        <v>100</v>
      </c>
      <c r="BV42" s="48"/>
      <c r="BW42" s="48"/>
      <c r="BX42" s="48"/>
      <c r="BY42" s="48"/>
      <c r="BZ42" s="48">
        <f t="shared" si="32"/>
        <v>5.882352941176471</v>
      </c>
      <c r="CA42" s="48"/>
      <c r="CB42" s="50">
        <f t="shared" si="33"/>
        <v>0.49598387070548977</v>
      </c>
      <c r="CC42" s="50">
        <f t="shared" si="34"/>
        <v>0.79357419312878363</v>
      </c>
      <c r="CD42" s="48"/>
      <c r="CE42" s="52"/>
      <c r="CF42" s="48"/>
      <c r="CG42" s="52"/>
      <c r="CH42" s="53">
        <f t="shared" si="35"/>
        <v>36.72793463725823</v>
      </c>
    </row>
    <row r="43" spans="3:86" ht="18" customHeight="1">
      <c r="BC43" s="47">
        <v>15</v>
      </c>
      <c r="BD43" s="48">
        <f t="shared" si="26"/>
        <v>225</v>
      </c>
      <c r="BE43" s="48"/>
      <c r="BF43" s="48"/>
      <c r="BG43" s="48"/>
      <c r="BH43" s="48"/>
      <c r="BI43" s="48">
        <f t="shared" si="27"/>
        <v>16.666666666666668</v>
      </c>
      <c r="BJ43" s="48"/>
      <c r="BK43" s="50">
        <f t="shared" si="28"/>
        <v>0.40496913462633172</v>
      </c>
      <c r="BL43" s="50">
        <f t="shared" si="29"/>
        <v>0.64795061540213084</v>
      </c>
      <c r="BM43" s="48"/>
      <c r="BN43" s="52"/>
      <c r="BO43" s="48"/>
      <c r="BP43" s="52"/>
      <c r="BQ43" s="53">
        <f t="shared" si="30"/>
        <v>37.44046952440079</v>
      </c>
      <c r="BT43" s="47">
        <v>15</v>
      </c>
      <c r="BU43" s="48">
        <f t="shared" si="31"/>
        <v>225</v>
      </c>
      <c r="BV43" s="48"/>
      <c r="BW43" s="48"/>
      <c r="BX43" s="48"/>
      <c r="BY43" s="48"/>
      <c r="BZ43" s="48">
        <f t="shared" si="32"/>
        <v>8.8235294117647065</v>
      </c>
      <c r="CA43" s="48"/>
      <c r="CB43" s="50">
        <f t="shared" si="33"/>
        <v>0.40496913462633172</v>
      </c>
      <c r="CC43" s="50">
        <f t="shared" si="34"/>
        <v>0.64795061540213084</v>
      </c>
      <c r="CD43" s="48"/>
      <c r="CE43" s="52"/>
      <c r="CF43" s="48"/>
      <c r="CG43" s="52"/>
      <c r="CH43" s="53">
        <f t="shared" si="35"/>
        <v>24.485289758172147</v>
      </c>
    </row>
    <row r="44" spans="3:86" ht="18" customHeight="1">
      <c r="BC44" s="47">
        <v>20</v>
      </c>
      <c r="BD44" s="48">
        <f t="shared" si="26"/>
        <v>400</v>
      </c>
      <c r="BE44" s="48"/>
      <c r="BF44" s="48"/>
      <c r="BG44" s="48"/>
      <c r="BH44" s="48"/>
      <c r="BI44" s="48">
        <f t="shared" si="27"/>
        <v>22.222222222222221</v>
      </c>
      <c r="BJ44" s="48"/>
      <c r="BK44" s="50">
        <f t="shared" si="28"/>
        <v>0.35071355833500362</v>
      </c>
      <c r="BL44" s="50">
        <f t="shared" si="29"/>
        <v>0.56114169333600583</v>
      </c>
      <c r="BM44" s="48"/>
      <c r="BN44" s="52"/>
      <c r="BO44" s="48"/>
      <c r="BP44" s="52"/>
      <c r="BQ44" s="53">
        <f t="shared" si="30"/>
        <v>28.080352143300601</v>
      </c>
      <c r="BT44" s="47">
        <v>20</v>
      </c>
      <c r="BU44" s="48">
        <f t="shared" si="31"/>
        <v>400</v>
      </c>
      <c r="BV44" s="48"/>
      <c r="BW44" s="48"/>
      <c r="BX44" s="48"/>
      <c r="BY44" s="48"/>
      <c r="BZ44" s="48">
        <f t="shared" si="32"/>
        <v>11.764705882352942</v>
      </c>
      <c r="CA44" s="48"/>
      <c r="CB44" s="50">
        <f t="shared" si="33"/>
        <v>0.35071355833500362</v>
      </c>
      <c r="CC44" s="50">
        <f t="shared" si="34"/>
        <v>0.56114169333600583</v>
      </c>
      <c r="CD44" s="48"/>
      <c r="CE44" s="52"/>
      <c r="CF44" s="48"/>
      <c r="CG44" s="52"/>
      <c r="CH44" s="53">
        <f t="shared" si="35"/>
        <v>18.363967318629115</v>
      </c>
    </row>
    <row r="45" spans="3:86" ht="18" customHeight="1">
      <c r="BC45" s="47">
        <v>25</v>
      </c>
      <c r="BD45" s="48">
        <f t="shared" si="26"/>
        <v>625</v>
      </c>
      <c r="BE45" s="48"/>
      <c r="BF45" s="48"/>
      <c r="BG45" s="48"/>
      <c r="BH45" s="48"/>
      <c r="BI45" s="48">
        <f t="shared" si="27"/>
        <v>27.777777777777779</v>
      </c>
      <c r="BJ45" s="48"/>
      <c r="BK45" s="50">
        <f t="shared" si="28"/>
        <v>0.31368774282716244</v>
      </c>
      <c r="BL45" s="50">
        <f t="shared" si="29"/>
        <v>0.50190038852345997</v>
      </c>
      <c r="BM45" s="48"/>
      <c r="BN45" s="52"/>
      <c r="BO45" s="48"/>
      <c r="BP45" s="52"/>
      <c r="BQ45" s="53">
        <f t="shared" si="30"/>
        <v>22.464281714640475</v>
      </c>
      <c r="BT45" s="47">
        <v>25</v>
      </c>
      <c r="BU45" s="48">
        <f t="shared" si="31"/>
        <v>625</v>
      </c>
      <c r="BV45" s="48"/>
      <c r="BW45" s="48"/>
      <c r="BX45" s="48"/>
      <c r="BY45" s="48"/>
      <c r="BZ45" s="48">
        <f t="shared" si="32"/>
        <v>14.705882352941178</v>
      </c>
      <c r="CA45" s="48"/>
      <c r="CB45" s="50">
        <f t="shared" si="33"/>
        <v>0.31368774282716244</v>
      </c>
      <c r="CC45" s="50">
        <f t="shared" si="34"/>
        <v>0.50190038852345997</v>
      </c>
      <c r="CD45" s="48"/>
      <c r="CE45" s="52"/>
      <c r="CF45" s="48"/>
      <c r="CG45" s="52"/>
      <c r="CH45" s="53">
        <f t="shared" si="35"/>
        <v>14.691173854903289</v>
      </c>
    </row>
    <row r="46" spans="3:86" ht="18" customHeight="1">
      <c r="BC46" s="47">
        <v>30</v>
      </c>
      <c r="BD46" s="48">
        <f t="shared" si="26"/>
        <v>900</v>
      </c>
      <c r="BE46" s="48"/>
      <c r="BF46" s="48"/>
      <c r="BG46" s="48"/>
      <c r="BH46" s="48"/>
      <c r="BI46" s="48">
        <f t="shared" si="27"/>
        <v>33.333333333333336</v>
      </c>
      <c r="BJ46" s="48"/>
      <c r="BK46" s="50">
        <f t="shared" si="28"/>
        <v>0.28635642126552707</v>
      </c>
      <c r="BL46" s="50">
        <f t="shared" si="29"/>
        <v>0.45817027402484334</v>
      </c>
      <c r="BM46" s="48"/>
      <c r="BN46" s="52"/>
      <c r="BO46" s="48"/>
      <c r="BP46" s="52"/>
      <c r="BQ46" s="53">
        <f t="shared" si="30"/>
        <v>18.720234762200395</v>
      </c>
      <c r="BT46" s="47">
        <v>30</v>
      </c>
      <c r="BU46" s="48">
        <f t="shared" si="31"/>
        <v>900</v>
      </c>
      <c r="BV46" s="48"/>
      <c r="BW46" s="48"/>
      <c r="BX46" s="48"/>
      <c r="BY46" s="48"/>
      <c r="BZ46" s="48">
        <f t="shared" si="32"/>
        <v>17.647058823529413</v>
      </c>
      <c r="CA46" s="48"/>
      <c r="CB46" s="50">
        <f t="shared" si="33"/>
        <v>0.28635642126552707</v>
      </c>
      <c r="CC46" s="50">
        <f t="shared" si="34"/>
        <v>0.45817027402484334</v>
      </c>
      <c r="CD46" s="48"/>
      <c r="CE46" s="52"/>
      <c r="CF46" s="48"/>
      <c r="CG46" s="52"/>
      <c r="CH46" s="53">
        <f t="shared" si="35"/>
        <v>12.242644879086074</v>
      </c>
    </row>
    <row r="47" spans="3:86" ht="18" customHeight="1">
      <c r="BC47" s="47">
        <v>35</v>
      </c>
      <c r="BD47" s="48">
        <f t="shared" si="26"/>
        <v>1225</v>
      </c>
      <c r="BE47" s="48"/>
      <c r="BF47" s="48"/>
      <c r="BG47" s="48"/>
      <c r="BH47" s="48"/>
      <c r="BI47" s="48">
        <f t="shared" si="27"/>
        <v>38.888888888888886</v>
      </c>
      <c r="BJ47" s="48"/>
      <c r="BK47" s="50">
        <f t="shared" si="28"/>
        <v>0.26511453050656103</v>
      </c>
      <c r="BL47" s="50">
        <f t="shared" si="29"/>
        <v>0.42418324881049768</v>
      </c>
      <c r="BM47" s="48"/>
      <c r="BN47" s="52"/>
      <c r="BO47" s="48"/>
      <c r="BP47" s="52"/>
      <c r="BQ47" s="53">
        <f t="shared" si="30"/>
        <v>16.045915510457483</v>
      </c>
      <c r="BT47" s="47">
        <v>35</v>
      </c>
      <c r="BU47" s="48">
        <f t="shared" si="31"/>
        <v>1225</v>
      </c>
      <c r="BV47" s="48"/>
      <c r="BW47" s="48"/>
      <c r="BX47" s="48"/>
      <c r="BY47" s="48"/>
      <c r="BZ47" s="48">
        <f t="shared" si="32"/>
        <v>20.588235294117649</v>
      </c>
      <c r="CA47" s="48"/>
      <c r="CB47" s="50">
        <f t="shared" si="33"/>
        <v>0.26511453050656103</v>
      </c>
      <c r="CC47" s="50">
        <f t="shared" si="34"/>
        <v>0.42418324881049768</v>
      </c>
      <c r="CD47" s="48"/>
      <c r="CE47" s="52"/>
      <c r="CF47" s="48"/>
      <c r="CG47" s="52"/>
      <c r="CH47" s="53">
        <f t="shared" si="35"/>
        <v>10.493695610645208</v>
      </c>
    </row>
    <row r="48" spans="3:86" ht="18" customHeight="1">
      <c r="BC48" s="47">
        <v>40</v>
      </c>
      <c r="BD48" s="48">
        <f t="shared" si="26"/>
        <v>1600</v>
      </c>
      <c r="BE48" s="48"/>
      <c r="BF48" s="48"/>
      <c r="BG48" s="48"/>
      <c r="BH48" s="48"/>
      <c r="BI48" s="48">
        <f t="shared" si="27"/>
        <v>44.444444444444443</v>
      </c>
      <c r="BJ48" s="48"/>
      <c r="BK48" s="50">
        <f t="shared" si="28"/>
        <v>0.24799193535274489</v>
      </c>
      <c r="BL48" s="50">
        <f t="shared" si="29"/>
        <v>0.39678709656439182</v>
      </c>
      <c r="BM48" s="48"/>
      <c r="BN48" s="52"/>
      <c r="BO48" s="48"/>
      <c r="BP48" s="52"/>
      <c r="BQ48" s="53">
        <f t="shared" si="30"/>
        <v>14.040176071650301</v>
      </c>
      <c r="BT48" s="47">
        <v>40</v>
      </c>
      <c r="BU48" s="48">
        <f t="shared" si="31"/>
        <v>1600</v>
      </c>
      <c r="BV48" s="48"/>
      <c r="BW48" s="48"/>
      <c r="BX48" s="48"/>
      <c r="BY48" s="48"/>
      <c r="BZ48" s="48">
        <f t="shared" si="32"/>
        <v>23.529411764705884</v>
      </c>
      <c r="CA48" s="48"/>
      <c r="CB48" s="50">
        <f t="shared" si="33"/>
        <v>0.24799193535274489</v>
      </c>
      <c r="CC48" s="50">
        <f t="shared" si="34"/>
        <v>0.39678709656439182</v>
      </c>
      <c r="CD48" s="48"/>
      <c r="CE48" s="52"/>
      <c r="CF48" s="48"/>
      <c r="CG48" s="52"/>
      <c r="CH48" s="53">
        <f t="shared" si="35"/>
        <v>9.1819836593145574</v>
      </c>
    </row>
    <row r="49" spans="55:86" ht="18" customHeight="1">
      <c r="BC49" s="47">
        <v>45</v>
      </c>
      <c r="BD49" s="48">
        <f t="shared" si="26"/>
        <v>2025</v>
      </c>
      <c r="BE49" s="48"/>
      <c r="BF49" s="48"/>
      <c r="BG49" s="48"/>
      <c r="BH49" s="48"/>
      <c r="BI49" s="48">
        <f t="shared" si="27"/>
        <v>50</v>
      </c>
      <c r="BJ49" s="48"/>
      <c r="BK49" s="50">
        <f t="shared" si="28"/>
        <v>0.23380903889000243</v>
      </c>
      <c r="BL49" s="50">
        <f t="shared" si="29"/>
        <v>0.37409446222400389</v>
      </c>
      <c r="BM49" s="48"/>
      <c r="BN49" s="52"/>
      <c r="BO49" s="48"/>
      <c r="BP49" s="52"/>
      <c r="BQ49" s="53">
        <f t="shared" si="30"/>
        <v>12.480156508133595</v>
      </c>
      <c r="BT49" s="47">
        <v>45</v>
      </c>
      <c r="BU49" s="48">
        <f t="shared" si="31"/>
        <v>2025</v>
      </c>
      <c r="BV49" s="48"/>
      <c r="BW49" s="48"/>
      <c r="BX49" s="48"/>
      <c r="BY49" s="48"/>
      <c r="BZ49" s="48">
        <f t="shared" si="32"/>
        <v>26.47058823529412</v>
      </c>
      <c r="CA49" s="48"/>
      <c r="CB49" s="50">
        <f t="shared" si="33"/>
        <v>0.2338090388900024</v>
      </c>
      <c r="CC49" s="50">
        <f t="shared" si="34"/>
        <v>0.37409446222400389</v>
      </c>
      <c r="CD49" s="48"/>
      <c r="CE49" s="52"/>
      <c r="CF49" s="48"/>
      <c r="CG49" s="52"/>
      <c r="CH49" s="53">
        <f t="shared" si="35"/>
        <v>8.1617632527240502</v>
      </c>
    </row>
    <row r="50" spans="55:86" ht="18" customHeight="1">
      <c r="BC50" s="47">
        <v>50</v>
      </c>
      <c r="BD50" s="48">
        <f t="shared" si="26"/>
        <v>2500</v>
      </c>
      <c r="BE50" s="48"/>
      <c r="BF50" s="48"/>
      <c r="BG50" s="48"/>
      <c r="BH50" s="48"/>
      <c r="BI50" s="48">
        <f t="shared" si="27"/>
        <v>55.555555555555557</v>
      </c>
      <c r="BJ50" s="48"/>
      <c r="BK50" s="50">
        <f t="shared" si="28"/>
        <v>0.22181073012818833</v>
      </c>
      <c r="BL50" s="50">
        <f t="shared" si="29"/>
        <v>0.35489716820510137</v>
      </c>
      <c r="BM50" s="48"/>
      <c r="BN50" s="52"/>
      <c r="BO50" s="48"/>
      <c r="BP50" s="52"/>
      <c r="BQ50" s="53">
        <f t="shared" si="30"/>
        <v>11.232140857320239</v>
      </c>
      <c r="BT50" s="47">
        <v>50</v>
      </c>
      <c r="BU50" s="48">
        <f t="shared" si="31"/>
        <v>2500</v>
      </c>
      <c r="BV50" s="48"/>
      <c r="BW50" s="48"/>
      <c r="BX50" s="48"/>
      <c r="BY50" s="48"/>
      <c r="BZ50" s="48">
        <f t="shared" si="32"/>
        <v>29.411764705882355</v>
      </c>
      <c r="CA50" s="48"/>
      <c r="CB50" s="50">
        <f t="shared" si="33"/>
        <v>0.22181073012818833</v>
      </c>
      <c r="CC50" s="50">
        <f t="shared" si="34"/>
        <v>0.35489716820510137</v>
      </c>
      <c r="CD50" s="48"/>
      <c r="CE50" s="52"/>
      <c r="CF50" s="48"/>
      <c r="CG50" s="52"/>
      <c r="CH50" s="53">
        <f t="shared" si="35"/>
        <v>7.3455869274516452</v>
      </c>
    </row>
    <row r="51" spans="55:86" ht="18" customHeight="1">
      <c r="BC51" s="47">
        <v>55</v>
      </c>
      <c r="BD51" s="48">
        <f t="shared" si="26"/>
        <v>3025</v>
      </c>
      <c r="BE51" s="48"/>
      <c r="BF51" s="48"/>
      <c r="BG51" s="48"/>
      <c r="BH51" s="48"/>
      <c r="BI51" s="48">
        <f t="shared" si="27"/>
        <v>61.111111111111107</v>
      </c>
      <c r="BJ51" s="48"/>
      <c r="BK51" s="50">
        <f t="shared" si="28"/>
        <v>0.21148823307047776</v>
      </c>
      <c r="BL51" s="50">
        <f t="shared" si="29"/>
        <v>0.33838117291276443</v>
      </c>
      <c r="BM51" s="48"/>
      <c r="BN51" s="52"/>
      <c r="BO51" s="48"/>
      <c r="BP51" s="52"/>
      <c r="BQ51" s="53">
        <f t="shared" si="30"/>
        <v>10.2110371430184</v>
      </c>
      <c r="BT51" s="47">
        <v>55</v>
      </c>
      <c r="BU51" s="48">
        <f t="shared" si="31"/>
        <v>3025</v>
      </c>
      <c r="BV51" s="48"/>
      <c r="BW51" s="48"/>
      <c r="BX51" s="48"/>
      <c r="BY51" s="48"/>
      <c r="BZ51" s="48">
        <f t="shared" si="32"/>
        <v>32.352941176470587</v>
      </c>
      <c r="CA51" s="48"/>
      <c r="CB51" s="50">
        <f t="shared" si="33"/>
        <v>0.21148823307047776</v>
      </c>
      <c r="CC51" s="50">
        <f t="shared" si="34"/>
        <v>0.33838117291276443</v>
      </c>
      <c r="CD51" s="48"/>
      <c r="CE51" s="52"/>
      <c r="CF51" s="48"/>
      <c r="CG51" s="52"/>
      <c r="CH51" s="53">
        <f t="shared" si="35"/>
        <v>6.6778062976833148</v>
      </c>
    </row>
    <row r="52" spans="55:86" ht="18" customHeight="1">
      <c r="BC52" s="47">
        <v>60</v>
      </c>
      <c r="BD52" s="48">
        <f t="shared" si="26"/>
        <v>3600</v>
      </c>
      <c r="BE52" s="48"/>
      <c r="BF52" s="48"/>
      <c r="BG52" s="48"/>
      <c r="BH52" s="48"/>
      <c r="BI52" s="48">
        <f t="shared" si="27"/>
        <v>66.666666666666671</v>
      </c>
      <c r="BJ52" s="48"/>
      <c r="BK52" s="50">
        <f t="shared" si="28"/>
        <v>0.20248456731316586</v>
      </c>
      <c r="BL52" s="50">
        <f t="shared" si="29"/>
        <v>0.32397530770106542</v>
      </c>
      <c r="BM52" s="48"/>
      <c r="BN52" s="52"/>
      <c r="BO52" s="48"/>
      <c r="BP52" s="52"/>
      <c r="BQ52" s="53">
        <f t="shared" si="30"/>
        <v>9.3601173811001974</v>
      </c>
      <c r="BT52" s="47">
        <v>60</v>
      </c>
      <c r="BU52" s="48">
        <f t="shared" si="31"/>
        <v>3600</v>
      </c>
      <c r="BV52" s="48"/>
      <c r="BW52" s="48"/>
      <c r="BX52" s="48"/>
      <c r="BY52" s="48"/>
      <c r="BZ52" s="48">
        <f t="shared" si="32"/>
        <v>35.294117647058826</v>
      </c>
      <c r="CA52" s="48"/>
      <c r="CB52" s="50">
        <f t="shared" si="33"/>
        <v>0.20248456731316586</v>
      </c>
      <c r="CC52" s="50">
        <f t="shared" si="34"/>
        <v>0.32397530770106542</v>
      </c>
      <c r="CD52" s="48"/>
      <c r="CE52" s="52"/>
      <c r="CF52" s="48"/>
      <c r="CG52" s="52"/>
      <c r="CH52" s="53">
        <f t="shared" si="35"/>
        <v>6.1213224395430368</v>
      </c>
    </row>
    <row r="53" spans="55:86" ht="18" customHeight="1">
      <c r="BC53" s="47">
        <v>65</v>
      </c>
      <c r="BD53" s="48">
        <f t="shared" si="26"/>
        <v>4225</v>
      </c>
      <c r="BE53" s="48"/>
      <c r="BF53" s="48"/>
      <c r="BG53" s="48"/>
      <c r="BH53" s="48"/>
      <c r="BI53" s="48">
        <f t="shared" si="27"/>
        <v>72.222222222222214</v>
      </c>
      <c r="BJ53" s="48"/>
      <c r="BK53" s="50">
        <f t="shared" si="28"/>
        <v>0.19454087962727487</v>
      </c>
      <c r="BL53" s="50">
        <f t="shared" si="29"/>
        <v>0.31126540740363984</v>
      </c>
      <c r="BM53" s="48"/>
      <c r="BN53" s="52"/>
      <c r="BO53" s="48"/>
      <c r="BP53" s="52"/>
      <c r="BQ53" s="53">
        <f t="shared" si="30"/>
        <v>8.6401083517847965</v>
      </c>
      <c r="BT53" s="47">
        <v>65</v>
      </c>
      <c r="BU53" s="48">
        <f t="shared" si="31"/>
        <v>4225</v>
      </c>
      <c r="BV53" s="48"/>
      <c r="BW53" s="48"/>
      <c r="BX53" s="48"/>
      <c r="BY53" s="48"/>
      <c r="BZ53" s="48">
        <f t="shared" si="32"/>
        <v>38.235294117647058</v>
      </c>
      <c r="CA53" s="48"/>
      <c r="CB53" s="50">
        <f t="shared" si="33"/>
        <v>0.19454087962727487</v>
      </c>
      <c r="CC53" s="50">
        <f t="shared" si="34"/>
        <v>0.31126540740363984</v>
      </c>
      <c r="CD53" s="48"/>
      <c r="CE53" s="52"/>
      <c r="CF53" s="48"/>
      <c r="CG53" s="52"/>
      <c r="CH53" s="53">
        <f t="shared" si="35"/>
        <v>5.65045148265511</v>
      </c>
    </row>
    <row r="54" spans="55:86" ht="18" customHeight="1">
      <c r="BC54" s="47">
        <v>70</v>
      </c>
      <c r="BD54" s="48">
        <f t="shared" si="26"/>
        <v>4900</v>
      </c>
      <c r="BE54" s="48"/>
      <c r="BF54" s="48"/>
      <c r="BG54" s="48"/>
      <c r="BH54" s="48"/>
      <c r="BI54" s="48">
        <f t="shared" si="27"/>
        <v>77.777777777777771</v>
      </c>
      <c r="BJ54" s="48"/>
      <c r="BK54" s="50">
        <f t="shared" si="28"/>
        <v>0.18746428231227713</v>
      </c>
      <c r="BL54" s="50">
        <f t="shared" si="29"/>
        <v>0.29994285169964341</v>
      </c>
      <c r="BM54" s="48"/>
      <c r="BN54" s="52"/>
      <c r="BO54" s="48"/>
      <c r="BP54" s="52"/>
      <c r="BQ54" s="53">
        <f t="shared" si="30"/>
        <v>8.0229577552287417</v>
      </c>
      <c r="BT54" s="47">
        <v>70</v>
      </c>
      <c r="BU54" s="48">
        <f t="shared" si="31"/>
        <v>4900</v>
      </c>
      <c r="BV54" s="48"/>
      <c r="BW54" s="48"/>
      <c r="BX54" s="48"/>
      <c r="BY54" s="48"/>
      <c r="BZ54" s="48">
        <f t="shared" si="32"/>
        <v>41.176470588235297</v>
      </c>
      <c r="CA54" s="48"/>
      <c r="CB54" s="50">
        <f t="shared" si="33"/>
        <v>0.18746428231227713</v>
      </c>
      <c r="CC54" s="50">
        <f t="shared" si="34"/>
        <v>0.29994285169964341</v>
      </c>
      <c r="CD54" s="48"/>
      <c r="CE54" s="52"/>
      <c r="CF54" s="48"/>
      <c r="CG54" s="52"/>
      <c r="CH54" s="53">
        <f t="shared" si="35"/>
        <v>5.246847805322604</v>
      </c>
    </row>
    <row r="55" spans="55:86" ht="18" customHeight="1">
      <c r="BC55" s="47">
        <v>75</v>
      </c>
      <c r="BD55" s="48">
        <f t="shared" si="26"/>
        <v>5625</v>
      </c>
      <c r="BE55" s="48"/>
      <c r="BF55" s="48"/>
      <c r="BG55" s="48"/>
      <c r="BH55" s="48"/>
      <c r="BI55" s="48">
        <f t="shared" si="27"/>
        <v>83.333333333333329</v>
      </c>
      <c r="BJ55" s="48"/>
      <c r="BK55" s="50">
        <f t="shared" si="28"/>
        <v>0.18110770276274835</v>
      </c>
      <c r="BL55" s="50">
        <f t="shared" si="29"/>
        <v>0.28977232442039735</v>
      </c>
      <c r="BM55" s="48"/>
      <c r="BN55" s="52"/>
      <c r="BO55" s="48"/>
      <c r="BP55" s="52"/>
      <c r="BQ55" s="53">
        <f t="shared" si="30"/>
        <v>7.4880939048801576</v>
      </c>
      <c r="BT55" s="47">
        <v>75</v>
      </c>
      <c r="BU55" s="48">
        <f t="shared" si="31"/>
        <v>5625</v>
      </c>
      <c r="BV55" s="48"/>
      <c r="BW55" s="48"/>
      <c r="BX55" s="48"/>
      <c r="BY55" s="48"/>
      <c r="BZ55" s="48">
        <f t="shared" si="32"/>
        <v>44.117647058823529</v>
      </c>
      <c r="CA55" s="48"/>
      <c r="CB55" s="50">
        <f t="shared" si="33"/>
        <v>0.18110770276274835</v>
      </c>
      <c r="CC55" s="50">
        <f t="shared" si="34"/>
        <v>0.28977232442039735</v>
      </c>
      <c r="CD55" s="48"/>
      <c r="CE55" s="52"/>
      <c r="CF55" s="48"/>
      <c r="CG55" s="52"/>
      <c r="CH55" s="53">
        <f t="shared" si="35"/>
        <v>4.8970579516344284</v>
      </c>
    </row>
    <row r="56" spans="55:86" ht="18" customHeight="1">
      <c r="BC56" s="47">
        <v>80</v>
      </c>
      <c r="BD56" s="48">
        <f t="shared" si="26"/>
        <v>6400</v>
      </c>
      <c r="BE56" s="48"/>
      <c r="BF56" s="48"/>
      <c r="BG56" s="48"/>
      <c r="BH56" s="48"/>
      <c r="BI56" s="48">
        <f t="shared" si="27"/>
        <v>88.888888888888886</v>
      </c>
      <c r="BJ56" s="48"/>
      <c r="BK56" s="50">
        <f t="shared" si="28"/>
        <v>0.17535677916750181</v>
      </c>
      <c r="BL56" s="50">
        <f t="shared" si="29"/>
        <v>0.28057084666800292</v>
      </c>
      <c r="BM56" s="48"/>
      <c r="BN56" s="52"/>
      <c r="BO56" s="48"/>
      <c r="BP56" s="52"/>
      <c r="BQ56" s="53">
        <f t="shared" si="30"/>
        <v>7.0200880358251503</v>
      </c>
      <c r="BT56" s="47">
        <v>80</v>
      </c>
      <c r="BU56" s="48">
        <f t="shared" si="31"/>
        <v>6400</v>
      </c>
      <c r="BV56" s="48"/>
      <c r="BW56" s="48"/>
      <c r="BX56" s="48"/>
      <c r="BY56" s="48"/>
      <c r="BZ56" s="48">
        <f t="shared" si="32"/>
        <v>47.058823529411768</v>
      </c>
      <c r="CA56" s="48"/>
      <c r="CB56" s="50">
        <f t="shared" si="33"/>
        <v>0.17535677916750181</v>
      </c>
      <c r="CC56" s="50">
        <f t="shared" si="34"/>
        <v>0.28057084666800292</v>
      </c>
      <c r="CD56" s="48"/>
      <c r="CE56" s="52"/>
      <c r="CF56" s="48"/>
      <c r="CG56" s="52"/>
      <c r="CH56" s="53">
        <f t="shared" si="35"/>
        <v>4.5909918296572787</v>
      </c>
    </row>
    <row r="57" spans="55:86" ht="18" customHeight="1">
      <c r="BC57" s="47">
        <v>85</v>
      </c>
      <c r="BD57" s="48">
        <f t="shared" si="26"/>
        <v>7225</v>
      </c>
      <c r="BE57" s="48"/>
      <c r="BF57" s="48"/>
      <c r="BG57" s="48"/>
      <c r="BH57" s="48"/>
      <c r="BI57" s="48">
        <f t="shared" si="27"/>
        <v>94.444444444444443</v>
      </c>
      <c r="BJ57" s="48"/>
      <c r="BK57" s="50">
        <f t="shared" si="28"/>
        <v>0.17012106415899306</v>
      </c>
      <c r="BL57" s="50">
        <f t="shared" si="29"/>
        <v>0.27219370265438891</v>
      </c>
      <c r="BM57" s="48"/>
      <c r="BN57" s="52"/>
      <c r="BO57" s="48"/>
      <c r="BP57" s="52"/>
      <c r="BQ57" s="53">
        <f t="shared" si="30"/>
        <v>6.6071416807766115</v>
      </c>
      <c r="BT57" s="47">
        <v>85</v>
      </c>
      <c r="BU57" s="48">
        <f t="shared" si="31"/>
        <v>7225</v>
      </c>
      <c r="BV57" s="48"/>
      <c r="BW57" s="48"/>
      <c r="BX57" s="48"/>
      <c r="BY57" s="48"/>
      <c r="BZ57" s="48">
        <f t="shared" si="32"/>
        <v>50</v>
      </c>
      <c r="CA57" s="48"/>
      <c r="CB57" s="50">
        <f t="shared" si="33"/>
        <v>0.17012106415899308</v>
      </c>
      <c r="CC57" s="50">
        <f t="shared" si="34"/>
        <v>0.27219370265438897</v>
      </c>
      <c r="CD57" s="48"/>
      <c r="CE57" s="52"/>
      <c r="CF57" s="48"/>
      <c r="CG57" s="52"/>
      <c r="CH57" s="53">
        <f t="shared" si="35"/>
        <v>4.3209334867362603</v>
      </c>
    </row>
    <row r="58" spans="55:86" ht="18" customHeight="1">
      <c r="BC58" s="47">
        <v>90</v>
      </c>
      <c r="BD58" s="48">
        <f t="shared" si="26"/>
        <v>8100</v>
      </c>
      <c r="BE58" s="48"/>
      <c r="BF58" s="48"/>
      <c r="BG58" s="48"/>
      <c r="BH58" s="48"/>
      <c r="BI58" s="48">
        <f t="shared" si="27"/>
        <v>100</v>
      </c>
      <c r="BJ58" s="48"/>
      <c r="BK58" s="50">
        <f t="shared" si="28"/>
        <v>0.16532795690182994</v>
      </c>
      <c r="BL58" s="50">
        <f t="shared" si="29"/>
        <v>0.2645247310429279</v>
      </c>
      <c r="BM58" s="48"/>
      <c r="BN58" s="52"/>
      <c r="BO58" s="48"/>
      <c r="BP58" s="52"/>
      <c r="BQ58" s="53">
        <f t="shared" si="30"/>
        <v>6.2400782540667974</v>
      </c>
      <c r="BT58" s="47">
        <v>90</v>
      </c>
      <c r="BU58" s="48">
        <f t="shared" si="31"/>
        <v>8100</v>
      </c>
      <c r="BV58" s="48"/>
      <c r="BW58" s="48"/>
      <c r="BX58" s="48"/>
      <c r="BY58" s="48"/>
      <c r="BZ58" s="48">
        <f t="shared" si="32"/>
        <v>52.941176470588239</v>
      </c>
      <c r="CA58" s="48"/>
      <c r="CB58" s="50">
        <f t="shared" si="33"/>
        <v>0.16532795690182991</v>
      </c>
      <c r="CC58" s="50">
        <f t="shared" si="34"/>
        <v>0.2645247310429279</v>
      </c>
      <c r="CD58" s="48"/>
      <c r="CE58" s="52"/>
      <c r="CF58" s="48"/>
      <c r="CG58" s="52"/>
      <c r="CH58" s="53">
        <f t="shared" si="35"/>
        <v>4.0808816263620251</v>
      </c>
    </row>
    <row r="59" spans="55:86" ht="18" customHeight="1">
      <c r="BC59" s="47">
        <v>95</v>
      </c>
      <c r="BD59" s="48">
        <f t="shared" si="26"/>
        <v>9025</v>
      </c>
      <c r="BE59" s="48"/>
      <c r="BF59" s="48"/>
      <c r="BG59" s="48"/>
      <c r="BH59" s="48"/>
      <c r="BI59" s="48">
        <f t="shared" si="27"/>
        <v>105.55555555555556</v>
      </c>
      <c r="BJ59" s="48"/>
      <c r="BK59" s="50">
        <f t="shared" si="28"/>
        <v>0.16091841672756185</v>
      </c>
      <c r="BL59" s="50">
        <f t="shared" si="29"/>
        <v>0.25746946676409899</v>
      </c>
      <c r="BM59" s="48"/>
      <c r="BN59" s="52"/>
      <c r="BO59" s="48"/>
      <c r="BP59" s="52"/>
      <c r="BQ59" s="53">
        <f t="shared" si="30"/>
        <v>5.9116530828001261</v>
      </c>
      <c r="BT59" s="47">
        <v>95</v>
      </c>
      <c r="BU59" s="48">
        <f t="shared" si="31"/>
        <v>9025</v>
      </c>
      <c r="BV59" s="48"/>
      <c r="BW59" s="48"/>
      <c r="BX59" s="48"/>
      <c r="BY59" s="48"/>
      <c r="BZ59" s="48">
        <f t="shared" si="32"/>
        <v>55.882352941176471</v>
      </c>
      <c r="CA59" s="48"/>
      <c r="CB59" s="50">
        <f t="shared" si="33"/>
        <v>0.16091841672756188</v>
      </c>
      <c r="CC59" s="50">
        <f t="shared" si="34"/>
        <v>0.25746946676409904</v>
      </c>
      <c r="CD59" s="48"/>
      <c r="CE59" s="52"/>
      <c r="CF59" s="48"/>
      <c r="CG59" s="52"/>
      <c r="CH59" s="53">
        <f t="shared" si="35"/>
        <v>3.8660983828692852</v>
      </c>
    </row>
    <row r="60" spans="55:86" ht="18" customHeight="1">
      <c r="BC60" s="47">
        <v>100</v>
      </c>
      <c r="BD60" s="48">
        <f t="shared" si="26"/>
        <v>10000</v>
      </c>
      <c r="BE60" s="48"/>
      <c r="BF60" s="48"/>
      <c r="BG60" s="48"/>
      <c r="BH60" s="48"/>
      <c r="BI60" s="48">
        <f t="shared" si="27"/>
        <v>111.11111111111111</v>
      </c>
      <c r="BJ60" s="48"/>
      <c r="BK60" s="50">
        <f t="shared" si="28"/>
        <v>0.15684387141358122</v>
      </c>
      <c r="BL60" s="50">
        <f t="shared" si="29"/>
        <v>0.25095019426172999</v>
      </c>
      <c r="BM60" s="48"/>
      <c r="BN60" s="52"/>
      <c r="BO60" s="48"/>
      <c r="BP60" s="52"/>
      <c r="BQ60" s="53">
        <f t="shared" si="30"/>
        <v>5.6160704286601186</v>
      </c>
      <c r="BT60" s="47">
        <v>100</v>
      </c>
      <c r="BU60" s="48">
        <f t="shared" si="31"/>
        <v>10000</v>
      </c>
      <c r="BV60" s="48"/>
      <c r="BW60" s="48"/>
      <c r="BX60" s="48"/>
      <c r="BY60" s="48"/>
      <c r="BZ60" s="48">
        <f t="shared" si="32"/>
        <v>58.82352941176471</v>
      </c>
      <c r="CA60" s="48"/>
      <c r="CB60" s="50">
        <f t="shared" si="33"/>
        <v>0.15684387141358122</v>
      </c>
      <c r="CC60" s="50">
        <f t="shared" si="34"/>
        <v>0.25095019426172999</v>
      </c>
      <c r="CD60" s="48"/>
      <c r="CE60" s="52"/>
      <c r="CF60" s="48"/>
      <c r="CG60" s="52"/>
      <c r="CH60" s="53">
        <f t="shared" si="35"/>
        <v>3.6727934637258222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C25"/>
  <sheetViews>
    <sheetView topLeftCell="J8" workbookViewId="0">
      <selection activeCell="H9" sqref="H9"/>
    </sheetView>
  </sheetViews>
  <sheetFormatPr defaultColWidth="9" defaultRowHeight="15"/>
  <cols>
    <col min="1" max="1" width="9" style="87"/>
    <col min="2" max="2" width="22.7109375" style="88" customWidth="1"/>
    <col min="3" max="16384" width="9" style="87"/>
  </cols>
  <sheetData>
    <row r="1" spans="2:55" s="89" customFormat="1">
      <c r="C1" s="89">
        <v>1</v>
      </c>
      <c r="H1" s="89">
        <v>2</v>
      </c>
      <c r="N1" s="89">
        <v>3</v>
      </c>
      <c r="T1" s="89">
        <v>4</v>
      </c>
      <c r="Z1" s="89">
        <v>5</v>
      </c>
      <c r="AF1" s="89">
        <v>6</v>
      </c>
      <c r="AL1" s="89">
        <v>7</v>
      </c>
      <c r="AR1" s="89">
        <v>8</v>
      </c>
      <c r="AX1" s="89">
        <v>9</v>
      </c>
    </row>
    <row r="2" spans="2:55">
      <c r="B2" s="68" t="s">
        <v>10</v>
      </c>
      <c r="C2" s="69" t="s">
        <v>11</v>
      </c>
      <c r="D2" s="69" t="s">
        <v>12</v>
      </c>
      <c r="E2" s="70" t="s">
        <v>5</v>
      </c>
      <c r="F2" s="70" t="s">
        <v>7</v>
      </c>
      <c r="G2" s="70" t="s">
        <v>6</v>
      </c>
      <c r="H2" s="71" t="s">
        <v>10</v>
      </c>
      <c r="I2" s="71" t="s">
        <v>11</v>
      </c>
      <c r="J2" s="71" t="s">
        <v>12</v>
      </c>
      <c r="K2" s="72" t="s">
        <v>5</v>
      </c>
      <c r="L2" s="72" t="s">
        <v>7</v>
      </c>
      <c r="M2" s="72" t="s">
        <v>6</v>
      </c>
      <c r="N2" s="73" t="s">
        <v>10</v>
      </c>
      <c r="O2" s="73" t="s">
        <v>11</v>
      </c>
      <c r="P2" s="73" t="s">
        <v>12</v>
      </c>
      <c r="Q2" s="74" t="s">
        <v>5</v>
      </c>
      <c r="R2" s="74" t="s">
        <v>7</v>
      </c>
      <c r="S2" s="74" t="s">
        <v>6</v>
      </c>
      <c r="T2" s="75" t="s">
        <v>10</v>
      </c>
      <c r="U2" s="75" t="s">
        <v>11</v>
      </c>
      <c r="V2" s="75" t="s">
        <v>12</v>
      </c>
      <c r="W2" s="76" t="s">
        <v>5</v>
      </c>
      <c r="X2" s="76" t="s">
        <v>7</v>
      </c>
      <c r="Y2" s="76" t="s">
        <v>6</v>
      </c>
      <c r="Z2" s="77" t="s">
        <v>10</v>
      </c>
      <c r="AA2" s="77" t="s">
        <v>11</v>
      </c>
      <c r="AB2" s="77" t="s">
        <v>12</v>
      </c>
      <c r="AC2" s="78" t="s">
        <v>5</v>
      </c>
      <c r="AD2" s="78" t="s">
        <v>7</v>
      </c>
      <c r="AE2" s="78" t="s">
        <v>6</v>
      </c>
      <c r="AF2" s="79" t="s">
        <v>10</v>
      </c>
      <c r="AG2" s="79" t="s">
        <v>11</v>
      </c>
      <c r="AH2" s="79" t="s">
        <v>12</v>
      </c>
      <c r="AI2" s="80" t="s">
        <v>5</v>
      </c>
      <c r="AJ2" s="80" t="s">
        <v>7</v>
      </c>
      <c r="AK2" s="80" t="s">
        <v>6</v>
      </c>
      <c r="AL2" s="81" t="s">
        <v>10</v>
      </c>
      <c r="AM2" s="81" t="s">
        <v>11</v>
      </c>
      <c r="AN2" s="81" t="s">
        <v>12</v>
      </c>
      <c r="AO2" s="82" t="s">
        <v>5</v>
      </c>
      <c r="AP2" s="82" t="s">
        <v>7</v>
      </c>
      <c r="AQ2" s="82" t="s">
        <v>6</v>
      </c>
      <c r="AR2" s="83" t="s">
        <v>10</v>
      </c>
      <c r="AS2" s="83" t="s">
        <v>11</v>
      </c>
      <c r="AT2" s="83" t="s">
        <v>12</v>
      </c>
      <c r="AU2" s="84" t="s">
        <v>5</v>
      </c>
      <c r="AV2" s="84" t="s">
        <v>7</v>
      </c>
      <c r="AW2" s="84" t="s">
        <v>6</v>
      </c>
      <c r="AX2" s="85" t="s">
        <v>10</v>
      </c>
      <c r="AY2" s="85" t="s">
        <v>11</v>
      </c>
      <c r="AZ2" s="85" t="s">
        <v>12</v>
      </c>
      <c r="BA2" s="86" t="s">
        <v>5</v>
      </c>
      <c r="BB2" s="86" t="s">
        <v>7</v>
      </c>
      <c r="BC2" s="86" t="s">
        <v>6</v>
      </c>
    </row>
    <row r="3" spans="2:55">
      <c r="B3" s="88" t="s">
        <v>70</v>
      </c>
      <c r="C3" s="87">
        <v>6.3367397704472061E-3</v>
      </c>
      <c r="D3" s="87">
        <v>5.8917172490588129E-3</v>
      </c>
      <c r="E3" s="87">
        <v>3.9852241864575862E-3</v>
      </c>
      <c r="F3" s="87">
        <v>3.1149096983012913E-3</v>
      </c>
      <c r="G3" s="87">
        <v>3.7509484514872101E-3</v>
      </c>
      <c r="I3" s="87">
        <v>1.6954558955860666E-2</v>
      </c>
      <c r="J3" s="87">
        <v>1.0647762316418353E-2</v>
      </c>
      <c r="K3" s="87">
        <v>1.0137238306846487E-2</v>
      </c>
      <c r="L3" s="87">
        <v>1.0145236834523445E-2</v>
      </c>
      <c r="M3" s="87">
        <v>5.9065962624986704E-3</v>
      </c>
      <c r="O3" s="87">
        <v>9.2086178304313839E-3</v>
      </c>
      <c r="P3" s="87">
        <v>5.859393470038915E-3</v>
      </c>
      <c r="Q3" s="87">
        <v>3.9097076982447581E-3</v>
      </c>
      <c r="R3" s="87">
        <v>4.0951820248099529E-3</v>
      </c>
      <c r="S3" s="87">
        <v>2.9376812006640029E-3</v>
      </c>
      <c r="U3" s="87">
        <v>9.2540210785608742E-3</v>
      </c>
      <c r="V3" s="87">
        <v>5.7696167594581535E-3</v>
      </c>
      <c r="W3" s="87">
        <v>5.7468244487628058E-3</v>
      </c>
      <c r="X3" s="87">
        <v>5.2943496950879233E-3</v>
      </c>
      <c r="Y3" s="87">
        <v>2.8198425922199904E-3</v>
      </c>
      <c r="AA3" s="87">
        <v>1.7131559610668191E-2</v>
      </c>
      <c r="AB3" s="87">
        <v>1.0309859655807592E-2</v>
      </c>
      <c r="AC3" s="87">
        <v>9.1637963347788384E-3</v>
      </c>
      <c r="AD3" s="87">
        <v>1.1007045610027457E-2</v>
      </c>
      <c r="AE3" s="87">
        <v>6.4012809623686844E-3</v>
      </c>
      <c r="AG3" s="87">
        <v>1.4035993381449053E-2</v>
      </c>
      <c r="AH3" s="87">
        <v>1.1241927239633982E-2</v>
      </c>
      <c r="AI3" s="87">
        <v>8.9638089514651881E-3</v>
      </c>
      <c r="AJ3" s="87">
        <v>8.427249139619921E-3</v>
      </c>
      <c r="AK3" s="87">
        <v>6.4942847888252693E-3</v>
      </c>
      <c r="AM3" s="87">
        <v>1.1225104335681638E-2</v>
      </c>
      <c r="AN3" s="87">
        <v>8.6604506881829777E-3</v>
      </c>
      <c r="AO3" s="87">
        <v>8.0099000923729326E-3</v>
      </c>
      <c r="AP3" s="87">
        <v>6.1830587899517802E-3</v>
      </c>
      <c r="AQ3" s="87">
        <v>5.0163589446155579E-3</v>
      </c>
      <c r="AS3" s="87">
        <v>1.542340184556559E-2</v>
      </c>
      <c r="AT3" s="87">
        <v>1.0152852494521438E-2</v>
      </c>
      <c r="AU3" s="87">
        <v>1.3144935999409482E-2</v>
      </c>
      <c r="AV3" s="87">
        <v>8.9005821456021785E-3</v>
      </c>
      <c r="AW3" s="87">
        <v>6.1523208479667673E-3</v>
      </c>
      <c r="AY3" s="87">
        <v>1.1319371940282241E-2</v>
      </c>
      <c r="AZ3" s="87">
        <v>8.2977386580160937E-3</v>
      </c>
      <c r="BA3" s="87">
        <v>7.715042675824668E-3</v>
      </c>
      <c r="BB3" s="87">
        <v>6.6199590355721302E-3</v>
      </c>
      <c r="BC3" s="87">
        <v>4.2251592313914286E-3</v>
      </c>
    </row>
    <row r="4" spans="2:55">
      <c r="B4" s="88" t="s">
        <v>71</v>
      </c>
      <c r="C4" s="87">
        <v>1.1801249912182846E-2</v>
      </c>
      <c r="D4" s="87">
        <v>8.6787959700522933E-3</v>
      </c>
      <c r="E4" s="87">
        <v>6.2654344019308023E-3</v>
      </c>
      <c r="F4" s="87">
        <v>5.9615364596036441E-3</v>
      </c>
      <c r="G4" s="87">
        <v>4.3120109897251211E-3</v>
      </c>
      <c r="I4" s="87">
        <v>1.9760011606106655E-2</v>
      </c>
      <c r="J4" s="87">
        <v>1.401107672230679E-2</v>
      </c>
      <c r="K4" s="87">
        <v>1.5816845756783424E-2</v>
      </c>
      <c r="L4" s="87">
        <v>9.5434211499282606E-3</v>
      </c>
      <c r="M4" s="87">
        <v>8.3188746737004431E-3</v>
      </c>
      <c r="O4" s="87">
        <v>1.2979220048262709E-2</v>
      </c>
      <c r="P4" s="87">
        <v>9.4429633395800624E-3</v>
      </c>
      <c r="Q4" s="87">
        <v>6.8736450479274817E-3</v>
      </c>
      <c r="R4" s="87">
        <v>7.6513980315191217E-3</v>
      </c>
      <c r="S4" s="87">
        <v>5.6875847802606901E-3</v>
      </c>
      <c r="U4" s="87">
        <v>2.2319744439324007E-2</v>
      </c>
      <c r="V4" s="87">
        <v>9.0868995183804521E-3</v>
      </c>
      <c r="W4" s="87">
        <v>9.9930947587393033E-3</v>
      </c>
      <c r="X4" s="87">
        <v>9.3949605466691205E-3</v>
      </c>
      <c r="Y4" s="87">
        <v>4.2726479387100507E-3</v>
      </c>
      <c r="AA4" s="87">
        <v>2.752516306092687E-2</v>
      </c>
      <c r="AB4" s="87">
        <v>1.9925164519332052E-2</v>
      </c>
      <c r="AC4" s="87">
        <v>1.5697263104095048E-2</v>
      </c>
      <c r="AD4" s="87">
        <v>1.5276453757602351E-2</v>
      </c>
      <c r="AE4" s="87">
        <v>1.2062651262877326E-2</v>
      </c>
      <c r="AG4" s="87">
        <v>2.2424316020329179E-2</v>
      </c>
      <c r="AH4" s="87">
        <v>1.868553429358483E-2</v>
      </c>
      <c r="AI4" s="87">
        <v>1.7808982771257281E-2</v>
      </c>
      <c r="AJ4" s="87">
        <v>1.4031258790461309E-2</v>
      </c>
      <c r="AK4" s="87">
        <v>1.1414423024384182E-2</v>
      </c>
      <c r="AM4" s="87">
        <v>1.4304240558630988E-2</v>
      </c>
      <c r="AN4" s="87">
        <v>9.9997820384409662E-3</v>
      </c>
      <c r="AO4" s="87">
        <v>1.1023444389304171E-2</v>
      </c>
      <c r="AP4" s="87">
        <v>7.1981239392565274E-3</v>
      </c>
      <c r="AQ4" s="87">
        <v>5.4134682288996686E-3</v>
      </c>
      <c r="AS4" s="87">
        <v>2.7760279756206655E-2</v>
      </c>
      <c r="AT4" s="87">
        <v>2.0056903285097502E-2</v>
      </c>
      <c r="AU4" s="87">
        <v>2.1759480247300293E-2</v>
      </c>
      <c r="AV4" s="87">
        <v>1.6889266009715721E-2</v>
      </c>
      <c r="AW4" s="87">
        <v>1.1637834818612353E-2</v>
      </c>
      <c r="AY4" s="87">
        <v>1.9312538739146151E-2</v>
      </c>
      <c r="AZ4" s="87">
        <v>1.5161060891208738E-2</v>
      </c>
      <c r="BA4" s="87">
        <v>1.9219609849721465E-2</v>
      </c>
      <c r="BB4" s="87">
        <v>1.0308857466533625E-2</v>
      </c>
      <c r="BC4" s="87">
        <v>6.7776680957632078E-3</v>
      </c>
    </row>
    <row r="5" spans="2:55">
      <c r="B5" s="88" t="s">
        <v>72</v>
      </c>
      <c r="C5" s="87">
        <v>1.3908892673687698E-2</v>
      </c>
      <c r="D5" s="87">
        <v>1.0122394449326463E-2</v>
      </c>
      <c r="E5" s="87">
        <v>1.1961178184903542E-2</v>
      </c>
      <c r="F5" s="87">
        <v>6.9611520871374682E-3</v>
      </c>
      <c r="G5" s="87">
        <v>6.3313781673273407E-3</v>
      </c>
      <c r="I5" s="87">
        <v>2.670232324792611E-2</v>
      </c>
      <c r="J5" s="87">
        <v>1.759663517232073E-2</v>
      </c>
      <c r="K5" s="87">
        <v>2.0125022071099577E-2</v>
      </c>
      <c r="L5" s="87">
        <v>1.8541378474456204E-2</v>
      </c>
      <c r="M5" s="87">
        <v>1.4793878117967004E-2</v>
      </c>
      <c r="O5" s="87">
        <v>1.6538084233128122E-2</v>
      </c>
      <c r="P5" s="87">
        <v>1.176240370061862E-2</v>
      </c>
      <c r="Q5" s="87">
        <v>9.3163630126473478E-3</v>
      </c>
      <c r="R5" s="87">
        <v>1.2906189000251171E-2</v>
      </c>
      <c r="S5" s="87">
        <v>7.3217172607806871E-3</v>
      </c>
      <c r="U5" s="87">
        <v>2.8023855763201631E-2</v>
      </c>
      <c r="V5" s="87">
        <v>2.1816515649893335E-2</v>
      </c>
      <c r="W5" s="87">
        <v>2.4301277575368048E-2</v>
      </c>
      <c r="X5" s="87">
        <v>2.5956629682795784E-2</v>
      </c>
      <c r="Y5" s="87">
        <v>1.3937195063895137E-2</v>
      </c>
      <c r="AA5" s="87">
        <v>4.1491842934509929E-2</v>
      </c>
      <c r="AB5" s="87">
        <v>2.3153795651279823E-2</v>
      </c>
      <c r="AC5" s="87">
        <v>1.6881308516161486E-2</v>
      </c>
      <c r="AD5" s="87">
        <v>2.8773025718326954E-2</v>
      </c>
      <c r="AE5" s="87">
        <v>1.5211090452134712E-2</v>
      </c>
      <c r="AG5" s="87">
        <v>2.5401467256351708E-2</v>
      </c>
      <c r="AH5" s="87">
        <v>1.9235441566153293E-2</v>
      </c>
      <c r="AI5" s="87">
        <v>2.2700331079128378E-2</v>
      </c>
      <c r="AJ5" s="87">
        <v>2.5401467256351676E-2</v>
      </c>
      <c r="AK5" s="87">
        <v>1.1836459739171079E-2</v>
      </c>
      <c r="AM5" s="87">
        <v>2.2585995875627849E-2</v>
      </c>
      <c r="AN5" s="87">
        <v>1.5155186288151375E-2</v>
      </c>
      <c r="AO5" s="87">
        <v>1.5708689065660416E-2</v>
      </c>
      <c r="AP5" s="87">
        <v>1.8786885091373825E-2</v>
      </c>
      <c r="AQ5" s="87">
        <v>8.8662714616115339E-3</v>
      </c>
      <c r="AS5" s="87">
        <v>4.4544991610180155E-2</v>
      </c>
      <c r="AT5" s="87">
        <v>2.0436122730226935E-2</v>
      </c>
      <c r="AU5" s="87">
        <v>2.4887427330840251E-2</v>
      </c>
      <c r="AV5" s="87">
        <v>3.1675117504958612E-2</v>
      </c>
      <c r="AW5" s="87">
        <v>1.1889518677207939E-2</v>
      </c>
      <c r="AY5" s="87">
        <v>2.7973627622225512E-2</v>
      </c>
      <c r="AZ5" s="87">
        <v>1.3945317698578465E-2</v>
      </c>
      <c r="BA5" s="87">
        <v>1.9994165212979791E-2</v>
      </c>
      <c r="BB5" s="87">
        <v>2.6741348581916919E-2</v>
      </c>
      <c r="BC5" s="87">
        <v>1.0220008381696621E-2</v>
      </c>
    </row>
    <row r="6" spans="2:55">
      <c r="B6" s="88" t="s">
        <v>73</v>
      </c>
      <c r="C6" s="87">
        <v>5.4411348981248256E-3</v>
      </c>
      <c r="D6" s="87">
        <v>6.0049977484744905E-3</v>
      </c>
      <c r="E6" s="87">
        <v>4.5282663477540308E-3</v>
      </c>
      <c r="F6" s="87">
        <v>5.0065752684212567E-3</v>
      </c>
      <c r="G6" s="87">
        <v>5.5349988477774682E-3</v>
      </c>
      <c r="I6" s="87">
        <v>1.1162983289352696E-2</v>
      </c>
      <c r="J6" s="87">
        <v>6.9492390935692984E-3</v>
      </c>
      <c r="K6" s="87">
        <v>7.2773105215964565E-3</v>
      </c>
      <c r="L6" s="87">
        <v>1.0165543943806915E-2</v>
      </c>
      <c r="M6" s="87">
        <v>5.4936536205007257E-3</v>
      </c>
      <c r="O6" s="87">
        <v>7.5093757383414908E-3</v>
      </c>
      <c r="P6" s="87">
        <v>5.7861629455670457E-3</v>
      </c>
      <c r="Q6" s="87">
        <v>3.473046227791226E-3</v>
      </c>
      <c r="R6" s="87">
        <v>7.428642135652491E-3</v>
      </c>
      <c r="S6" s="87">
        <v>5.0020916033358623E-3</v>
      </c>
      <c r="U6" s="87">
        <v>7.5834387224492502E-3</v>
      </c>
      <c r="V6" s="87">
        <v>4.5895610812328597E-3</v>
      </c>
      <c r="W6" s="87">
        <v>4.7377764266114128E-3</v>
      </c>
      <c r="X6" s="87">
        <v>7.7131915890762204E-3</v>
      </c>
      <c r="Y6" s="87">
        <v>4.8527300858088431E-3</v>
      </c>
      <c r="AA6" s="87">
        <v>9.8026665208180899E-3</v>
      </c>
      <c r="AB6" s="87">
        <v>5.9363035206933213E-3</v>
      </c>
      <c r="AC6" s="87">
        <v>5.9592212245112609E-3</v>
      </c>
      <c r="AD6" s="87">
        <v>9.969784427489508E-3</v>
      </c>
      <c r="AE6" s="87">
        <v>5.1620247471119256E-3</v>
      </c>
      <c r="AG6" s="87">
        <v>8.5407935873688078E-3</v>
      </c>
      <c r="AH6" s="87">
        <v>5.2100327077981515E-3</v>
      </c>
      <c r="AI6" s="87">
        <v>4.3333618324493525E-3</v>
      </c>
      <c r="AJ6" s="87">
        <v>8.5546966453450019E-3</v>
      </c>
      <c r="AK6" s="87">
        <v>4.9052999242593506E-3</v>
      </c>
      <c r="AM6" s="87">
        <v>9.6030953768212954E-3</v>
      </c>
      <c r="AN6" s="87">
        <v>6.1717706585083425E-3</v>
      </c>
      <c r="AO6" s="87">
        <v>6.8227857288676976E-3</v>
      </c>
      <c r="AP6" s="87">
        <v>6.4518742728491693E-3</v>
      </c>
      <c r="AQ6" s="87">
        <v>5.6005446163743733E-3</v>
      </c>
      <c r="AS6" s="87">
        <v>1.567968871710488E-2</v>
      </c>
      <c r="AT6" s="87">
        <v>8.5254530072947938E-3</v>
      </c>
      <c r="AU6" s="87">
        <v>9.752589922891311E-3</v>
      </c>
      <c r="AV6" s="87">
        <v>1.0147462209129644E-2</v>
      </c>
      <c r="AW6" s="87">
        <v>6.0137056048696598E-3</v>
      </c>
      <c r="AY6" s="87">
        <v>1.9282435753074059E-2</v>
      </c>
      <c r="AZ6" s="87">
        <v>1.1839156409550298E-2</v>
      </c>
      <c r="BA6" s="87">
        <v>1.0059768911971375E-2</v>
      </c>
      <c r="BB6" s="87">
        <v>1.2771250078650414E-2</v>
      </c>
      <c r="BC6" s="87">
        <v>7.9540932858497455E-3</v>
      </c>
    </row>
    <row r="7" spans="2:55">
      <c r="B7" s="88" t="s">
        <v>74</v>
      </c>
      <c r="C7" s="87">
        <v>1.6823939757963712E-2</v>
      </c>
      <c r="D7" s="87">
        <v>9.8827642171321946E-3</v>
      </c>
      <c r="E7" s="87">
        <v>6.3938041831141067E-3</v>
      </c>
      <c r="F7" s="87">
        <v>9.1405950326562471E-3</v>
      </c>
      <c r="G7" s="87">
        <v>9.4619511945561799E-3</v>
      </c>
      <c r="I7" s="87">
        <v>1.4300159321932501E-2</v>
      </c>
      <c r="J7" s="87">
        <v>1.020623598890524E-2</v>
      </c>
      <c r="K7" s="87">
        <v>1.2243505337474711E-2</v>
      </c>
      <c r="L7" s="87">
        <v>1.0352452410823595E-2</v>
      </c>
      <c r="M7" s="87">
        <v>8.1693005470830447E-3</v>
      </c>
      <c r="O7" s="87">
        <v>1.1726489374967454E-2</v>
      </c>
      <c r="P7" s="87">
        <v>9.3219266150472626E-3</v>
      </c>
      <c r="Q7" s="87">
        <v>8.8394545149827423E-3</v>
      </c>
      <c r="R7" s="87">
        <v>1.0294905020822443E-2</v>
      </c>
      <c r="S7" s="87">
        <v>7.5986753343418208E-3</v>
      </c>
      <c r="U7" s="87">
        <v>1.6319245727742737E-2</v>
      </c>
      <c r="V7" s="87">
        <v>1.1075849347815735E-2</v>
      </c>
      <c r="W7" s="87">
        <v>1.1569574922958905E-2</v>
      </c>
      <c r="X7" s="87">
        <v>1.5735174736226862E-2</v>
      </c>
      <c r="Y7" s="87">
        <v>9.9422499814618287E-3</v>
      </c>
      <c r="AA7" s="87">
        <v>1.9352930630258357E-2</v>
      </c>
      <c r="AB7" s="87">
        <v>1.0360549095053812E-2</v>
      </c>
      <c r="AC7" s="87">
        <v>1.5500347350956734E-2</v>
      </c>
      <c r="AD7" s="87">
        <v>1.6682887159589391E-2</v>
      </c>
      <c r="AE7" s="87">
        <v>8.5612706476340828E-3</v>
      </c>
      <c r="AG7" s="87">
        <v>1.2684746665155905E-2</v>
      </c>
      <c r="AH7" s="87">
        <v>1.2171357540872549E-2</v>
      </c>
      <c r="AI7" s="87">
        <v>1.3066154631845059E-2</v>
      </c>
      <c r="AJ7" s="87">
        <v>1.268107854487246E-2</v>
      </c>
      <c r="AK7" s="87">
        <v>9.3846273288842388E-3</v>
      </c>
      <c r="AM7" s="87">
        <v>1.6160432578444451E-2</v>
      </c>
      <c r="AN7" s="87">
        <v>1.0928730717793387E-2</v>
      </c>
      <c r="AO7" s="87">
        <v>1.3767187680592327E-2</v>
      </c>
      <c r="AP7" s="87">
        <v>1.5916458735330232E-2</v>
      </c>
      <c r="AQ7" s="87">
        <v>1.0006355633357458E-2</v>
      </c>
      <c r="AS7" s="87">
        <v>2.9530970909489977E-2</v>
      </c>
      <c r="AT7" s="87">
        <v>1.782713759115236E-2</v>
      </c>
      <c r="AU7" s="87">
        <v>1.9371762539369376E-2</v>
      </c>
      <c r="AV7" s="87">
        <v>2.0415127394425255E-2</v>
      </c>
      <c r="AW7" s="87">
        <v>1.2434165325703949E-2</v>
      </c>
      <c r="AY7" s="87">
        <v>2.7641664527613793E-2</v>
      </c>
      <c r="AZ7" s="87">
        <v>1.8064009148874242E-2</v>
      </c>
      <c r="BA7" s="87">
        <v>2.0400280751706298E-2</v>
      </c>
      <c r="BB7" s="87">
        <v>1.9898942785474626E-2</v>
      </c>
      <c r="BC7" s="87">
        <v>1.1486770473826277E-2</v>
      </c>
    </row>
    <row r="8" spans="2:55">
      <c r="B8" s="88" t="s">
        <v>75</v>
      </c>
      <c r="C8" s="87">
        <v>1.2928346860717367E-2</v>
      </c>
      <c r="D8" s="87">
        <v>1.2535040091760409E-2</v>
      </c>
      <c r="E8" s="87">
        <v>1.0455428268243536E-2</v>
      </c>
      <c r="F8" s="87">
        <v>1.8207931931004177E-2</v>
      </c>
      <c r="G8" s="87">
        <v>8.8696265423071803E-3</v>
      </c>
      <c r="I8" s="87">
        <v>2.6465190952321825E-2</v>
      </c>
      <c r="J8" s="87">
        <v>1.5127341023080412E-2</v>
      </c>
      <c r="K8" s="87">
        <v>1.4812373069484989E-2</v>
      </c>
      <c r="L8" s="87">
        <v>2.1216770357143321E-2</v>
      </c>
      <c r="M8" s="87">
        <v>9.5615113601248154E-3</v>
      </c>
      <c r="O8" s="87">
        <v>2.020524285366327E-2</v>
      </c>
      <c r="P8" s="87">
        <v>1.3067571074056197E-2</v>
      </c>
      <c r="Q8" s="87">
        <v>1.2235524654314022E-2</v>
      </c>
      <c r="R8" s="87">
        <v>1.3816048491459728E-2</v>
      </c>
      <c r="S8" s="87">
        <v>9.738466202621027E-3</v>
      </c>
      <c r="U8" s="87">
        <v>1.2568914095124202E-2</v>
      </c>
      <c r="V8" s="87">
        <v>1.0830705971299136E-2</v>
      </c>
      <c r="W8" s="87">
        <v>1.1484479055371274E-2</v>
      </c>
      <c r="X8" s="87">
        <v>1.2422997826611737E-2</v>
      </c>
      <c r="Y8" s="87">
        <v>6.4349508029770183E-3</v>
      </c>
      <c r="AA8" s="87">
        <v>1.5502507680622378E-2</v>
      </c>
      <c r="AB8" s="87">
        <v>1.1272016348063928E-2</v>
      </c>
      <c r="AC8" s="87">
        <v>1.3419049644715828E-2</v>
      </c>
      <c r="AD8" s="87">
        <v>1.3246357431538739E-2</v>
      </c>
      <c r="AE8" s="87">
        <v>7.0359912563322403E-3</v>
      </c>
      <c r="AG8" s="87">
        <v>2.222676916123751E-2</v>
      </c>
      <c r="AH8" s="87">
        <v>1.8100729647600126E-2</v>
      </c>
      <c r="AI8" s="87">
        <v>1.8819881784502567E-2</v>
      </c>
      <c r="AJ8" s="87">
        <v>1.7244701404507203E-2</v>
      </c>
      <c r="AK8" s="87">
        <v>1.1876845484953883E-2</v>
      </c>
      <c r="AM8" s="87">
        <v>2.4944185613452421E-2</v>
      </c>
      <c r="AN8" s="87">
        <v>1.5337980253778727E-2</v>
      </c>
      <c r="AO8" s="87">
        <v>1.9603009246323747E-2</v>
      </c>
      <c r="AP8" s="87">
        <v>2.4355990169624774E-2</v>
      </c>
      <c r="AQ8" s="87">
        <v>1.0209536633232E-2</v>
      </c>
      <c r="AS8" s="87">
        <v>3.1438466818825124E-2</v>
      </c>
      <c r="AT8" s="87">
        <v>1.9587475941925503E-2</v>
      </c>
      <c r="AU8" s="87">
        <v>2.2446321948242753E-2</v>
      </c>
      <c r="AV8" s="87">
        <v>2.219145216022584E-2</v>
      </c>
      <c r="AW8" s="87">
        <v>1.2101175921102427E-2</v>
      </c>
      <c r="AY8" s="87">
        <v>2.7811731658728894E-2</v>
      </c>
      <c r="AZ8" s="87">
        <v>1.6408539091035516E-2</v>
      </c>
      <c r="BA8" s="87">
        <v>2.5291397809464822E-2</v>
      </c>
      <c r="BB8" s="87">
        <v>2.2991642880554213E-2</v>
      </c>
      <c r="BC8" s="87">
        <v>1.0084636830347441E-2</v>
      </c>
    </row>
    <row r="9" spans="2:55">
      <c r="B9" s="88" t="s">
        <v>76</v>
      </c>
      <c r="C9" s="87">
        <v>5.5332731944932913E-3</v>
      </c>
      <c r="D9" s="87">
        <v>4.4458028819670007E-3</v>
      </c>
      <c r="E9" s="87">
        <v>2.8982048956446601E-3</v>
      </c>
      <c r="F9" s="87">
        <v>1.4217215347771095E-2</v>
      </c>
      <c r="G9" s="87">
        <v>5.6281279738289404E-3</v>
      </c>
      <c r="I9" s="87">
        <v>1.1360639600958091E-2</v>
      </c>
      <c r="J9" s="87">
        <v>7.4178519843162462E-3</v>
      </c>
      <c r="K9" s="87">
        <v>9.2574016271241462E-3</v>
      </c>
      <c r="L9" s="87">
        <v>9.1699915151408351E-3</v>
      </c>
      <c r="M9" s="87">
        <v>5.9535094692122576E-3</v>
      </c>
      <c r="O9" s="87">
        <v>6.7795573571719104E-3</v>
      </c>
      <c r="P9" s="87">
        <v>5.2266278100995614E-3</v>
      </c>
      <c r="Q9" s="87">
        <v>5.43492050747131E-3</v>
      </c>
      <c r="R9" s="87">
        <v>7.9523201594482434E-3</v>
      </c>
      <c r="S9" s="87">
        <v>5.0613184436226789E-3</v>
      </c>
      <c r="U9" s="87">
        <v>7.1936414666717999E-3</v>
      </c>
      <c r="V9" s="87">
        <v>3.8698721172774732E-3</v>
      </c>
      <c r="W9" s="87">
        <v>4.0076420519211276E-3</v>
      </c>
      <c r="X9" s="87">
        <v>7.9970548150106822E-3</v>
      </c>
      <c r="Y9" s="87">
        <v>3.9408532692547594E-3</v>
      </c>
      <c r="AA9" s="87">
        <v>1.5999084221241144E-2</v>
      </c>
      <c r="AB9" s="87">
        <v>1.0466515218367885E-2</v>
      </c>
      <c r="AC9" s="87">
        <v>7.6760537055049162E-3</v>
      </c>
      <c r="AD9" s="87">
        <v>1.0733645841987882E-2</v>
      </c>
      <c r="AE9" s="87">
        <v>7.0233366103908913E-3</v>
      </c>
      <c r="AG9" s="87">
        <v>7.2720047484324726E-3</v>
      </c>
      <c r="AH9" s="87">
        <v>5.352558038080513E-3</v>
      </c>
      <c r="AI9" s="87">
        <v>4.3476434898251336E-3</v>
      </c>
      <c r="AJ9" s="87">
        <v>7.5388401099958004E-3</v>
      </c>
      <c r="AK9" s="87">
        <v>6.1060197797763718E-3</v>
      </c>
      <c r="AM9" s="87">
        <v>1.2912571374044599E-2</v>
      </c>
      <c r="AN9" s="87">
        <v>7.1232194337982335E-3</v>
      </c>
      <c r="AO9" s="87">
        <v>1.2408138923025938E-2</v>
      </c>
      <c r="AP9" s="87">
        <v>1.03008217177672E-2</v>
      </c>
      <c r="AQ9" s="87">
        <v>6.0732780376374206E-3</v>
      </c>
      <c r="AS9" s="87">
        <v>2.0893162146735856E-2</v>
      </c>
      <c r="AT9" s="87">
        <v>8.7509566532430472E-3</v>
      </c>
      <c r="AU9" s="87">
        <v>1.1211668476970067E-2</v>
      </c>
      <c r="AV9" s="87">
        <v>1.2865738793162156E-2</v>
      </c>
      <c r="AW9" s="87">
        <v>6.5437349302011607E-3</v>
      </c>
      <c r="AY9" s="87">
        <v>1.5693587846308379E-2</v>
      </c>
      <c r="AZ9" s="87">
        <v>6.0743532451561257E-3</v>
      </c>
      <c r="BA9" s="87">
        <v>1.0523214818792261E-2</v>
      </c>
      <c r="BB9" s="87">
        <v>1.5903986969644152E-2</v>
      </c>
      <c r="BC9" s="87">
        <v>5.6006067455559999E-3</v>
      </c>
    </row>
    <row r="10" spans="2:55">
      <c r="B10" s="88" t="s">
        <v>77</v>
      </c>
      <c r="C10" s="87">
        <v>1.5050407208539477E-2</v>
      </c>
      <c r="D10" s="87">
        <v>1.0883959269850063E-2</v>
      </c>
      <c r="E10" s="87">
        <v>6.5981875565368029E-3</v>
      </c>
      <c r="F10" s="87">
        <v>2.5179378669937056E-2</v>
      </c>
      <c r="G10" s="87">
        <v>7.4674803826529157E-3</v>
      </c>
      <c r="I10" s="87">
        <v>1.167094429839877E-2</v>
      </c>
      <c r="J10" s="87">
        <v>1.2851865960764973E-2</v>
      </c>
      <c r="K10" s="87">
        <v>1.184374538371126E-2</v>
      </c>
      <c r="L10" s="87">
        <v>1.0278558423500164E-2</v>
      </c>
      <c r="M10" s="87">
        <v>9.6041458681729135E-3</v>
      </c>
      <c r="O10" s="87">
        <v>1.1540527876725106E-2</v>
      </c>
      <c r="P10" s="87">
        <v>9.7452163827664098E-3</v>
      </c>
      <c r="Q10" s="87">
        <v>6.3385694162719488E-3</v>
      </c>
      <c r="R10" s="87">
        <v>1.2049978067555639E-2</v>
      </c>
      <c r="S10" s="87">
        <v>6.9114263199075042E-3</v>
      </c>
      <c r="U10" s="87">
        <v>1.6538790442040031E-2</v>
      </c>
      <c r="V10" s="87">
        <v>1.2579894957544649E-2</v>
      </c>
      <c r="W10" s="87">
        <v>1.4598915381297583E-2</v>
      </c>
      <c r="X10" s="87">
        <v>1.4163879956006509E-2</v>
      </c>
      <c r="Y10" s="87">
        <v>8.9482765413918929E-3</v>
      </c>
      <c r="AA10" s="87">
        <v>2.4978113521682159E-2</v>
      </c>
      <c r="AB10" s="87">
        <v>1.6906766789226913E-2</v>
      </c>
      <c r="AC10" s="87">
        <v>1.3024427732729677E-2</v>
      </c>
      <c r="AD10" s="87">
        <v>1.639174823513595E-2</v>
      </c>
      <c r="AE10" s="87">
        <v>1.1531437597334718E-2</v>
      </c>
      <c r="AG10" s="87">
        <v>1.387296004492781E-2</v>
      </c>
      <c r="AH10" s="87">
        <v>1.2373230155856466E-2</v>
      </c>
      <c r="AI10" s="87">
        <v>9.9613829293036995E-3</v>
      </c>
      <c r="AJ10" s="87">
        <v>1.2350734919883279E-2</v>
      </c>
      <c r="AK10" s="87">
        <v>9.3172978258457551E-3</v>
      </c>
      <c r="AM10" s="87">
        <v>1.5848266176977422E-2</v>
      </c>
      <c r="AN10" s="87">
        <v>8.4374426679835988E-3</v>
      </c>
      <c r="AO10" s="87">
        <v>9.0001335302869051E-3</v>
      </c>
      <c r="AP10" s="87">
        <v>1.1893253446850461E-2</v>
      </c>
      <c r="AQ10" s="87">
        <v>7.0527486319381981E-3</v>
      </c>
      <c r="AS10" s="87">
        <v>2.5241221347273211E-2</v>
      </c>
      <c r="AT10" s="87">
        <v>1.5494157868733118E-2</v>
      </c>
      <c r="AU10" s="87">
        <v>1.6735014957646531E-2</v>
      </c>
      <c r="AV10" s="87">
        <v>1.5681274417181101E-2</v>
      </c>
      <c r="AW10" s="87">
        <v>1.1252304321827606E-2</v>
      </c>
      <c r="AY10" s="87">
        <v>1.7304779568615349E-2</v>
      </c>
      <c r="AZ10" s="87">
        <v>1.1615108453551137E-2</v>
      </c>
      <c r="BA10" s="87">
        <v>1.1426197386694309E-2</v>
      </c>
      <c r="BB10" s="87">
        <v>1.2098009196996511E-2</v>
      </c>
      <c r="BC10" s="87">
        <v>7.9029623417748059E-3</v>
      </c>
    </row>
    <row r="11" spans="2:55">
      <c r="B11" s="88" t="s">
        <v>78</v>
      </c>
      <c r="C11" s="87">
        <v>1.669712666225873E-2</v>
      </c>
      <c r="D11" s="87">
        <v>1.2993973014204605E-2</v>
      </c>
      <c r="E11" s="87">
        <v>6.4263946314542242E-3</v>
      </c>
      <c r="F11" s="87">
        <v>3.1009688775593718E-2</v>
      </c>
      <c r="G11" s="87">
        <v>1.203162168654597E-2</v>
      </c>
      <c r="I11" s="87">
        <v>1.812230122061247E-2</v>
      </c>
      <c r="J11" s="87">
        <v>1.5125358420445411E-2</v>
      </c>
      <c r="K11" s="87">
        <v>1.3014023083440679E-2</v>
      </c>
      <c r="L11" s="87">
        <v>1.8748539249221336E-2</v>
      </c>
      <c r="M11" s="87">
        <v>1.1895115272536814E-2</v>
      </c>
      <c r="O11" s="87">
        <v>1.1873007007837697E-2</v>
      </c>
      <c r="P11" s="87">
        <v>1.2272784121870668E-2</v>
      </c>
      <c r="Q11" s="87">
        <v>1.0304920662684529E-2</v>
      </c>
      <c r="R11" s="87">
        <v>1.1873007007837742E-2</v>
      </c>
      <c r="S11" s="87">
        <v>1.1656918305785434E-2</v>
      </c>
      <c r="U11" s="87">
        <v>1.9407894183363965E-2</v>
      </c>
      <c r="V11" s="87">
        <v>1.2157563762228556E-2</v>
      </c>
      <c r="W11" s="87">
        <v>1.3079075745849961E-2</v>
      </c>
      <c r="X11" s="87">
        <v>1.8228724962967357E-2</v>
      </c>
      <c r="Y11" s="87">
        <v>1.1086692220304251E-2</v>
      </c>
      <c r="AA11" s="87">
        <v>2.7366663943713766E-2</v>
      </c>
      <c r="AB11" s="87">
        <v>2.0627672418083321E-2</v>
      </c>
      <c r="AC11" s="87">
        <v>1.387452520233288E-2</v>
      </c>
      <c r="AD11" s="87">
        <v>2.4002524643997658E-2</v>
      </c>
      <c r="AE11" s="87">
        <v>1.3638537012331434E-2</v>
      </c>
      <c r="AG11" s="87">
        <v>1.4960651706720439E-2</v>
      </c>
      <c r="AH11" s="87">
        <v>1.2139196507048344E-2</v>
      </c>
      <c r="AI11" s="87">
        <v>8.1181944044076172E-3</v>
      </c>
      <c r="AJ11" s="87">
        <v>1.4944366404933299E-2</v>
      </c>
      <c r="AK11" s="87">
        <v>1.159508639775611E-2</v>
      </c>
      <c r="AM11" s="87">
        <v>1.3836813585651912E-2</v>
      </c>
      <c r="AN11" s="87">
        <v>9.6120029130249418E-3</v>
      </c>
      <c r="AO11" s="87">
        <v>1.1413811626397111E-2</v>
      </c>
      <c r="AP11" s="87">
        <v>1.5330298864187443E-2</v>
      </c>
      <c r="AQ11" s="87">
        <v>8.3657002585752881E-3</v>
      </c>
      <c r="AS11" s="87">
        <v>3.3437515287045902E-2</v>
      </c>
      <c r="AT11" s="87">
        <v>1.7923466703555688E-2</v>
      </c>
      <c r="AU11" s="87">
        <v>2.240749091435832E-2</v>
      </c>
      <c r="AV11" s="87">
        <v>2.3216699610761383E-2</v>
      </c>
      <c r="AW11" s="87">
        <v>1.3587546275008964E-2</v>
      </c>
      <c r="AY11" s="87">
        <v>1.6982655903321205E-2</v>
      </c>
      <c r="AZ11" s="87">
        <v>1.1088736793407501E-2</v>
      </c>
      <c r="BA11" s="87">
        <v>9.6640495166997516E-3</v>
      </c>
      <c r="BB11" s="87">
        <v>1.6982655903321184E-2</v>
      </c>
      <c r="BC11" s="87">
        <v>1.0463242756411197E-2</v>
      </c>
    </row>
    <row r="12" spans="2:55">
      <c r="B12" s="88" t="s">
        <v>79</v>
      </c>
      <c r="C12" s="87">
        <v>5.5451789595897969E-3</v>
      </c>
      <c r="D12" s="87">
        <v>5.4531104679357272E-3</v>
      </c>
      <c r="E12" s="87">
        <v>3.8619757975969426E-3</v>
      </c>
      <c r="F12" s="87">
        <v>2.2845646338693359E-2</v>
      </c>
      <c r="G12" s="87">
        <v>4.8160960458081617E-3</v>
      </c>
      <c r="I12" s="87">
        <v>9.5211711196573814E-3</v>
      </c>
      <c r="J12" s="87">
        <v>6.3131584320176154E-3</v>
      </c>
      <c r="K12" s="87">
        <v>5.2139711137970642E-3</v>
      </c>
      <c r="L12" s="87">
        <v>9.5211711196572773E-3</v>
      </c>
      <c r="M12" s="87">
        <v>4.9836796912829532E-3</v>
      </c>
      <c r="O12" s="87">
        <v>4.3472090507142907E-3</v>
      </c>
      <c r="P12" s="87">
        <v>2.6480774697342758E-3</v>
      </c>
      <c r="Q12" s="87">
        <v>2.403780876773128E-3</v>
      </c>
      <c r="R12" s="87">
        <v>4.3472090507142907E-3</v>
      </c>
      <c r="S12" s="87">
        <v>3.0687383567259015E-3</v>
      </c>
      <c r="U12" s="87">
        <v>4.4524844589445469E-3</v>
      </c>
      <c r="V12" s="87">
        <v>3.9146582200227696E-3</v>
      </c>
      <c r="W12" s="87">
        <v>3.3893848981054308E-3</v>
      </c>
      <c r="X12" s="87">
        <v>4.4524844589445617E-3</v>
      </c>
      <c r="Y12" s="87">
        <v>4.6822245280007911E-3</v>
      </c>
      <c r="AA12" s="87">
        <v>8.9698669022954727E-3</v>
      </c>
      <c r="AB12" s="87">
        <v>7.1905194101507756E-3</v>
      </c>
      <c r="AC12" s="87">
        <v>5.132027208759651E-3</v>
      </c>
      <c r="AD12" s="87">
        <v>8.9698669022956236E-3</v>
      </c>
      <c r="AE12" s="87">
        <v>5.9262620286866328E-3</v>
      </c>
      <c r="AG12" s="87">
        <v>6.9685539667677914E-3</v>
      </c>
      <c r="AH12" s="87">
        <v>3.1663363236216252E-3</v>
      </c>
      <c r="AI12" s="87">
        <v>4.2809338588529217E-3</v>
      </c>
      <c r="AJ12" s="87">
        <v>6.9685539667677879E-3</v>
      </c>
      <c r="AK12" s="87">
        <v>3.2944074441640212E-3</v>
      </c>
      <c r="AM12" s="87">
        <v>1.1846978948410501E-2</v>
      </c>
      <c r="AN12" s="87">
        <v>4.687352228963315E-3</v>
      </c>
      <c r="AO12" s="87">
        <v>8.3484956693571106E-3</v>
      </c>
      <c r="AP12" s="87">
        <v>1.0500879360650644E-2</v>
      </c>
      <c r="AQ12" s="87">
        <v>5.1314613326189206E-3</v>
      </c>
      <c r="AS12" s="87">
        <v>2.3874968052120943E-2</v>
      </c>
      <c r="AT12" s="87">
        <v>1.1720983168172E-2</v>
      </c>
      <c r="AU12" s="87">
        <v>2.0343798553044301E-2</v>
      </c>
      <c r="AV12" s="87">
        <v>1.6745773438728483E-2</v>
      </c>
      <c r="AW12" s="87">
        <v>7.6399464083492788E-3</v>
      </c>
      <c r="AY12" s="87">
        <v>1.9909063301185335E-2</v>
      </c>
      <c r="AZ12" s="87">
        <v>5.4113035511278613E-3</v>
      </c>
      <c r="BA12" s="87">
        <v>1.4511213371493626E-2</v>
      </c>
      <c r="BB12" s="87">
        <v>1.8285568344841831E-2</v>
      </c>
      <c r="BC12" s="87">
        <v>5.5167871824392889E-3</v>
      </c>
    </row>
    <row r="13" spans="2:55">
      <c r="B13" s="88" t="s">
        <v>80</v>
      </c>
      <c r="C13" s="87">
        <v>1.1073968257096629E-2</v>
      </c>
      <c r="D13" s="87">
        <v>8.2276230542270862E-3</v>
      </c>
      <c r="E13" s="87">
        <v>6.0169659297689164E-3</v>
      </c>
      <c r="F13" s="87">
        <v>1.0978121540182561E-2</v>
      </c>
      <c r="G13" s="87">
        <v>7.0703431706686205E-3</v>
      </c>
      <c r="I13" s="87">
        <v>1.219366971516159E-2</v>
      </c>
      <c r="J13" s="87">
        <v>9.3791180343378144E-3</v>
      </c>
      <c r="K13" s="87">
        <v>7.908879576880596E-3</v>
      </c>
      <c r="L13" s="87">
        <v>8.3305227743448191E-3</v>
      </c>
      <c r="M13" s="87">
        <v>6.8864958062715715E-3</v>
      </c>
      <c r="O13" s="87">
        <v>8.4169574644988934E-3</v>
      </c>
      <c r="P13" s="87">
        <v>7.083544994836803E-3</v>
      </c>
      <c r="Q13" s="87">
        <v>5.1196073669605487E-3</v>
      </c>
      <c r="R13" s="87">
        <v>6.7052633529677995E-3</v>
      </c>
      <c r="S13" s="87">
        <v>5.4462473037750984E-3</v>
      </c>
      <c r="U13" s="87">
        <v>1.0793217257866635E-2</v>
      </c>
      <c r="V13" s="87">
        <v>7.3546438196751404E-3</v>
      </c>
      <c r="W13" s="87">
        <v>6.9649395463730725E-3</v>
      </c>
      <c r="X13" s="87">
        <v>7.8149320704217328E-3</v>
      </c>
      <c r="Y13" s="87">
        <v>6.8976579876278161E-3</v>
      </c>
      <c r="AA13" s="87">
        <v>1.308625147057095E-2</v>
      </c>
      <c r="AB13" s="87">
        <v>8.0767078499768413E-3</v>
      </c>
      <c r="AC13" s="87">
        <v>9.0541927809046595E-3</v>
      </c>
      <c r="AD13" s="87">
        <v>9.2514058501441555E-3</v>
      </c>
      <c r="AE13" s="87">
        <v>6.8503813017664816E-3</v>
      </c>
      <c r="AG13" s="87">
        <v>1.0134103138836278E-2</v>
      </c>
      <c r="AH13" s="87">
        <v>6.578220829807576E-3</v>
      </c>
      <c r="AI13" s="87">
        <v>7.5722402529885052E-3</v>
      </c>
      <c r="AJ13" s="87">
        <v>8.2993654478360351E-3</v>
      </c>
      <c r="AK13" s="87">
        <v>5.9498171383322159E-3</v>
      </c>
      <c r="AM13" s="87">
        <v>1.5335573823297132E-2</v>
      </c>
      <c r="AN13" s="87">
        <v>8.2795763903766063E-3</v>
      </c>
      <c r="AO13" s="87">
        <v>1.2018311809484736E-2</v>
      </c>
      <c r="AP13" s="87">
        <v>1.181567145094746E-2</v>
      </c>
      <c r="AQ13" s="87">
        <v>7.0959213277625574E-3</v>
      </c>
      <c r="AS13" s="87">
        <v>2.1885263551401104E-2</v>
      </c>
      <c r="AT13" s="87">
        <v>1.7999265234436429E-2</v>
      </c>
      <c r="AU13" s="87">
        <v>1.563359042077022E-2</v>
      </c>
      <c r="AV13" s="87">
        <v>1.3147716861625417E-2</v>
      </c>
      <c r="AW13" s="87">
        <v>1.1570955545887187E-2</v>
      </c>
      <c r="AY13" s="87">
        <v>2.0685703975924809E-2</v>
      </c>
      <c r="AZ13" s="87">
        <v>1.4876602366104413E-2</v>
      </c>
      <c r="BA13" s="87">
        <v>1.3754840146067761E-2</v>
      </c>
      <c r="BB13" s="87">
        <v>1.4451714395862939E-2</v>
      </c>
      <c r="BC13" s="87">
        <v>1.1936831955877424E-2</v>
      </c>
    </row>
    <row r="14" spans="2:55">
      <c r="B14" s="88" t="s">
        <v>81</v>
      </c>
      <c r="C14" s="87">
        <v>1.1187379004020196E-2</v>
      </c>
      <c r="D14" s="87">
        <v>1.1218015644489003E-2</v>
      </c>
      <c r="E14" s="87">
        <v>9.670651138831322E-3</v>
      </c>
      <c r="F14" s="87">
        <v>1.5577073288808066E-2</v>
      </c>
      <c r="G14" s="87">
        <v>9.2871946896833021E-3</v>
      </c>
      <c r="I14" s="87">
        <v>1.3832898728932359E-2</v>
      </c>
      <c r="J14" s="87">
        <v>1.1403450874043992E-2</v>
      </c>
      <c r="K14" s="87">
        <v>1.1934476570092334E-2</v>
      </c>
      <c r="L14" s="87">
        <v>1.2067598948745177E-2</v>
      </c>
      <c r="M14" s="87">
        <v>7.7826954829025687E-3</v>
      </c>
      <c r="O14" s="87">
        <v>1.1687114372116787E-2</v>
      </c>
      <c r="P14" s="87">
        <v>1.0838741831494832E-2</v>
      </c>
      <c r="Q14" s="87">
        <v>6.5225308703448946E-3</v>
      </c>
      <c r="R14" s="87">
        <v>1.0523259248164598E-2</v>
      </c>
      <c r="S14" s="87">
        <v>7.3437513352148124E-3</v>
      </c>
      <c r="U14" s="87">
        <v>1.5340356540038753E-2</v>
      </c>
      <c r="V14" s="87">
        <v>1.1755688505778723E-2</v>
      </c>
      <c r="W14" s="87">
        <v>8.0168584798461263E-3</v>
      </c>
      <c r="X14" s="87">
        <v>1.4621348593542182E-2</v>
      </c>
      <c r="Y14" s="87">
        <v>1.1302517238136267E-2</v>
      </c>
      <c r="AA14" s="87">
        <v>2.1047535606384917E-2</v>
      </c>
      <c r="AB14" s="87">
        <v>1.191891591683795E-2</v>
      </c>
      <c r="AC14" s="87">
        <v>1.2214637672456256E-2</v>
      </c>
      <c r="AD14" s="87">
        <v>2.0823720285544831E-2</v>
      </c>
      <c r="AE14" s="87">
        <v>8.2598604956841248E-3</v>
      </c>
      <c r="AG14" s="87">
        <v>1.9198972602188676E-2</v>
      </c>
      <c r="AH14" s="87">
        <v>1.2333847137210745E-2</v>
      </c>
      <c r="AI14" s="87">
        <v>8.0735874141462625E-3</v>
      </c>
      <c r="AJ14" s="87">
        <v>1.9013290410786296E-2</v>
      </c>
      <c r="AK14" s="87">
        <v>1.2015428241071E-2</v>
      </c>
      <c r="AM14" s="87">
        <v>1.3583872096072187E-2</v>
      </c>
      <c r="AN14" s="87">
        <v>8.5838334046256567E-3</v>
      </c>
      <c r="AO14" s="87">
        <v>1.0740155838246503E-2</v>
      </c>
      <c r="AP14" s="87">
        <v>1.3730386586557817E-2</v>
      </c>
      <c r="AQ14" s="87">
        <v>8.3732385902824859E-3</v>
      </c>
      <c r="AS14" s="87">
        <v>3.5902610501415168E-2</v>
      </c>
      <c r="AT14" s="87">
        <v>2.4554979086922134E-2</v>
      </c>
      <c r="AU14" s="87">
        <v>2.8554979316663752E-2</v>
      </c>
      <c r="AV14" s="87">
        <v>2.8860543682208296E-2</v>
      </c>
      <c r="AW14" s="87">
        <v>1.4408989116067066E-2</v>
      </c>
      <c r="AY14" s="87">
        <v>2.1512094972411216E-2</v>
      </c>
      <c r="AZ14" s="87">
        <v>1.4289829603674092E-2</v>
      </c>
      <c r="BA14" s="87">
        <v>1.4687874582673672E-2</v>
      </c>
      <c r="BB14" s="87">
        <v>2.1234373498107795E-2</v>
      </c>
      <c r="BC14" s="87">
        <v>1.2341580518469997E-2</v>
      </c>
    </row>
    <row r="16" spans="2:55">
      <c r="B16" s="88" t="s">
        <v>84</v>
      </c>
      <c r="C16" s="87">
        <f>MIN(C3:C14)</f>
        <v>5.4411348981248256E-3</v>
      </c>
      <c r="D16" s="87">
        <f t="shared" ref="D16:BC16" si="0">MIN(D3:D14)</f>
        <v>4.4458028819670007E-3</v>
      </c>
      <c r="E16" s="87">
        <f t="shared" si="0"/>
        <v>2.8982048956446601E-3</v>
      </c>
      <c r="F16" s="87">
        <f t="shared" si="0"/>
        <v>3.1149096983012913E-3</v>
      </c>
      <c r="G16" s="87">
        <f t="shared" si="0"/>
        <v>3.7509484514872101E-3</v>
      </c>
      <c r="I16" s="87">
        <f t="shared" si="0"/>
        <v>9.5211711196573814E-3</v>
      </c>
      <c r="J16" s="87">
        <f t="shared" si="0"/>
        <v>6.3131584320176154E-3</v>
      </c>
      <c r="K16" s="87">
        <f t="shared" si="0"/>
        <v>5.2139711137970642E-3</v>
      </c>
      <c r="L16" s="87">
        <f t="shared" si="0"/>
        <v>8.3305227743448191E-3</v>
      </c>
      <c r="M16" s="87">
        <f t="shared" si="0"/>
        <v>4.9836796912829532E-3</v>
      </c>
      <c r="O16" s="87">
        <f t="shared" si="0"/>
        <v>4.3472090507142907E-3</v>
      </c>
      <c r="P16" s="87">
        <f t="shared" si="0"/>
        <v>2.6480774697342758E-3</v>
      </c>
      <c r="Q16" s="87">
        <f t="shared" si="0"/>
        <v>2.403780876773128E-3</v>
      </c>
      <c r="R16" s="87">
        <f t="shared" si="0"/>
        <v>4.0951820248099529E-3</v>
      </c>
      <c r="S16" s="87">
        <f t="shared" si="0"/>
        <v>2.9376812006640029E-3</v>
      </c>
      <c r="U16" s="87">
        <f t="shared" si="0"/>
        <v>4.4524844589445469E-3</v>
      </c>
      <c r="V16" s="87">
        <f t="shared" si="0"/>
        <v>3.8698721172774732E-3</v>
      </c>
      <c r="W16" s="87">
        <f t="shared" si="0"/>
        <v>3.3893848981054308E-3</v>
      </c>
      <c r="X16" s="87">
        <f t="shared" si="0"/>
        <v>4.4524844589445617E-3</v>
      </c>
      <c r="Y16" s="87">
        <f t="shared" si="0"/>
        <v>2.8198425922199904E-3</v>
      </c>
      <c r="AA16" s="87">
        <f t="shared" si="0"/>
        <v>8.9698669022954727E-3</v>
      </c>
      <c r="AB16" s="87">
        <f t="shared" si="0"/>
        <v>5.9363035206933213E-3</v>
      </c>
      <c r="AC16" s="87">
        <f t="shared" si="0"/>
        <v>5.132027208759651E-3</v>
      </c>
      <c r="AD16" s="87">
        <f t="shared" si="0"/>
        <v>8.9698669022956236E-3</v>
      </c>
      <c r="AE16" s="87">
        <f t="shared" si="0"/>
        <v>5.1620247471119256E-3</v>
      </c>
      <c r="AG16" s="87">
        <f t="shared" si="0"/>
        <v>6.9685539667677914E-3</v>
      </c>
      <c r="AH16" s="87">
        <f t="shared" si="0"/>
        <v>3.1663363236216252E-3</v>
      </c>
      <c r="AI16" s="87">
        <f t="shared" si="0"/>
        <v>4.2809338588529217E-3</v>
      </c>
      <c r="AJ16" s="87">
        <f t="shared" si="0"/>
        <v>6.9685539667677879E-3</v>
      </c>
      <c r="AK16" s="87">
        <f t="shared" si="0"/>
        <v>3.2944074441640212E-3</v>
      </c>
      <c r="AM16" s="87">
        <f t="shared" si="0"/>
        <v>9.6030953768212954E-3</v>
      </c>
      <c r="AN16" s="87">
        <f t="shared" si="0"/>
        <v>4.687352228963315E-3</v>
      </c>
      <c r="AO16" s="87">
        <f t="shared" si="0"/>
        <v>6.8227857288676976E-3</v>
      </c>
      <c r="AP16" s="87">
        <f t="shared" si="0"/>
        <v>6.1830587899517802E-3</v>
      </c>
      <c r="AQ16" s="87">
        <f t="shared" si="0"/>
        <v>5.0163589446155579E-3</v>
      </c>
      <c r="AS16" s="87">
        <f t="shared" si="0"/>
        <v>1.542340184556559E-2</v>
      </c>
      <c r="AT16" s="87">
        <f t="shared" si="0"/>
        <v>8.5254530072947938E-3</v>
      </c>
      <c r="AU16" s="87">
        <f t="shared" si="0"/>
        <v>9.752589922891311E-3</v>
      </c>
      <c r="AV16" s="87">
        <f t="shared" si="0"/>
        <v>8.9005821456021785E-3</v>
      </c>
      <c r="AW16" s="87">
        <f t="shared" si="0"/>
        <v>6.0137056048696598E-3</v>
      </c>
      <c r="AY16" s="87">
        <f t="shared" si="0"/>
        <v>1.1319371940282241E-2</v>
      </c>
      <c r="AZ16" s="87">
        <f t="shared" si="0"/>
        <v>5.4113035511278613E-3</v>
      </c>
      <c r="BA16" s="87">
        <f t="shared" si="0"/>
        <v>7.715042675824668E-3</v>
      </c>
      <c r="BB16" s="87">
        <f t="shared" si="0"/>
        <v>6.6199590355721302E-3</v>
      </c>
      <c r="BC16" s="87">
        <f t="shared" si="0"/>
        <v>4.2251592313914286E-3</v>
      </c>
    </row>
    <row r="17" spans="2:55">
      <c r="B17" s="88" t="s">
        <v>82</v>
      </c>
      <c r="C17" s="87">
        <f>AVERAGE(C3:C14)</f>
        <v>1.102730309659348E-2</v>
      </c>
      <c r="D17" s="87">
        <f t="shared" ref="D17:BC17" si="1">AVERAGE(D3:D14)</f>
        <v>8.8615161715398447E-3</v>
      </c>
      <c r="E17" s="87">
        <f t="shared" si="1"/>
        <v>6.5884762935197044E-3</v>
      </c>
      <c r="F17" s="87">
        <f t="shared" si="1"/>
        <v>1.4016652036509161E-2</v>
      </c>
      <c r="G17" s="87">
        <f t="shared" si="1"/>
        <v>7.0468148451973689E-3</v>
      </c>
      <c r="I17" s="87">
        <f t="shared" si="1"/>
        <v>1.6003904338101761E-2</v>
      </c>
      <c r="J17" s="87">
        <f t="shared" si="1"/>
        <v>1.1419091168543906E-2</v>
      </c>
      <c r="K17" s="87">
        <f t="shared" si="1"/>
        <v>1.1632066034860979E-2</v>
      </c>
      <c r="L17" s="87">
        <f t="shared" si="1"/>
        <v>1.2340098766774277E-2</v>
      </c>
      <c r="M17" s="87">
        <f t="shared" si="1"/>
        <v>8.2791213476878147E-3</v>
      </c>
      <c r="O17" s="87">
        <f t="shared" si="1"/>
        <v>1.1067616933988257E-2</v>
      </c>
      <c r="P17" s="87">
        <f t="shared" si="1"/>
        <v>8.5879511463092216E-3</v>
      </c>
      <c r="Q17" s="87">
        <f t="shared" si="1"/>
        <v>6.7310059047011621E-3</v>
      </c>
      <c r="R17" s="87">
        <f t="shared" si="1"/>
        <v>9.1369501326002672E-3</v>
      </c>
      <c r="S17" s="87">
        <f t="shared" si="1"/>
        <v>6.4812180372529607E-3</v>
      </c>
      <c r="U17" s="87">
        <f t="shared" si="1"/>
        <v>1.414963368127737E-2</v>
      </c>
      <c r="V17" s="87">
        <f t="shared" si="1"/>
        <v>9.5667891425505816E-3</v>
      </c>
      <c r="W17" s="87">
        <f t="shared" si="1"/>
        <v>9.82415360760042E-3</v>
      </c>
      <c r="X17" s="87">
        <f t="shared" si="1"/>
        <v>1.198297741111339E-2</v>
      </c>
      <c r="Y17" s="87">
        <f t="shared" si="1"/>
        <v>7.4264865208157208E-3</v>
      </c>
      <c r="AA17" s="87">
        <f t="shared" si="1"/>
        <v>2.0187848841974353E-2</v>
      </c>
      <c r="AB17" s="87">
        <f t="shared" si="1"/>
        <v>1.3012065532739515E-2</v>
      </c>
      <c r="AC17" s="87">
        <f t="shared" si="1"/>
        <v>1.1466404206492269E-2</v>
      </c>
      <c r="AD17" s="87">
        <f t="shared" si="1"/>
        <v>1.5427372155306708E-2</v>
      </c>
      <c r="AE17" s="87">
        <f t="shared" si="1"/>
        <v>8.9720103645544377E-3</v>
      </c>
      <c r="AG17" s="87">
        <f t="shared" si="1"/>
        <v>1.4810111023313803E-2</v>
      </c>
      <c r="AH17" s="87">
        <f t="shared" si="1"/>
        <v>1.1382367665605681E-2</v>
      </c>
      <c r="AI17" s="87">
        <f t="shared" si="1"/>
        <v>1.067054195001433E-2</v>
      </c>
      <c r="AJ17" s="87">
        <f t="shared" si="1"/>
        <v>1.2954633586780007E-2</v>
      </c>
      <c r="AK17" s="87">
        <f t="shared" si="1"/>
        <v>8.68249975978529E-3</v>
      </c>
      <c r="AM17" s="87">
        <f t="shared" si="1"/>
        <v>1.5182260861926034E-2</v>
      </c>
      <c r="AN17" s="87">
        <f t="shared" si="1"/>
        <v>9.4147773069690101E-3</v>
      </c>
      <c r="AO17" s="87">
        <f t="shared" si="1"/>
        <v>1.1572005299993299E-2</v>
      </c>
      <c r="AP17" s="87">
        <f t="shared" si="1"/>
        <v>1.270530853544561E-2</v>
      </c>
      <c r="AQ17" s="87">
        <f t="shared" si="1"/>
        <v>7.2670736414087887E-3</v>
      </c>
      <c r="AS17" s="87">
        <f t="shared" si="1"/>
        <v>2.713437837861371E-2</v>
      </c>
      <c r="AT17" s="87">
        <f t="shared" si="1"/>
        <v>1.6085812813773411E-2</v>
      </c>
      <c r="AU17" s="87">
        <f t="shared" si="1"/>
        <v>1.8854088385625554E-2</v>
      </c>
      <c r="AV17" s="87">
        <f t="shared" si="1"/>
        <v>1.8394729518977009E-2</v>
      </c>
      <c r="AW17" s="87">
        <f t="shared" si="1"/>
        <v>1.0436016482733698E-2</v>
      </c>
      <c r="AY17" s="87">
        <f t="shared" si="1"/>
        <v>2.0452437984069746E-2</v>
      </c>
      <c r="AZ17" s="87">
        <f t="shared" si="1"/>
        <v>1.2255979659190374E-2</v>
      </c>
      <c r="BA17" s="87">
        <f t="shared" si="1"/>
        <v>1.4770637919507485E-2</v>
      </c>
      <c r="BB17" s="87">
        <f t="shared" si="1"/>
        <v>1.6524025761456364E-2</v>
      </c>
      <c r="BC17" s="87">
        <f t="shared" si="1"/>
        <v>8.7091956499502857E-3</v>
      </c>
    </row>
    <row r="18" spans="2:55">
      <c r="B18" s="88" t="s">
        <v>85</v>
      </c>
      <c r="C18" s="87">
        <f>MAX(C3:C14)</f>
        <v>1.6823939757963712E-2</v>
      </c>
      <c r="D18" s="87">
        <f t="shared" ref="D18:BC18" si="2">MAX(D3:D14)</f>
        <v>1.2993973014204605E-2</v>
      </c>
      <c r="E18" s="87">
        <f t="shared" si="2"/>
        <v>1.1961178184903542E-2</v>
      </c>
      <c r="F18" s="87">
        <f t="shared" si="2"/>
        <v>3.1009688775593718E-2</v>
      </c>
      <c r="G18" s="87">
        <f t="shared" si="2"/>
        <v>1.203162168654597E-2</v>
      </c>
      <c r="I18" s="87">
        <f t="shared" si="2"/>
        <v>2.670232324792611E-2</v>
      </c>
      <c r="J18" s="87">
        <f t="shared" si="2"/>
        <v>1.759663517232073E-2</v>
      </c>
      <c r="K18" s="87">
        <f t="shared" si="2"/>
        <v>2.0125022071099577E-2</v>
      </c>
      <c r="L18" s="87">
        <f t="shared" si="2"/>
        <v>2.1216770357143321E-2</v>
      </c>
      <c r="M18" s="87">
        <f t="shared" si="2"/>
        <v>1.4793878117967004E-2</v>
      </c>
      <c r="O18" s="87">
        <f t="shared" si="2"/>
        <v>2.020524285366327E-2</v>
      </c>
      <c r="P18" s="87">
        <f t="shared" si="2"/>
        <v>1.3067571074056197E-2</v>
      </c>
      <c r="Q18" s="87">
        <f t="shared" si="2"/>
        <v>1.2235524654314022E-2</v>
      </c>
      <c r="R18" s="87">
        <f t="shared" si="2"/>
        <v>1.3816048491459728E-2</v>
      </c>
      <c r="S18" s="87">
        <f t="shared" si="2"/>
        <v>1.1656918305785434E-2</v>
      </c>
      <c r="U18" s="87">
        <f t="shared" si="2"/>
        <v>2.8023855763201631E-2</v>
      </c>
      <c r="V18" s="87">
        <f t="shared" si="2"/>
        <v>2.1816515649893335E-2</v>
      </c>
      <c r="W18" s="87">
        <f t="shared" si="2"/>
        <v>2.4301277575368048E-2</v>
      </c>
      <c r="X18" s="87">
        <f t="shared" si="2"/>
        <v>2.5956629682795784E-2</v>
      </c>
      <c r="Y18" s="87">
        <f t="shared" si="2"/>
        <v>1.3937195063895137E-2</v>
      </c>
      <c r="AA18" s="87">
        <f t="shared" si="2"/>
        <v>4.1491842934509929E-2</v>
      </c>
      <c r="AB18" s="87">
        <f t="shared" si="2"/>
        <v>2.3153795651279823E-2</v>
      </c>
      <c r="AC18" s="87">
        <f t="shared" si="2"/>
        <v>1.6881308516161486E-2</v>
      </c>
      <c r="AD18" s="87">
        <f t="shared" si="2"/>
        <v>2.8773025718326954E-2</v>
      </c>
      <c r="AE18" s="87">
        <f t="shared" si="2"/>
        <v>1.5211090452134712E-2</v>
      </c>
      <c r="AG18" s="87">
        <f t="shared" si="2"/>
        <v>2.5401467256351708E-2</v>
      </c>
      <c r="AH18" s="87">
        <f t="shared" si="2"/>
        <v>1.9235441566153293E-2</v>
      </c>
      <c r="AI18" s="87">
        <f t="shared" si="2"/>
        <v>2.2700331079128378E-2</v>
      </c>
      <c r="AJ18" s="87">
        <f t="shared" si="2"/>
        <v>2.5401467256351676E-2</v>
      </c>
      <c r="AK18" s="87">
        <f t="shared" si="2"/>
        <v>1.2015428241071E-2</v>
      </c>
      <c r="AM18" s="87">
        <f t="shared" si="2"/>
        <v>2.4944185613452421E-2</v>
      </c>
      <c r="AN18" s="87">
        <f t="shared" si="2"/>
        <v>1.5337980253778727E-2</v>
      </c>
      <c r="AO18" s="87">
        <f t="shared" si="2"/>
        <v>1.9603009246323747E-2</v>
      </c>
      <c r="AP18" s="87">
        <f t="shared" si="2"/>
        <v>2.4355990169624774E-2</v>
      </c>
      <c r="AQ18" s="87">
        <f t="shared" si="2"/>
        <v>1.0209536633232E-2</v>
      </c>
      <c r="AS18" s="87">
        <f t="shared" si="2"/>
        <v>4.4544991610180155E-2</v>
      </c>
      <c r="AT18" s="87">
        <f t="shared" si="2"/>
        <v>2.4554979086922134E-2</v>
      </c>
      <c r="AU18" s="87">
        <f t="shared" si="2"/>
        <v>2.8554979316663752E-2</v>
      </c>
      <c r="AV18" s="87">
        <f t="shared" si="2"/>
        <v>3.1675117504958612E-2</v>
      </c>
      <c r="AW18" s="87">
        <f t="shared" si="2"/>
        <v>1.4408989116067066E-2</v>
      </c>
      <c r="AY18" s="87">
        <f t="shared" si="2"/>
        <v>2.7973627622225512E-2</v>
      </c>
      <c r="AZ18" s="87">
        <f t="shared" si="2"/>
        <v>1.8064009148874242E-2</v>
      </c>
      <c r="BA18" s="87">
        <f t="shared" si="2"/>
        <v>2.5291397809464822E-2</v>
      </c>
      <c r="BB18" s="87">
        <f t="shared" si="2"/>
        <v>2.6741348581916919E-2</v>
      </c>
      <c r="BC18" s="87">
        <f t="shared" si="2"/>
        <v>1.2341580518469997E-2</v>
      </c>
    </row>
    <row r="20" spans="2:55" s="91" customFormat="1">
      <c r="B20" s="90"/>
      <c r="C20" s="92" t="s">
        <v>83</v>
      </c>
      <c r="D20" s="92">
        <v>1</v>
      </c>
      <c r="E20" s="92">
        <v>2</v>
      </c>
      <c r="F20" s="92">
        <v>3</v>
      </c>
      <c r="G20" s="92">
        <v>4</v>
      </c>
      <c r="H20" s="92">
        <v>5</v>
      </c>
      <c r="I20" s="92">
        <v>6</v>
      </c>
      <c r="J20" s="92">
        <v>7</v>
      </c>
      <c r="K20" s="92">
        <v>8</v>
      </c>
      <c r="L20" s="92">
        <v>9</v>
      </c>
    </row>
    <row r="21" spans="2:55">
      <c r="C21" s="93" t="s">
        <v>11</v>
      </c>
      <c r="D21" s="58">
        <v>1.0999999999999999E-2</v>
      </c>
      <c r="E21" s="58">
        <v>1.6E-2</v>
      </c>
      <c r="F21" s="58">
        <v>1.0999999999999999E-2</v>
      </c>
      <c r="G21" s="58">
        <v>1.4E-2</v>
      </c>
      <c r="H21" s="58">
        <v>2.0187848841974353E-2</v>
      </c>
      <c r="I21" s="94">
        <v>1.4810111023313803E-2</v>
      </c>
      <c r="J21" s="94">
        <v>1.5182260861926034E-2</v>
      </c>
      <c r="K21" s="94">
        <v>2.713437837861371E-2</v>
      </c>
      <c r="L21" s="94">
        <v>2.0452437984069746E-2</v>
      </c>
    </row>
    <row r="22" spans="2:55">
      <c r="C22" s="93" t="s">
        <v>12</v>
      </c>
      <c r="D22" s="58">
        <v>8.9999999999999993E-3</v>
      </c>
      <c r="E22" s="58">
        <v>1.0999999999999999E-2</v>
      </c>
      <c r="F22" s="58">
        <v>8.9999999999999993E-3</v>
      </c>
      <c r="G22" s="58">
        <v>0.01</v>
      </c>
      <c r="H22" s="58">
        <v>1.3012065532739515E-2</v>
      </c>
      <c r="I22" s="94">
        <v>1.1382367665605681E-2</v>
      </c>
      <c r="J22" s="94">
        <v>9.4147773069690101E-3</v>
      </c>
      <c r="K22" s="94">
        <v>1.6085812813773411E-2</v>
      </c>
      <c r="L22" s="94">
        <v>1.2255979659190374E-2</v>
      </c>
    </row>
    <row r="23" spans="2:55">
      <c r="C23" s="93" t="s">
        <v>5</v>
      </c>
      <c r="D23" s="58">
        <v>7.0000000000000001E-3</v>
      </c>
      <c r="E23" s="58">
        <v>1.2E-2</v>
      </c>
      <c r="F23" s="58">
        <v>7.0000000000000001E-3</v>
      </c>
      <c r="G23" s="58">
        <v>0.01</v>
      </c>
      <c r="H23" s="58">
        <v>1.1466404206492269E-2</v>
      </c>
      <c r="I23" s="94">
        <v>1.067054195001433E-2</v>
      </c>
      <c r="J23" s="94">
        <v>1.1572005299993299E-2</v>
      </c>
      <c r="K23" s="94">
        <v>1.8854088385625554E-2</v>
      </c>
      <c r="L23" s="94">
        <v>1.4770637919507485E-2</v>
      </c>
    </row>
    <row r="24" spans="2:55">
      <c r="C24" s="93" t="s">
        <v>7</v>
      </c>
      <c r="D24" s="58">
        <v>1.4E-2</v>
      </c>
      <c r="E24" s="58">
        <v>1.2E-2</v>
      </c>
      <c r="F24" s="58">
        <v>8.9999999999999993E-3</v>
      </c>
      <c r="G24" s="58">
        <v>1.2E-2</v>
      </c>
      <c r="H24" s="58">
        <v>1.5427372155306708E-2</v>
      </c>
      <c r="I24" s="94">
        <v>1.2954633586780007E-2</v>
      </c>
      <c r="J24" s="94">
        <v>1.270530853544561E-2</v>
      </c>
      <c r="K24" s="94">
        <v>1.8394729518977009E-2</v>
      </c>
      <c r="L24" s="94">
        <v>1.6524025761456364E-2</v>
      </c>
    </row>
    <row r="25" spans="2:55">
      <c r="C25" s="93" t="s">
        <v>6</v>
      </c>
      <c r="D25" s="58">
        <v>7.0000000000000001E-3</v>
      </c>
      <c r="E25" s="58">
        <v>8.0000000000000002E-3</v>
      </c>
      <c r="F25" s="58">
        <v>6.0000000000000001E-3</v>
      </c>
      <c r="G25" s="58">
        <v>7.0000000000000001E-3</v>
      </c>
      <c r="H25" s="58">
        <v>8.9720103645544377E-3</v>
      </c>
      <c r="I25" s="94">
        <v>8.68249975978529E-3</v>
      </c>
      <c r="J25" s="94">
        <v>7.2670736414087887E-3</v>
      </c>
      <c r="K25" s="94">
        <v>1.0436016482733698E-2</v>
      </c>
      <c r="L25" s="94">
        <v>8.7091956499502857E-3</v>
      </c>
    </row>
  </sheetData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7109375" style="1" customWidth="1"/>
    <col min="3" max="3" width="11.42578125" style="1" bestFit="1" customWidth="1"/>
    <col min="4" max="4" width="9.140625" style="1" bestFit="1" customWidth="1"/>
    <col min="5" max="7" width="9.140625" style="21" bestFit="1" customWidth="1"/>
    <col min="8" max="8" width="9.140625" style="1" bestFit="1" customWidth="1"/>
    <col min="9" max="10" width="9.42578125" style="1" bestFit="1" customWidth="1"/>
    <col min="11" max="13" width="9.42578125" style="21" bestFit="1" customWidth="1"/>
    <col min="14" max="14" width="9.42578125" style="1" bestFit="1" customWidth="1"/>
    <col min="15" max="16" width="9" style="1"/>
    <col min="17" max="19" width="9" style="21"/>
    <col min="20" max="22" width="9" style="1"/>
    <col min="23" max="25" width="9" style="21"/>
    <col min="26" max="28" width="9" style="1"/>
    <col min="29" max="31" width="9" style="21"/>
    <col min="32" max="34" width="9" style="1"/>
    <col min="35" max="37" width="9" style="21"/>
    <col min="38" max="40" width="9" style="1"/>
    <col min="41" max="43" width="9" style="21"/>
    <col min="44" max="46" width="9" style="1"/>
    <col min="47" max="49" width="9" style="21"/>
    <col min="50" max="52" width="9" style="1"/>
    <col min="53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7" t="s">
        <v>0</v>
      </c>
      <c r="C5" s="8" t="s">
        <v>1</v>
      </c>
      <c r="D5" s="7" t="s">
        <v>2</v>
      </c>
      <c r="E5" s="12" t="s">
        <v>0</v>
      </c>
      <c r="F5" s="13" t="s">
        <v>1</v>
      </c>
      <c r="G5" s="12" t="s">
        <v>2</v>
      </c>
      <c r="H5" s="7" t="s">
        <v>0</v>
      </c>
      <c r="I5" s="8" t="s">
        <v>1</v>
      </c>
      <c r="J5" s="7" t="s">
        <v>2</v>
      </c>
      <c r="K5" s="12" t="s">
        <v>0</v>
      </c>
      <c r="L5" s="13" t="s">
        <v>1</v>
      </c>
      <c r="M5" s="12" t="s">
        <v>2</v>
      </c>
      <c r="N5" s="7" t="s">
        <v>0</v>
      </c>
      <c r="O5" s="8" t="s">
        <v>1</v>
      </c>
      <c r="P5" s="7" t="s">
        <v>2</v>
      </c>
      <c r="Q5" s="12" t="s">
        <v>0</v>
      </c>
      <c r="R5" s="13" t="s">
        <v>1</v>
      </c>
      <c r="S5" s="12" t="s">
        <v>2</v>
      </c>
      <c r="T5" s="7" t="s">
        <v>0</v>
      </c>
      <c r="U5" s="8" t="s">
        <v>1</v>
      </c>
      <c r="V5" s="7" t="s">
        <v>2</v>
      </c>
      <c r="W5" s="12" t="s">
        <v>0</v>
      </c>
      <c r="X5" s="13" t="s">
        <v>1</v>
      </c>
      <c r="Y5" s="12" t="s">
        <v>2</v>
      </c>
      <c r="Z5" s="7" t="s">
        <v>0</v>
      </c>
      <c r="AA5" s="8" t="s">
        <v>1</v>
      </c>
      <c r="AB5" s="7" t="s">
        <v>2</v>
      </c>
      <c r="AC5" s="12" t="s">
        <v>0</v>
      </c>
      <c r="AD5" s="13" t="s">
        <v>1</v>
      </c>
      <c r="AE5" s="12" t="s">
        <v>2</v>
      </c>
      <c r="AF5" s="7" t="s">
        <v>0</v>
      </c>
      <c r="AG5" s="8" t="s">
        <v>1</v>
      </c>
      <c r="AH5" s="7" t="s">
        <v>2</v>
      </c>
      <c r="AI5" s="12" t="s">
        <v>0</v>
      </c>
      <c r="AJ5" s="13" t="s">
        <v>1</v>
      </c>
      <c r="AK5" s="12" t="s">
        <v>2</v>
      </c>
      <c r="AL5" s="7" t="s">
        <v>0</v>
      </c>
      <c r="AM5" s="8" t="s">
        <v>1</v>
      </c>
      <c r="AN5" s="7" t="s">
        <v>2</v>
      </c>
      <c r="AO5" s="12" t="s">
        <v>0</v>
      </c>
      <c r="AP5" s="13" t="s">
        <v>1</v>
      </c>
      <c r="AQ5" s="12" t="s">
        <v>2</v>
      </c>
      <c r="AR5" s="7" t="s">
        <v>0</v>
      </c>
      <c r="AS5" s="8" t="s">
        <v>1</v>
      </c>
      <c r="AT5" s="7" t="s">
        <v>2</v>
      </c>
      <c r="AU5" s="12" t="s">
        <v>0</v>
      </c>
      <c r="AV5" s="13" t="s">
        <v>1</v>
      </c>
      <c r="AW5" s="12" t="s">
        <v>2</v>
      </c>
      <c r="AX5" s="7" t="s">
        <v>0</v>
      </c>
      <c r="AY5" s="8" t="s">
        <v>1</v>
      </c>
      <c r="AZ5" s="7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0.1303</v>
      </c>
      <c r="C7">
        <v>2.0000000000000001E-4</v>
      </c>
      <c r="D7">
        <v>8.0000000000000004E-4</v>
      </c>
      <c r="E7" s="15">
        <f>IF(B7&gt;0.12156,B7-0.12156,0.12156-B7)</f>
        <v>8.7399999999999978E-3</v>
      </c>
      <c r="F7" s="15">
        <f>IF(C7&gt;0.00497,C7-0.00497,IF(C7&gt;0,0.00497-C7,IF(C7&gt;(-0.00497),0.00497-(C7*(-1)),(C7+0.00497)*(-1))))</f>
        <v>4.7699999999999999E-3</v>
      </c>
      <c r="G7" s="16">
        <f>IF(D7&gt;0.00155,D7-0.00155,IF(D7&gt;0,0.00155-D7,IF(D7&gt;(-0.00155),0.00155-(D7*(-1)),(D7+0.00155)*(-1))))</f>
        <v>7.4999999999999991E-4</v>
      </c>
      <c r="H7">
        <v>9.1600000000000001E-2</v>
      </c>
      <c r="I7">
        <v>9.9000000000000008E-3</v>
      </c>
      <c r="J7">
        <v>6.1000000000000004E-3</v>
      </c>
      <c r="K7" s="21">
        <f>IF(H7&gt;0.07361,H7-0.07361,0.07361-H7)</f>
        <v>1.7990000000000006E-2</v>
      </c>
      <c r="L7" s="21">
        <f>IF(I7&gt;0.00211,I7-0.00211,IF(I7&gt;0,0.00211-I7,IF(I7&gt;(-0.00211),0.00211-(I7*(-1)),(I7+0.00211)*(-1))))</f>
        <v>7.7900000000000009E-3</v>
      </c>
      <c r="M7" s="21">
        <f>IF(J7&gt;0.00369,J7-0.00369,IF(J7&gt;0,0.00369-J7,IF(J7&gt;(-0.00369),0.00369-(J7*(-1)),(J7+0.00369)*(-1))))</f>
        <v>2.4100000000000002E-3</v>
      </c>
      <c r="N7">
        <v>0.1205</v>
      </c>
      <c r="O7">
        <v>-1E-3</v>
      </c>
      <c r="P7">
        <v>3.7000000000000002E-3</v>
      </c>
      <c r="Q7" s="21">
        <f>IF(N7&gt;0.1174,N7-0.1174,0.1174-N7)</f>
        <v>3.0999999999999917E-3</v>
      </c>
      <c r="R7" s="21">
        <f>IF(O7&gt;0.0069,O7-0.0069,IF(O7&gt;0,0.0069-O7,IF(O7&gt;(-0.0069),0.0069-(O7*(-1)),(O7+0.0069)*(-1))))</f>
        <v>5.8999999999999999E-3</v>
      </c>
      <c r="S7" s="21">
        <f>IF(P7&gt;0.00507,P7-0.00507,IF(P7&gt;0,0.00507-P7,IF(P7&gt;(-0.00507),0.00507-(P7*(-1)),(P7+0.00507)*(-1))))</f>
        <v>1.3699999999999997E-3</v>
      </c>
      <c r="T7">
        <v>0.107</v>
      </c>
      <c r="U7">
        <v>3.8999999999999998E-3</v>
      </c>
      <c r="V7">
        <v>-5.7999999999999996E-3</v>
      </c>
      <c r="W7" s="21">
        <f>IF(T7&gt;0.10721,T7-0.10721,0.10721-T7)</f>
        <v>2.1000000000000185E-4</v>
      </c>
      <c r="X7" s="21">
        <f>IF(U7&gt;0.00218,U7-0.00218,IF(U7&gt;0,0.00218-U7,IF(U7&gt;(-0.00218),0.00218-(U7*(-1)),(U7+0.00218)*(-1))))</f>
        <v>1.7199999999999997E-3</v>
      </c>
      <c r="Y7" s="21">
        <f>IF(V7&gt;0.00202,V7-0.00202,IF(V7&gt;0,0.00202-V7,IF(V7&gt;(-0.00202),0.00202-(V7*(-1)),(V7+0.00202)*(-1))))</f>
        <v>3.7799999999999995E-3</v>
      </c>
      <c r="Z7">
        <v>8.1799999999999998E-2</v>
      </c>
      <c r="AA7">
        <v>1.26E-2</v>
      </c>
      <c r="AB7">
        <v>1.0500000000000001E-2</v>
      </c>
      <c r="AC7" s="21">
        <f>IF(Z7&gt;0.0412,Z7-0.0412,0.0412-Z7)</f>
        <v>4.0599999999999997E-2</v>
      </c>
      <c r="AD7" s="21">
        <f>IF(AA7&gt;0.00384,AA7-0.00384,IF(AA7&gt;0,0.00384-AA7,IF(AA7&gt;(-0.00384),0.00384-(AA7*(-1)),(AA7+0.00384)*(-1))))</f>
        <v>8.7600000000000004E-3</v>
      </c>
      <c r="AE7" s="21">
        <f>IF(AB7&gt;0.00115,AB7-0.00115,IF(AB7&gt;0,0.00115-AB7,IF(AB7&gt;(-0.00115),0.00115-(AB7*(-1)),(AB7+0.00115)*(-1))))</f>
        <v>9.3500000000000007E-3</v>
      </c>
      <c r="AF7">
        <v>9.7600000000000006E-2</v>
      </c>
      <c r="AG7">
        <v>-1.0500000000000001E-2</v>
      </c>
      <c r="AH7">
        <v>1.03E-2</v>
      </c>
      <c r="AI7" s="21">
        <f>IF(AF7&gt;0.08982,AF7-0.08982,0.08982-AF7)</f>
        <v>7.7800000000000091E-3</v>
      </c>
      <c r="AJ7" s="21">
        <f>IF(AG7&gt;0.00213,AG7-0.00213,IF(AG7&gt;0,0.00213-AG7,IF(AG7&gt;(-0.00213),0.00213-(AG7*(-1)),(AG7+0.00213)*(-1))))</f>
        <v>8.3700000000000007E-3</v>
      </c>
      <c r="AK7" s="21">
        <f>IF(AH7&gt;0.00148,AH7-0.00148,IF(AH7&gt;0,0.00148-AH7,IF(AH7&gt;(-0.00148),0.00148-(AH7*(-1)),(AH7+0.00148)*(-1))))</f>
        <v>8.8199999999999997E-3</v>
      </c>
      <c r="AL7">
        <v>7.4399999999999994E-2</v>
      </c>
      <c r="AM7">
        <v>-2.7199999999999998E-2</v>
      </c>
      <c r="AN7">
        <v>9.9000000000000008E-3</v>
      </c>
      <c r="AO7" s="21">
        <f>IF(AL7&gt;0.0868,AL7-0.0868,0.0868-AL7)</f>
        <v>1.2400000000000008E-2</v>
      </c>
      <c r="AP7" s="21">
        <f>IF(AM7&gt;0.00529,AM7-0.00529,IF(AM7&gt;0,0.00529-AM7,IF(AM7&gt;(-0.00529),0.00529-(AM7*(-1)),(AM7+0.00529)*(-1))))</f>
        <v>2.1909999999999999E-2</v>
      </c>
      <c r="AQ7" s="21">
        <f>IF(AN7&gt;0.00201,AN7-0.00201,IF(AN7&gt;0,0.00201-AN7,IF(AN7&gt;(-0.00201),0.00201-(AN7*(-1)),(AN7+0.00201)*(-1))))</f>
        <v>7.8900000000000012E-3</v>
      </c>
      <c r="AR7">
        <v>8.0799999999999997E-2</v>
      </c>
      <c r="AS7">
        <v>1.06E-2</v>
      </c>
      <c r="AT7">
        <v>1.6E-2</v>
      </c>
      <c r="AU7" s="21">
        <f>IF(AR7&gt;0.08781,AR7-0.08781,0.08781-AR7)</f>
        <v>7.0100000000000023E-3</v>
      </c>
      <c r="AV7" s="21">
        <f>IF(AS7&gt;0.00428,AS7-0.00428,IF(AS7&gt;0,0.00428-AS7,IF(AS7&gt;(-0.00428),0.00428-(AS7*(-1)),(AS7+0.00428)*(-1))))</f>
        <v>6.3200000000000001E-3</v>
      </c>
      <c r="AW7" s="21">
        <f>IF(AT7&gt;0.00132,AT7-0.00132,IF(AT7&gt;0,0.00132-AT7,IF(AT7&gt;(-0.00132),0.00132-(AT7*(-1)),(AT7+0.00132)*(-1))))</f>
        <v>1.468E-2</v>
      </c>
      <c r="AX7">
        <v>4.9399999999999999E-2</v>
      </c>
      <c r="AY7">
        <v>-8.9999999999999993E-3</v>
      </c>
      <c r="AZ7">
        <v>-8.0000000000000004E-4</v>
      </c>
      <c r="BA7" s="21">
        <f>IF(AX7&gt;0.05478,AX7-0.05478,0.05478-AX7)</f>
        <v>5.3800000000000028E-3</v>
      </c>
      <c r="BB7" s="21">
        <f>IF(AY7&gt;0.00053,AY7-0.00053,IF(AY7&gt;0,0.00053-AY7,IF(AY7&gt;(-0.00053),0.00053-(AY7*(-1)),(AY7+0.00053)*(-1))))</f>
        <v>8.4700000000000001E-3</v>
      </c>
      <c r="BC7" s="21">
        <f>IF(AZ7&gt;0.00543,AZ7-0.00543,IF(AZ7&gt;0,0.00543-AZ7,IF(AZ7&gt;(-0.00543),0.00543-(AZ7*(-1)),(AZ7+0.00543)*(-1))))</f>
        <v>4.6299999999999996E-3</v>
      </c>
    </row>
    <row r="8" spans="1:55" ht="15">
      <c r="A8" s="1">
        <v>2</v>
      </c>
      <c r="B8">
        <v>0.1244</v>
      </c>
      <c r="C8">
        <v>-2.0999999999999999E-3</v>
      </c>
      <c r="D8">
        <v>-2.0000000000000001E-4</v>
      </c>
      <c r="E8" s="15">
        <f t="shared" ref="E8:E71" si="0">IF(B8&gt;0.12156,B8-0.12156,0.12156-B8)</f>
        <v>2.8399999999999953E-3</v>
      </c>
      <c r="F8" s="15">
        <f t="shared" ref="F8:F71" si="1">IF(C8&gt;0.00497,C8-0.00497,IF(C8&gt;0,0.00497-C8,IF(C8&gt;(-0.00497),0.00497-(C8*(-1)),(C8+0.00497)*(-1))))</f>
        <v>2.8699999999999997E-3</v>
      </c>
      <c r="G8" s="16">
        <f t="shared" ref="G8:G71" si="2">IF(D8&gt;0.00155,D8-0.00155,IF(D8&gt;0,0.00155-D8,IF(D8&gt;(-0.00155),0.00155-(D8*(-1)),(D8+0.00155)*(-1))))</f>
        <v>1.3499999999999999E-3</v>
      </c>
      <c r="H8">
        <v>6.0600000000000001E-2</v>
      </c>
      <c r="I8">
        <v>7.1999999999999998E-3</v>
      </c>
      <c r="J8">
        <v>8.8999999999999999E-3</v>
      </c>
      <c r="K8" s="21">
        <f t="shared" ref="K8:K71" si="3">IF(H8&gt;0.07361,H8-0.07361,0.07361-H8)</f>
        <v>1.3009999999999994E-2</v>
      </c>
      <c r="L8" s="21">
        <f t="shared" ref="L8:L71" si="4">IF(I8&gt;0.00211,I8-0.00211,IF(I8&gt;0,0.00211-I8,IF(I8&gt;(-0.00211),0.00211-(I8*(-1)),(I8+0.00211)*(-1))))</f>
        <v>5.0899999999999999E-3</v>
      </c>
      <c r="M8" s="21">
        <f t="shared" ref="M8:M71" si="5">IF(J8&gt;0.00369,J8-0.00369,IF(J8&gt;0,0.00369-J8,IF(J8&gt;(-0.00369),0.00369-(J8*(-1)),(J8+0.00369)*(-1))))</f>
        <v>5.2099999999999994E-3</v>
      </c>
      <c r="N8">
        <v>0.1124</v>
      </c>
      <c r="O8">
        <v>-4.1000000000000003E-3</v>
      </c>
      <c r="P8">
        <v>-5.0000000000000001E-3</v>
      </c>
      <c r="Q8" s="21">
        <f t="shared" ref="Q8:Q71" si="6">IF(N8&gt;0.1174,N8-0.1174,0.1174-N8)</f>
        <v>5.0000000000000044E-3</v>
      </c>
      <c r="R8" s="21">
        <f t="shared" ref="R8:R71" si="7">IF(O8&gt;0.0069,O8-0.0069,IF(O8&gt;0,0.0069-O8,IF(O8&gt;(-0.0069),0.0069-(O8*(-1)),(O8+0.0069)*(-1))))</f>
        <v>2.7999999999999995E-3</v>
      </c>
      <c r="S8" s="21">
        <f t="shared" ref="S8:S71" si="8">IF(P8&gt;0.00507,P8-0.00507,IF(P8&gt;0,0.00507-P8,IF(P8&gt;(-0.00507),0.00507-(P8*(-1)),(P8+0.00507)*(-1))))</f>
        <v>6.999999999999975E-5</v>
      </c>
      <c r="T8">
        <v>9.98E-2</v>
      </c>
      <c r="U8">
        <v>-4.1000000000000003E-3</v>
      </c>
      <c r="V8">
        <v>-5.7999999999999996E-3</v>
      </c>
      <c r="W8" s="21">
        <f t="shared" ref="W8:W71" si="9">IF(T8&gt;0.10721,T8-0.10721,0.10721-T8)</f>
        <v>7.4099999999999999E-3</v>
      </c>
      <c r="X8" s="21">
        <f t="shared" ref="X8:X71" si="10">IF(U8&gt;0.00218,U8-0.00218,IF(U8&gt;0,0.00218-U8,IF(U8&gt;(-0.00218),0.00218-(U8*(-1)),(U8+0.00218)*(-1))))</f>
        <v>1.9200000000000003E-3</v>
      </c>
      <c r="Y8" s="21">
        <f t="shared" ref="Y8:Y71" si="11">IF(V8&gt;0.00202,V8-0.00202,IF(V8&gt;0,0.00202-V8,IF(V8&gt;(-0.00202),0.00202-(V8*(-1)),(V8+0.00202)*(-1))))</f>
        <v>3.7799999999999995E-3</v>
      </c>
      <c r="Z8">
        <v>6.9800000000000001E-2</v>
      </c>
      <c r="AA8">
        <v>2.41E-2</v>
      </c>
      <c r="AB8">
        <v>-3.3999999999999998E-3</v>
      </c>
      <c r="AC8" s="21">
        <f t="shared" ref="AC8:AC71" si="12">IF(Z8&gt;0.0412,Z8-0.0412,0.0412-Z8)</f>
        <v>2.86E-2</v>
      </c>
      <c r="AD8" s="21">
        <f t="shared" ref="AD8:AD71" si="13">IF(AA8&gt;0.00384,AA8-0.00384,IF(AA8&gt;0,0.00384-AA8,IF(AA8&gt;(-0.00384),0.00384-(AA8*(-1)),(AA8+0.00384)*(-1))))</f>
        <v>2.026E-2</v>
      </c>
      <c r="AE8" s="21">
        <f t="shared" ref="AE8:AE71" si="14">IF(AB8&gt;0.00115,AB8-0.00115,IF(AB8&gt;0,0.00115-AB8,IF(AB8&gt;(-0.00115),0.00115-(AB8*(-1)),(AB8+0.00115)*(-1))))</f>
        <v>2.2499999999999998E-3</v>
      </c>
      <c r="AF8">
        <v>0.10059999999999999</v>
      </c>
      <c r="AG8">
        <v>-7.3000000000000001E-3</v>
      </c>
      <c r="AH8">
        <v>-2.8E-3</v>
      </c>
      <c r="AI8" s="21">
        <f t="shared" ref="AI8:AI71" si="15">IF(AF8&gt;0.08982,AF8-0.08982,0.08982-AF8)</f>
        <v>1.0779999999999998E-2</v>
      </c>
      <c r="AJ8" s="21">
        <f t="shared" ref="AJ8:AJ71" si="16">IF(AG8&gt;0.00213,AG8-0.00213,IF(AG8&gt;0,0.00213-AG8,IF(AG8&gt;(-0.00213),0.00213-(AG8*(-1)),(AG8+0.00213)*(-1))))</f>
        <v>5.1700000000000001E-3</v>
      </c>
      <c r="AK8" s="21">
        <f t="shared" ref="AK8:AK71" si="17">IF(AH8&gt;0.00148,AH8-0.00148,IF(AH8&gt;0,0.00148-AH8,IF(AH8&gt;(-0.00148),0.00148-(AH8*(-1)),(AH8+0.00148)*(-1))))</f>
        <v>1.32E-3</v>
      </c>
      <c r="AL8">
        <v>8.2799999999999999E-2</v>
      </c>
      <c r="AM8">
        <v>-3.5099999999999999E-2</v>
      </c>
      <c r="AN8">
        <v>1.12E-2</v>
      </c>
      <c r="AO8" s="21">
        <f t="shared" ref="AO8:AO71" si="18">IF(AL8&gt;0.0868,AL8-0.0868,0.0868-AL8)</f>
        <v>4.0000000000000036E-3</v>
      </c>
      <c r="AP8" s="21">
        <f t="shared" ref="AP8:AP71" si="19">IF(AM8&gt;0.00529,AM8-0.00529,IF(AM8&gt;0,0.00529-AM8,IF(AM8&gt;(-0.00529),0.00529-(AM8*(-1)),(AM8+0.00529)*(-1))))</f>
        <v>2.981E-2</v>
      </c>
      <c r="AQ8" s="21">
        <f t="shared" ref="AQ8:AQ71" si="20">IF(AN8&gt;0.00201,AN8-0.00201,IF(AN8&gt;0,0.00201-AN8,IF(AN8&gt;(-0.00201),0.00201-(AN8*(-1)),(AN8+0.00201)*(-1))))</f>
        <v>9.1900000000000003E-3</v>
      </c>
      <c r="AR8">
        <v>9.6199999999999994E-2</v>
      </c>
      <c r="AS8">
        <v>-2.5999999999999999E-3</v>
      </c>
      <c r="AT8">
        <v>-2.0000000000000001E-4</v>
      </c>
      <c r="AU8" s="21">
        <f t="shared" ref="AU8:AU71" si="21">IF(AR8&gt;0.08781,AR8-0.08781,0.08781-AR8)</f>
        <v>8.3899999999999947E-3</v>
      </c>
      <c r="AV8" s="21">
        <f t="shared" ref="AV8:AV71" si="22">IF(AS8&gt;0.00428,AS8-0.00428,IF(AS8&gt;0,0.00428-AS8,IF(AS8&gt;(-0.00428),0.00428-(AS8*(-1)),(AS8+0.00428)*(-1))))</f>
        <v>1.6800000000000001E-3</v>
      </c>
      <c r="AW8" s="21">
        <f t="shared" ref="AW8:AW71" si="23">IF(AT8&gt;0.00132,AT8-0.00132,IF(AT8&gt;0,0.00132-AT8,IF(AT8&gt;(-0.00132),0.00132-(AT8*(-1)),(AT8+0.00132)*(-1))))</f>
        <v>1.1199999999999999E-3</v>
      </c>
      <c r="AX8">
        <v>6.4899999999999999E-2</v>
      </c>
      <c r="AY8">
        <v>5.7000000000000002E-3</v>
      </c>
      <c r="AZ8">
        <v>7.6E-3</v>
      </c>
      <c r="BA8" s="21">
        <f t="shared" ref="BA8:BA71" si="24">IF(AX8&gt;0.05478,AX8-0.05478,0.05478-AX8)</f>
        <v>1.0119999999999997E-2</v>
      </c>
      <c r="BB8" s="21">
        <f t="shared" ref="BB8:BB71" si="25">IF(AY8&gt;0.00053,AY8-0.00053,IF(AY8&gt;0,0.00053-AY8,IF(AY8&gt;(-0.00053),0.00053-(AY8*(-1)),(AY8+0.00053)*(-1))))</f>
        <v>5.1700000000000001E-3</v>
      </c>
      <c r="BC8" s="21">
        <f t="shared" ref="BC8:BC71" si="26">IF(AZ8&gt;0.00543,AZ8-0.00543,IF(AZ8&gt;0,0.00543-AZ8,IF(AZ8&gt;(-0.00543),0.00543-(AZ8*(-1)),(AZ8+0.00543)*(-1))))</f>
        <v>2.1700000000000001E-3</v>
      </c>
    </row>
    <row r="9" spans="1:55" ht="15">
      <c r="A9" s="1">
        <v>3</v>
      </c>
      <c r="B9">
        <v>0.12</v>
      </c>
      <c r="C9">
        <v>-1.9E-3</v>
      </c>
      <c r="D9">
        <v>-1.6000000000000001E-3</v>
      </c>
      <c r="E9" s="15">
        <f t="shared" si="0"/>
        <v>1.5600000000000058E-3</v>
      </c>
      <c r="F9" s="15">
        <f t="shared" si="1"/>
        <v>3.0699999999999998E-3</v>
      </c>
      <c r="G9" s="16">
        <f t="shared" si="2"/>
        <v>5.0000000000000131E-5</v>
      </c>
      <c r="H9">
        <v>5.3800000000000001E-2</v>
      </c>
      <c r="I9">
        <v>1.4200000000000001E-2</v>
      </c>
      <c r="J9">
        <v>1.3899999999999999E-2</v>
      </c>
      <c r="K9" s="21">
        <f t="shared" si="3"/>
        <v>1.9809999999999994E-2</v>
      </c>
      <c r="L9" s="21">
        <f t="shared" si="4"/>
        <v>1.209E-2</v>
      </c>
      <c r="M9" s="21">
        <f t="shared" si="5"/>
        <v>1.0209999999999999E-2</v>
      </c>
      <c r="N9">
        <v>0.111</v>
      </c>
      <c r="O9">
        <v>-1.1299999999999999E-2</v>
      </c>
      <c r="P9">
        <v>-8.0000000000000002E-3</v>
      </c>
      <c r="Q9" s="21">
        <f t="shared" si="6"/>
        <v>6.4000000000000029E-3</v>
      </c>
      <c r="R9" s="21">
        <f t="shared" si="7"/>
        <v>4.3999999999999994E-3</v>
      </c>
      <c r="S9" s="21">
        <f t="shared" si="8"/>
        <v>2.9300000000000003E-3</v>
      </c>
      <c r="T9">
        <v>0.10059999999999999</v>
      </c>
      <c r="U9">
        <v>2.3999999999999998E-3</v>
      </c>
      <c r="V9">
        <v>-6.7000000000000002E-3</v>
      </c>
      <c r="W9" s="21">
        <f t="shared" si="9"/>
        <v>6.6100000000000048E-3</v>
      </c>
      <c r="X9" s="21">
        <f t="shared" si="10"/>
        <v>2.1999999999999971E-4</v>
      </c>
      <c r="Y9" s="21">
        <f t="shared" si="11"/>
        <v>4.6800000000000001E-3</v>
      </c>
      <c r="Z9">
        <v>5.1299999999999998E-2</v>
      </c>
      <c r="AA9">
        <v>1.3899999999999999E-2</v>
      </c>
      <c r="AB9">
        <v>-8.8999999999999999E-3</v>
      </c>
      <c r="AC9" s="21">
        <f t="shared" si="12"/>
        <v>1.0099999999999998E-2</v>
      </c>
      <c r="AD9" s="21">
        <f t="shared" si="13"/>
        <v>1.0059999999999999E-2</v>
      </c>
      <c r="AE9" s="21">
        <f t="shared" si="14"/>
        <v>7.7499999999999999E-3</v>
      </c>
      <c r="AF9">
        <v>9.4700000000000006E-2</v>
      </c>
      <c r="AG9">
        <v>5.9999999999999995E-4</v>
      </c>
      <c r="AH9">
        <v>-1.49E-2</v>
      </c>
      <c r="AI9" s="21">
        <f t="shared" si="15"/>
        <v>4.8800000000000093E-3</v>
      </c>
      <c r="AJ9" s="21">
        <f t="shared" si="16"/>
        <v>1.5300000000000001E-3</v>
      </c>
      <c r="AK9" s="21">
        <f t="shared" si="17"/>
        <v>1.342E-2</v>
      </c>
      <c r="AL9">
        <v>6.9800000000000001E-2</v>
      </c>
      <c r="AM9">
        <v>-5.0000000000000001E-3</v>
      </c>
      <c r="AN9">
        <v>1.7500000000000002E-2</v>
      </c>
      <c r="AO9" s="21">
        <f t="shared" si="18"/>
        <v>1.7000000000000001E-2</v>
      </c>
      <c r="AP9" s="21">
        <f t="shared" si="19"/>
        <v>2.9000000000000033E-4</v>
      </c>
      <c r="AQ9" s="21">
        <f t="shared" si="20"/>
        <v>1.5490000000000002E-2</v>
      </c>
      <c r="AR9">
        <v>8.7599999999999997E-2</v>
      </c>
      <c r="AS9">
        <v>1.4200000000000001E-2</v>
      </c>
      <c r="AT9">
        <v>-1E-4</v>
      </c>
      <c r="AU9" s="21">
        <f t="shared" si="21"/>
        <v>2.1000000000000185E-4</v>
      </c>
      <c r="AV9" s="21">
        <f t="shared" si="22"/>
        <v>9.9200000000000017E-3</v>
      </c>
      <c r="AW9" s="21">
        <f t="shared" si="23"/>
        <v>1.2199999999999999E-3</v>
      </c>
      <c r="AX9">
        <v>6.0299999999999999E-2</v>
      </c>
      <c r="AY9">
        <v>-5.7000000000000002E-3</v>
      </c>
      <c r="AZ9">
        <v>1.2699999999999999E-2</v>
      </c>
      <c r="BA9" s="21">
        <f t="shared" si="24"/>
        <v>5.5199999999999971E-3</v>
      </c>
      <c r="BB9" s="21">
        <f t="shared" si="25"/>
        <v>5.1700000000000001E-3</v>
      </c>
      <c r="BC9" s="21">
        <f t="shared" si="26"/>
        <v>7.2699999999999996E-3</v>
      </c>
    </row>
    <row r="10" spans="1:55" ht="15">
      <c r="A10" s="1">
        <v>4</v>
      </c>
      <c r="B10">
        <v>0.122</v>
      </c>
      <c r="C10">
        <v>5.9999999999999995E-4</v>
      </c>
      <c r="D10">
        <v>-2.5999999999999999E-3</v>
      </c>
      <c r="E10" s="15">
        <f t="shared" si="0"/>
        <v>4.3999999999999595E-4</v>
      </c>
      <c r="F10" s="15">
        <f t="shared" si="1"/>
        <v>4.3699999999999998E-3</v>
      </c>
      <c r="G10" s="16">
        <f t="shared" si="2"/>
        <v>1.0499999999999999E-3</v>
      </c>
      <c r="H10">
        <v>7.9600000000000004E-2</v>
      </c>
      <c r="I10">
        <v>3.0700000000000002E-2</v>
      </c>
      <c r="J10">
        <v>-1.01E-2</v>
      </c>
      <c r="K10" s="21">
        <f t="shared" si="3"/>
        <v>5.9900000000000092E-3</v>
      </c>
      <c r="L10" s="21">
        <f t="shared" si="4"/>
        <v>2.8590000000000001E-2</v>
      </c>
      <c r="M10" s="21">
        <f t="shared" si="5"/>
        <v>6.409999999999999E-3</v>
      </c>
      <c r="N10">
        <v>0.1182</v>
      </c>
      <c r="O10">
        <v>-8.9999999999999993E-3</v>
      </c>
      <c r="P10">
        <v>-7.4999999999999997E-3</v>
      </c>
      <c r="Q10" s="21">
        <f t="shared" si="6"/>
        <v>7.9999999999999516E-4</v>
      </c>
      <c r="R10" s="21">
        <f t="shared" si="7"/>
        <v>2.0999999999999994E-3</v>
      </c>
      <c r="S10" s="21">
        <f t="shared" si="8"/>
        <v>2.4299999999999999E-3</v>
      </c>
      <c r="T10">
        <v>0.1094</v>
      </c>
      <c r="U10">
        <v>-8.6E-3</v>
      </c>
      <c r="V10">
        <v>-2.9999999999999997E-4</v>
      </c>
      <c r="W10" s="21">
        <f t="shared" si="9"/>
        <v>2.1899999999999975E-3</v>
      </c>
      <c r="X10" s="21">
        <f t="shared" si="10"/>
        <v>6.4200000000000004E-3</v>
      </c>
      <c r="Y10" s="21">
        <f t="shared" si="11"/>
        <v>1.7200000000000002E-3</v>
      </c>
      <c r="Z10">
        <v>4.4600000000000001E-2</v>
      </c>
      <c r="AA10">
        <v>1.6799999999999999E-2</v>
      </c>
      <c r="AB10">
        <v>-1.9E-2</v>
      </c>
      <c r="AC10" s="21">
        <f t="shared" si="12"/>
        <v>3.4000000000000002E-3</v>
      </c>
      <c r="AD10" s="21">
        <f t="shared" si="13"/>
        <v>1.2959999999999999E-2</v>
      </c>
      <c r="AE10" s="21">
        <f t="shared" si="14"/>
        <v>1.7849999999999998E-2</v>
      </c>
      <c r="AF10">
        <v>7.6700000000000004E-2</v>
      </c>
      <c r="AG10">
        <v>-1.8200000000000001E-2</v>
      </c>
      <c r="AH10">
        <v>-8.5000000000000006E-3</v>
      </c>
      <c r="AI10" s="21">
        <f t="shared" si="15"/>
        <v>1.3119999999999993E-2</v>
      </c>
      <c r="AJ10" s="21">
        <f t="shared" si="16"/>
        <v>1.6070000000000001E-2</v>
      </c>
      <c r="AK10" s="21">
        <f t="shared" si="17"/>
        <v>7.0200000000000002E-3</v>
      </c>
      <c r="AL10">
        <v>7.6499999999999999E-2</v>
      </c>
      <c r="AM10">
        <v>-4.1999999999999997E-3</v>
      </c>
      <c r="AN10">
        <v>2.29E-2</v>
      </c>
      <c r="AO10" s="21">
        <f t="shared" si="18"/>
        <v>1.0300000000000004E-2</v>
      </c>
      <c r="AP10" s="21">
        <f t="shared" si="19"/>
        <v>1.0900000000000007E-3</v>
      </c>
      <c r="AQ10" s="21">
        <f t="shared" si="20"/>
        <v>2.0889999999999999E-2</v>
      </c>
      <c r="AR10">
        <v>8.14E-2</v>
      </c>
      <c r="AS10">
        <v>8.9999999999999998E-4</v>
      </c>
      <c r="AT10">
        <v>-7.4999999999999997E-3</v>
      </c>
      <c r="AU10" s="21">
        <f t="shared" si="21"/>
        <v>6.409999999999999E-3</v>
      </c>
      <c r="AV10" s="21">
        <f t="shared" si="22"/>
        <v>3.3800000000000002E-3</v>
      </c>
      <c r="AW10" s="21">
        <f t="shared" si="23"/>
        <v>6.1799999999999997E-3</v>
      </c>
      <c r="AX10">
        <v>4.9099999999999998E-2</v>
      </c>
      <c r="AY10">
        <v>-6.1999999999999998E-3</v>
      </c>
      <c r="AZ10">
        <v>1.84E-2</v>
      </c>
      <c r="BA10" s="21">
        <f t="shared" si="24"/>
        <v>5.6800000000000045E-3</v>
      </c>
      <c r="BB10" s="21">
        <f t="shared" si="25"/>
        <v>5.6699999999999997E-3</v>
      </c>
      <c r="BC10" s="21">
        <f t="shared" si="26"/>
        <v>1.2969999999999999E-2</v>
      </c>
    </row>
    <row r="11" spans="1:55" ht="15">
      <c r="A11" s="1">
        <v>5</v>
      </c>
      <c r="B11">
        <v>0.12479999999999999</v>
      </c>
      <c r="C11">
        <v>-1.5E-3</v>
      </c>
      <c r="D11">
        <v>-1E-4</v>
      </c>
      <c r="E11" s="15">
        <f t="shared" si="0"/>
        <v>3.2399999999999929E-3</v>
      </c>
      <c r="F11" s="15">
        <f t="shared" si="1"/>
        <v>3.4699999999999996E-3</v>
      </c>
      <c r="G11" s="16">
        <f t="shared" si="2"/>
        <v>1.4499999999999999E-3</v>
      </c>
      <c r="H11">
        <v>5.6800000000000003E-2</v>
      </c>
      <c r="I11">
        <v>-2.35E-2</v>
      </c>
      <c r="J11">
        <v>1.5E-3</v>
      </c>
      <c r="K11" s="21">
        <f t="shared" si="3"/>
        <v>1.6809999999999992E-2</v>
      </c>
      <c r="L11" s="21">
        <f t="shared" si="4"/>
        <v>2.1389999999999999E-2</v>
      </c>
      <c r="M11" s="21">
        <f t="shared" si="5"/>
        <v>2.1900000000000001E-3</v>
      </c>
      <c r="N11">
        <v>0.1149</v>
      </c>
      <c r="O11">
        <v>-9.2999999999999992E-3</v>
      </c>
      <c r="P11">
        <v>-1.24E-2</v>
      </c>
      <c r="Q11" s="21">
        <f t="shared" si="6"/>
        <v>2.5000000000000022E-3</v>
      </c>
      <c r="R11" s="21">
        <f t="shared" si="7"/>
        <v>2.3999999999999994E-3</v>
      </c>
      <c r="S11" s="21">
        <f t="shared" si="8"/>
        <v>7.3299999999999997E-3</v>
      </c>
      <c r="T11">
        <v>0.1086</v>
      </c>
      <c r="U11">
        <v>-1.8E-3</v>
      </c>
      <c r="V11">
        <v>1.6000000000000001E-3</v>
      </c>
      <c r="W11" s="21">
        <f t="shared" si="9"/>
        <v>1.3900000000000023E-3</v>
      </c>
      <c r="X11" s="21">
        <f t="shared" si="10"/>
        <v>3.8000000000000013E-4</v>
      </c>
      <c r="Y11" s="21">
        <f t="shared" si="11"/>
        <v>4.2000000000000002E-4</v>
      </c>
      <c r="Z11">
        <v>6.6000000000000003E-2</v>
      </c>
      <c r="AA11">
        <v>4.82E-2</v>
      </c>
      <c r="AB11">
        <v>-1.6899999999999998E-2</v>
      </c>
      <c r="AC11" s="21">
        <f t="shared" si="12"/>
        <v>2.4800000000000003E-2</v>
      </c>
      <c r="AD11" s="21">
        <f t="shared" si="13"/>
        <v>4.4359999999999997E-2</v>
      </c>
      <c r="AE11" s="21">
        <f t="shared" si="14"/>
        <v>1.575E-2</v>
      </c>
      <c r="AF11">
        <v>8.3400000000000002E-2</v>
      </c>
      <c r="AG11">
        <v>3.5000000000000001E-3</v>
      </c>
      <c r="AH11">
        <v>-3.0999999999999999E-3</v>
      </c>
      <c r="AI11" s="21">
        <f t="shared" si="15"/>
        <v>6.4199999999999952E-3</v>
      </c>
      <c r="AJ11" s="21">
        <f t="shared" si="16"/>
        <v>1.3700000000000001E-3</v>
      </c>
      <c r="AK11" s="21">
        <f t="shared" si="17"/>
        <v>1.6199999999999999E-3</v>
      </c>
      <c r="AL11">
        <v>8.5500000000000007E-2</v>
      </c>
      <c r="AM11">
        <v>4.8999999999999998E-3</v>
      </c>
      <c r="AN11">
        <v>5.4999999999999997E-3</v>
      </c>
      <c r="AO11" s="21">
        <f t="shared" si="18"/>
        <v>1.2999999999999956E-3</v>
      </c>
      <c r="AP11" s="21">
        <f t="shared" si="19"/>
        <v>3.9000000000000059E-4</v>
      </c>
      <c r="AQ11" s="21">
        <f t="shared" si="20"/>
        <v>3.4899999999999996E-3</v>
      </c>
      <c r="AR11">
        <v>7.7200000000000005E-2</v>
      </c>
      <c r="AS11">
        <v>4.1000000000000003E-3</v>
      </c>
      <c r="AT11">
        <v>-2.1399999999999999E-2</v>
      </c>
      <c r="AU11" s="21">
        <f t="shared" si="21"/>
        <v>1.0609999999999994E-2</v>
      </c>
      <c r="AV11" s="21">
        <f t="shared" si="22"/>
        <v>1.799999999999996E-4</v>
      </c>
      <c r="AW11" s="21">
        <f t="shared" si="23"/>
        <v>2.0080000000000001E-2</v>
      </c>
      <c r="AX11">
        <v>5.2999999999999999E-2</v>
      </c>
      <c r="AY11">
        <v>-2.8E-3</v>
      </c>
      <c r="AZ11">
        <v>2.2800000000000001E-2</v>
      </c>
      <c r="BA11" s="21">
        <f t="shared" si="24"/>
        <v>1.7800000000000038E-3</v>
      </c>
      <c r="BB11" s="21">
        <f t="shared" si="25"/>
        <v>2.2699999999999999E-3</v>
      </c>
      <c r="BC11" s="21">
        <f t="shared" si="26"/>
        <v>1.737E-2</v>
      </c>
    </row>
    <row r="12" spans="1:55" ht="15">
      <c r="A12" s="1">
        <v>6</v>
      </c>
      <c r="B12">
        <v>0.1236</v>
      </c>
      <c r="C12">
        <v>-1.6999999999999999E-3</v>
      </c>
      <c r="D12">
        <v>-8.0000000000000004E-4</v>
      </c>
      <c r="E12" s="15">
        <f t="shared" si="0"/>
        <v>2.0400000000000001E-3</v>
      </c>
      <c r="F12" s="15">
        <f t="shared" si="1"/>
        <v>3.2699999999999995E-3</v>
      </c>
      <c r="G12" s="16">
        <f t="shared" si="2"/>
        <v>7.4999999999999991E-4</v>
      </c>
      <c r="H12">
        <v>5.96E-2</v>
      </c>
      <c r="I12">
        <v>-1.1900000000000001E-2</v>
      </c>
      <c r="J12">
        <v>5.4999999999999997E-3</v>
      </c>
      <c r="K12" s="21">
        <f t="shared" si="3"/>
        <v>1.4009999999999995E-2</v>
      </c>
      <c r="L12" s="21">
        <f t="shared" si="4"/>
        <v>9.7900000000000001E-3</v>
      </c>
      <c r="M12" s="21">
        <f t="shared" si="5"/>
        <v>1.8099999999999995E-3</v>
      </c>
      <c r="N12">
        <v>0.1182</v>
      </c>
      <c r="O12">
        <v>-1.54E-2</v>
      </c>
      <c r="P12">
        <v>-1.4999999999999999E-2</v>
      </c>
      <c r="Q12" s="21">
        <f t="shared" si="6"/>
        <v>7.9999999999999516E-4</v>
      </c>
      <c r="R12" s="21">
        <f t="shared" si="7"/>
        <v>8.5000000000000006E-3</v>
      </c>
      <c r="S12" s="21">
        <f t="shared" si="8"/>
        <v>9.9299999999999996E-3</v>
      </c>
      <c r="T12">
        <v>0.12039999999999999</v>
      </c>
      <c r="U12">
        <v>1.5E-3</v>
      </c>
      <c r="V12">
        <v>-5.8999999999999999E-3</v>
      </c>
      <c r="W12" s="21">
        <f t="shared" si="9"/>
        <v>1.3189999999999993E-2</v>
      </c>
      <c r="X12" s="21">
        <f t="shared" si="10"/>
        <v>6.8000000000000005E-4</v>
      </c>
      <c r="Y12" s="21">
        <f t="shared" si="11"/>
        <v>3.8799999999999998E-3</v>
      </c>
      <c r="Z12">
        <v>4.99E-2</v>
      </c>
      <c r="AA12">
        <v>4.9200000000000001E-2</v>
      </c>
      <c r="AB12">
        <v>-1.1900000000000001E-2</v>
      </c>
      <c r="AC12" s="21">
        <f t="shared" si="12"/>
        <v>8.6999999999999994E-3</v>
      </c>
      <c r="AD12" s="21">
        <f t="shared" si="13"/>
        <v>4.5359999999999998E-2</v>
      </c>
      <c r="AE12" s="21">
        <f t="shared" si="14"/>
        <v>1.0750000000000001E-2</v>
      </c>
      <c r="AF12">
        <v>8.8999999999999996E-2</v>
      </c>
      <c r="AG12">
        <v>-9.9000000000000008E-3</v>
      </c>
      <c r="AH12">
        <v>-1.9E-3</v>
      </c>
      <c r="AI12" s="21">
        <f t="shared" si="15"/>
        <v>8.2000000000000128E-4</v>
      </c>
      <c r="AJ12" s="21">
        <f t="shared" si="16"/>
        <v>7.7700000000000009E-3</v>
      </c>
      <c r="AK12" s="21">
        <f t="shared" si="17"/>
        <v>4.2000000000000002E-4</v>
      </c>
      <c r="AL12">
        <v>6.5799999999999997E-2</v>
      </c>
      <c r="AM12">
        <v>-2.5700000000000001E-2</v>
      </c>
      <c r="AN12">
        <v>-4.0000000000000001E-3</v>
      </c>
      <c r="AO12" s="21">
        <f t="shared" si="18"/>
        <v>2.1000000000000005E-2</v>
      </c>
      <c r="AP12" s="21">
        <f t="shared" si="19"/>
        <v>2.0410000000000001E-2</v>
      </c>
      <c r="AQ12" s="21">
        <f t="shared" si="20"/>
        <v>1.99E-3</v>
      </c>
      <c r="AR12">
        <v>3.0800000000000001E-2</v>
      </c>
      <c r="AS12">
        <v>-2.7799999999999998E-2</v>
      </c>
      <c r="AT12">
        <v>-1.3599999999999999E-2</v>
      </c>
      <c r="AU12" s="21">
        <f t="shared" si="21"/>
        <v>5.7009999999999998E-2</v>
      </c>
      <c r="AV12" s="21">
        <f t="shared" si="22"/>
        <v>2.3519999999999999E-2</v>
      </c>
      <c r="AW12" s="21">
        <f t="shared" si="23"/>
        <v>1.2279999999999999E-2</v>
      </c>
      <c r="AX12">
        <v>4.99E-2</v>
      </c>
      <c r="AY12">
        <v>1.2200000000000001E-2</v>
      </c>
      <c r="AZ12">
        <v>2.06E-2</v>
      </c>
      <c r="BA12" s="21">
        <f t="shared" si="24"/>
        <v>4.8800000000000024E-3</v>
      </c>
      <c r="BB12" s="21">
        <f t="shared" si="25"/>
        <v>1.1670000000000002E-2</v>
      </c>
      <c r="BC12" s="21">
        <f t="shared" si="26"/>
        <v>1.5169999999999999E-2</v>
      </c>
    </row>
    <row r="13" spans="1:55" ht="15">
      <c r="A13" s="1">
        <v>7</v>
      </c>
      <c r="B13">
        <v>0.12189999999999999</v>
      </c>
      <c r="C13">
        <v>-7.6E-3</v>
      </c>
      <c r="D13">
        <v>-1.6999999999999999E-3</v>
      </c>
      <c r="E13" s="15">
        <f t="shared" si="0"/>
        <v>3.3999999999999309E-4</v>
      </c>
      <c r="F13" s="15">
        <f t="shared" si="1"/>
        <v>2.6300000000000004E-3</v>
      </c>
      <c r="G13" s="16">
        <f t="shared" si="2"/>
        <v>1.4999999999999996E-4</v>
      </c>
      <c r="H13">
        <v>6.7599999999999993E-2</v>
      </c>
      <c r="I13">
        <v>-1.04E-2</v>
      </c>
      <c r="J13">
        <v>1.7899999999999999E-2</v>
      </c>
      <c r="K13" s="21">
        <f t="shared" si="3"/>
        <v>6.0100000000000015E-3</v>
      </c>
      <c r="L13" s="21">
        <f t="shared" si="4"/>
        <v>8.2899999999999988E-3</v>
      </c>
      <c r="M13" s="21">
        <f t="shared" si="5"/>
        <v>1.4209999999999999E-2</v>
      </c>
      <c r="N13">
        <v>0.12509999999999999</v>
      </c>
      <c r="O13">
        <v>-9.1999999999999998E-3</v>
      </c>
      <c r="P13">
        <v>-1.8800000000000001E-2</v>
      </c>
      <c r="Q13" s="21">
        <f t="shared" si="6"/>
        <v>7.6999999999999846E-3</v>
      </c>
      <c r="R13" s="21">
        <f t="shared" si="7"/>
        <v>2.3E-3</v>
      </c>
      <c r="S13" s="21">
        <f t="shared" si="8"/>
        <v>1.3730000000000001E-2</v>
      </c>
      <c r="T13">
        <v>0.1241</v>
      </c>
      <c r="U13">
        <v>3.5000000000000001E-3</v>
      </c>
      <c r="V13">
        <v>-9.5999999999999992E-3</v>
      </c>
      <c r="W13" s="21">
        <f t="shared" si="9"/>
        <v>1.6890000000000002E-2</v>
      </c>
      <c r="X13" s="21">
        <f t="shared" si="10"/>
        <v>1.32E-3</v>
      </c>
      <c r="Y13" s="21">
        <f t="shared" si="11"/>
        <v>7.5799999999999991E-3</v>
      </c>
      <c r="Z13">
        <v>4.1399999999999999E-2</v>
      </c>
      <c r="AA13">
        <v>5.6899999999999999E-2</v>
      </c>
      <c r="AB13">
        <v>-1.2800000000000001E-2</v>
      </c>
      <c r="AC13" s="21">
        <f t="shared" si="12"/>
        <v>1.9999999999999879E-4</v>
      </c>
      <c r="AD13" s="21">
        <f t="shared" si="13"/>
        <v>5.3059999999999996E-2</v>
      </c>
      <c r="AE13" s="21">
        <f t="shared" si="14"/>
        <v>1.1650000000000001E-2</v>
      </c>
      <c r="AF13">
        <v>9.0200000000000002E-2</v>
      </c>
      <c r="AG13">
        <v>-2.63E-2</v>
      </c>
      <c r="AH13">
        <v>-3.0999999999999999E-3</v>
      </c>
      <c r="AI13" s="21">
        <f t="shared" si="15"/>
        <v>3.8000000000000533E-4</v>
      </c>
      <c r="AJ13" s="21">
        <f t="shared" si="16"/>
        <v>2.4170000000000001E-2</v>
      </c>
      <c r="AK13" s="21">
        <f t="shared" si="17"/>
        <v>1.6199999999999999E-3</v>
      </c>
      <c r="AL13">
        <v>7.3200000000000001E-2</v>
      </c>
      <c r="AM13">
        <v>-1.4999999999999999E-2</v>
      </c>
      <c r="AN13">
        <v>3.8999999999999998E-3</v>
      </c>
      <c r="AO13" s="21">
        <f t="shared" si="18"/>
        <v>1.3600000000000001E-2</v>
      </c>
      <c r="AP13" s="21">
        <f t="shared" si="19"/>
        <v>9.7099999999999999E-3</v>
      </c>
      <c r="AQ13" s="21">
        <f t="shared" si="20"/>
        <v>1.8899999999999998E-3</v>
      </c>
      <c r="AR13">
        <v>5.6899999999999999E-2</v>
      </c>
      <c r="AS13">
        <v>-3.4000000000000002E-2</v>
      </c>
      <c r="AT13">
        <v>5.0000000000000001E-3</v>
      </c>
      <c r="AU13" s="21">
        <f t="shared" si="21"/>
        <v>3.091E-2</v>
      </c>
      <c r="AV13" s="21">
        <f t="shared" si="22"/>
        <v>2.9720000000000003E-2</v>
      </c>
      <c r="AW13" s="21">
        <f t="shared" si="23"/>
        <v>3.6800000000000001E-3</v>
      </c>
      <c r="AX13">
        <v>5.1700000000000003E-2</v>
      </c>
      <c r="AY13">
        <v>1.3299999999999999E-2</v>
      </c>
      <c r="AZ13">
        <v>2.2000000000000001E-3</v>
      </c>
      <c r="BA13" s="21">
        <f t="shared" si="24"/>
        <v>3.0799999999999994E-3</v>
      </c>
      <c r="BB13" s="21">
        <f t="shared" si="25"/>
        <v>1.277E-2</v>
      </c>
      <c r="BC13" s="21">
        <f t="shared" si="26"/>
        <v>3.2299999999999998E-3</v>
      </c>
    </row>
    <row r="14" spans="1:55" ht="15">
      <c r="A14" s="1">
        <v>8</v>
      </c>
      <c r="B14">
        <v>0.12520000000000001</v>
      </c>
      <c r="C14">
        <v>-9.4000000000000004E-3</v>
      </c>
      <c r="D14">
        <v>-1.1999999999999999E-3</v>
      </c>
      <c r="E14" s="15">
        <f t="shared" si="0"/>
        <v>3.6400000000000043E-3</v>
      </c>
      <c r="F14" s="15">
        <f t="shared" si="1"/>
        <v>4.4300000000000008E-3</v>
      </c>
      <c r="G14" s="16">
        <f t="shared" si="2"/>
        <v>3.5000000000000005E-4</v>
      </c>
      <c r="H14">
        <v>7.5700000000000003E-2</v>
      </c>
      <c r="I14">
        <v>7.4000000000000003E-3</v>
      </c>
      <c r="J14">
        <v>1.6400000000000001E-2</v>
      </c>
      <c r="K14" s="21">
        <f t="shared" si="3"/>
        <v>2.0900000000000085E-3</v>
      </c>
      <c r="L14" s="21">
        <f t="shared" si="4"/>
        <v>5.2900000000000004E-3</v>
      </c>
      <c r="M14" s="21">
        <f t="shared" si="5"/>
        <v>1.2710000000000001E-2</v>
      </c>
      <c r="N14">
        <v>0.1263</v>
      </c>
      <c r="O14">
        <v>-1.26E-2</v>
      </c>
      <c r="P14">
        <v>-1.9099999999999999E-2</v>
      </c>
      <c r="Q14" s="21">
        <f t="shared" si="6"/>
        <v>8.8999999999999913E-3</v>
      </c>
      <c r="R14" s="21">
        <f t="shared" si="7"/>
        <v>5.7000000000000002E-3</v>
      </c>
      <c r="S14" s="21">
        <f t="shared" si="8"/>
        <v>1.4029999999999999E-2</v>
      </c>
      <c r="T14">
        <v>0.12330000000000001</v>
      </c>
      <c r="U14">
        <v>2.5999999999999999E-3</v>
      </c>
      <c r="V14">
        <v>-1.2999999999999999E-2</v>
      </c>
      <c r="W14" s="21">
        <f t="shared" si="9"/>
        <v>1.6090000000000007E-2</v>
      </c>
      <c r="X14" s="21">
        <f t="shared" si="10"/>
        <v>4.199999999999998E-4</v>
      </c>
      <c r="Y14" s="21">
        <f t="shared" si="11"/>
        <v>1.098E-2</v>
      </c>
      <c r="Z14">
        <v>2.86E-2</v>
      </c>
      <c r="AA14">
        <v>3.0800000000000001E-2</v>
      </c>
      <c r="AB14">
        <v>-6.9999999999999999E-4</v>
      </c>
      <c r="AC14" s="21">
        <f t="shared" si="12"/>
        <v>1.26E-2</v>
      </c>
      <c r="AD14" s="21">
        <f t="shared" si="13"/>
        <v>2.6960000000000001E-2</v>
      </c>
      <c r="AE14" s="21">
        <f t="shared" si="14"/>
        <v>4.4999999999999999E-4</v>
      </c>
      <c r="AF14">
        <v>9.2899999999999996E-2</v>
      </c>
      <c r="AG14">
        <v>-1.5800000000000002E-2</v>
      </c>
      <c r="AH14">
        <v>-1.5E-3</v>
      </c>
      <c r="AI14" s="21">
        <f t="shared" si="15"/>
        <v>3.0799999999999994E-3</v>
      </c>
      <c r="AJ14" s="21">
        <f t="shared" si="16"/>
        <v>1.3670000000000002E-2</v>
      </c>
      <c r="AK14" s="21">
        <f t="shared" si="17"/>
        <v>2.0000000000000052E-5</v>
      </c>
      <c r="AL14">
        <v>8.2600000000000007E-2</v>
      </c>
      <c r="AM14">
        <v>-9.9000000000000008E-3</v>
      </c>
      <c r="AN14">
        <v>-2.3999999999999998E-3</v>
      </c>
      <c r="AO14" s="21">
        <f t="shared" si="18"/>
        <v>4.1999999999999954E-3</v>
      </c>
      <c r="AP14" s="21">
        <f t="shared" si="19"/>
        <v>4.6100000000000004E-3</v>
      </c>
      <c r="AQ14" s="21">
        <f t="shared" si="20"/>
        <v>3.8999999999999972E-4</v>
      </c>
      <c r="AR14">
        <v>4.7600000000000003E-2</v>
      </c>
      <c r="AS14">
        <v>6.8999999999999999E-3</v>
      </c>
      <c r="AT14">
        <v>1.5100000000000001E-2</v>
      </c>
      <c r="AU14" s="21">
        <f t="shared" si="21"/>
        <v>4.0209999999999996E-2</v>
      </c>
      <c r="AV14" s="21">
        <f t="shared" si="22"/>
        <v>2.6199999999999999E-3</v>
      </c>
      <c r="AW14" s="21">
        <f t="shared" si="23"/>
        <v>1.3780000000000001E-2</v>
      </c>
      <c r="AX14">
        <v>3.7600000000000001E-2</v>
      </c>
      <c r="AY14">
        <v>-5.8999999999999999E-3</v>
      </c>
      <c r="AZ14">
        <v>0</v>
      </c>
      <c r="BA14" s="21">
        <f t="shared" si="24"/>
        <v>1.7180000000000001E-2</v>
      </c>
      <c r="BB14" s="21">
        <f t="shared" si="25"/>
        <v>5.3699999999999998E-3</v>
      </c>
      <c r="BC14" s="21">
        <f t="shared" si="26"/>
        <v>5.4299999999999999E-3</v>
      </c>
    </row>
    <row r="15" spans="1:55" ht="15">
      <c r="A15" s="1">
        <v>9</v>
      </c>
      <c r="B15">
        <v>0.12230000000000001</v>
      </c>
      <c r="C15">
        <v>-7.7999999999999996E-3</v>
      </c>
      <c r="D15">
        <v>-2.3E-3</v>
      </c>
      <c r="E15" s="15">
        <f t="shared" si="0"/>
        <v>7.4000000000000454E-4</v>
      </c>
      <c r="F15" s="15">
        <f t="shared" si="1"/>
        <v>2.8300000000000001E-3</v>
      </c>
      <c r="G15" s="16">
        <f t="shared" si="2"/>
        <v>7.5000000000000002E-4</v>
      </c>
      <c r="H15">
        <v>8.7400000000000005E-2</v>
      </c>
      <c r="I15">
        <v>3.6499999999999998E-2</v>
      </c>
      <c r="J15">
        <v>5.0000000000000001E-3</v>
      </c>
      <c r="K15" s="21">
        <f t="shared" si="3"/>
        <v>1.3790000000000011E-2</v>
      </c>
      <c r="L15" s="21">
        <f t="shared" si="4"/>
        <v>3.4389999999999997E-2</v>
      </c>
      <c r="M15" s="21">
        <f t="shared" si="5"/>
        <v>1.31E-3</v>
      </c>
      <c r="N15">
        <v>0.1356</v>
      </c>
      <c r="O15">
        <v>-6.1999999999999998E-3</v>
      </c>
      <c r="P15">
        <v>-9.9000000000000008E-3</v>
      </c>
      <c r="Q15" s="21">
        <f t="shared" si="6"/>
        <v>1.8199999999999994E-2</v>
      </c>
      <c r="R15" s="21">
        <f t="shared" si="7"/>
        <v>7.000000000000001E-4</v>
      </c>
      <c r="S15" s="21">
        <f t="shared" si="8"/>
        <v>4.830000000000001E-3</v>
      </c>
      <c r="T15">
        <v>0.1212</v>
      </c>
      <c r="U15">
        <v>4.1999999999999997E-3</v>
      </c>
      <c r="V15">
        <v>-1.12E-2</v>
      </c>
      <c r="W15" s="21">
        <f t="shared" si="9"/>
        <v>1.3990000000000002E-2</v>
      </c>
      <c r="X15" s="21">
        <f t="shared" si="10"/>
        <v>2.0199999999999997E-3</v>
      </c>
      <c r="Y15" s="21">
        <f t="shared" si="11"/>
        <v>9.1800000000000007E-3</v>
      </c>
      <c r="Z15">
        <v>3.0499999999999999E-2</v>
      </c>
      <c r="AA15">
        <v>1.7299999999999999E-2</v>
      </c>
      <c r="AB15">
        <v>1.6199999999999999E-2</v>
      </c>
      <c r="AC15" s="21">
        <f t="shared" si="12"/>
        <v>1.0700000000000001E-2</v>
      </c>
      <c r="AD15" s="21">
        <f t="shared" si="13"/>
        <v>1.346E-2</v>
      </c>
      <c r="AE15" s="21">
        <f t="shared" si="14"/>
        <v>1.5049999999999999E-2</v>
      </c>
      <c r="AF15">
        <v>0.1153</v>
      </c>
      <c r="AG15">
        <v>-1.15E-2</v>
      </c>
      <c r="AH15">
        <v>5.5999999999999999E-3</v>
      </c>
      <c r="AI15" s="21">
        <f t="shared" si="15"/>
        <v>2.5480000000000003E-2</v>
      </c>
      <c r="AJ15" s="21">
        <f t="shared" si="16"/>
        <v>9.3699999999999999E-3</v>
      </c>
      <c r="AK15" s="21">
        <f t="shared" si="17"/>
        <v>4.1200000000000004E-3</v>
      </c>
      <c r="AL15">
        <v>8.2000000000000003E-2</v>
      </c>
      <c r="AM15">
        <v>-1.49E-2</v>
      </c>
      <c r="AN15">
        <v>-1E-4</v>
      </c>
      <c r="AO15" s="21">
        <f t="shared" si="18"/>
        <v>4.7999999999999987E-3</v>
      </c>
      <c r="AP15" s="21">
        <f t="shared" si="19"/>
        <v>9.6100000000000005E-3</v>
      </c>
      <c r="AQ15" s="21">
        <f t="shared" si="20"/>
        <v>1.91E-3</v>
      </c>
      <c r="AR15">
        <v>5.1200000000000002E-2</v>
      </c>
      <c r="AS15">
        <v>8.0000000000000004E-4</v>
      </c>
      <c r="AT15">
        <v>1.4200000000000001E-2</v>
      </c>
      <c r="AU15" s="21">
        <f t="shared" si="21"/>
        <v>3.6609999999999997E-2</v>
      </c>
      <c r="AV15" s="21">
        <f t="shared" si="22"/>
        <v>3.48E-3</v>
      </c>
      <c r="AW15" s="21">
        <f t="shared" si="23"/>
        <v>1.2880000000000001E-2</v>
      </c>
      <c r="AX15">
        <v>4.3099999999999999E-2</v>
      </c>
      <c r="AY15">
        <v>3.2000000000000002E-3</v>
      </c>
      <c r="AZ15">
        <v>1.9E-3</v>
      </c>
      <c r="BA15" s="21">
        <f t="shared" si="24"/>
        <v>1.1680000000000003E-2</v>
      </c>
      <c r="BB15" s="21">
        <f t="shared" si="25"/>
        <v>2.6700000000000001E-3</v>
      </c>
      <c r="BC15" s="21">
        <f t="shared" si="26"/>
        <v>3.5300000000000002E-3</v>
      </c>
    </row>
    <row r="16" spans="1:55" ht="15">
      <c r="A16" s="1">
        <v>10</v>
      </c>
      <c r="B16">
        <v>0.1222</v>
      </c>
      <c r="C16">
        <v>-5.3E-3</v>
      </c>
      <c r="D16">
        <v>8.9999999999999998E-4</v>
      </c>
      <c r="E16" s="15">
        <f t="shared" si="0"/>
        <v>6.4000000000000168E-4</v>
      </c>
      <c r="F16" s="15">
        <f t="shared" si="1"/>
        <v>3.3000000000000043E-4</v>
      </c>
      <c r="G16" s="16">
        <f t="shared" si="2"/>
        <v>6.4999999999999997E-4</v>
      </c>
      <c r="H16">
        <v>9.7799999999999998E-2</v>
      </c>
      <c r="I16">
        <v>4.6899999999999997E-2</v>
      </c>
      <c r="J16">
        <v>-6.4999999999999997E-3</v>
      </c>
      <c r="K16" s="21">
        <f t="shared" si="3"/>
        <v>2.4190000000000003E-2</v>
      </c>
      <c r="L16" s="21">
        <f t="shared" si="4"/>
        <v>4.4789999999999996E-2</v>
      </c>
      <c r="M16" s="21">
        <f t="shared" si="5"/>
        <v>2.8099999999999996E-3</v>
      </c>
      <c r="N16">
        <v>0.115</v>
      </c>
      <c r="O16">
        <v>2.0999999999999999E-3</v>
      </c>
      <c r="P16">
        <v>-1.06E-2</v>
      </c>
      <c r="Q16" s="21">
        <f t="shared" si="6"/>
        <v>2.3999999999999994E-3</v>
      </c>
      <c r="R16" s="21">
        <f t="shared" si="7"/>
        <v>4.8000000000000004E-3</v>
      </c>
      <c r="S16" s="21">
        <f t="shared" si="8"/>
        <v>5.5300000000000002E-3</v>
      </c>
      <c r="T16">
        <v>0.1193</v>
      </c>
      <c r="U16">
        <v>1.44E-2</v>
      </c>
      <c r="V16">
        <v>-7.0000000000000001E-3</v>
      </c>
      <c r="W16" s="21">
        <f t="shared" si="9"/>
        <v>1.2090000000000004E-2</v>
      </c>
      <c r="X16" s="21">
        <f t="shared" si="10"/>
        <v>1.222E-2</v>
      </c>
      <c r="Y16" s="21">
        <f t="shared" si="11"/>
        <v>4.9800000000000001E-3</v>
      </c>
      <c r="Z16">
        <v>3.39E-2</v>
      </c>
      <c r="AA16">
        <v>3.0300000000000001E-2</v>
      </c>
      <c r="AB16">
        <v>2.4199999999999999E-2</v>
      </c>
      <c r="AC16" s="21">
        <f t="shared" si="12"/>
        <v>7.3000000000000009E-3</v>
      </c>
      <c r="AD16" s="21">
        <f t="shared" si="13"/>
        <v>2.6460000000000001E-2</v>
      </c>
      <c r="AE16" s="21">
        <f t="shared" si="14"/>
        <v>2.3050000000000001E-2</v>
      </c>
      <c r="AF16">
        <v>0.1135</v>
      </c>
      <c r="AG16">
        <v>-6.1000000000000004E-3</v>
      </c>
      <c r="AH16">
        <v>-7.1999999999999998E-3</v>
      </c>
      <c r="AI16" s="21">
        <f t="shared" si="15"/>
        <v>2.3680000000000007E-2</v>
      </c>
      <c r="AJ16" s="21">
        <f t="shared" si="16"/>
        <v>3.9700000000000004E-3</v>
      </c>
      <c r="AK16" s="21">
        <f t="shared" si="17"/>
        <v>5.7199999999999994E-3</v>
      </c>
      <c r="AL16">
        <v>7.5200000000000003E-2</v>
      </c>
      <c r="AM16">
        <v>-4.0000000000000002E-4</v>
      </c>
      <c r="AN16">
        <v>-2.0000000000000001E-4</v>
      </c>
      <c r="AO16" s="21">
        <f t="shared" si="18"/>
        <v>1.1599999999999999E-2</v>
      </c>
      <c r="AP16" s="21">
        <f t="shared" si="19"/>
        <v>4.8900000000000002E-3</v>
      </c>
      <c r="AQ16" s="21">
        <f t="shared" si="20"/>
        <v>1.81E-3</v>
      </c>
      <c r="AR16">
        <v>5.0900000000000001E-2</v>
      </c>
      <c r="AS16">
        <v>2.24E-2</v>
      </c>
      <c r="AT16">
        <v>1.01E-2</v>
      </c>
      <c r="AU16" s="21">
        <f t="shared" si="21"/>
        <v>3.6909999999999998E-2</v>
      </c>
      <c r="AV16" s="21">
        <f t="shared" si="22"/>
        <v>1.8120000000000001E-2</v>
      </c>
      <c r="AW16" s="21">
        <f t="shared" si="23"/>
        <v>8.7799999999999996E-3</v>
      </c>
      <c r="AX16">
        <v>7.0800000000000002E-2</v>
      </c>
      <c r="AY16">
        <v>-2.0999999999999999E-3</v>
      </c>
      <c r="AZ16">
        <v>-7.9000000000000008E-3</v>
      </c>
      <c r="BA16" s="21">
        <f t="shared" si="24"/>
        <v>1.602E-2</v>
      </c>
      <c r="BB16" s="21">
        <f t="shared" si="25"/>
        <v>1.5699999999999998E-3</v>
      </c>
      <c r="BC16" s="21">
        <f t="shared" si="26"/>
        <v>2.4700000000000008E-3</v>
      </c>
    </row>
    <row r="17" spans="1:55" ht="15">
      <c r="A17" s="1">
        <v>11</v>
      </c>
      <c r="B17">
        <v>0.12659999999999999</v>
      </c>
      <c r="C17">
        <v>-5.7999999999999996E-3</v>
      </c>
      <c r="D17">
        <v>-1.1000000000000001E-3</v>
      </c>
      <c r="E17" s="15">
        <f t="shared" si="0"/>
        <v>5.0399999999999889E-3</v>
      </c>
      <c r="F17" s="15">
        <f t="shared" si="1"/>
        <v>8.3000000000000001E-4</v>
      </c>
      <c r="G17" s="16">
        <f t="shared" si="2"/>
        <v>4.4999999999999988E-4</v>
      </c>
      <c r="H17">
        <v>8.7300000000000003E-2</v>
      </c>
      <c r="I17">
        <v>1.6400000000000001E-2</v>
      </c>
      <c r="J17">
        <v>-7.7999999999999996E-3</v>
      </c>
      <c r="K17" s="21">
        <f t="shared" si="3"/>
        <v>1.3690000000000008E-2</v>
      </c>
      <c r="L17" s="21">
        <f t="shared" si="4"/>
        <v>1.4290000000000001E-2</v>
      </c>
      <c r="M17" s="21">
        <f t="shared" si="5"/>
        <v>4.1099999999999991E-3</v>
      </c>
      <c r="N17">
        <v>0.1061</v>
      </c>
      <c r="O17">
        <v>-1.1999999999999999E-3</v>
      </c>
      <c r="P17">
        <v>-7.7999999999999996E-3</v>
      </c>
      <c r="Q17" s="21">
        <f t="shared" si="6"/>
        <v>1.1300000000000004E-2</v>
      </c>
      <c r="R17" s="21">
        <f t="shared" si="7"/>
        <v>5.7000000000000002E-3</v>
      </c>
      <c r="S17" s="21">
        <f t="shared" si="8"/>
        <v>2.7299999999999998E-3</v>
      </c>
      <c r="T17">
        <v>0.1268</v>
      </c>
      <c r="U17">
        <v>4.8999999999999998E-3</v>
      </c>
      <c r="V17">
        <v>-1.0200000000000001E-2</v>
      </c>
      <c r="W17" s="21">
        <f t="shared" si="9"/>
        <v>1.9589999999999996E-2</v>
      </c>
      <c r="X17" s="21">
        <f t="shared" si="10"/>
        <v>2.7199999999999998E-3</v>
      </c>
      <c r="Y17" s="21">
        <f t="shared" si="11"/>
        <v>8.1799999999999998E-3</v>
      </c>
      <c r="Z17">
        <v>4.65E-2</v>
      </c>
      <c r="AA17">
        <v>2.81E-2</v>
      </c>
      <c r="AB17">
        <v>1.95E-2</v>
      </c>
      <c r="AC17" s="21">
        <f t="shared" si="12"/>
        <v>5.2999999999999992E-3</v>
      </c>
      <c r="AD17" s="21">
        <f t="shared" si="13"/>
        <v>2.426E-2</v>
      </c>
      <c r="AE17" s="21">
        <f t="shared" si="14"/>
        <v>1.8349999999999998E-2</v>
      </c>
      <c r="AF17">
        <v>9.9599999999999994E-2</v>
      </c>
      <c r="AG17">
        <v>-1.44E-2</v>
      </c>
      <c r="AH17">
        <v>-8.0000000000000002E-3</v>
      </c>
      <c r="AI17" s="21">
        <f t="shared" si="15"/>
        <v>9.779999999999997E-3</v>
      </c>
      <c r="AJ17" s="21">
        <f t="shared" si="16"/>
        <v>1.227E-2</v>
      </c>
      <c r="AK17" s="21">
        <f t="shared" si="17"/>
        <v>6.5199999999999998E-3</v>
      </c>
      <c r="AL17">
        <v>8.0199999999999994E-2</v>
      </c>
      <c r="AM17">
        <v>-9.4999999999999998E-3</v>
      </c>
      <c r="AN17">
        <v>1.4E-3</v>
      </c>
      <c r="AO17" s="21">
        <f t="shared" si="18"/>
        <v>6.6000000000000086E-3</v>
      </c>
      <c r="AP17" s="21">
        <f t="shared" si="19"/>
        <v>4.2099999999999993E-3</v>
      </c>
      <c r="AQ17" s="21">
        <f t="shared" si="20"/>
        <v>6.1000000000000008E-4</v>
      </c>
      <c r="AR17">
        <v>6.2300000000000001E-2</v>
      </c>
      <c r="AS17">
        <v>1.54E-2</v>
      </c>
      <c r="AT17">
        <v>-5.1999999999999998E-3</v>
      </c>
      <c r="AU17" s="21">
        <f t="shared" si="21"/>
        <v>2.5509999999999998E-2</v>
      </c>
      <c r="AV17" s="21">
        <f t="shared" si="22"/>
        <v>1.1120000000000001E-2</v>
      </c>
      <c r="AW17" s="21">
        <f t="shared" si="23"/>
        <v>3.8799999999999998E-3</v>
      </c>
      <c r="AX17">
        <v>5.9900000000000002E-2</v>
      </c>
      <c r="AY17">
        <v>-2.1499999999999998E-2</v>
      </c>
      <c r="AZ17">
        <v>-9.4999999999999998E-3</v>
      </c>
      <c r="BA17" s="21">
        <f t="shared" si="24"/>
        <v>5.1199999999999996E-3</v>
      </c>
      <c r="BB17" s="21">
        <f t="shared" si="25"/>
        <v>2.0969999999999999E-2</v>
      </c>
      <c r="BC17" s="21">
        <f t="shared" si="26"/>
        <v>4.0699999999999998E-3</v>
      </c>
    </row>
    <row r="18" spans="1:55" ht="15">
      <c r="A18" s="1">
        <v>12</v>
      </c>
      <c r="B18">
        <v>0.1216</v>
      </c>
      <c r="C18">
        <v>-8.9999999999999993E-3</v>
      </c>
      <c r="D18">
        <v>-1.8E-3</v>
      </c>
      <c r="E18" s="15">
        <f t="shared" si="0"/>
        <v>3.999999999999837E-5</v>
      </c>
      <c r="F18" s="15">
        <f t="shared" si="1"/>
        <v>4.0299999999999997E-3</v>
      </c>
      <c r="G18" s="16">
        <f t="shared" si="2"/>
        <v>2.5000000000000001E-4</v>
      </c>
      <c r="H18">
        <v>7.9299999999999995E-2</v>
      </c>
      <c r="I18">
        <v>-6.4999999999999997E-3</v>
      </c>
      <c r="J18">
        <v>-1.6999999999999999E-3</v>
      </c>
      <c r="K18" s="21">
        <f t="shared" si="3"/>
        <v>5.6900000000000006E-3</v>
      </c>
      <c r="L18" s="21">
        <f t="shared" si="4"/>
        <v>4.3899999999999998E-3</v>
      </c>
      <c r="M18" s="21">
        <f t="shared" si="5"/>
        <v>1.9900000000000004E-3</v>
      </c>
      <c r="N18">
        <v>0.1103</v>
      </c>
      <c r="O18">
        <v>-8.8000000000000005E-3</v>
      </c>
      <c r="P18">
        <v>-4.7000000000000002E-3</v>
      </c>
      <c r="Q18" s="21">
        <f t="shared" si="6"/>
        <v>7.1000000000000091E-3</v>
      </c>
      <c r="R18" s="21">
        <f t="shared" si="7"/>
        <v>1.9000000000000006E-3</v>
      </c>
      <c r="S18" s="21">
        <f t="shared" si="8"/>
        <v>3.6999999999999967E-4</v>
      </c>
      <c r="T18">
        <v>0.1231</v>
      </c>
      <c r="U18">
        <v>-4.8999999999999998E-3</v>
      </c>
      <c r="V18">
        <v>-8.2000000000000007E-3</v>
      </c>
      <c r="W18" s="21">
        <f t="shared" si="9"/>
        <v>1.5890000000000001E-2</v>
      </c>
      <c r="X18" s="21">
        <f t="shared" si="10"/>
        <v>2.7199999999999998E-3</v>
      </c>
      <c r="Y18" s="21">
        <f t="shared" si="11"/>
        <v>6.1800000000000006E-3</v>
      </c>
      <c r="Z18">
        <v>3.9699999999999999E-2</v>
      </c>
      <c r="AA18">
        <v>2.7300000000000001E-2</v>
      </c>
      <c r="AB18">
        <v>6.4000000000000003E-3</v>
      </c>
      <c r="AC18" s="21">
        <f t="shared" si="12"/>
        <v>1.5000000000000013E-3</v>
      </c>
      <c r="AD18" s="21">
        <f t="shared" si="13"/>
        <v>2.3460000000000002E-2</v>
      </c>
      <c r="AE18" s="21">
        <f t="shared" si="14"/>
        <v>5.2500000000000003E-3</v>
      </c>
      <c r="AF18">
        <v>8.8300000000000003E-2</v>
      </c>
      <c r="AG18">
        <v>-1.7399999999999999E-2</v>
      </c>
      <c r="AH18">
        <v>-8.0999999999999996E-3</v>
      </c>
      <c r="AI18" s="21">
        <f t="shared" si="15"/>
        <v>1.5199999999999936E-3</v>
      </c>
      <c r="AJ18" s="21">
        <f t="shared" si="16"/>
        <v>1.5269999999999999E-2</v>
      </c>
      <c r="AK18" s="21">
        <f t="shared" si="17"/>
        <v>6.6199999999999991E-3</v>
      </c>
      <c r="AL18">
        <v>7.9000000000000001E-2</v>
      </c>
      <c r="AM18">
        <v>-4.7000000000000002E-3</v>
      </c>
      <c r="AN18">
        <v>-1.4E-3</v>
      </c>
      <c r="AO18" s="21">
        <f t="shared" si="18"/>
        <v>7.8000000000000014E-3</v>
      </c>
      <c r="AP18" s="21">
        <f t="shared" si="19"/>
        <v>5.9000000000000025E-4</v>
      </c>
      <c r="AQ18" s="21">
        <f t="shared" si="20"/>
        <v>6.1000000000000008E-4</v>
      </c>
      <c r="AR18">
        <v>6.4100000000000004E-2</v>
      </c>
      <c r="AS18">
        <v>1.4500000000000001E-2</v>
      </c>
      <c r="AT18">
        <v>-2.5000000000000001E-3</v>
      </c>
      <c r="AU18" s="21">
        <f t="shared" si="21"/>
        <v>2.3709999999999995E-2</v>
      </c>
      <c r="AV18" s="21">
        <f t="shared" si="22"/>
        <v>1.022E-2</v>
      </c>
      <c r="AW18" s="21">
        <f t="shared" si="23"/>
        <v>1.1800000000000001E-3</v>
      </c>
      <c r="AX18">
        <v>6.2100000000000002E-2</v>
      </c>
      <c r="AY18">
        <v>-4.0099999999999997E-2</v>
      </c>
      <c r="AZ18">
        <v>8.6E-3</v>
      </c>
      <c r="BA18" s="21">
        <f t="shared" si="24"/>
        <v>7.3200000000000001E-3</v>
      </c>
      <c r="BB18" s="21">
        <f t="shared" si="25"/>
        <v>3.9569999999999994E-2</v>
      </c>
      <c r="BC18" s="21">
        <f t="shared" si="26"/>
        <v>3.1700000000000001E-3</v>
      </c>
    </row>
    <row r="19" spans="1:55" ht="15">
      <c r="A19" s="1">
        <v>13</v>
      </c>
      <c r="B19">
        <v>0.1285</v>
      </c>
      <c r="C19">
        <v>-8.3000000000000001E-3</v>
      </c>
      <c r="D19">
        <v>-2.8999999999999998E-3</v>
      </c>
      <c r="E19" s="15">
        <f t="shared" si="0"/>
        <v>6.9400000000000017E-3</v>
      </c>
      <c r="F19" s="15">
        <f t="shared" si="1"/>
        <v>3.3300000000000005E-3</v>
      </c>
      <c r="G19" s="16">
        <f t="shared" si="2"/>
        <v>1.3499999999999999E-3</v>
      </c>
      <c r="H19">
        <v>7.22E-2</v>
      </c>
      <c r="I19">
        <v>1.5900000000000001E-2</v>
      </c>
      <c r="J19">
        <v>-1.21E-2</v>
      </c>
      <c r="K19" s="21">
        <f t="shared" si="3"/>
        <v>1.4099999999999946E-3</v>
      </c>
      <c r="L19" s="21">
        <f t="shared" si="4"/>
        <v>1.379E-2</v>
      </c>
      <c r="M19" s="21">
        <f t="shared" si="5"/>
        <v>8.4099999999999991E-3</v>
      </c>
      <c r="N19">
        <v>0.1086</v>
      </c>
      <c r="O19">
        <v>-8.2000000000000007E-3</v>
      </c>
      <c r="P19">
        <v>-4.4000000000000003E-3</v>
      </c>
      <c r="Q19" s="21">
        <f t="shared" si="6"/>
        <v>8.8000000000000023E-3</v>
      </c>
      <c r="R19" s="21">
        <f t="shared" si="7"/>
        <v>1.3000000000000008E-3</v>
      </c>
      <c r="S19" s="21">
        <f t="shared" si="8"/>
        <v>6.6999999999999959E-4</v>
      </c>
      <c r="T19">
        <v>0.1017</v>
      </c>
      <c r="U19">
        <v>-5.0000000000000001E-3</v>
      </c>
      <c r="V19">
        <v>-4.4000000000000003E-3</v>
      </c>
      <c r="W19" s="21">
        <f t="shared" si="9"/>
        <v>5.510000000000001E-3</v>
      </c>
      <c r="X19" s="21">
        <f t="shared" si="10"/>
        <v>2.82E-3</v>
      </c>
      <c r="Y19" s="21">
        <f t="shared" si="11"/>
        <v>2.3800000000000002E-3</v>
      </c>
      <c r="Z19">
        <v>5.3499999999999999E-2</v>
      </c>
      <c r="AA19">
        <v>6.0000000000000001E-3</v>
      </c>
      <c r="AB19">
        <v>1.1000000000000001E-3</v>
      </c>
      <c r="AC19" s="21">
        <f t="shared" si="12"/>
        <v>1.2299999999999998E-2</v>
      </c>
      <c r="AD19" s="21">
        <f t="shared" si="13"/>
        <v>2.16E-3</v>
      </c>
      <c r="AE19" s="21">
        <f t="shared" si="14"/>
        <v>4.9999999999999914E-5</v>
      </c>
      <c r="AF19">
        <v>6.7699999999999996E-2</v>
      </c>
      <c r="AG19">
        <v>-1.7500000000000002E-2</v>
      </c>
      <c r="AH19">
        <v>-1.6000000000000001E-3</v>
      </c>
      <c r="AI19" s="21">
        <f t="shared" si="15"/>
        <v>2.2120000000000001E-2</v>
      </c>
      <c r="AJ19" s="21">
        <f t="shared" si="16"/>
        <v>1.5370000000000002E-2</v>
      </c>
      <c r="AK19" s="21">
        <f t="shared" si="17"/>
        <v>1.200000000000001E-4</v>
      </c>
      <c r="AL19">
        <v>7.9399999999999998E-2</v>
      </c>
      <c r="AM19">
        <v>-5.0000000000000001E-3</v>
      </c>
      <c r="AN19">
        <v>-1.4E-3</v>
      </c>
      <c r="AO19" s="21">
        <f t="shared" si="18"/>
        <v>7.4000000000000038E-3</v>
      </c>
      <c r="AP19" s="21">
        <f t="shared" si="19"/>
        <v>2.9000000000000033E-4</v>
      </c>
      <c r="AQ19" s="21">
        <f t="shared" si="20"/>
        <v>6.1000000000000008E-4</v>
      </c>
      <c r="AR19">
        <v>7.3300000000000004E-2</v>
      </c>
      <c r="AS19">
        <v>1.66E-2</v>
      </c>
      <c r="AT19">
        <v>1.6000000000000001E-3</v>
      </c>
      <c r="AU19" s="21">
        <f t="shared" si="21"/>
        <v>1.4509999999999995E-2</v>
      </c>
      <c r="AV19" s="21">
        <f t="shared" si="22"/>
        <v>1.2320000000000001E-2</v>
      </c>
      <c r="AW19" s="21">
        <f t="shared" si="23"/>
        <v>2.8000000000000008E-4</v>
      </c>
      <c r="AX19">
        <v>5.67E-2</v>
      </c>
      <c r="AY19">
        <v>-2.2100000000000002E-2</v>
      </c>
      <c r="AZ19">
        <v>1.89E-2</v>
      </c>
      <c r="BA19" s="21">
        <f t="shared" si="24"/>
        <v>1.9199999999999981E-3</v>
      </c>
      <c r="BB19" s="21">
        <f t="shared" si="25"/>
        <v>2.1570000000000002E-2</v>
      </c>
      <c r="BC19" s="21">
        <f t="shared" si="26"/>
        <v>1.3469999999999999E-2</v>
      </c>
    </row>
    <row r="20" spans="1:55" ht="15">
      <c r="A20" s="1">
        <v>14</v>
      </c>
      <c r="B20">
        <v>0.11559999999999999</v>
      </c>
      <c r="C20">
        <v>-2.0299999999999999E-2</v>
      </c>
      <c r="D20">
        <v>1.0800000000000001E-2</v>
      </c>
      <c r="E20" s="15">
        <f t="shared" si="0"/>
        <v>5.960000000000007E-3</v>
      </c>
      <c r="F20" s="15">
        <f t="shared" si="1"/>
        <v>1.533E-2</v>
      </c>
      <c r="G20" s="16">
        <f t="shared" si="2"/>
        <v>9.2500000000000013E-3</v>
      </c>
      <c r="H20">
        <v>6.2700000000000006E-2</v>
      </c>
      <c r="I20">
        <v>-3.0499999999999999E-2</v>
      </c>
      <c r="J20">
        <v>-5.9999999999999995E-4</v>
      </c>
      <c r="K20" s="21">
        <f t="shared" si="3"/>
        <v>1.0909999999999989E-2</v>
      </c>
      <c r="L20" s="21">
        <f t="shared" si="4"/>
        <v>2.8389999999999999E-2</v>
      </c>
      <c r="M20" s="21">
        <f t="shared" si="5"/>
        <v>3.0900000000000003E-3</v>
      </c>
      <c r="N20">
        <v>0.10929999999999999</v>
      </c>
      <c r="O20">
        <v>-2.5000000000000001E-3</v>
      </c>
      <c r="P20">
        <v>-7.0000000000000001E-3</v>
      </c>
      <c r="Q20" s="21">
        <f t="shared" si="6"/>
        <v>8.10000000000001E-3</v>
      </c>
      <c r="R20" s="21">
        <f t="shared" si="7"/>
        <v>4.3999999999999994E-3</v>
      </c>
      <c r="S20" s="21">
        <f t="shared" si="8"/>
        <v>1.9300000000000003E-3</v>
      </c>
      <c r="T20">
        <v>9.69E-2</v>
      </c>
      <c r="U20">
        <v>-1.7600000000000001E-2</v>
      </c>
      <c r="V20">
        <v>-1.1999999999999999E-3</v>
      </c>
      <c r="W20" s="21">
        <f t="shared" si="9"/>
        <v>1.031E-2</v>
      </c>
      <c r="X20" s="21">
        <f t="shared" si="10"/>
        <v>1.5420000000000001E-2</v>
      </c>
      <c r="Y20" s="21">
        <f t="shared" si="11"/>
        <v>8.200000000000002E-4</v>
      </c>
      <c r="Z20">
        <v>5.21E-2</v>
      </c>
      <c r="AA20">
        <v>-1.8800000000000001E-2</v>
      </c>
      <c r="AB20">
        <v>-5.0000000000000001E-4</v>
      </c>
      <c r="AC20" s="21">
        <f t="shared" si="12"/>
        <v>1.09E-2</v>
      </c>
      <c r="AD20" s="21">
        <f t="shared" si="13"/>
        <v>1.4960000000000001E-2</v>
      </c>
      <c r="AE20" s="21">
        <f t="shared" si="14"/>
        <v>6.4999999999999997E-4</v>
      </c>
      <c r="AF20">
        <v>8.9700000000000002E-2</v>
      </c>
      <c r="AG20">
        <v>1.2200000000000001E-2</v>
      </c>
      <c r="AH20">
        <v>2.1100000000000001E-2</v>
      </c>
      <c r="AI20" s="21">
        <f t="shared" si="15"/>
        <v>1.1999999999999511E-4</v>
      </c>
      <c r="AJ20" s="21">
        <f t="shared" si="16"/>
        <v>1.0070000000000001E-2</v>
      </c>
      <c r="AK20" s="21">
        <f t="shared" si="17"/>
        <v>1.9620000000000002E-2</v>
      </c>
      <c r="AL20">
        <v>7.5200000000000003E-2</v>
      </c>
      <c r="AM20">
        <v>-3.5999999999999999E-3</v>
      </c>
      <c r="AN20">
        <v>4.3E-3</v>
      </c>
      <c r="AO20" s="21">
        <f t="shared" si="18"/>
        <v>1.1599999999999999E-2</v>
      </c>
      <c r="AP20" s="21">
        <f t="shared" si="19"/>
        <v>1.6900000000000005E-3</v>
      </c>
      <c r="AQ20" s="21">
        <f t="shared" si="20"/>
        <v>2.2899999999999999E-3</v>
      </c>
      <c r="AR20">
        <v>9.3899999999999997E-2</v>
      </c>
      <c r="AS20">
        <v>1.24E-2</v>
      </c>
      <c r="AT20">
        <v>-2.5999999999999999E-3</v>
      </c>
      <c r="AU20" s="21">
        <f t="shared" si="21"/>
        <v>6.0899999999999982E-3</v>
      </c>
      <c r="AV20" s="21">
        <f t="shared" si="22"/>
        <v>8.1199999999999987E-3</v>
      </c>
      <c r="AW20" s="21">
        <f t="shared" si="23"/>
        <v>1.2799999999999999E-3</v>
      </c>
      <c r="AX20">
        <v>5.9200000000000003E-2</v>
      </c>
      <c r="AY20">
        <v>5.8999999999999999E-3</v>
      </c>
      <c r="AZ20">
        <v>1.35E-2</v>
      </c>
      <c r="BA20" s="21">
        <f t="shared" si="24"/>
        <v>4.4200000000000003E-3</v>
      </c>
      <c r="BB20" s="21">
        <f t="shared" si="25"/>
        <v>5.3699999999999998E-3</v>
      </c>
      <c r="BC20" s="21">
        <f t="shared" si="26"/>
        <v>8.0700000000000008E-3</v>
      </c>
    </row>
    <row r="21" spans="1:55" ht="15">
      <c r="A21" s="1">
        <v>15</v>
      </c>
      <c r="B21">
        <v>0.1196</v>
      </c>
      <c r="C21">
        <v>-6.4999999999999997E-3</v>
      </c>
      <c r="D21">
        <v>3.2000000000000002E-3</v>
      </c>
      <c r="E21" s="15">
        <f t="shared" si="0"/>
        <v>1.9600000000000034E-3</v>
      </c>
      <c r="F21" s="15">
        <f t="shared" si="1"/>
        <v>1.5300000000000001E-3</v>
      </c>
      <c r="G21" s="16">
        <f t="shared" si="2"/>
        <v>1.6500000000000002E-3</v>
      </c>
      <c r="H21">
        <v>8.3299999999999999E-2</v>
      </c>
      <c r="I21">
        <v>2.01E-2</v>
      </c>
      <c r="J21">
        <v>-2.8E-3</v>
      </c>
      <c r="K21" s="21">
        <f t="shared" si="3"/>
        <v>9.6900000000000042E-3</v>
      </c>
      <c r="L21" s="21">
        <f t="shared" si="4"/>
        <v>1.7989999999999999E-2</v>
      </c>
      <c r="M21" s="21">
        <f t="shared" si="5"/>
        <v>8.9000000000000017E-4</v>
      </c>
      <c r="N21">
        <v>0.108</v>
      </c>
      <c r="O21">
        <v>-1.6400000000000001E-2</v>
      </c>
      <c r="P21">
        <v>-1.0500000000000001E-2</v>
      </c>
      <c r="Q21" s="21">
        <f t="shared" si="6"/>
        <v>9.4000000000000056E-3</v>
      </c>
      <c r="R21" s="21">
        <f t="shared" si="7"/>
        <v>9.5000000000000015E-3</v>
      </c>
      <c r="S21" s="21">
        <f t="shared" si="8"/>
        <v>5.4300000000000008E-3</v>
      </c>
      <c r="T21">
        <v>0.1079</v>
      </c>
      <c r="U21">
        <v>-8.8999999999999999E-3</v>
      </c>
      <c r="V21">
        <v>-4.7000000000000002E-3</v>
      </c>
      <c r="W21" s="21">
        <f t="shared" si="9"/>
        <v>6.8999999999999617E-4</v>
      </c>
      <c r="X21" s="21">
        <f t="shared" si="10"/>
        <v>6.7200000000000003E-3</v>
      </c>
      <c r="Y21" s="21">
        <f t="shared" si="11"/>
        <v>2.6800000000000001E-3</v>
      </c>
      <c r="Z21">
        <v>5.7700000000000001E-2</v>
      </c>
      <c r="AA21">
        <v>-1.3100000000000001E-2</v>
      </c>
      <c r="AB21">
        <v>-7.1999999999999998E-3</v>
      </c>
      <c r="AC21" s="21">
        <f t="shared" si="12"/>
        <v>1.6500000000000001E-2</v>
      </c>
      <c r="AD21" s="21">
        <f t="shared" si="13"/>
        <v>9.2600000000000009E-3</v>
      </c>
      <c r="AE21" s="21">
        <f t="shared" si="14"/>
        <v>6.0499999999999998E-3</v>
      </c>
      <c r="AF21">
        <v>8.4500000000000006E-2</v>
      </c>
      <c r="AG21">
        <v>1.5299999999999999E-2</v>
      </c>
      <c r="AH21">
        <v>-7.1000000000000004E-3</v>
      </c>
      <c r="AI21" s="21">
        <f t="shared" si="15"/>
        <v>5.3199999999999914E-3</v>
      </c>
      <c r="AJ21" s="21">
        <f t="shared" si="16"/>
        <v>1.3169999999999999E-2</v>
      </c>
      <c r="AK21" s="21">
        <f t="shared" si="17"/>
        <v>5.62E-3</v>
      </c>
      <c r="AL21">
        <v>7.85E-2</v>
      </c>
      <c r="AM21">
        <v>2.9999999999999997E-4</v>
      </c>
      <c r="AN21">
        <v>1.1000000000000001E-3</v>
      </c>
      <c r="AO21" s="21">
        <f t="shared" si="18"/>
        <v>8.3000000000000018E-3</v>
      </c>
      <c r="AP21" s="21">
        <f t="shared" si="19"/>
        <v>4.9900000000000005E-3</v>
      </c>
      <c r="AQ21" s="21">
        <f t="shared" si="20"/>
        <v>9.1E-4</v>
      </c>
      <c r="AR21">
        <v>7.8299999999999995E-2</v>
      </c>
      <c r="AS21">
        <v>8.3999999999999995E-3</v>
      </c>
      <c r="AT21">
        <v>-2.5999999999999999E-3</v>
      </c>
      <c r="AU21" s="21">
        <f t="shared" si="21"/>
        <v>9.5100000000000046E-3</v>
      </c>
      <c r="AV21" s="21">
        <f t="shared" si="22"/>
        <v>4.1199999999999995E-3</v>
      </c>
      <c r="AW21" s="21">
        <f t="shared" si="23"/>
        <v>1.2799999999999999E-3</v>
      </c>
      <c r="AX21">
        <v>6.3799999999999996E-2</v>
      </c>
      <c r="AY21">
        <v>0.01</v>
      </c>
      <c r="AZ21">
        <v>1.55E-2</v>
      </c>
      <c r="BA21" s="21">
        <f t="shared" si="24"/>
        <v>9.0199999999999933E-3</v>
      </c>
      <c r="BB21" s="21">
        <f t="shared" si="25"/>
        <v>9.470000000000001E-3</v>
      </c>
      <c r="BC21" s="21">
        <f t="shared" si="26"/>
        <v>1.0069999999999999E-2</v>
      </c>
    </row>
    <row r="22" spans="1:55" ht="15">
      <c r="A22" s="1">
        <v>16</v>
      </c>
      <c r="B22">
        <v>0.1212</v>
      </c>
      <c r="C22">
        <v>-9.1999999999999998E-3</v>
      </c>
      <c r="D22">
        <v>-2.8999999999999998E-3</v>
      </c>
      <c r="E22" s="15">
        <f t="shared" si="0"/>
        <v>3.5999999999999921E-4</v>
      </c>
      <c r="F22" s="15">
        <f t="shared" si="1"/>
        <v>4.2300000000000003E-3</v>
      </c>
      <c r="G22" s="16">
        <f t="shared" si="2"/>
        <v>1.3499999999999999E-3</v>
      </c>
      <c r="H22">
        <v>9.9199999999999997E-2</v>
      </c>
      <c r="I22">
        <v>5.9999999999999995E-4</v>
      </c>
      <c r="J22">
        <v>-1.8700000000000001E-2</v>
      </c>
      <c r="K22" s="21">
        <f t="shared" si="3"/>
        <v>2.5590000000000002E-2</v>
      </c>
      <c r="L22" s="21">
        <f t="shared" si="4"/>
        <v>1.5100000000000001E-3</v>
      </c>
      <c r="M22" s="21">
        <f t="shared" si="5"/>
        <v>1.5010000000000001E-2</v>
      </c>
      <c r="N22">
        <v>0.11</v>
      </c>
      <c r="O22">
        <v>-1.52E-2</v>
      </c>
      <c r="P22">
        <v>-8.8000000000000005E-3</v>
      </c>
      <c r="Q22" s="21">
        <f t="shared" si="6"/>
        <v>7.4000000000000038E-3</v>
      </c>
      <c r="R22" s="21">
        <f t="shared" si="7"/>
        <v>8.3000000000000001E-3</v>
      </c>
      <c r="S22" s="21">
        <f t="shared" si="8"/>
        <v>3.7300000000000007E-3</v>
      </c>
      <c r="T22">
        <v>0.1133</v>
      </c>
      <c r="U22">
        <v>-1.6799999999999999E-2</v>
      </c>
      <c r="V22">
        <v>-8.3999999999999995E-3</v>
      </c>
      <c r="W22" s="21">
        <f t="shared" si="9"/>
        <v>6.0899999999999982E-3</v>
      </c>
      <c r="X22" s="21">
        <f t="shared" si="10"/>
        <v>1.4619999999999999E-2</v>
      </c>
      <c r="Y22" s="21">
        <f t="shared" si="11"/>
        <v>6.3799999999999994E-3</v>
      </c>
      <c r="Z22">
        <v>5.4300000000000001E-2</v>
      </c>
      <c r="AA22">
        <v>-1.6E-2</v>
      </c>
      <c r="AB22">
        <v>2.0000000000000001E-4</v>
      </c>
      <c r="AC22" s="21">
        <f t="shared" si="12"/>
        <v>1.3100000000000001E-2</v>
      </c>
      <c r="AD22" s="21">
        <f t="shared" si="13"/>
        <v>1.2160000000000001E-2</v>
      </c>
      <c r="AE22" s="21">
        <f t="shared" si="14"/>
        <v>9.5E-4</v>
      </c>
      <c r="AF22">
        <v>6.5500000000000003E-2</v>
      </c>
      <c r="AG22">
        <v>-1.0500000000000001E-2</v>
      </c>
      <c r="AH22">
        <v>5.4000000000000003E-3</v>
      </c>
      <c r="AI22" s="21">
        <f t="shared" si="15"/>
        <v>2.4319999999999994E-2</v>
      </c>
      <c r="AJ22" s="21">
        <f t="shared" si="16"/>
        <v>8.3700000000000007E-3</v>
      </c>
      <c r="AK22" s="21">
        <f t="shared" si="17"/>
        <v>3.9199999999999999E-3</v>
      </c>
      <c r="AL22">
        <v>7.0400000000000004E-2</v>
      </c>
      <c r="AM22">
        <v>4.1000000000000003E-3</v>
      </c>
      <c r="AN22">
        <v>-4.1000000000000003E-3</v>
      </c>
      <c r="AO22" s="21">
        <f t="shared" si="18"/>
        <v>1.6399999999999998E-2</v>
      </c>
      <c r="AP22" s="21">
        <f t="shared" si="19"/>
        <v>1.1900000000000001E-3</v>
      </c>
      <c r="AQ22" s="21">
        <f t="shared" si="20"/>
        <v>2.0900000000000003E-3</v>
      </c>
      <c r="AR22">
        <v>7.9100000000000004E-2</v>
      </c>
      <c r="AS22">
        <v>-7.1999999999999998E-3</v>
      </c>
      <c r="AT22">
        <v>5.7999999999999996E-3</v>
      </c>
      <c r="AU22" s="21">
        <f t="shared" si="21"/>
        <v>8.7099999999999955E-3</v>
      </c>
      <c r="AV22" s="21">
        <f t="shared" si="22"/>
        <v>2.9199999999999999E-3</v>
      </c>
      <c r="AW22" s="21">
        <f t="shared" si="23"/>
        <v>4.4799999999999996E-3</v>
      </c>
      <c r="AX22">
        <v>5.0599999999999999E-2</v>
      </c>
      <c r="AY22">
        <v>2.8E-3</v>
      </c>
      <c r="AZ22">
        <v>-2.9999999999999997E-4</v>
      </c>
      <c r="BA22" s="21">
        <f t="shared" si="24"/>
        <v>4.1800000000000032E-3</v>
      </c>
      <c r="BB22" s="21">
        <f t="shared" si="25"/>
        <v>2.2699999999999999E-3</v>
      </c>
      <c r="BC22" s="21">
        <f t="shared" si="26"/>
        <v>5.13E-3</v>
      </c>
    </row>
    <row r="23" spans="1:55" ht="15">
      <c r="A23" s="1">
        <v>17</v>
      </c>
      <c r="B23">
        <v>0.12620000000000001</v>
      </c>
      <c r="C23">
        <v>-6.4999999999999997E-3</v>
      </c>
      <c r="D23">
        <v>-3.0000000000000001E-3</v>
      </c>
      <c r="E23" s="15">
        <f t="shared" si="0"/>
        <v>4.6400000000000052E-3</v>
      </c>
      <c r="F23" s="15">
        <f t="shared" si="1"/>
        <v>1.5300000000000001E-3</v>
      </c>
      <c r="G23" s="16">
        <f t="shared" si="2"/>
        <v>1.4500000000000001E-3</v>
      </c>
      <c r="H23">
        <v>0.1095</v>
      </c>
      <c r="I23">
        <v>1.0500000000000001E-2</v>
      </c>
      <c r="J23">
        <v>-2.3999999999999998E-3</v>
      </c>
      <c r="K23" s="21">
        <f t="shared" si="3"/>
        <v>3.5890000000000005E-2</v>
      </c>
      <c r="L23" s="21">
        <f t="shared" si="4"/>
        <v>8.3900000000000016E-3</v>
      </c>
      <c r="M23" s="21">
        <f t="shared" si="5"/>
        <v>1.2900000000000003E-3</v>
      </c>
      <c r="N23">
        <v>0.1108</v>
      </c>
      <c r="O23">
        <v>-1.2500000000000001E-2</v>
      </c>
      <c r="P23">
        <v>-8.2000000000000007E-3</v>
      </c>
      <c r="Q23" s="21">
        <f t="shared" si="6"/>
        <v>6.6000000000000086E-3</v>
      </c>
      <c r="R23" s="21">
        <f t="shared" si="7"/>
        <v>5.6000000000000008E-3</v>
      </c>
      <c r="S23" s="21">
        <f t="shared" si="8"/>
        <v>3.1300000000000008E-3</v>
      </c>
      <c r="T23">
        <v>0.10440000000000001</v>
      </c>
      <c r="U23">
        <v>2.7000000000000001E-3</v>
      </c>
      <c r="V23">
        <v>-5.4000000000000003E-3</v>
      </c>
      <c r="W23" s="21">
        <f t="shared" si="9"/>
        <v>2.8099999999999931E-3</v>
      </c>
      <c r="X23" s="21">
        <f t="shared" si="10"/>
        <v>5.2000000000000006E-4</v>
      </c>
      <c r="Y23" s="21">
        <f t="shared" si="11"/>
        <v>3.3800000000000002E-3</v>
      </c>
      <c r="Z23">
        <v>4.2099999999999999E-2</v>
      </c>
      <c r="AA23">
        <v>-6.1000000000000004E-3</v>
      </c>
      <c r="AB23">
        <v>1.01E-2</v>
      </c>
      <c r="AC23" s="21">
        <f t="shared" si="12"/>
        <v>8.9999999999999802E-4</v>
      </c>
      <c r="AD23" s="21">
        <f t="shared" si="13"/>
        <v>2.2600000000000003E-3</v>
      </c>
      <c r="AE23" s="21">
        <f t="shared" si="14"/>
        <v>8.9499999999999996E-3</v>
      </c>
      <c r="AF23">
        <v>7.8899999999999998E-2</v>
      </c>
      <c r="AG23">
        <v>1E-3</v>
      </c>
      <c r="AH23">
        <v>5.4000000000000003E-3</v>
      </c>
      <c r="AI23" s="21">
        <f t="shared" si="15"/>
        <v>1.0919999999999999E-2</v>
      </c>
      <c r="AJ23" s="21">
        <f t="shared" si="16"/>
        <v>1.1299999999999999E-3</v>
      </c>
      <c r="AK23" s="21">
        <f t="shared" si="17"/>
        <v>3.9199999999999999E-3</v>
      </c>
      <c r="AL23">
        <v>8.3199999999999996E-2</v>
      </c>
      <c r="AM23">
        <v>1.0699999999999999E-2</v>
      </c>
      <c r="AN23">
        <v>-5.1999999999999998E-3</v>
      </c>
      <c r="AO23" s="21">
        <f t="shared" si="18"/>
        <v>3.600000000000006E-3</v>
      </c>
      <c r="AP23" s="21">
        <f t="shared" si="19"/>
        <v>5.409999999999999E-3</v>
      </c>
      <c r="AQ23" s="21">
        <f t="shared" si="20"/>
        <v>3.1899999999999997E-3</v>
      </c>
      <c r="AR23">
        <v>6.9900000000000004E-2</v>
      </c>
      <c r="AS23">
        <v>1.29E-2</v>
      </c>
      <c r="AT23">
        <v>-9.5999999999999992E-3</v>
      </c>
      <c r="AU23" s="21">
        <f t="shared" si="21"/>
        <v>1.7909999999999995E-2</v>
      </c>
      <c r="AV23" s="21">
        <f t="shared" si="22"/>
        <v>8.6199999999999992E-3</v>
      </c>
      <c r="AW23" s="21">
        <f t="shared" si="23"/>
        <v>8.2799999999999992E-3</v>
      </c>
      <c r="AX23">
        <v>3.6400000000000002E-2</v>
      </c>
      <c r="AY23">
        <v>1.5900000000000001E-2</v>
      </c>
      <c r="AZ23">
        <v>8.0999999999999996E-3</v>
      </c>
      <c r="BA23" s="21">
        <f t="shared" si="24"/>
        <v>1.8380000000000001E-2</v>
      </c>
      <c r="BB23" s="21">
        <f t="shared" si="25"/>
        <v>1.5370000000000002E-2</v>
      </c>
      <c r="BC23" s="21">
        <f t="shared" si="26"/>
        <v>2.6699999999999996E-3</v>
      </c>
    </row>
    <row r="24" spans="1:55" ht="15">
      <c r="A24" s="1">
        <v>18</v>
      </c>
      <c r="B24">
        <v>0.12720000000000001</v>
      </c>
      <c r="C24">
        <v>-7.7999999999999996E-3</v>
      </c>
      <c r="D24">
        <v>8.0000000000000004E-4</v>
      </c>
      <c r="E24" s="15">
        <f t="shared" si="0"/>
        <v>5.6400000000000061E-3</v>
      </c>
      <c r="F24" s="15">
        <f t="shared" si="1"/>
        <v>2.8300000000000001E-3</v>
      </c>
      <c r="G24" s="16">
        <f t="shared" si="2"/>
        <v>7.4999999999999991E-4</v>
      </c>
      <c r="H24">
        <v>0.1016</v>
      </c>
      <c r="I24">
        <v>2.3599999999999999E-2</v>
      </c>
      <c r="J24">
        <v>2.3999999999999998E-3</v>
      </c>
      <c r="K24" s="21">
        <f t="shared" si="3"/>
        <v>2.7990000000000001E-2</v>
      </c>
      <c r="L24" s="21">
        <f t="shared" si="4"/>
        <v>2.1489999999999999E-2</v>
      </c>
      <c r="M24" s="21">
        <f t="shared" si="5"/>
        <v>1.2900000000000003E-3</v>
      </c>
      <c r="N24">
        <v>0.1138</v>
      </c>
      <c r="O24">
        <v>-1.2E-2</v>
      </c>
      <c r="P24">
        <v>-3.0000000000000001E-3</v>
      </c>
      <c r="Q24" s="21">
        <f t="shared" si="6"/>
        <v>3.600000000000006E-3</v>
      </c>
      <c r="R24" s="21">
        <f t="shared" si="7"/>
        <v>5.1000000000000004E-3</v>
      </c>
      <c r="S24" s="21">
        <f t="shared" si="8"/>
        <v>2.0699999999999998E-3</v>
      </c>
      <c r="T24">
        <v>0.10390000000000001</v>
      </c>
      <c r="U24">
        <v>-8.9999999999999998E-4</v>
      </c>
      <c r="V24">
        <v>-7.6E-3</v>
      </c>
      <c r="W24" s="21">
        <f t="shared" si="9"/>
        <v>3.3099999999999935E-3</v>
      </c>
      <c r="X24" s="21">
        <f t="shared" si="10"/>
        <v>1.2800000000000001E-3</v>
      </c>
      <c r="Y24" s="21">
        <f t="shared" si="11"/>
        <v>5.5799999999999999E-3</v>
      </c>
      <c r="Z24">
        <v>4.1300000000000003E-2</v>
      </c>
      <c r="AA24">
        <v>-3.3999999999999998E-3</v>
      </c>
      <c r="AB24">
        <v>1.24E-2</v>
      </c>
      <c r="AC24" s="21">
        <f t="shared" si="12"/>
        <v>1.0000000000000286E-4</v>
      </c>
      <c r="AD24" s="21">
        <f t="shared" si="13"/>
        <v>4.4000000000000029E-4</v>
      </c>
      <c r="AE24" s="21">
        <f t="shared" si="14"/>
        <v>1.125E-2</v>
      </c>
      <c r="AF24">
        <v>7.6799999999999993E-2</v>
      </c>
      <c r="AG24">
        <v>1.4E-3</v>
      </c>
      <c r="AH24">
        <v>1.29E-2</v>
      </c>
      <c r="AI24" s="21">
        <f t="shared" si="15"/>
        <v>1.3020000000000004E-2</v>
      </c>
      <c r="AJ24" s="21">
        <f t="shared" si="16"/>
        <v>7.2999999999999996E-4</v>
      </c>
      <c r="AK24" s="21">
        <f t="shared" si="17"/>
        <v>1.142E-2</v>
      </c>
      <c r="AL24">
        <v>7.8200000000000006E-2</v>
      </c>
      <c r="AM24">
        <v>6.7999999999999996E-3</v>
      </c>
      <c r="AN24">
        <v>-5.7000000000000002E-3</v>
      </c>
      <c r="AO24" s="21">
        <f t="shared" si="18"/>
        <v>8.5999999999999965E-3</v>
      </c>
      <c r="AP24" s="21">
        <f t="shared" si="19"/>
        <v>1.5099999999999992E-3</v>
      </c>
      <c r="AQ24" s="21">
        <f t="shared" si="20"/>
        <v>3.6900000000000001E-3</v>
      </c>
      <c r="AR24">
        <v>8.2299999999999998E-2</v>
      </c>
      <c r="AS24">
        <v>-9.7999999999999997E-3</v>
      </c>
      <c r="AT24">
        <v>-2.4199999999999999E-2</v>
      </c>
      <c r="AU24" s="21">
        <f t="shared" si="21"/>
        <v>5.510000000000001E-3</v>
      </c>
      <c r="AV24" s="21">
        <f t="shared" si="22"/>
        <v>5.5199999999999997E-3</v>
      </c>
      <c r="AW24" s="21">
        <f t="shared" si="23"/>
        <v>2.2879999999999998E-2</v>
      </c>
      <c r="AX24">
        <v>4.5100000000000001E-2</v>
      </c>
      <c r="AY24">
        <v>1.26E-2</v>
      </c>
      <c r="AZ24">
        <v>1.55E-2</v>
      </c>
      <c r="BA24" s="21">
        <f t="shared" si="24"/>
        <v>9.6800000000000011E-3</v>
      </c>
      <c r="BB24" s="21">
        <f t="shared" si="25"/>
        <v>1.2070000000000001E-2</v>
      </c>
      <c r="BC24" s="21">
        <f t="shared" si="26"/>
        <v>1.0069999999999999E-2</v>
      </c>
    </row>
    <row r="25" spans="1:55" ht="15">
      <c r="A25" s="1">
        <v>19</v>
      </c>
      <c r="B25">
        <v>0.13039999999999999</v>
      </c>
      <c r="C25">
        <v>6.4999999999999997E-3</v>
      </c>
      <c r="D25">
        <v>-6.6E-3</v>
      </c>
      <c r="E25" s="15">
        <f t="shared" si="0"/>
        <v>8.8399999999999868E-3</v>
      </c>
      <c r="F25" s="15">
        <f t="shared" si="1"/>
        <v>1.5300000000000001E-3</v>
      </c>
      <c r="G25" s="16">
        <f t="shared" si="2"/>
        <v>5.0499999999999998E-3</v>
      </c>
      <c r="H25">
        <v>9.9400000000000002E-2</v>
      </c>
      <c r="I25">
        <v>3.7499999999999999E-2</v>
      </c>
      <c r="J25">
        <v>1.41E-2</v>
      </c>
      <c r="K25" s="21">
        <f t="shared" si="3"/>
        <v>2.5790000000000007E-2</v>
      </c>
      <c r="L25" s="21">
        <f t="shared" si="4"/>
        <v>3.5389999999999998E-2</v>
      </c>
      <c r="M25" s="21">
        <f t="shared" si="5"/>
        <v>1.0409999999999999E-2</v>
      </c>
      <c r="N25">
        <v>0.11600000000000001</v>
      </c>
      <c r="O25">
        <v>-1.95E-2</v>
      </c>
      <c r="P25">
        <v>-4.3E-3</v>
      </c>
      <c r="Q25" s="21">
        <f t="shared" si="6"/>
        <v>1.3999999999999985E-3</v>
      </c>
      <c r="R25" s="21">
        <f t="shared" si="7"/>
        <v>1.26E-2</v>
      </c>
      <c r="S25" s="21">
        <f t="shared" si="8"/>
        <v>7.6999999999999985E-4</v>
      </c>
      <c r="T25">
        <v>0.1106</v>
      </c>
      <c r="U25">
        <v>-1.1000000000000001E-3</v>
      </c>
      <c r="V25">
        <v>-4.7999999999999996E-3</v>
      </c>
      <c r="W25" s="21">
        <f t="shared" si="9"/>
        <v>3.3900000000000041E-3</v>
      </c>
      <c r="X25" s="21">
        <f t="shared" si="10"/>
        <v>1.08E-3</v>
      </c>
      <c r="Y25" s="21">
        <f t="shared" si="11"/>
        <v>2.7799999999999995E-3</v>
      </c>
      <c r="Z25">
        <v>4.2599999999999999E-2</v>
      </c>
      <c r="AA25">
        <v>8.6999999999999994E-3</v>
      </c>
      <c r="AB25">
        <v>1.2E-2</v>
      </c>
      <c r="AC25" s="21">
        <f t="shared" si="12"/>
        <v>1.3999999999999985E-3</v>
      </c>
      <c r="AD25" s="21">
        <f t="shared" si="13"/>
        <v>4.8599999999999997E-3</v>
      </c>
      <c r="AE25" s="21">
        <f t="shared" si="14"/>
        <v>1.085E-2</v>
      </c>
      <c r="AF25">
        <v>8.9300000000000004E-2</v>
      </c>
      <c r="AG25">
        <v>3.3E-3</v>
      </c>
      <c r="AH25">
        <v>1.6000000000000001E-3</v>
      </c>
      <c r="AI25" s="21">
        <f t="shared" si="15"/>
        <v>5.1999999999999269E-4</v>
      </c>
      <c r="AJ25" s="21">
        <f t="shared" si="16"/>
        <v>1.17E-3</v>
      </c>
      <c r="AK25" s="21">
        <f t="shared" si="17"/>
        <v>1.200000000000001E-4</v>
      </c>
      <c r="AL25">
        <v>7.7299999999999994E-2</v>
      </c>
      <c r="AM25">
        <v>1.7100000000000001E-2</v>
      </c>
      <c r="AN25">
        <v>-7.1000000000000004E-3</v>
      </c>
      <c r="AO25" s="21">
        <f t="shared" si="18"/>
        <v>9.5000000000000084E-3</v>
      </c>
      <c r="AP25" s="21">
        <f t="shared" si="19"/>
        <v>1.1810000000000001E-2</v>
      </c>
      <c r="AQ25" s="21">
        <f t="shared" si="20"/>
        <v>5.0900000000000008E-3</v>
      </c>
      <c r="AR25">
        <v>7.3400000000000007E-2</v>
      </c>
      <c r="AS25">
        <v>-1.4E-3</v>
      </c>
      <c r="AT25">
        <v>-1.6500000000000001E-2</v>
      </c>
      <c r="AU25" s="21">
        <f t="shared" si="21"/>
        <v>1.4409999999999992E-2</v>
      </c>
      <c r="AV25" s="21">
        <f t="shared" si="22"/>
        <v>2.8799999999999997E-3</v>
      </c>
      <c r="AW25" s="21">
        <f t="shared" si="23"/>
        <v>1.5180000000000001E-2</v>
      </c>
      <c r="AX25">
        <v>4.1599999999999998E-2</v>
      </c>
      <c r="AY25">
        <v>6.7000000000000002E-3</v>
      </c>
      <c r="AZ25">
        <v>3.0599999999999999E-2</v>
      </c>
      <c r="BA25" s="21">
        <f t="shared" si="24"/>
        <v>1.3180000000000004E-2</v>
      </c>
      <c r="BB25" s="21">
        <f t="shared" si="25"/>
        <v>6.1700000000000001E-3</v>
      </c>
      <c r="BC25" s="21">
        <f t="shared" si="26"/>
        <v>2.5169999999999998E-2</v>
      </c>
    </row>
    <row r="26" spans="1:55" ht="15">
      <c r="A26" s="1">
        <v>20</v>
      </c>
      <c r="B26">
        <v>0.13370000000000001</v>
      </c>
      <c r="C26">
        <v>2.7000000000000001E-3</v>
      </c>
      <c r="D26">
        <v>-5.8999999999999999E-3</v>
      </c>
      <c r="E26" s="15">
        <f t="shared" si="0"/>
        <v>1.2140000000000012E-2</v>
      </c>
      <c r="F26" s="15">
        <f t="shared" si="1"/>
        <v>2.2699999999999994E-3</v>
      </c>
      <c r="G26" s="16">
        <f t="shared" si="2"/>
        <v>4.3499999999999997E-3</v>
      </c>
      <c r="H26">
        <v>8.8900000000000007E-2</v>
      </c>
      <c r="I26">
        <v>3.1300000000000001E-2</v>
      </c>
      <c r="J26">
        <v>4.1000000000000003E-3</v>
      </c>
      <c r="K26" s="21">
        <f t="shared" si="3"/>
        <v>1.5290000000000012E-2</v>
      </c>
      <c r="L26" s="21">
        <f t="shared" si="4"/>
        <v>2.9190000000000001E-2</v>
      </c>
      <c r="M26" s="21">
        <f t="shared" si="5"/>
        <v>4.1000000000000021E-4</v>
      </c>
      <c r="N26">
        <v>0.10979999999999999</v>
      </c>
      <c r="O26">
        <v>-1.2500000000000001E-2</v>
      </c>
      <c r="P26">
        <v>-2.7000000000000001E-3</v>
      </c>
      <c r="Q26" s="21">
        <f t="shared" si="6"/>
        <v>7.6000000000000095E-3</v>
      </c>
      <c r="R26" s="21">
        <f t="shared" si="7"/>
        <v>5.6000000000000008E-3</v>
      </c>
      <c r="S26" s="21">
        <f t="shared" si="8"/>
        <v>2.3699999999999997E-3</v>
      </c>
      <c r="T26">
        <v>0.1095</v>
      </c>
      <c r="U26">
        <v>-5.1999999999999998E-3</v>
      </c>
      <c r="V26">
        <v>-2E-3</v>
      </c>
      <c r="W26" s="21">
        <f t="shared" si="9"/>
        <v>2.2900000000000004E-3</v>
      </c>
      <c r="X26" s="21">
        <f t="shared" si="10"/>
        <v>3.0199999999999997E-3</v>
      </c>
      <c r="Y26" s="21">
        <f t="shared" si="11"/>
        <v>2.0000000000000052E-5</v>
      </c>
      <c r="Z26">
        <v>3.8199999999999998E-2</v>
      </c>
      <c r="AA26">
        <v>-8.3999999999999995E-3</v>
      </c>
      <c r="AB26">
        <v>9.9000000000000008E-3</v>
      </c>
      <c r="AC26" s="21">
        <f t="shared" si="12"/>
        <v>3.0000000000000027E-3</v>
      </c>
      <c r="AD26" s="21">
        <f t="shared" si="13"/>
        <v>4.5599999999999998E-3</v>
      </c>
      <c r="AE26" s="21">
        <f t="shared" si="14"/>
        <v>8.7500000000000008E-3</v>
      </c>
      <c r="AF26">
        <v>9.1999999999999998E-2</v>
      </c>
      <c r="AG26">
        <v>1.3100000000000001E-2</v>
      </c>
      <c r="AH26">
        <v>-4.4000000000000003E-3</v>
      </c>
      <c r="AI26" s="21">
        <f t="shared" si="15"/>
        <v>2.1800000000000014E-3</v>
      </c>
      <c r="AJ26" s="21">
        <f t="shared" si="16"/>
        <v>1.0970000000000001E-2</v>
      </c>
      <c r="AK26" s="21">
        <f t="shared" si="17"/>
        <v>2.9200000000000003E-3</v>
      </c>
      <c r="AL26">
        <v>7.5200000000000003E-2</v>
      </c>
      <c r="AM26">
        <v>2.3E-3</v>
      </c>
      <c r="AN26">
        <v>-8.3000000000000001E-3</v>
      </c>
      <c r="AO26" s="21">
        <f t="shared" si="18"/>
        <v>1.1599999999999999E-2</v>
      </c>
      <c r="AP26" s="21">
        <f t="shared" si="19"/>
        <v>2.9900000000000005E-3</v>
      </c>
      <c r="AQ26" s="21">
        <f t="shared" si="20"/>
        <v>6.2900000000000005E-3</v>
      </c>
      <c r="AR26">
        <v>6.9000000000000006E-2</v>
      </c>
      <c r="AS26">
        <v>-1.2800000000000001E-2</v>
      </c>
      <c r="AT26">
        <v>-1.3299999999999999E-2</v>
      </c>
      <c r="AU26" s="21">
        <f t="shared" si="21"/>
        <v>1.8809999999999993E-2</v>
      </c>
      <c r="AV26" s="21">
        <f t="shared" si="22"/>
        <v>8.5199999999999998E-3</v>
      </c>
      <c r="AW26" s="21">
        <f t="shared" si="23"/>
        <v>1.1979999999999999E-2</v>
      </c>
      <c r="AX26">
        <v>5.8999999999999997E-2</v>
      </c>
      <c r="AY26">
        <v>2.41E-2</v>
      </c>
      <c r="AZ26">
        <v>1.7299999999999999E-2</v>
      </c>
      <c r="BA26" s="21">
        <f t="shared" si="24"/>
        <v>4.2199999999999946E-3</v>
      </c>
      <c r="BB26" s="21">
        <f t="shared" si="25"/>
        <v>2.3570000000000001E-2</v>
      </c>
      <c r="BC26" s="21">
        <f t="shared" si="26"/>
        <v>1.1869999999999999E-2</v>
      </c>
    </row>
    <row r="27" spans="1:55" ht="15">
      <c r="A27" s="1">
        <v>21</v>
      </c>
      <c r="B27">
        <v>0.1285</v>
      </c>
      <c r="C27">
        <v>4.7000000000000002E-3</v>
      </c>
      <c r="D27">
        <v>1.1999999999999999E-3</v>
      </c>
      <c r="E27" s="15">
        <f t="shared" si="0"/>
        <v>6.9400000000000017E-3</v>
      </c>
      <c r="F27" s="15">
        <f t="shared" si="1"/>
        <v>2.6999999999999941E-4</v>
      </c>
      <c r="G27" s="16">
        <f t="shared" si="2"/>
        <v>3.5000000000000005E-4</v>
      </c>
      <c r="H27">
        <v>7.6799999999999993E-2</v>
      </c>
      <c r="I27">
        <v>2.35E-2</v>
      </c>
      <c r="J27">
        <v>3.2000000000000002E-3</v>
      </c>
      <c r="K27" s="21">
        <f t="shared" si="3"/>
        <v>3.1899999999999984E-3</v>
      </c>
      <c r="L27" s="21">
        <f t="shared" si="4"/>
        <v>2.1389999999999999E-2</v>
      </c>
      <c r="M27" s="21">
        <f t="shared" si="5"/>
        <v>4.8999999999999998E-4</v>
      </c>
      <c r="N27">
        <v>0.11070000000000001</v>
      </c>
      <c r="O27">
        <v>-1.2699999999999999E-2</v>
      </c>
      <c r="P27">
        <v>-1.34E-2</v>
      </c>
      <c r="Q27" s="21">
        <f t="shared" si="6"/>
        <v>6.6999999999999976E-3</v>
      </c>
      <c r="R27" s="21">
        <f t="shared" si="7"/>
        <v>5.7999999999999996E-3</v>
      </c>
      <c r="S27" s="21">
        <f t="shared" si="8"/>
        <v>8.3300000000000006E-3</v>
      </c>
      <c r="T27">
        <v>0.1032</v>
      </c>
      <c r="U27">
        <v>-1.8200000000000001E-2</v>
      </c>
      <c r="V27">
        <v>2.5999999999999999E-3</v>
      </c>
      <c r="W27" s="21">
        <f t="shared" si="9"/>
        <v>4.0099999999999997E-3</v>
      </c>
      <c r="X27" s="21">
        <f t="shared" si="10"/>
        <v>1.602E-2</v>
      </c>
      <c r="Y27" s="21">
        <f t="shared" si="11"/>
        <v>5.7999999999999979E-4</v>
      </c>
      <c r="Z27">
        <v>5.3800000000000001E-2</v>
      </c>
      <c r="AA27">
        <v>-4.1999999999999997E-3</v>
      </c>
      <c r="AB27">
        <v>9.7999999999999997E-3</v>
      </c>
      <c r="AC27" s="21">
        <f t="shared" si="12"/>
        <v>1.26E-2</v>
      </c>
      <c r="AD27" s="21">
        <f t="shared" si="13"/>
        <v>3.5999999999999964E-4</v>
      </c>
      <c r="AE27" s="21">
        <f t="shared" si="14"/>
        <v>8.6499999999999997E-3</v>
      </c>
      <c r="AF27">
        <v>8.0399999999999999E-2</v>
      </c>
      <c r="AG27">
        <v>3.8999999999999998E-3</v>
      </c>
      <c r="AH27">
        <v>-5.1999999999999998E-3</v>
      </c>
      <c r="AI27" s="21">
        <f t="shared" si="15"/>
        <v>9.4199999999999978E-3</v>
      </c>
      <c r="AJ27" s="21">
        <f t="shared" si="16"/>
        <v>1.7699999999999999E-3</v>
      </c>
      <c r="AK27" s="21">
        <f t="shared" si="17"/>
        <v>3.7199999999999998E-3</v>
      </c>
      <c r="AL27">
        <v>5.7000000000000002E-2</v>
      </c>
      <c r="AM27">
        <v>2.7099999999999999E-2</v>
      </c>
      <c r="AN27">
        <v>-1.24E-2</v>
      </c>
      <c r="AO27" s="21">
        <f t="shared" si="18"/>
        <v>2.98E-2</v>
      </c>
      <c r="AP27" s="21">
        <f t="shared" si="19"/>
        <v>2.181E-2</v>
      </c>
      <c r="AQ27" s="21">
        <f t="shared" si="20"/>
        <v>1.039E-2</v>
      </c>
      <c r="AR27">
        <v>5.4199999999999998E-2</v>
      </c>
      <c r="AS27">
        <v>5.3E-3</v>
      </c>
      <c r="AT27">
        <v>-1.6999999999999999E-3</v>
      </c>
      <c r="AU27" s="21">
        <f t="shared" si="21"/>
        <v>3.3610000000000001E-2</v>
      </c>
      <c r="AV27" s="21">
        <f t="shared" si="22"/>
        <v>1.0200000000000001E-3</v>
      </c>
      <c r="AW27" s="21">
        <f t="shared" si="23"/>
        <v>3.7999999999999991E-4</v>
      </c>
      <c r="AX27">
        <v>6.0299999999999999E-2</v>
      </c>
      <c r="AY27">
        <v>3.5999999999999999E-3</v>
      </c>
      <c r="AZ27">
        <v>8.0000000000000004E-4</v>
      </c>
      <c r="BA27" s="21">
        <f t="shared" si="24"/>
        <v>5.5199999999999971E-3</v>
      </c>
      <c r="BB27" s="21">
        <f t="shared" si="25"/>
        <v>3.0699999999999998E-3</v>
      </c>
      <c r="BC27" s="21">
        <f t="shared" si="26"/>
        <v>4.6299999999999996E-3</v>
      </c>
    </row>
    <row r="28" spans="1:55" ht="15">
      <c r="A28" s="1">
        <v>22</v>
      </c>
      <c r="B28">
        <v>0.1221</v>
      </c>
      <c r="C28">
        <v>-1.5E-3</v>
      </c>
      <c r="D28">
        <v>4.5999999999999999E-3</v>
      </c>
      <c r="E28" s="15">
        <f t="shared" si="0"/>
        <v>5.3999999999999881E-4</v>
      </c>
      <c r="F28" s="15">
        <f t="shared" si="1"/>
        <v>3.4699999999999996E-3</v>
      </c>
      <c r="G28" s="16">
        <f t="shared" si="2"/>
        <v>3.0499999999999998E-3</v>
      </c>
      <c r="H28">
        <v>7.0599999999999996E-2</v>
      </c>
      <c r="I28">
        <v>-1.04E-2</v>
      </c>
      <c r="J28">
        <v>9.4999999999999998E-3</v>
      </c>
      <c r="K28" s="21">
        <f t="shared" si="3"/>
        <v>3.0099999999999988E-3</v>
      </c>
      <c r="L28" s="21">
        <f t="shared" si="4"/>
        <v>8.2899999999999988E-3</v>
      </c>
      <c r="M28" s="21">
        <f t="shared" si="5"/>
        <v>5.8099999999999992E-3</v>
      </c>
      <c r="N28">
        <v>0.1139</v>
      </c>
      <c r="O28">
        <v>-1.4500000000000001E-2</v>
      </c>
      <c r="P28">
        <v>-6.1999999999999998E-3</v>
      </c>
      <c r="Q28" s="21">
        <f t="shared" si="6"/>
        <v>3.5000000000000031E-3</v>
      </c>
      <c r="R28" s="21">
        <f t="shared" si="7"/>
        <v>7.6000000000000009E-3</v>
      </c>
      <c r="S28" s="21">
        <f t="shared" si="8"/>
        <v>1.1299999999999999E-3</v>
      </c>
      <c r="T28">
        <v>0.1159</v>
      </c>
      <c r="U28">
        <v>-1.9E-2</v>
      </c>
      <c r="V28">
        <v>1.21E-2</v>
      </c>
      <c r="W28" s="21">
        <f t="shared" si="9"/>
        <v>8.6900000000000033E-3</v>
      </c>
      <c r="X28" s="21">
        <f t="shared" si="10"/>
        <v>1.6819999999999998E-2</v>
      </c>
      <c r="Y28" s="21">
        <f t="shared" si="11"/>
        <v>1.0079999999999999E-2</v>
      </c>
      <c r="Z28">
        <v>1.72E-2</v>
      </c>
      <c r="AA28">
        <v>-1.04E-2</v>
      </c>
      <c r="AB28">
        <v>2.2000000000000001E-3</v>
      </c>
      <c r="AC28" s="21">
        <f t="shared" si="12"/>
        <v>2.4E-2</v>
      </c>
      <c r="AD28" s="21">
        <f t="shared" si="13"/>
        <v>6.5599999999999999E-3</v>
      </c>
      <c r="AE28" s="21">
        <f t="shared" si="14"/>
        <v>1.0500000000000002E-3</v>
      </c>
      <c r="AF28">
        <v>8.7099999999999997E-2</v>
      </c>
      <c r="AG28">
        <v>-5.9999999999999995E-4</v>
      </c>
      <c r="AH28">
        <v>-3.0999999999999999E-3</v>
      </c>
      <c r="AI28" s="21">
        <f t="shared" si="15"/>
        <v>2.7200000000000002E-3</v>
      </c>
      <c r="AJ28" s="21">
        <f t="shared" si="16"/>
        <v>1.5300000000000001E-3</v>
      </c>
      <c r="AK28" s="21">
        <f t="shared" si="17"/>
        <v>1.6199999999999999E-3</v>
      </c>
      <c r="AL28">
        <v>5.2600000000000001E-2</v>
      </c>
      <c r="AM28">
        <v>4.4000000000000003E-3</v>
      </c>
      <c r="AN28">
        <v>-9.1000000000000004E-3</v>
      </c>
      <c r="AO28" s="21">
        <f t="shared" si="18"/>
        <v>3.4200000000000001E-2</v>
      </c>
      <c r="AP28" s="21">
        <f t="shared" si="19"/>
        <v>8.9000000000000017E-4</v>
      </c>
      <c r="AQ28" s="21">
        <f t="shared" si="20"/>
        <v>7.0900000000000008E-3</v>
      </c>
      <c r="AR28">
        <v>9.1899999999999996E-2</v>
      </c>
      <c r="AS28">
        <v>3.5999999999999999E-3</v>
      </c>
      <c r="AT28">
        <v>2.7000000000000001E-3</v>
      </c>
      <c r="AU28" s="21">
        <f t="shared" si="21"/>
        <v>4.0899999999999964E-3</v>
      </c>
      <c r="AV28" s="21">
        <f t="shared" si="22"/>
        <v>6.8000000000000005E-4</v>
      </c>
      <c r="AW28" s="21">
        <f t="shared" si="23"/>
        <v>1.3800000000000002E-3</v>
      </c>
      <c r="AX28">
        <v>7.4099999999999999E-2</v>
      </c>
      <c r="AY28">
        <v>1.34E-2</v>
      </c>
      <c r="AZ28">
        <v>-9.7000000000000003E-3</v>
      </c>
      <c r="BA28" s="21">
        <f t="shared" si="24"/>
        <v>1.9319999999999997E-2</v>
      </c>
      <c r="BB28" s="21">
        <f t="shared" si="25"/>
        <v>1.2870000000000001E-2</v>
      </c>
      <c r="BC28" s="21">
        <f t="shared" si="26"/>
        <v>4.2700000000000004E-3</v>
      </c>
    </row>
    <row r="29" spans="1:55" ht="15">
      <c r="A29" s="1">
        <v>23</v>
      </c>
      <c r="B29">
        <v>0.12470000000000001</v>
      </c>
      <c r="C29">
        <v>-8.0000000000000004E-4</v>
      </c>
      <c r="D29">
        <v>-8.9999999999999998E-4</v>
      </c>
      <c r="E29" s="15">
        <f t="shared" si="0"/>
        <v>3.1400000000000039E-3</v>
      </c>
      <c r="F29" s="15">
        <f t="shared" si="1"/>
        <v>4.1699999999999992E-3</v>
      </c>
      <c r="G29" s="16">
        <f t="shared" si="2"/>
        <v>6.4999999999999997E-4</v>
      </c>
      <c r="H29">
        <v>7.0599999999999996E-2</v>
      </c>
      <c r="I29">
        <v>8.9999999999999998E-4</v>
      </c>
      <c r="J29">
        <v>9.9000000000000008E-3</v>
      </c>
      <c r="K29" s="21">
        <f t="shared" si="3"/>
        <v>3.0099999999999988E-3</v>
      </c>
      <c r="L29" s="21">
        <f t="shared" si="4"/>
        <v>1.2099999999999999E-3</v>
      </c>
      <c r="M29" s="21">
        <f t="shared" si="5"/>
        <v>6.2100000000000002E-3</v>
      </c>
      <c r="N29">
        <v>0.1105</v>
      </c>
      <c r="O29">
        <v>-8.6E-3</v>
      </c>
      <c r="P29">
        <v>-1.06E-2</v>
      </c>
      <c r="Q29" s="21">
        <f t="shared" si="6"/>
        <v>6.9000000000000034E-3</v>
      </c>
      <c r="R29" s="21">
        <f t="shared" si="7"/>
        <v>1.7000000000000001E-3</v>
      </c>
      <c r="S29" s="21">
        <f t="shared" si="8"/>
        <v>5.5300000000000002E-3</v>
      </c>
      <c r="T29">
        <v>0.1157</v>
      </c>
      <c r="U29">
        <v>-1.35E-2</v>
      </c>
      <c r="V29">
        <v>6.7000000000000002E-3</v>
      </c>
      <c r="W29" s="21">
        <f t="shared" si="9"/>
        <v>8.4899999999999975E-3</v>
      </c>
      <c r="X29" s="21">
        <f t="shared" si="10"/>
        <v>1.132E-2</v>
      </c>
      <c r="Y29" s="21">
        <f t="shared" si="11"/>
        <v>4.6800000000000001E-3</v>
      </c>
      <c r="Z29">
        <v>4.9099999999999998E-2</v>
      </c>
      <c r="AA29">
        <v>3.3300000000000003E-2</v>
      </c>
      <c r="AB29">
        <v>1.8700000000000001E-2</v>
      </c>
      <c r="AC29" s="21">
        <f t="shared" si="12"/>
        <v>7.8999999999999973E-3</v>
      </c>
      <c r="AD29" s="21">
        <f t="shared" si="13"/>
        <v>2.9460000000000004E-2</v>
      </c>
      <c r="AE29" s="21">
        <f t="shared" si="14"/>
        <v>1.7550000000000003E-2</v>
      </c>
      <c r="AF29">
        <v>9.2100000000000001E-2</v>
      </c>
      <c r="AG29">
        <v>-1.0999999999999999E-2</v>
      </c>
      <c r="AH29">
        <v>-7.9000000000000008E-3</v>
      </c>
      <c r="AI29" s="21">
        <f t="shared" si="15"/>
        <v>2.2800000000000042E-3</v>
      </c>
      <c r="AJ29" s="21">
        <f t="shared" si="16"/>
        <v>8.8699999999999994E-3</v>
      </c>
      <c r="AK29" s="21">
        <f t="shared" si="17"/>
        <v>6.4200000000000004E-3</v>
      </c>
      <c r="AL29">
        <v>5.4899999999999997E-2</v>
      </c>
      <c r="AM29">
        <v>-7.7999999999999996E-3</v>
      </c>
      <c r="AN29">
        <v>2.8E-3</v>
      </c>
      <c r="AO29" s="21">
        <f t="shared" si="18"/>
        <v>3.1900000000000005E-2</v>
      </c>
      <c r="AP29" s="21">
        <f t="shared" si="19"/>
        <v>2.5099999999999992E-3</v>
      </c>
      <c r="AQ29" s="21">
        <f t="shared" si="20"/>
        <v>7.899999999999999E-4</v>
      </c>
      <c r="AR29">
        <v>7.9100000000000004E-2</v>
      </c>
      <c r="AS29">
        <v>2.9999999999999997E-4</v>
      </c>
      <c r="AT29">
        <v>-4.1999999999999997E-3</v>
      </c>
      <c r="AU29" s="21">
        <f t="shared" si="21"/>
        <v>8.7099999999999955E-3</v>
      </c>
      <c r="AV29" s="21">
        <f t="shared" si="22"/>
        <v>3.98E-3</v>
      </c>
      <c r="AW29" s="21">
        <f t="shared" si="23"/>
        <v>2.8799999999999997E-3</v>
      </c>
      <c r="AX29">
        <v>7.6200000000000004E-2</v>
      </c>
      <c r="AY29">
        <v>-1.6000000000000001E-3</v>
      </c>
      <c r="AZ29">
        <v>-1.9300000000000001E-2</v>
      </c>
      <c r="BA29" s="21">
        <f t="shared" si="24"/>
        <v>2.1420000000000002E-2</v>
      </c>
      <c r="BB29" s="21">
        <f t="shared" si="25"/>
        <v>1.0700000000000002E-3</v>
      </c>
      <c r="BC29" s="21">
        <f t="shared" si="26"/>
        <v>1.387E-2</v>
      </c>
    </row>
    <row r="30" spans="1:55" ht="15">
      <c r="A30" s="1">
        <v>24</v>
      </c>
      <c r="B30">
        <v>0.1305</v>
      </c>
      <c r="C30">
        <v>-7.6E-3</v>
      </c>
      <c r="D30">
        <v>-4.4999999999999997E-3</v>
      </c>
      <c r="E30" s="15">
        <f t="shared" si="0"/>
        <v>8.9400000000000035E-3</v>
      </c>
      <c r="F30" s="15">
        <f t="shared" si="1"/>
        <v>2.6300000000000004E-3</v>
      </c>
      <c r="G30" s="16">
        <f t="shared" si="2"/>
        <v>2.9499999999999995E-3</v>
      </c>
      <c r="H30">
        <v>5.8500000000000003E-2</v>
      </c>
      <c r="I30">
        <v>-1.03E-2</v>
      </c>
      <c r="J30">
        <v>-5.7000000000000002E-3</v>
      </c>
      <c r="K30" s="21">
        <f t="shared" si="3"/>
        <v>1.5109999999999991E-2</v>
      </c>
      <c r="L30" s="21">
        <f t="shared" si="4"/>
        <v>8.1899999999999994E-3</v>
      </c>
      <c r="M30" s="21">
        <f t="shared" si="5"/>
        <v>2.0100000000000001E-3</v>
      </c>
      <c r="N30">
        <v>0.12230000000000001</v>
      </c>
      <c r="O30">
        <v>-2.0199999999999999E-2</v>
      </c>
      <c r="P30">
        <v>-1.35E-2</v>
      </c>
      <c r="Q30" s="21">
        <f t="shared" si="6"/>
        <v>4.9000000000000016E-3</v>
      </c>
      <c r="R30" s="21">
        <f t="shared" si="7"/>
        <v>1.3299999999999999E-2</v>
      </c>
      <c r="S30" s="21">
        <f t="shared" si="8"/>
        <v>8.43E-3</v>
      </c>
      <c r="T30">
        <v>0.11459999999999999</v>
      </c>
      <c r="U30">
        <v>1.41E-2</v>
      </c>
      <c r="V30">
        <v>-4.0000000000000001E-3</v>
      </c>
      <c r="W30" s="21">
        <f t="shared" si="9"/>
        <v>7.3899999999999938E-3</v>
      </c>
      <c r="X30" s="21">
        <f t="shared" si="10"/>
        <v>1.192E-2</v>
      </c>
      <c r="Y30" s="21">
        <f t="shared" si="11"/>
        <v>1.98E-3</v>
      </c>
      <c r="Z30">
        <v>3.8699999999999998E-2</v>
      </c>
      <c r="AA30">
        <v>-2.0199999999999999E-2</v>
      </c>
      <c r="AB30">
        <v>-1.8E-3</v>
      </c>
      <c r="AC30" s="21">
        <f t="shared" si="12"/>
        <v>2.5000000000000022E-3</v>
      </c>
      <c r="AD30" s="21">
        <f t="shared" si="13"/>
        <v>1.636E-2</v>
      </c>
      <c r="AE30" s="21">
        <f t="shared" si="14"/>
        <v>6.4999999999999997E-4</v>
      </c>
      <c r="AF30">
        <v>8.3799999999999999E-2</v>
      </c>
      <c r="AG30">
        <v>-2.3599999999999999E-2</v>
      </c>
      <c r="AH30">
        <v>0</v>
      </c>
      <c r="AI30" s="21">
        <f t="shared" si="15"/>
        <v>6.0199999999999976E-3</v>
      </c>
      <c r="AJ30" s="21">
        <f t="shared" si="16"/>
        <v>2.147E-2</v>
      </c>
      <c r="AK30" s="21">
        <f t="shared" si="17"/>
        <v>1.48E-3</v>
      </c>
      <c r="AL30">
        <v>5.79E-2</v>
      </c>
      <c r="AM30">
        <v>-3.5000000000000001E-3</v>
      </c>
      <c r="AN30">
        <v>1.3899999999999999E-2</v>
      </c>
      <c r="AO30" s="21">
        <f t="shared" si="18"/>
        <v>2.8900000000000002E-2</v>
      </c>
      <c r="AP30" s="21">
        <f t="shared" si="19"/>
        <v>1.7900000000000004E-3</v>
      </c>
      <c r="AQ30" s="21">
        <f t="shared" si="20"/>
        <v>1.189E-2</v>
      </c>
      <c r="AR30">
        <v>6.9099999999999995E-2</v>
      </c>
      <c r="AS30">
        <v>8.0000000000000004E-4</v>
      </c>
      <c r="AT30">
        <v>-1.2800000000000001E-2</v>
      </c>
      <c r="AU30" s="21">
        <f t="shared" si="21"/>
        <v>1.8710000000000004E-2</v>
      </c>
      <c r="AV30" s="21">
        <f t="shared" si="22"/>
        <v>3.48E-3</v>
      </c>
      <c r="AW30" s="21">
        <f t="shared" si="23"/>
        <v>1.1480000000000001E-2</v>
      </c>
      <c r="AX30">
        <v>6.25E-2</v>
      </c>
      <c r="AY30">
        <v>-1.49E-2</v>
      </c>
      <c r="AZ30">
        <v>-1.7299999999999999E-2</v>
      </c>
      <c r="BA30" s="21">
        <f t="shared" si="24"/>
        <v>7.7199999999999977E-3</v>
      </c>
      <c r="BB30" s="21">
        <f t="shared" si="25"/>
        <v>1.4370000000000001E-2</v>
      </c>
      <c r="BC30" s="21">
        <f t="shared" si="26"/>
        <v>1.1869999999999999E-2</v>
      </c>
    </row>
    <row r="31" spans="1:55" ht="15">
      <c r="A31" s="1">
        <v>25</v>
      </c>
      <c r="B31">
        <v>0.13220000000000001</v>
      </c>
      <c r="C31">
        <v>-1.0500000000000001E-2</v>
      </c>
      <c r="D31">
        <v>-8.0000000000000004E-4</v>
      </c>
      <c r="E31" s="15">
        <f t="shared" si="0"/>
        <v>1.0640000000000011E-2</v>
      </c>
      <c r="F31" s="15">
        <f t="shared" si="1"/>
        <v>5.5300000000000011E-3</v>
      </c>
      <c r="G31" s="16">
        <f t="shared" si="2"/>
        <v>7.4999999999999991E-4</v>
      </c>
      <c r="H31">
        <v>6.88E-2</v>
      </c>
      <c r="I31">
        <v>-6.0000000000000001E-3</v>
      </c>
      <c r="J31">
        <v>-5.7999999999999996E-3</v>
      </c>
      <c r="K31" s="21">
        <f t="shared" si="3"/>
        <v>4.8099999999999948E-3</v>
      </c>
      <c r="L31" s="21">
        <f t="shared" si="4"/>
        <v>3.8900000000000002E-3</v>
      </c>
      <c r="M31" s="21">
        <f t="shared" si="5"/>
        <v>2.1099999999999995E-3</v>
      </c>
      <c r="N31">
        <v>0.12970000000000001</v>
      </c>
      <c r="O31">
        <v>-1.9900000000000001E-2</v>
      </c>
      <c r="P31">
        <v>-1.2699999999999999E-2</v>
      </c>
      <c r="Q31" s="21">
        <f t="shared" si="6"/>
        <v>1.2300000000000005E-2</v>
      </c>
      <c r="R31" s="21">
        <f t="shared" si="7"/>
        <v>1.3000000000000001E-2</v>
      </c>
      <c r="S31" s="21">
        <f t="shared" si="8"/>
        <v>7.6299999999999996E-3</v>
      </c>
      <c r="T31">
        <v>0.1094</v>
      </c>
      <c r="U31">
        <v>3.0000000000000001E-3</v>
      </c>
      <c r="V31">
        <v>-8.8999999999999999E-3</v>
      </c>
      <c r="W31" s="21">
        <f t="shared" si="9"/>
        <v>2.1899999999999975E-3</v>
      </c>
      <c r="X31" s="21">
        <f t="shared" si="10"/>
        <v>8.1999999999999998E-4</v>
      </c>
      <c r="Y31" s="21">
        <f t="shared" si="11"/>
        <v>6.8799999999999998E-3</v>
      </c>
      <c r="Z31">
        <v>2.6599999999999999E-2</v>
      </c>
      <c r="AA31">
        <v>-1.46E-2</v>
      </c>
      <c r="AB31">
        <v>6.6E-3</v>
      </c>
      <c r="AC31" s="21">
        <f t="shared" si="12"/>
        <v>1.4600000000000002E-2</v>
      </c>
      <c r="AD31" s="21">
        <f t="shared" si="13"/>
        <v>1.076E-2</v>
      </c>
      <c r="AE31" s="21">
        <f t="shared" si="14"/>
        <v>5.45E-3</v>
      </c>
      <c r="AF31">
        <v>7.1099999999999997E-2</v>
      </c>
      <c r="AG31">
        <v>-2.3300000000000001E-2</v>
      </c>
      <c r="AH31">
        <v>3.0599999999999999E-2</v>
      </c>
      <c r="AI31" s="21">
        <f t="shared" si="15"/>
        <v>1.8720000000000001E-2</v>
      </c>
      <c r="AJ31" s="21">
        <f t="shared" si="16"/>
        <v>2.1170000000000001E-2</v>
      </c>
      <c r="AK31" s="21">
        <f t="shared" si="17"/>
        <v>2.912E-2</v>
      </c>
      <c r="AL31">
        <v>6.4000000000000001E-2</v>
      </c>
      <c r="AM31">
        <v>1.2999999999999999E-3</v>
      </c>
      <c r="AN31">
        <v>1.0699999999999999E-2</v>
      </c>
      <c r="AO31" s="21">
        <f t="shared" si="18"/>
        <v>2.2800000000000001E-2</v>
      </c>
      <c r="AP31" s="21">
        <f t="shared" si="19"/>
        <v>3.9900000000000005E-3</v>
      </c>
      <c r="AQ31" s="21">
        <f t="shared" si="20"/>
        <v>8.6899999999999998E-3</v>
      </c>
      <c r="AR31">
        <v>3.8899999999999997E-2</v>
      </c>
      <c r="AS31">
        <v>-1.17E-2</v>
      </c>
      <c r="AT31">
        <v>-2.29E-2</v>
      </c>
      <c r="AU31" s="21">
        <f t="shared" si="21"/>
        <v>4.8910000000000002E-2</v>
      </c>
      <c r="AV31" s="21">
        <f t="shared" si="22"/>
        <v>7.4200000000000004E-3</v>
      </c>
      <c r="AW31" s="21">
        <f t="shared" si="23"/>
        <v>2.1580000000000002E-2</v>
      </c>
      <c r="AX31">
        <v>7.5499999999999998E-2</v>
      </c>
      <c r="AY31">
        <v>-4.7000000000000002E-3</v>
      </c>
      <c r="AZ31">
        <v>8.0000000000000002E-3</v>
      </c>
      <c r="BA31" s="21">
        <f t="shared" si="24"/>
        <v>2.0719999999999995E-2</v>
      </c>
      <c r="BB31" s="21">
        <f t="shared" si="25"/>
        <v>4.1700000000000001E-3</v>
      </c>
      <c r="BC31" s="21">
        <f t="shared" si="26"/>
        <v>2.5700000000000002E-3</v>
      </c>
    </row>
    <row r="32" spans="1:55" ht="15">
      <c r="A32" s="1">
        <v>26</v>
      </c>
      <c r="B32">
        <v>0.12529999999999999</v>
      </c>
      <c r="C32">
        <v>-1.01E-2</v>
      </c>
      <c r="D32">
        <v>-3.0000000000000001E-3</v>
      </c>
      <c r="E32" s="15">
        <f t="shared" si="0"/>
        <v>3.7399999999999933E-3</v>
      </c>
      <c r="F32" s="15">
        <f t="shared" si="1"/>
        <v>5.13E-3</v>
      </c>
      <c r="G32" s="16">
        <f t="shared" si="2"/>
        <v>1.4500000000000001E-3</v>
      </c>
      <c r="H32">
        <v>5.1200000000000002E-2</v>
      </c>
      <c r="I32">
        <v>-1.44E-2</v>
      </c>
      <c r="J32">
        <v>1.0800000000000001E-2</v>
      </c>
      <c r="K32" s="21">
        <f t="shared" si="3"/>
        <v>2.2409999999999992E-2</v>
      </c>
      <c r="L32" s="21">
        <f t="shared" si="4"/>
        <v>1.2289999999999999E-2</v>
      </c>
      <c r="M32" s="21">
        <f t="shared" si="5"/>
        <v>7.11E-3</v>
      </c>
      <c r="N32">
        <v>0.12909999999999999</v>
      </c>
      <c r="O32">
        <v>-1.2800000000000001E-2</v>
      </c>
      <c r="P32">
        <v>-8.0999999999999996E-3</v>
      </c>
      <c r="Q32" s="21">
        <f t="shared" si="6"/>
        <v>1.1699999999999988E-2</v>
      </c>
      <c r="R32" s="21">
        <f t="shared" si="7"/>
        <v>5.9000000000000007E-3</v>
      </c>
      <c r="S32" s="21">
        <f t="shared" si="8"/>
        <v>3.0299999999999997E-3</v>
      </c>
      <c r="T32">
        <v>0.10979999999999999</v>
      </c>
      <c r="U32">
        <v>-4.3E-3</v>
      </c>
      <c r="V32">
        <v>-5.4000000000000003E-3</v>
      </c>
      <c r="W32" s="21">
        <f t="shared" si="9"/>
        <v>2.5899999999999951E-3</v>
      </c>
      <c r="X32" s="21">
        <f t="shared" si="10"/>
        <v>2.1199999999999999E-3</v>
      </c>
      <c r="Y32" s="21">
        <f t="shared" si="11"/>
        <v>3.3800000000000002E-3</v>
      </c>
      <c r="Z32">
        <v>2.35E-2</v>
      </c>
      <c r="AA32">
        <v>-3.7000000000000002E-3</v>
      </c>
      <c r="AB32">
        <v>1.15E-2</v>
      </c>
      <c r="AC32" s="21">
        <f t="shared" si="12"/>
        <v>1.77E-2</v>
      </c>
      <c r="AD32" s="21">
        <f t="shared" si="13"/>
        <v>1.3999999999999993E-4</v>
      </c>
      <c r="AE32" s="21">
        <f t="shared" si="14"/>
        <v>1.035E-2</v>
      </c>
      <c r="AF32">
        <v>0.1055</v>
      </c>
      <c r="AG32">
        <v>1.2800000000000001E-2</v>
      </c>
      <c r="AH32">
        <v>8.3999999999999995E-3</v>
      </c>
      <c r="AI32" s="21">
        <f t="shared" si="15"/>
        <v>1.5679999999999999E-2</v>
      </c>
      <c r="AJ32" s="21">
        <f t="shared" si="16"/>
        <v>1.0670000000000001E-2</v>
      </c>
      <c r="AK32" s="21">
        <f t="shared" si="17"/>
        <v>6.9199999999999991E-3</v>
      </c>
      <c r="AL32">
        <v>6.2100000000000002E-2</v>
      </c>
      <c r="AM32">
        <v>8.3999999999999995E-3</v>
      </c>
      <c r="AN32">
        <v>3.5000000000000001E-3</v>
      </c>
      <c r="AO32" s="21">
        <f t="shared" si="18"/>
        <v>2.47E-2</v>
      </c>
      <c r="AP32" s="21">
        <f t="shared" si="19"/>
        <v>3.109999999999999E-3</v>
      </c>
      <c r="AQ32" s="21">
        <f t="shared" si="20"/>
        <v>1.49E-3</v>
      </c>
      <c r="AR32">
        <v>3.2000000000000001E-2</v>
      </c>
      <c r="AS32">
        <v>-2.24E-2</v>
      </c>
      <c r="AT32">
        <v>-1.7899999999999999E-2</v>
      </c>
      <c r="AU32" s="21">
        <f t="shared" si="21"/>
        <v>5.5809999999999998E-2</v>
      </c>
      <c r="AV32" s="21">
        <f t="shared" si="22"/>
        <v>1.8120000000000001E-2</v>
      </c>
      <c r="AW32" s="21">
        <f t="shared" si="23"/>
        <v>1.6579999999999998E-2</v>
      </c>
      <c r="AX32">
        <v>6.4100000000000004E-2</v>
      </c>
      <c r="AY32">
        <v>-5.7000000000000002E-3</v>
      </c>
      <c r="AZ32">
        <v>5.5999999999999999E-3</v>
      </c>
      <c r="BA32" s="21">
        <f t="shared" si="24"/>
        <v>9.3200000000000019E-3</v>
      </c>
      <c r="BB32" s="21">
        <f t="shared" si="25"/>
        <v>5.1700000000000001E-3</v>
      </c>
      <c r="BC32" s="21">
        <f t="shared" si="26"/>
        <v>1.7000000000000001E-4</v>
      </c>
    </row>
    <row r="33" spans="1:55" ht="15">
      <c r="A33" s="1">
        <v>27</v>
      </c>
      <c r="B33">
        <v>0.1241</v>
      </c>
      <c r="C33">
        <v>-1.12E-2</v>
      </c>
      <c r="D33">
        <v>-5.1000000000000004E-3</v>
      </c>
      <c r="E33" s="15">
        <f t="shared" si="0"/>
        <v>2.5400000000000006E-3</v>
      </c>
      <c r="F33" s="15">
        <f t="shared" si="1"/>
        <v>6.2300000000000003E-3</v>
      </c>
      <c r="G33" s="16">
        <f t="shared" si="2"/>
        <v>3.5500000000000002E-3</v>
      </c>
      <c r="H33">
        <v>5.8599999999999999E-2</v>
      </c>
      <c r="I33">
        <v>2.3E-3</v>
      </c>
      <c r="J33">
        <v>2.1899999999999999E-2</v>
      </c>
      <c r="K33" s="21">
        <f t="shared" si="3"/>
        <v>1.5009999999999996E-2</v>
      </c>
      <c r="L33" s="21">
        <f t="shared" si="4"/>
        <v>1.9000000000000006E-4</v>
      </c>
      <c r="M33" s="21">
        <f t="shared" si="5"/>
        <v>1.821E-2</v>
      </c>
      <c r="N33">
        <v>0.12330000000000001</v>
      </c>
      <c r="O33">
        <v>-1.8499999999999999E-2</v>
      </c>
      <c r="P33">
        <v>-6.0000000000000001E-3</v>
      </c>
      <c r="Q33" s="21">
        <f t="shared" si="6"/>
        <v>5.9000000000000025E-3</v>
      </c>
      <c r="R33" s="21">
        <f t="shared" si="7"/>
        <v>1.1599999999999999E-2</v>
      </c>
      <c r="S33" s="21">
        <f t="shared" si="8"/>
        <v>9.3000000000000027E-4</v>
      </c>
      <c r="T33">
        <v>0.10920000000000001</v>
      </c>
      <c r="U33">
        <v>1.8E-3</v>
      </c>
      <c r="V33">
        <v>-5.5999999999999999E-3</v>
      </c>
      <c r="W33" s="21">
        <f t="shared" si="9"/>
        <v>1.9900000000000057E-3</v>
      </c>
      <c r="X33" s="21">
        <f t="shared" si="10"/>
        <v>3.8000000000000013E-4</v>
      </c>
      <c r="Y33" s="21">
        <f t="shared" si="11"/>
        <v>3.5799999999999998E-3</v>
      </c>
      <c r="Z33">
        <v>3.9399999999999998E-2</v>
      </c>
      <c r="AA33">
        <v>1.6400000000000001E-2</v>
      </c>
      <c r="AB33">
        <v>3.2000000000000002E-3</v>
      </c>
      <c r="AC33" s="21">
        <f t="shared" si="12"/>
        <v>1.800000000000003E-3</v>
      </c>
      <c r="AD33" s="21">
        <f t="shared" si="13"/>
        <v>1.2560000000000002E-2</v>
      </c>
      <c r="AE33" s="21">
        <f t="shared" si="14"/>
        <v>2.0500000000000002E-3</v>
      </c>
      <c r="AF33">
        <v>0.11210000000000001</v>
      </c>
      <c r="AG33">
        <v>1.5699999999999999E-2</v>
      </c>
      <c r="AH33">
        <v>-1.06E-2</v>
      </c>
      <c r="AI33" s="21">
        <f t="shared" si="15"/>
        <v>2.2280000000000008E-2</v>
      </c>
      <c r="AJ33" s="21">
        <f t="shared" si="16"/>
        <v>1.3569999999999999E-2</v>
      </c>
      <c r="AK33" s="21">
        <f t="shared" si="17"/>
        <v>9.1199999999999996E-3</v>
      </c>
      <c r="AL33">
        <v>6.9699999999999998E-2</v>
      </c>
      <c r="AM33">
        <v>-6.6E-3</v>
      </c>
      <c r="AN33">
        <v>-6.4000000000000003E-3</v>
      </c>
      <c r="AO33" s="21">
        <f t="shared" si="18"/>
        <v>1.7100000000000004E-2</v>
      </c>
      <c r="AP33" s="21">
        <f t="shared" si="19"/>
        <v>1.3099999999999995E-3</v>
      </c>
      <c r="AQ33" s="21">
        <f t="shared" si="20"/>
        <v>4.3899999999999998E-3</v>
      </c>
      <c r="AR33">
        <v>4.24E-2</v>
      </c>
      <c r="AS33">
        <v>-3.8999999999999998E-3</v>
      </c>
      <c r="AT33">
        <v>-4.4999999999999997E-3</v>
      </c>
      <c r="AU33" s="21">
        <f t="shared" si="21"/>
        <v>4.5409999999999999E-2</v>
      </c>
      <c r="AV33" s="21">
        <f t="shared" si="22"/>
        <v>3.8000000000000013E-4</v>
      </c>
      <c r="AW33" s="21">
        <f t="shared" si="23"/>
        <v>3.1799999999999997E-3</v>
      </c>
      <c r="AX33">
        <v>7.0300000000000001E-2</v>
      </c>
      <c r="AY33">
        <v>-0.01</v>
      </c>
      <c r="AZ33">
        <v>-2.0000000000000001E-4</v>
      </c>
      <c r="BA33" s="21">
        <f t="shared" si="24"/>
        <v>1.5519999999999999E-2</v>
      </c>
      <c r="BB33" s="21">
        <f t="shared" si="25"/>
        <v>9.470000000000001E-3</v>
      </c>
      <c r="BC33" s="21">
        <f t="shared" si="26"/>
        <v>5.2300000000000003E-3</v>
      </c>
    </row>
    <row r="34" spans="1:55" ht="15">
      <c r="A34" s="1">
        <v>28</v>
      </c>
      <c r="B34">
        <v>0.1229</v>
      </c>
      <c r="C34">
        <v>-1.49E-2</v>
      </c>
      <c r="D34">
        <v>-3.8999999999999998E-3</v>
      </c>
      <c r="E34" s="15">
        <f t="shared" si="0"/>
        <v>1.339999999999994E-3</v>
      </c>
      <c r="F34" s="15">
        <f t="shared" si="1"/>
        <v>9.9300000000000013E-3</v>
      </c>
      <c r="G34" s="16">
        <f t="shared" si="2"/>
        <v>2.3499999999999997E-3</v>
      </c>
      <c r="H34">
        <v>7.0199999999999999E-2</v>
      </c>
      <c r="I34">
        <v>0.01</v>
      </c>
      <c r="J34">
        <v>7.4000000000000003E-3</v>
      </c>
      <c r="K34" s="21">
        <f t="shared" si="3"/>
        <v>3.4099999999999964E-3</v>
      </c>
      <c r="L34" s="21">
        <f t="shared" si="4"/>
        <v>7.8900000000000012E-3</v>
      </c>
      <c r="M34" s="21">
        <f t="shared" si="5"/>
        <v>3.7100000000000002E-3</v>
      </c>
      <c r="N34">
        <v>0.1242</v>
      </c>
      <c r="O34">
        <v>-5.4000000000000003E-3</v>
      </c>
      <c r="P34">
        <v>-1.37E-2</v>
      </c>
      <c r="Q34" s="21">
        <f t="shared" si="6"/>
        <v>6.8000000000000005E-3</v>
      </c>
      <c r="R34" s="21">
        <f t="shared" si="7"/>
        <v>1.4999999999999996E-3</v>
      </c>
      <c r="S34" s="21">
        <f t="shared" si="8"/>
        <v>8.6300000000000005E-3</v>
      </c>
      <c r="T34">
        <v>0.10539999999999999</v>
      </c>
      <c r="U34">
        <v>-3.7000000000000002E-3</v>
      </c>
      <c r="V34">
        <v>-1.0500000000000001E-2</v>
      </c>
      <c r="W34" s="21">
        <f t="shared" si="9"/>
        <v>1.810000000000006E-3</v>
      </c>
      <c r="X34" s="21">
        <f t="shared" si="10"/>
        <v>1.5200000000000001E-3</v>
      </c>
      <c r="Y34" s="21">
        <f t="shared" si="11"/>
        <v>8.4800000000000014E-3</v>
      </c>
      <c r="Z34">
        <v>3.2800000000000003E-2</v>
      </c>
      <c r="AA34">
        <v>9.7000000000000003E-3</v>
      </c>
      <c r="AB34">
        <v>-6.7000000000000002E-3</v>
      </c>
      <c r="AC34" s="21">
        <f t="shared" si="12"/>
        <v>8.3999999999999977E-3</v>
      </c>
      <c r="AD34" s="21">
        <f t="shared" si="13"/>
        <v>5.8600000000000006E-3</v>
      </c>
      <c r="AE34" s="21">
        <f t="shared" si="14"/>
        <v>5.5500000000000002E-3</v>
      </c>
      <c r="AF34">
        <v>0.1057</v>
      </c>
      <c r="AG34">
        <v>7.4999999999999997E-3</v>
      </c>
      <c r="AH34">
        <v>-1.5699999999999999E-2</v>
      </c>
      <c r="AI34" s="21">
        <f t="shared" si="15"/>
        <v>1.5880000000000005E-2</v>
      </c>
      <c r="AJ34" s="21">
        <f t="shared" si="16"/>
        <v>5.3699999999999998E-3</v>
      </c>
      <c r="AK34" s="21">
        <f t="shared" si="17"/>
        <v>1.4219999999999998E-2</v>
      </c>
      <c r="AL34">
        <v>6.5000000000000002E-2</v>
      </c>
      <c r="AM34">
        <v>-1.14E-2</v>
      </c>
      <c r="AN34">
        <v>-2.2000000000000001E-3</v>
      </c>
      <c r="AO34" s="21">
        <f t="shared" si="18"/>
        <v>2.18E-2</v>
      </c>
      <c r="AP34" s="21">
        <f t="shared" si="19"/>
        <v>6.11E-3</v>
      </c>
      <c r="AQ34" s="21">
        <f t="shared" si="20"/>
        <v>1.9000000000000006E-4</v>
      </c>
      <c r="AR34">
        <v>7.0699999999999999E-2</v>
      </c>
      <c r="AS34">
        <v>7.3000000000000001E-3</v>
      </c>
      <c r="AT34">
        <v>-2.3E-3</v>
      </c>
      <c r="AU34" s="21">
        <f t="shared" si="21"/>
        <v>1.711E-2</v>
      </c>
      <c r="AV34" s="21">
        <f t="shared" si="22"/>
        <v>3.0200000000000001E-3</v>
      </c>
      <c r="AW34" s="21">
        <f t="shared" si="23"/>
        <v>9.7999999999999997E-4</v>
      </c>
      <c r="AX34">
        <v>6.5699999999999995E-2</v>
      </c>
      <c r="AY34">
        <v>-4.4000000000000003E-3</v>
      </c>
      <c r="AZ34">
        <v>4.1000000000000003E-3</v>
      </c>
      <c r="BA34" s="21">
        <f t="shared" si="24"/>
        <v>1.0919999999999992E-2</v>
      </c>
      <c r="BB34" s="21">
        <f t="shared" si="25"/>
        <v>3.8700000000000002E-3</v>
      </c>
      <c r="BC34" s="21">
        <f t="shared" si="26"/>
        <v>1.3299999999999996E-3</v>
      </c>
    </row>
    <row r="35" spans="1:55" ht="15">
      <c r="A35" s="1">
        <v>29</v>
      </c>
      <c r="B35">
        <v>0.1197</v>
      </c>
      <c r="C35">
        <v>-1.67E-2</v>
      </c>
      <c r="D35">
        <v>-2.0000000000000001E-4</v>
      </c>
      <c r="E35" s="15">
        <f t="shared" si="0"/>
        <v>1.8600000000000005E-3</v>
      </c>
      <c r="F35" s="15">
        <f t="shared" si="1"/>
        <v>1.1730000000000001E-2</v>
      </c>
      <c r="G35" s="16">
        <f t="shared" si="2"/>
        <v>1.3499999999999999E-3</v>
      </c>
      <c r="H35">
        <v>5.8099999999999999E-2</v>
      </c>
      <c r="I35">
        <v>2.4400000000000002E-2</v>
      </c>
      <c r="J35">
        <v>-6.9999999999999999E-4</v>
      </c>
      <c r="K35" s="21">
        <f t="shared" si="3"/>
        <v>1.5509999999999996E-2</v>
      </c>
      <c r="L35" s="21">
        <f t="shared" si="4"/>
        <v>2.2290000000000001E-2</v>
      </c>
      <c r="M35" s="21">
        <f t="shared" si="5"/>
        <v>2.99E-3</v>
      </c>
      <c r="N35">
        <v>0.12239999999999999</v>
      </c>
      <c r="O35">
        <v>-9.9000000000000008E-3</v>
      </c>
      <c r="P35">
        <v>-7.4000000000000003E-3</v>
      </c>
      <c r="Q35" s="21">
        <f t="shared" si="6"/>
        <v>4.9999999999999906E-3</v>
      </c>
      <c r="R35" s="21">
        <f t="shared" si="7"/>
        <v>3.0000000000000009E-3</v>
      </c>
      <c r="S35" s="21">
        <f t="shared" si="8"/>
        <v>2.3300000000000005E-3</v>
      </c>
      <c r="T35">
        <v>0.1024</v>
      </c>
      <c r="U35">
        <v>2.5000000000000001E-3</v>
      </c>
      <c r="V35">
        <v>-1.5E-3</v>
      </c>
      <c r="W35" s="21">
        <f t="shared" si="9"/>
        <v>4.8099999999999948E-3</v>
      </c>
      <c r="X35" s="21">
        <f t="shared" si="10"/>
        <v>3.1999999999999997E-4</v>
      </c>
      <c r="Y35" s="21">
        <f t="shared" si="11"/>
        <v>5.2000000000000006E-4</v>
      </c>
      <c r="Z35">
        <v>4.1300000000000003E-2</v>
      </c>
      <c r="AA35">
        <v>-8.0000000000000002E-3</v>
      </c>
      <c r="AB35">
        <v>-8.9999999999999993E-3</v>
      </c>
      <c r="AC35" s="21">
        <f t="shared" si="12"/>
        <v>1.0000000000000286E-4</v>
      </c>
      <c r="AD35" s="21">
        <f t="shared" si="13"/>
        <v>4.1600000000000005E-3</v>
      </c>
      <c r="AE35" s="21">
        <f t="shared" si="14"/>
        <v>7.8499999999999993E-3</v>
      </c>
      <c r="AF35">
        <v>0.10100000000000001</v>
      </c>
      <c r="AG35">
        <v>-6.7000000000000002E-3</v>
      </c>
      <c r="AH35">
        <v>-1.29E-2</v>
      </c>
      <c r="AI35" s="21">
        <f t="shared" si="15"/>
        <v>1.1180000000000009E-2</v>
      </c>
      <c r="AJ35" s="21">
        <f t="shared" si="16"/>
        <v>4.5700000000000003E-3</v>
      </c>
      <c r="AK35" s="21">
        <f t="shared" si="17"/>
        <v>1.142E-2</v>
      </c>
      <c r="AL35">
        <v>6.9900000000000004E-2</v>
      </c>
      <c r="AM35">
        <v>6.4000000000000003E-3</v>
      </c>
      <c r="AN35">
        <v>5.4999999999999997E-3</v>
      </c>
      <c r="AO35" s="21">
        <f t="shared" si="18"/>
        <v>1.6899999999999998E-2</v>
      </c>
      <c r="AP35" s="21">
        <f t="shared" si="19"/>
        <v>1.1099999999999999E-3</v>
      </c>
      <c r="AQ35" s="21">
        <f t="shared" si="20"/>
        <v>3.4899999999999996E-3</v>
      </c>
      <c r="AR35">
        <v>8.2299999999999998E-2</v>
      </c>
      <c r="AS35">
        <v>7.1999999999999998E-3</v>
      </c>
      <c r="AT35">
        <v>1.01E-2</v>
      </c>
      <c r="AU35" s="21">
        <f t="shared" si="21"/>
        <v>5.510000000000001E-3</v>
      </c>
      <c r="AV35" s="21">
        <f t="shared" si="22"/>
        <v>2.9199999999999999E-3</v>
      </c>
      <c r="AW35" s="21">
        <f t="shared" si="23"/>
        <v>8.7799999999999996E-3</v>
      </c>
      <c r="AX35">
        <v>5.1200000000000002E-2</v>
      </c>
      <c r="AY35">
        <v>2.0999999999999999E-3</v>
      </c>
      <c r="AZ35">
        <v>1.8E-3</v>
      </c>
      <c r="BA35" s="21">
        <f t="shared" si="24"/>
        <v>3.5799999999999998E-3</v>
      </c>
      <c r="BB35" s="21">
        <f t="shared" si="25"/>
        <v>1.5699999999999998E-3</v>
      </c>
      <c r="BC35" s="21">
        <f t="shared" si="26"/>
        <v>3.63E-3</v>
      </c>
    </row>
    <row r="36" spans="1:55" ht="15">
      <c r="A36" s="1">
        <v>30</v>
      </c>
      <c r="B36">
        <v>0.1192</v>
      </c>
      <c r="C36">
        <v>-5.7999999999999996E-3</v>
      </c>
      <c r="D36">
        <v>8.3000000000000001E-3</v>
      </c>
      <c r="E36" s="15">
        <f t="shared" si="0"/>
        <v>2.360000000000001E-3</v>
      </c>
      <c r="F36" s="15">
        <f t="shared" si="1"/>
        <v>8.3000000000000001E-4</v>
      </c>
      <c r="G36" s="16">
        <f t="shared" si="2"/>
        <v>6.7499999999999999E-3</v>
      </c>
      <c r="H36">
        <v>3.2500000000000001E-2</v>
      </c>
      <c r="I36">
        <v>1.5E-3</v>
      </c>
      <c r="J36">
        <v>1.8E-3</v>
      </c>
      <c r="K36" s="21">
        <f t="shared" si="3"/>
        <v>4.1109999999999994E-2</v>
      </c>
      <c r="L36" s="21">
        <f t="shared" si="4"/>
        <v>6.0999999999999987E-4</v>
      </c>
      <c r="M36" s="21">
        <f t="shared" si="5"/>
        <v>1.8900000000000002E-3</v>
      </c>
      <c r="N36">
        <v>0.1157</v>
      </c>
      <c r="O36">
        <v>-1.2699999999999999E-2</v>
      </c>
      <c r="P36">
        <v>-2.3E-3</v>
      </c>
      <c r="Q36" s="21">
        <f t="shared" si="6"/>
        <v>1.7000000000000071E-3</v>
      </c>
      <c r="R36" s="21">
        <f t="shared" si="7"/>
        <v>5.7999999999999996E-3</v>
      </c>
      <c r="S36" s="21">
        <f t="shared" si="8"/>
        <v>2.7699999999999999E-3</v>
      </c>
      <c r="T36">
        <v>9.8900000000000002E-2</v>
      </c>
      <c r="U36">
        <v>2.8999999999999998E-3</v>
      </c>
      <c r="V36">
        <v>2.9999999999999997E-4</v>
      </c>
      <c r="W36" s="21">
        <f t="shared" si="9"/>
        <v>8.3099999999999979E-3</v>
      </c>
      <c r="X36" s="21">
        <f t="shared" si="10"/>
        <v>7.1999999999999972E-4</v>
      </c>
      <c r="Y36" s="21">
        <f t="shared" si="11"/>
        <v>1.7200000000000002E-3</v>
      </c>
      <c r="Z36">
        <v>3.9699999999999999E-2</v>
      </c>
      <c r="AA36">
        <v>-1.5900000000000001E-2</v>
      </c>
      <c r="AB36">
        <v>-4.7999999999999996E-3</v>
      </c>
      <c r="AC36" s="21">
        <f t="shared" si="12"/>
        <v>1.5000000000000013E-3</v>
      </c>
      <c r="AD36" s="21">
        <f t="shared" si="13"/>
        <v>1.2060000000000001E-2</v>
      </c>
      <c r="AE36" s="21">
        <f t="shared" si="14"/>
        <v>3.6499999999999996E-3</v>
      </c>
      <c r="AF36">
        <v>0.10249999999999999</v>
      </c>
      <c r="AG36">
        <v>-8.6999999999999994E-3</v>
      </c>
      <c r="AH36">
        <v>-1.38E-2</v>
      </c>
      <c r="AI36" s="21">
        <f t="shared" si="15"/>
        <v>1.2679999999999997E-2</v>
      </c>
      <c r="AJ36" s="21">
        <f t="shared" si="16"/>
        <v>6.5699999999999995E-3</v>
      </c>
      <c r="AK36" s="21">
        <f t="shared" si="17"/>
        <v>1.2319999999999999E-2</v>
      </c>
      <c r="AL36">
        <v>8.3199999999999996E-2</v>
      </c>
      <c r="AM36">
        <v>4.1999999999999997E-3</v>
      </c>
      <c r="AN36">
        <v>5.8999999999999999E-3</v>
      </c>
      <c r="AO36" s="21">
        <f t="shared" si="18"/>
        <v>3.600000000000006E-3</v>
      </c>
      <c r="AP36" s="21">
        <f t="shared" si="19"/>
        <v>1.0900000000000007E-3</v>
      </c>
      <c r="AQ36" s="21">
        <f t="shared" si="20"/>
        <v>3.8899999999999998E-3</v>
      </c>
      <c r="AR36">
        <v>0.1038</v>
      </c>
      <c r="AS36">
        <v>-5.0000000000000001E-3</v>
      </c>
      <c r="AT36">
        <v>1.26E-2</v>
      </c>
      <c r="AU36" s="21">
        <f t="shared" si="21"/>
        <v>1.5990000000000004E-2</v>
      </c>
      <c r="AV36" s="21">
        <f t="shared" si="22"/>
        <v>7.2000000000000015E-4</v>
      </c>
      <c r="AW36" s="21">
        <f t="shared" si="23"/>
        <v>1.128E-2</v>
      </c>
      <c r="AX36">
        <v>4.7300000000000002E-2</v>
      </c>
      <c r="AY36">
        <v>-1.83E-2</v>
      </c>
      <c r="AZ36">
        <v>4.7000000000000002E-3</v>
      </c>
      <c r="BA36" s="21">
        <f t="shared" si="24"/>
        <v>7.4800000000000005E-3</v>
      </c>
      <c r="BB36" s="21">
        <f t="shared" si="25"/>
        <v>1.7770000000000001E-2</v>
      </c>
      <c r="BC36" s="21">
        <f t="shared" si="26"/>
        <v>7.2999999999999975E-4</v>
      </c>
    </row>
    <row r="37" spans="1:55" ht="15">
      <c r="A37" s="1">
        <v>31</v>
      </c>
      <c r="B37">
        <v>0.1265</v>
      </c>
      <c r="C37">
        <v>-6.1999999999999998E-3</v>
      </c>
      <c r="D37">
        <v>3.5000000000000001E-3</v>
      </c>
      <c r="E37" s="15">
        <f t="shared" si="0"/>
        <v>4.9399999999999999E-3</v>
      </c>
      <c r="F37" s="15">
        <f t="shared" si="1"/>
        <v>1.2300000000000002E-3</v>
      </c>
      <c r="G37" s="16">
        <f t="shared" si="2"/>
        <v>1.9500000000000001E-3</v>
      </c>
      <c r="H37">
        <v>6.25E-2</v>
      </c>
      <c r="I37">
        <v>-6.9999999999999999E-4</v>
      </c>
      <c r="J37">
        <v>1.2999999999999999E-3</v>
      </c>
      <c r="K37" s="21">
        <f t="shared" si="3"/>
        <v>1.1109999999999995E-2</v>
      </c>
      <c r="L37" s="21">
        <f t="shared" si="4"/>
        <v>1.4099999999999998E-3</v>
      </c>
      <c r="M37" s="21">
        <f t="shared" si="5"/>
        <v>2.3900000000000002E-3</v>
      </c>
      <c r="N37">
        <v>0.111</v>
      </c>
      <c r="O37">
        <v>-8.0999999999999996E-3</v>
      </c>
      <c r="P37">
        <v>-8.9999999999999998E-4</v>
      </c>
      <c r="Q37" s="21">
        <f t="shared" si="6"/>
        <v>6.4000000000000029E-3</v>
      </c>
      <c r="R37" s="21">
        <f t="shared" si="7"/>
        <v>1.1999999999999997E-3</v>
      </c>
      <c r="S37" s="21">
        <f t="shared" si="8"/>
        <v>4.1700000000000001E-3</v>
      </c>
      <c r="T37">
        <v>0.1026</v>
      </c>
      <c r="U37">
        <v>1.09E-2</v>
      </c>
      <c r="V37">
        <v>4.0000000000000002E-4</v>
      </c>
      <c r="W37" s="21">
        <f t="shared" si="9"/>
        <v>4.610000000000003E-3</v>
      </c>
      <c r="X37" s="21">
        <f t="shared" si="10"/>
        <v>8.7200000000000003E-3</v>
      </c>
      <c r="Y37" s="21">
        <f t="shared" si="11"/>
        <v>1.6200000000000001E-3</v>
      </c>
      <c r="Z37">
        <v>4.7600000000000003E-2</v>
      </c>
      <c r="AA37">
        <v>-7.7000000000000002E-3</v>
      </c>
      <c r="AB37">
        <v>-5.8999999999999999E-3</v>
      </c>
      <c r="AC37" s="21">
        <f t="shared" si="12"/>
        <v>6.4000000000000029E-3</v>
      </c>
      <c r="AD37" s="21">
        <f t="shared" si="13"/>
        <v>3.8600000000000001E-3</v>
      </c>
      <c r="AE37" s="21">
        <f t="shared" si="14"/>
        <v>4.7499999999999999E-3</v>
      </c>
      <c r="AF37">
        <v>9.9500000000000005E-2</v>
      </c>
      <c r="AG37">
        <v>-1.83E-2</v>
      </c>
      <c r="AH37">
        <v>-1.14E-2</v>
      </c>
      <c r="AI37" s="21">
        <f t="shared" si="15"/>
        <v>9.680000000000008E-3</v>
      </c>
      <c r="AJ37" s="21">
        <f t="shared" si="16"/>
        <v>1.617E-2</v>
      </c>
      <c r="AK37" s="21">
        <f t="shared" si="17"/>
        <v>9.92E-3</v>
      </c>
      <c r="AL37">
        <v>9.7699999999999995E-2</v>
      </c>
      <c r="AM37">
        <v>1.9800000000000002E-2</v>
      </c>
      <c r="AN37">
        <v>1.24E-2</v>
      </c>
      <c r="AO37" s="21">
        <f t="shared" si="18"/>
        <v>1.0899999999999993E-2</v>
      </c>
      <c r="AP37" s="21">
        <f t="shared" si="19"/>
        <v>1.4510000000000002E-2</v>
      </c>
      <c r="AQ37" s="21">
        <f t="shared" si="20"/>
        <v>1.039E-2</v>
      </c>
      <c r="AR37">
        <v>0.1103</v>
      </c>
      <c r="AS37">
        <v>1.0500000000000001E-2</v>
      </c>
      <c r="AT37">
        <v>5.9999999999999995E-4</v>
      </c>
      <c r="AU37" s="21">
        <f t="shared" si="21"/>
        <v>2.2489999999999996E-2</v>
      </c>
      <c r="AV37" s="21">
        <f t="shared" si="22"/>
        <v>6.2200000000000007E-3</v>
      </c>
      <c r="AW37" s="21">
        <f t="shared" si="23"/>
        <v>7.2000000000000005E-4</v>
      </c>
      <c r="AX37">
        <v>5.3999999999999999E-2</v>
      </c>
      <c r="AY37">
        <v>-1.24E-2</v>
      </c>
      <c r="AZ37">
        <v>3.7000000000000002E-3</v>
      </c>
      <c r="BA37" s="21">
        <f t="shared" si="24"/>
        <v>7.8000000000000291E-4</v>
      </c>
      <c r="BB37" s="21">
        <f t="shared" si="25"/>
        <v>1.187E-2</v>
      </c>
      <c r="BC37" s="21">
        <f t="shared" si="26"/>
        <v>1.7299999999999998E-3</v>
      </c>
    </row>
    <row r="38" spans="1:55" ht="15">
      <c r="A38" s="1">
        <v>32</v>
      </c>
      <c r="B38">
        <v>0.12909999999999999</v>
      </c>
      <c r="C38">
        <v>-7.7999999999999996E-3</v>
      </c>
      <c r="D38">
        <v>1.6999999999999999E-3</v>
      </c>
      <c r="E38" s="15">
        <f t="shared" si="0"/>
        <v>7.5399999999999912E-3</v>
      </c>
      <c r="F38" s="15">
        <f t="shared" si="1"/>
        <v>2.8300000000000001E-3</v>
      </c>
      <c r="G38" s="16">
        <f t="shared" si="2"/>
        <v>1.4999999999999996E-4</v>
      </c>
      <c r="H38">
        <v>5.9799999999999999E-2</v>
      </c>
      <c r="I38">
        <v>-8.8999999999999999E-3</v>
      </c>
      <c r="J38">
        <v>6.3E-3</v>
      </c>
      <c r="K38" s="21">
        <f t="shared" si="3"/>
        <v>1.3809999999999996E-2</v>
      </c>
      <c r="L38" s="21">
        <f t="shared" si="4"/>
        <v>6.79E-3</v>
      </c>
      <c r="M38" s="21">
        <f t="shared" si="5"/>
        <v>2.6099999999999999E-3</v>
      </c>
      <c r="N38">
        <v>0.11849999999999999</v>
      </c>
      <c r="O38">
        <v>-8.9999999999999993E-3</v>
      </c>
      <c r="P38">
        <v>-8.8999999999999999E-3</v>
      </c>
      <c r="Q38" s="21">
        <f t="shared" si="6"/>
        <v>1.0999999999999899E-3</v>
      </c>
      <c r="R38" s="21">
        <f t="shared" si="7"/>
        <v>2.0999999999999994E-3</v>
      </c>
      <c r="S38" s="21">
        <f t="shared" si="8"/>
        <v>3.8300000000000001E-3</v>
      </c>
      <c r="T38">
        <v>0.1027</v>
      </c>
      <c r="U38">
        <v>6.1000000000000004E-3</v>
      </c>
      <c r="V38">
        <v>-1.9E-3</v>
      </c>
      <c r="W38" s="21">
        <f t="shared" si="9"/>
        <v>4.5100000000000001E-3</v>
      </c>
      <c r="X38" s="21">
        <f t="shared" si="10"/>
        <v>3.9199999999999999E-3</v>
      </c>
      <c r="Y38" s="21">
        <f t="shared" si="11"/>
        <v>1.200000000000001E-4</v>
      </c>
      <c r="Z38">
        <v>4.1099999999999998E-2</v>
      </c>
      <c r="AA38">
        <v>-7.4999999999999997E-3</v>
      </c>
      <c r="AB38">
        <v>-6.0000000000000001E-3</v>
      </c>
      <c r="AC38" s="21">
        <f t="shared" si="12"/>
        <v>1.0000000000000286E-4</v>
      </c>
      <c r="AD38" s="21">
        <f t="shared" si="13"/>
        <v>3.6599999999999996E-3</v>
      </c>
      <c r="AE38" s="21">
        <f t="shared" si="14"/>
        <v>4.8500000000000001E-3</v>
      </c>
      <c r="AF38">
        <v>0.10589999999999999</v>
      </c>
      <c r="AG38">
        <v>-1.6400000000000001E-2</v>
      </c>
      <c r="AH38">
        <v>-1.37E-2</v>
      </c>
      <c r="AI38" s="21">
        <f t="shared" si="15"/>
        <v>1.6079999999999997E-2</v>
      </c>
      <c r="AJ38" s="21">
        <f t="shared" si="16"/>
        <v>1.4270000000000001E-2</v>
      </c>
      <c r="AK38" s="21">
        <f t="shared" si="17"/>
        <v>1.222E-2</v>
      </c>
      <c r="AL38">
        <v>8.7900000000000006E-2</v>
      </c>
      <c r="AM38">
        <v>5.3E-3</v>
      </c>
      <c r="AN38">
        <v>-5.4999999999999997E-3</v>
      </c>
      <c r="AO38" s="21">
        <f t="shared" si="18"/>
        <v>1.1000000000000038E-3</v>
      </c>
      <c r="AP38" s="21">
        <f t="shared" si="19"/>
        <v>9.9999999999995925E-6</v>
      </c>
      <c r="AQ38" s="21">
        <f t="shared" si="20"/>
        <v>3.4899999999999996E-3</v>
      </c>
      <c r="AR38">
        <v>9.3799999999999994E-2</v>
      </c>
      <c r="AS38">
        <v>-2.46E-2</v>
      </c>
      <c r="AT38">
        <v>-2.8E-3</v>
      </c>
      <c r="AU38" s="21">
        <f t="shared" si="21"/>
        <v>5.9899999999999953E-3</v>
      </c>
      <c r="AV38" s="21">
        <f t="shared" si="22"/>
        <v>2.0320000000000001E-2</v>
      </c>
      <c r="AW38" s="21">
        <f t="shared" si="23"/>
        <v>1.48E-3</v>
      </c>
      <c r="AX38">
        <v>3.78E-2</v>
      </c>
      <c r="AY38">
        <v>-1.09E-2</v>
      </c>
      <c r="AZ38">
        <v>5.8999999999999999E-3</v>
      </c>
      <c r="BA38" s="21">
        <f t="shared" si="24"/>
        <v>1.6980000000000002E-2</v>
      </c>
      <c r="BB38" s="21">
        <f t="shared" si="25"/>
        <v>1.0370000000000001E-2</v>
      </c>
      <c r="BC38" s="21">
        <f t="shared" si="26"/>
        <v>4.6999999999999993E-4</v>
      </c>
    </row>
    <row r="39" spans="1:55" ht="15">
      <c r="A39" s="1">
        <v>33</v>
      </c>
      <c r="B39">
        <v>0.12039999999999999</v>
      </c>
      <c r="C39">
        <v>-9.7000000000000003E-3</v>
      </c>
      <c r="D39">
        <v>-1.4E-3</v>
      </c>
      <c r="E39" s="15">
        <f t="shared" si="0"/>
        <v>1.1600000000000082E-3</v>
      </c>
      <c r="F39" s="15">
        <f t="shared" si="1"/>
        <v>4.7300000000000007E-3</v>
      </c>
      <c r="G39" s="16">
        <f t="shared" si="2"/>
        <v>1.4999999999999996E-4</v>
      </c>
      <c r="H39">
        <v>5.7700000000000001E-2</v>
      </c>
      <c r="I39">
        <v>-2.2800000000000001E-2</v>
      </c>
      <c r="J39">
        <v>2.3E-3</v>
      </c>
      <c r="K39" s="21">
        <f t="shared" si="3"/>
        <v>1.5909999999999994E-2</v>
      </c>
      <c r="L39" s="21">
        <f t="shared" si="4"/>
        <v>2.069E-2</v>
      </c>
      <c r="M39" s="21">
        <f t="shared" si="5"/>
        <v>1.3900000000000002E-3</v>
      </c>
      <c r="N39">
        <v>0.1232</v>
      </c>
      <c r="O39">
        <v>-1.6E-2</v>
      </c>
      <c r="P39">
        <v>-7.7000000000000002E-3</v>
      </c>
      <c r="Q39" s="21">
        <f t="shared" si="6"/>
        <v>5.7999999999999996E-3</v>
      </c>
      <c r="R39" s="21">
        <f t="shared" si="7"/>
        <v>9.1000000000000004E-3</v>
      </c>
      <c r="S39" s="21">
        <f t="shared" si="8"/>
        <v>2.6300000000000004E-3</v>
      </c>
      <c r="T39">
        <v>0.10199999999999999</v>
      </c>
      <c r="U39">
        <v>5.8999999999999999E-3</v>
      </c>
      <c r="V39">
        <v>4.7999999999999996E-3</v>
      </c>
      <c r="W39" s="21">
        <f t="shared" si="9"/>
        <v>5.2100000000000063E-3</v>
      </c>
      <c r="X39" s="21">
        <f t="shared" si="10"/>
        <v>3.7199999999999998E-3</v>
      </c>
      <c r="Y39" s="21">
        <f t="shared" si="11"/>
        <v>2.7799999999999995E-3</v>
      </c>
      <c r="Z39">
        <v>2.4199999999999999E-2</v>
      </c>
      <c r="AA39">
        <v>-2.1000000000000001E-2</v>
      </c>
      <c r="AB39">
        <v>4.8999999999999998E-3</v>
      </c>
      <c r="AC39" s="21">
        <f t="shared" si="12"/>
        <v>1.7000000000000001E-2</v>
      </c>
      <c r="AD39" s="21">
        <f t="shared" si="13"/>
        <v>1.7160000000000002E-2</v>
      </c>
      <c r="AE39" s="21">
        <f t="shared" si="14"/>
        <v>3.7499999999999999E-3</v>
      </c>
      <c r="AF39">
        <v>0.1158</v>
      </c>
      <c r="AG39">
        <v>1.4E-3</v>
      </c>
      <c r="AH39">
        <v>1.1999999999999999E-3</v>
      </c>
      <c r="AI39" s="21">
        <f t="shared" si="15"/>
        <v>2.5980000000000003E-2</v>
      </c>
      <c r="AJ39" s="21">
        <f t="shared" si="16"/>
        <v>7.2999999999999996E-4</v>
      </c>
      <c r="AK39" s="21">
        <f t="shared" si="17"/>
        <v>2.8000000000000008E-4</v>
      </c>
      <c r="AL39">
        <v>0.1028</v>
      </c>
      <c r="AM39">
        <v>2.06E-2</v>
      </c>
      <c r="AN39">
        <v>-1.03E-2</v>
      </c>
      <c r="AO39" s="21">
        <f t="shared" si="18"/>
        <v>1.6E-2</v>
      </c>
      <c r="AP39" s="21">
        <f t="shared" si="19"/>
        <v>1.5310000000000001E-2</v>
      </c>
      <c r="AQ39" s="21">
        <f t="shared" si="20"/>
        <v>8.2900000000000005E-3</v>
      </c>
      <c r="AR39">
        <v>8.43E-2</v>
      </c>
      <c r="AS39">
        <v>-1.9699999999999999E-2</v>
      </c>
      <c r="AT39">
        <v>-1.4E-3</v>
      </c>
      <c r="AU39" s="21">
        <f t="shared" si="21"/>
        <v>3.5099999999999992E-3</v>
      </c>
      <c r="AV39" s="21">
        <f t="shared" si="22"/>
        <v>1.542E-2</v>
      </c>
      <c r="AW39" s="21">
        <f t="shared" si="23"/>
        <v>7.9999999999999993E-5</v>
      </c>
      <c r="AX39">
        <v>6.5699999999999995E-2</v>
      </c>
      <c r="AY39">
        <v>-1.6000000000000001E-3</v>
      </c>
      <c r="AZ39">
        <v>1.15E-2</v>
      </c>
      <c r="BA39" s="21">
        <f t="shared" si="24"/>
        <v>1.0919999999999992E-2</v>
      </c>
      <c r="BB39" s="21">
        <f t="shared" si="25"/>
        <v>1.0700000000000002E-3</v>
      </c>
      <c r="BC39" s="21">
        <f t="shared" si="26"/>
        <v>6.0699999999999999E-3</v>
      </c>
    </row>
    <row r="40" spans="1:55" ht="15">
      <c r="A40" s="1">
        <v>34</v>
      </c>
      <c r="B40">
        <v>0.1143</v>
      </c>
      <c r="C40">
        <v>-7.4999999999999997E-3</v>
      </c>
      <c r="D40">
        <v>-5.1000000000000004E-3</v>
      </c>
      <c r="E40" s="15">
        <f t="shared" si="0"/>
        <v>7.2600000000000026E-3</v>
      </c>
      <c r="F40" s="15">
        <f t="shared" si="1"/>
        <v>2.5300000000000001E-3</v>
      </c>
      <c r="G40" s="16">
        <f t="shared" si="2"/>
        <v>3.5500000000000002E-3</v>
      </c>
      <c r="H40">
        <v>8.2699999999999996E-2</v>
      </c>
      <c r="I40">
        <v>6.8999999999999999E-3</v>
      </c>
      <c r="J40">
        <v>1.0999999999999999E-2</v>
      </c>
      <c r="K40" s="21">
        <f t="shared" si="3"/>
        <v>9.0900000000000009E-3</v>
      </c>
      <c r="L40" s="21">
        <f t="shared" si="4"/>
        <v>4.79E-3</v>
      </c>
      <c r="M40" s="21">
        <f t="shared" si="5"/>
        <v>7.3099999999999988E-3</v>
      </c>
      <c r="N40">
        <v>0.1222</v>
      </c>
      <c r="O40">
        <v>-1.2200000000000001E-2</v>
      </c>
      <c r="P40">
        <v>-7.4000000000000003E-3</v>
      </c>
      <c r="Q40" s="21">
        <f t="shared" si="6"/>
        <v>4.7999999999999987E-3</v>
      </c>
      <c r="R40" s="21">
        <f t="shared" si="7"/>
        <v>5.3000000000000009E-3</v>
      </c>
      <c r="S40" s="21">
        <f t="shared" si="8"/>
        <v>2.3300000000000005E-3</v>
      </c>
      <c r="T40">
        <v>0.1087</v>
      </c>
      <c r="U40">
        <v>1.23E-2</v>
      </c>
      <c r="V40">
        <v>1.4E-3</v>
      </c>
      <c r="W40" s="21">
        <f t="shared" si="9"/>
        <v>1.4900000000000052E-3</v>
      </c>
      <c r="X40" s="21">
        <f t="shared" si="10"/>
        <v>1.0120000000000001E-2</v>
      </c>
      <c r="Y40" s="21">
        <f t="shared" si="11"/>
        <v>6.2000000000000011E-4</v>
      </c>
      <c r="Z40">
        <v>3.5499999999999997E-2</v>
      </c>
      <c r="AA40">
        <v>-1.0699999999999999E-2</v>
      </c>
      <c r="AB40">
        <v>1.55E-2</v>
      </c>
      <c r="AC40" s="21">
        <f t="shared" si="12"/>
        <v>5.7000000000000037E-3</v>
      </c>
      <c r="AD40" s="21">
        <f t="shared" si="13"/>
        <v>6.8599999999999998E-3</v>
      </c>
      <c r="AE40" s="21">
        <f t="shared" si="14"/>
        <v>1.435E-2</v>
      </c>
      <c r="AF40">
        <v>0.1173</v>
      </c>
      <c r="AG40">
        <v>-3.3E-3</v>
      </c>
      <c r="AH40">
        <v>-7.7000000000000002E-3</v>
      </c>
      <c r="AI40" s="21">
        <f t="shared" si="15"/>
        <v>2.7480000000000004E-2</v>
      </c>
      <c r="AJ40" s="21">
        <f t="shared" si="16"/>
        <v>1.17E-3</v>
      </c>
      <c r="AK40" s="21">
        <f t="shared" si="17"/>
        <v>6.2199999999999998E-3</v>
      </c>
      <c r="AL40">
        <v>9.1200000000000003E-2</v>
      </c>
      <c r="AM40">
        <v>1.3899999999999999E-2</v>
      </c>
      <c r="AN40">
        <v>-2.24E-2</v>
      </c>
      <c r="AO40" s="21">
        <f t="shared" si="18"/>
        <v>4.4000000000000011E-3</v>
      </c>
      <c r="AP40" s="21">
        <f t="shared" si="19"/>
        <v>8.6099999999999996E-3</v>
      </c>
      <c r="AQ40" s="21">
        <f t="shared" si="20"/>
        <v>2.0389999999999998E-2</v>
      </c>
      <c r="AR40">
        <v>7.7399999999999997E-2</v>
      </c>
      <c r="AS40">
        <v>-1.1599999999999999E-2</v>
      </c>
      <c r="AT40">
        <v>5.0000000000000001E-4</v>
      </c>
      <c r="AU40" s="21">
        <f t="shared" si="21"/>
        <v>1.0410000000000003E-2</v>
      </c>
      <c r="AV40" s="21">
        <f t="shared" si="22"/>
        <v>7.3199999999999993E-3</v>
      </c>
      <c r="AW40" s="21">
        <f t="shared" si="23"/>
        <v>8.1999999999999998E-4</v>
      </c>
      <c r="AX40">
        <v>7.0800000000000002E-2</v>
      </c>
      <c r="AY40">
        <v>-2.0000000000000001E-4</v>
      </c>
      <c r="AZ40">
        <v>5.7999999999999996E-3</v>
      </c>
      <c r="BA40" s="21">
        <f t="shared" si="24"/>
        <v>1.602E-2</v>
      </c>
      <c r="BB40" s="21">
        <f t="shared" si="25"/>
        <v>3.3E-4</v>
      </c>
      <c r="BC40" s="21">
        <f t="shared" si="26"/>
        <v>3.6999999999999967E-4</v>
      </c>
    </row>
    <row r="41" spans="1:55" ht="15">
      <c r="A41" s="1">
        <v>35</v>
      </c>
      <c r="B41">
        <v>0.1052</v>
      </c>
      <c r="C41">
        <v>-4.1000000000000003E-3</v>
      </c>
      <c r="D41">
        <v>-2.5999999999999999E-3</v>
      </c>
      <c r="E41" s="15">
        <f t="shared" si="0"/>
        <v>1.636E-2</v>
      </c>
      <c r="F41" s="15">
        <f t="shared" si="1"/>
        <v>8.6999999999999925E-4</v>
      </c>
      <c r="G41" s="16">
        <f t="shared" si="2"/>
        <v>1.0499999999999999E-3</v>
      </c>
      <c r="H41">
        <v>9.1399999999999995E-2</v>
      </c>
      <c r="I41">
        <v>1.95E-2</v>
      </c>
      <c r="J41">
        <v>1.09E-2</v>
      </c>
      <c r="K41" s="21">
        <f t="shared" si="3"/>
        <v>1.779E-2</v>
      </c>
      <c r="L41" s="21">
        <f t="shared" si="4"/>
        <v>1.7389999999999999E-2</v>
      </c>
      <c r="M41" s="21">
        <f t="shared" si="5"/>
        <v>7.2099999999999994E-3</v>
      </c>
      <c r="N41">
        <v>0.1148</v>
      </c>
      <c r="O41">
        <v>-1.34E-2</v>
      </c>
      <c r="P41">
        <v>-3.0999999999999999E-3</v>
      </c>
      <c r="Q41" s="21">
        <f t="shared" si="6"/>
        <v>2.6000000000000051E-3</v>
      </c>
      <c r="R41" s="21">
        <f t="shared" si="7"/>
        <v>6.5000000000000006E-3</v>
      </c>
      <c r="S41" s="21">
        <f t="shared" si="8"/>
        <v>1.97E-3</v>
      </c>
      <c r="T41">
        <v>0.108</v>
      </c>
      <c r="U41">
        <v>1.7299999999999999E-2</v>
      </c>
      <c r="V41">
        <v>-4.5999999999999999E-3</v>
      </c>
      <c r="W41" s="21">
        <f t="shared" si="9"/>
        <v>7.8999999999999904E-4</v>
      </c>
      <c r="X41" s="21">
        <f t="shared" si="10"/>
        <v>1.512E-2</v>
      </c>
      <c r="Y41" s="21">
        <f t="shared" si="11"/>
        <v>2.5799999999999998E-3</v>
      </c>
      <c r="Z41">
        <v>5.5800000000000002E-2</v>
      </c>
      <c r="AA41">
        <v>-1.8700000000000001E-2</v>
      </c>
      <c r="AB41">
        <v>1.61E-2</v>
      </c>
      <c r="AC41" s="21">
        <f t="shared" si="12"/>
        <v>1.4600000000000002E-2</v>
      </c>
      <c r="AD41" s="21">
        <f t="shared" si="13"/>
        <v>1.4860000000000002E-2</v>
      </c>
      <c r="AE41" s="21">
        <f t="shared" si="14"/>
        <v>1.495E-2</v>
      </c>
      <c r="AF41">
        <v>9.6100000000000005E-2</v>
      </c>
      <c r="AG41">
        <v>-1.24E-2</v>
      </c>
      <c r="AH41">
        <v>-1.55E-2</v>
      </c>
      <c r="AI41" s="21">
        <f t="shared" si="15"/>
        <v>6.2800000000000078E-3</v>
      </c>
      <c r="AJ41" s="21">
        <f t="shared" si="16"/>
        <v>1.027E-2</v>
      </c>
      <c r="AK41" s="21">
        <f t="shared" si="17"/>
        <v>1.4019999999999999E-2</v>
      </c>
      <c r="AL41">
        <v>9.9699999999999997E-2</v>
      </c>
      <c r="AM41">
        <v>-1.2200000000000001E-2</v>
      </c>
      <c r="AN41">
        <v>-2.8199999999999999E-2</v>
      </c>
      <c r="AO41" s="21">
        <f t="shared" si="18"/>
        <v>1.2899999999999995E-2</v>
      </c>
      <c r="AP41" s="21">
        <f t="shared" si="19"/>
        <v>6.9100000000000003E-3</v>
      </c>
      <c r="AQ41" s="21">
        <f t="shared" si="20"/>
        <v>2.6189999999999998E-2</v>
      </c>
      <c r="AR41">
        <v>8.8099999999999998E-2</v>
      </c>
      <c r="AS41">
        <v>7.1999999999999998E-3</v>
      </c>
      <c r="AT41">
        <v>6.6E-3</v>
      </c>
      <c r="AU41" s="21">
        <f t="shared" si="21"/>
        <v>2.8999999999999859E-4</v>
      </c>
      <c r="AV41" s="21">
        <f t="shared" si="22"/>
        <v>2.9199999999999999E-3</v>
      </c>
      <c r="AW41" s="21">
        <f t="shared" si="23"/>
        <v>5.28E-3</v>
      </c>
      <c r="AX41">
        <v>6.54E-2</v>
      </c>
      <c r="AY41">
        <v>-5.7000000000000002E-3</v>
      </c>
      <c r="AZ41">
        <v>4.0000000000000002E-4</v>
      </c>
      <c r="BA41" s="21">
        <f t="shared" si="24"/>
        <v>1.0619999999999997E-2</v>
      </c>
      <c r="BB41" s="21">
        <f t="shared" si="25"/>
        <v>5.1700000000000001E-3</v>
      </c>
      <c r="BC41" s="21">
        <f t="shared" si="26"/>
        <v>5.0299999999999997E-3</v>
      </c>
    </row>
    <row r="42" spans="1:55" ht="15">
      <c r="A42" s="1">
        <v>36</v>
      </c>
      <c r="B42">
        <v>0.1169</v>
      </c>
      <c r="C42">
        <v>1.9E-3</v>
      </c>
      <c r="D42">
        <v>2.3999999999999998E-3</v>
      </c>
      <c r="E42" s="15">
        <f t="shared" si="0"/>
        <v>4.6599999999999975E-3</v>
      </c>
      <c r="F42" s="15">
        <f t="shared" si="1"/>
        <v>3.0699999999999998E-3</v>
      </c>
      <c r="G42" s="16">
        <f t="shared" si="2"/>
        <v>8.4999999999999984E-4</v>
      </c>
      <c r="H42">
        <v>8.5400000000000004E-2</v>
      </c>
      <c r="I42">
        <v>3.0999999999999999E-3</v>
      </c>
      <c r="J42">
        <v>9.1000000000000004E-3</v>
      </c>
      <c r="K42" s="21">
        <f t="shared" si="3"/>
        <v>1.1790000000000009E-2</v>
      </c>
      <c r="L42" s="21">
        <f t="shared" si="4"/>
        <v>9.8999999999999999E-4</v>
      </c>
      <c r="M42" s="21">
        <f t="shared" si="5"/>
        <v>5.4099999999999999E-3</v>
      </c>
      <c r="N42">
        <v>0.1053</v>
      </c>
      <c r="O42">
        <v>-1.41E-2</v>
      </c>
      <c r="P42">
        <v>3.7000000000000002E-3</v>
      </c>
      <c r="Q42" s="21">
        <f t="shared" si="6"/>
        <v>1.21E-2</v>
      </c>
      <c r="R42" s="21">
        <f t="shared" si="7"/>
        <v>7.1999999999999998E-3</v>
      </c>
      <c r="S42" s="21">
        <f t="shared" si="8"/>
        <v>1.3699999999999997E-3</v>
      </c>
      <c r="T42">
        <v>9.9599999999999994E-2</v>
      </c>
      <c r="U42">
        <v>2.3800000000000002E-2</v>
      </c>
      <c r="V42">
        <v>1.1000000000000001E-3</v>
      </c>
      <c r="W42" s="21">
        <f t="shared" si="9"/>
        <v>7.6100000000000056E-3</v>
      </c>
      <c r="X42" s="21">
        <f t="shared" si="10"/>
        <v>2.162E-2</v>
      </c>
      <c r="Y42" s="21">
        <f t="shared" si="11"/>
        <v>9.2000000000000003E-4</v>
      </c>
      <c r="Z42">
        <v>5.8500000000000003E-2</v>
      </c>
      <c r="AA42">
        <v>-4.8999999999999998E-3</v>
      </c>
      <c r="AB42">
        <v>1.2999999999999999E-3</v>
      </c>
      <c r="AC42" s="21">
        <f t="shared" si="12"/>
        <v>1.7300000000000003E-2</v>
      </c>
      <c r="AD42" s="21">
        <f t="shared" si="13"/>
        <v>1.0599999999999997E-3</v>
      </c>
      <c r="AE42" s="21">
        <f t="shared" si="14"/>
        <v>1.4999999999999996E-4</v>
      </c>
      <c r="AF42">
        <v>0.106</v>
      </c>
      <c r="AG42">
        <v>2.7000000000000001E-3</v>
      </c>
      <c r="AH42">
        <v>2.0000000000000001E-4</v>
      </c>
      <c r="AI42" s="21">
        <f t="shared" si="15"/>
        <v>1.618E-2</v>
      </c>
      <c r="AJ42" s="21">
        <f t="shared" si="16"/>
        <v>5.7000000000000019E-4</v>
      </c>
      <c r="AK42" s="21">
        <f t="shared" si="17"/>
        <v>1.2799999999999999E-3</v>
      </c>
      <c r="AL42">
        <v>7.5899999999999995E-2</v>
      </c>
      <c r="AM42">
        <v>-6.9999999999999999E-4</v>
      </c>
      <c r="AN42">
        <v>-2.0400000000000001E-2</v>
      </c>
      <c r="AO42" s="21">
        <f t="shared" si="18"/>
        <v>1.0900000000000007E-2</v>
      </c>
      <c r="AP42" s="21">
        <f t="shared" si="19"/>
        <v>4.5900000000000003E-3</v>
      </c>
      <c r="AQ42" s="21">
        <f t="shared" si="20"/>
        <v>1.839E-2</v>
      </c>
      <c r="AR42">
        <v>9.8400000000000001E-2</v>
      </c>
      <c r="AS42">
        <v>3.8E-3</v>
      </c>
      <c r="AT42">
        <v>3.3999999999999998E-3</v>
      </c>
      <c r="AU42" s="21">
        <f t="shared" si="21"/>
        <v>1.0590000000000002E-2</v>
      </c>
      <c r="AV42" s="21">
        <f t="shared" si="22"/>
        <v>4.7999999999999996E-4</v>
      </c>
      <c r="AW42" s="21">
        <f t="shared" si="23"/>
        <v>2.0799999999999998E-3</v>
      </c>
      <c r="AX42">
        <v>6.3E-2</v>
      </c>
      <c r="AY42">
        <v>-1.1599999999999999E-2</v>
      </c>
      <c r="AZ42">
        <v>3.7000000000000002E-3</v>
      </c>
      <c r="BA42" s="21">
        <f t="shared" si="24"/>
        <v>8.2199999999999981E-3</v>
      </c>
      <c r="BB42" s="21">
        <f t="shared" si="25"/>
        <v>1.107E-2</v>
      </c>
      <c r="BC42" s="21">
        <f t="shared" si="26"/>
        <v>1.7299999999999998E-3</v>
      </c>
    </row>
    <row r="43" spans="1:55" ht="15">
      <c r="A43" s="1">
        <v>37</v>
      </c>
      <c r="B43">
        <v>0.13020000000000001</v>
      </c>
      <c r="C43">
        <v>-1.9E-3</v>
      </c>
      <c r="D43">
        <v>2.7000000000000001E-3</v>
      </c>
      <c r="E43" s="15">
        <f t="shared" si="0"/>
        <v>8.6400000000000088E-3</v>
      </c>
      <c r="F43" s="15">
        <f t="shared" si="1"/>
        <v>3.0699999999999998E-3</v>
      </c>
      <c r="G43" s="16">
        <f t="shared" si="2"/>
        <v>1.1500000000000002E-3</v>
      </c>
      <c r="H43">
        <v>8.1500000000000003E-2</v>
      </c>
      <c r="I43">
        <v>4.8999999999999998E-3</v>
      </c>
      <c r="J43">
        <v>6.8999999999999999E-3</v>
      </c>
      <c r="K43" s="21">
        <f t="shared" si="3"/>
        <v>7.8900000000000081E-3</v>
      </c>
      <c r="L43" s="21">
        <f t="shared" si="4"/>
        <v>2.7899999999999999E-3</v>
      </c>
      <c r="M43" s="21">
        <f t="shared" si="5"/>
        <v>3.2099999999999997E-3</v>
      </c>
      <c r="N43">
        <v>0.11260000000000001</v>
      </c>
      <c r="O43">
        <v>-3.0999999999999999E-3</v>
      </c>
      <c r="P43">
        <v>1.2999999999999999E-3</v>
      </c>
      <c r="Q43" s="21">
        <f t="shared" si="6"/>
        <v>4.7999999999999987E-3</v>
      </c>
      <c r="R43" s="21">
        <f t="shared" si="7"/>
        <v>3.8E-3</v>
      </c>
      <c r="S43" s="21">
        <f t="shared" si="8"/>
        <v>3.7699999999999999E-3</v>
      </c>
      <c r="T43">
        <v>0.10580000000000001</v>
      </c>
      <c r="U43">
        <v>1.9699999999999999E-2</v>
      </c>
      <c r="V43">
        <v>-1.1900000000000001E-2</v>
      </c>
      <c r="W43" s="21">
        <f t="shared" si="9"/>
        <v>1.4099999999999946E-3</v>
      </c>
      <c r="X43" s="21">
        <f t="shared" si="10"/>
        <v>1.7519999999999997E-2</v>
      </c>
      <c r="Y43" s="21">
        <f t="shared" si="11"/>
        <v>9.8799999999999999E-3</v>
      </c>
      <c r="Z43">
        <v>6.3100000000000003E-2</v>
      </c>
      <c r="AA43">
        <v>-3.0999999999999999E-3</v>
      </c>
      <c r="AB43">
        <v>-9.4000000000000004E-3</v>
      </c>
      <c r="AC43" s="21">
        <f t="shared" si="12"/>
        <v>2.1900000000000003E-2</v>
      </c>
      <c r="AD43" s="21">
        <f t="shared" si="13"/>
        <v>7.4000000000000021E-4</v>
      </c>
      <c r="AE43" s="21">
        <f t="shared" si="14"/>
        <v>8.2500000000000004E-3</v>
      </c>
      <c r="AF43">
        <v>0.1129</v>
      </c>
      <c r="AG43">
        <v>-1.14E-2</v>
      </c>
      <c r="AH43">
        <v>-2.7900000000000001E-2</v>
      </c>
      <c r="AI43" s="21">
        <f t="shared" si="15"/>
        <v>2.3080000000000003E-2</v>
      </c>
      <c r="AJ43" s="21">
        <f t="shared" si="16"/>
        <v>9.2700000000000005E-3</v>
      </c>
      <c r="AK43" s="21">
        <f t="shared" si="17"/>
        <v>2.6420000000000003E-2</v>
      </c>
      <c r="AL43">
        <v>8.8700000000000001E-2</v>
      </c>
      <c r="AM43">
        <v>2.2000000000000001E-3</v>
      </c>
      <c r="AN43">
        <v>-6.9999999999999999E-4</v>
      </c>
      <c r="AO43" s="21">
        <f t="shared" si="18"/>
        <v>1.8999999999999989E-3</v>
      </c>
      <c r="AP43" s="21">
        <f t="shared" si="19"/>
        <v>3.0900000000000003E-3</v>
      </c>
      <c r="AQ43" s="21">
        <f t="shared" si="20"/>
        <v>1.31E-3</v>
      </c>
      <c r="AR43">
        <v>9.5000000000000001E-2</v>
      </c>
      <c r="AS43">
        <v>-2.12E-2</v>
      </c>
      <c r="AT43">
        <v>-1.5E-3</v>
      </c>
      <c r="AU43" s="21">
        <f t="shared" si="21"/>
        <v>7.1900000000000019E-3</v>
      </c>
      <c r="AV43" s="21">
        <f t="shared" si="22"/>
        <v>1.6920000000000001E-2</v>
      </c>
      <c r="AW43" s="21">
        <f t="shared" si="23"/>
        <v>1.8000000000000004E-4</v>
      </c>
      <c r="AX43">
        <v>4.2599999999999999E-2</v>
      </c>
      <c r="AY43">
        <v>1.1900000000000001E-2</v>
      </c>
      <c r="AZ43">
        <v>5.8999999999999999E-3</v>
      </c>
      <c r="BA43" s="21">
        <f t="shared" si="24"/>
        <v>1.2180000000000003E-2</v>
      </c>
      <c r="BB43" s="21">
        <f t="shared" si="25"/>
        <v>1.1370000000000002E-2</v>
      </c>
      <c r="BC43" s="21">
        <f t="shared" si="26"/>
        <v>4.6999999999999993E-4</v>
      </c>
    </row>
    <row r="44" spans="1:55" ht="15">
      <c r="A44" s="1">
        <v>38</v>
      </c>
      <c r="B44">
        <v>0.13250000000000001</v>
      </c>
      <c r="C44">
        <v>2E-3</v>
      </c>
      <c r="D44">
        <v>2.0999999999999999E-3</v>
      </c>
      <c r="E44" s="15">
        <f t="shared" si="0"/>
        <v>1.0940000000000005E-2</v>
      </c>
      <c r="F44" s="15">
        <f t="shared" si="1"/>
        <v>2.9699999999999996E-3</v>
      </c>
      <c r="G44" s="16">
        <f t="shared" si="2"/>
        <v>5.4999999999999992E-4</v>
      </c>
      <c r="H44">
        <v>8.7599999999999997E-2</v>
      </c>
      <c r="I44">
        <v>-3.3E-3</v>
      </c>
      <c r="J44">
        <v>-8.6999999999999994E-3</v>
      </c>
      <c r="K44" s="21">
        <f t="shared" si="3"/>
        <v>1.3990000000000002E-2</v>
      </c>
      <c r="L44" s="21">
        <f t="shared" si="4"/>
        <v>1.1900000000000001E-3</v>
      </c>
      <c r="M44" s="21">
        <f t="shared" si="5"/>
        <v>5.0099999999999988E-3</v>
      </c>
      <c r="N44">
        <v>0.105</v>
      </c>
      <c r="O44">
        <v>-4.3E-3</v>
      </c>
      <c r="P44">
        <v>-6.9999999999999999E-4</v>
      </c>
      <c r="Q44" s="21">
        <f t="shared" si="6"/>
        <v>1.2400000000000008E-2</v>
      </c>
      <c r="R44" s="21">
        <f t="shared" si="7"/>
        <v>2.5999999999999999E-3</v>
      </c>
      <c r="S44" s="21">
        <f t="shared" si="8"/>
        <v>4.3699999999999998E-3</v>
      </c>
      <c r="T44">
        <v>9.7699999999999995E-2</v>
      </c>
      <c r="U44">
        <v>1.29E-2</v>
      </c>
      <c r="V44">
        <v>-7.4999999999999997E-3</v>
      </c>
      <c r="W44" s="21">
        <f t="shared" si="9"/>
        <v>9.5100000000000046E-3</v>
      </c>
      <c r="X44" s="21">
        <f t="shared" si="10"/>
        <v>1.072E-2</v>
      </c>
      <c r="Y44" s="21">
        <f t="shared" si="11"/>
        <v>5.4799999999999996E-3</v>
      </c>
      <c r="Z44">
        <v>4.7100000000000003E-2</v>
      </c>
      <c r="AA44">
        <v>8.3999999999999995E-3</v>
      </c>
      <c r="AB44">
        <v>-1.4500000000000001E-2</v>
      </c>
      <c r="AC44" s="21">
        <f t="shared" si="12"/>
        <v>5.9000000000000025E-3</v>
      </c>
      <c r="AD44" s="21">
        <f t="shared" si="13"/>
        <v>4.5599999999999998E-3</v>
      </c>
      <c r="AE44" s="21">
        <f t="shared" si="14"/>
        <v>1.3350000000000001E-2</v>
      </c>
      <c r="AF44">
        <v>0.12479999999999999</v>
      </c>
      <c r="AG44">
        <v>-4.0000000000000001E-3</v>
      </c>
      <c r="AH44">
        <v>-2.3599999999999999E-2</v>
      </c>
      <c r="AI44" s="21">
        <f t="shared" si="15"/>
        <v>3.4979999999999997E-2</v>
      </c>
      <c r="AJ44" s="21">
        <f t="shared" si="16"/>
        <v>1.8700000000000001E-3</v>
      </c>
      <c r="AK44" s="21">
        <f t="shared" si="17"/>
        <v>2.2120000000000001E-2</v>
      </c>
      <c r="AL44">
        <v>7.5300000000000006E-2</v>
      </c>
      <c r="AM44">
        <v>5.3E-3</v>
      </c>
      <c r="AN44">
        <v>1.03E-2</v>
      </c>
      <c r="AO44" s="21">
        <f t="shared" si="18"/>
        <v>1.1499999999999996E-2</v>
      </c>
      <c r="AP44" s="21">
        <f t="shared" si="19"/>
        <v>9.9999999999995925E-6</v>
      </c>
      <c r="AQ44" s="21">
        <f t="shared" si="20"/>
        <v>8.2900000000000005E-3</v>
      </c>
      <c r="AR44">
        <v>0.1091</v>
      </c>
      <c r="AS44">
        <v>-1.18E-2</v>
      </c>
      <c r="AT44">
        <v>-2.9999999999999997E-4</v>
      </c>
      <c r="AU44" s="21">
        <f t="shared" si="21"/>
        <v>2.1290000000000003E-2</v>
      </c>
      <c r="AV44" s="21">
        <f t="shared" si="22"/>
        <v>7.5199999999999998E-3</v>
      </c>
      <c r="AW44" s="21">
        <f t="shared" si="23"/>
        <v>1.0200000000000001E-3</v>
      </c>
      <c r="AX44">
        <v>4.0899999999999999E-2</v>
      </c>
      <c r="AY44">
        <v>1.6899999999999998E-2</v>
      </c>
      <c r="AZ44">
        <v>1.01E-2</v>
      </c>
      <c r="BA44" s="21">
        <f t="shared" si="24"/>
        <v>1.3880000000000003E-2</v>
      </c>
      <c r="BB44" s="21">
        <f t="shared" si="25"/>
        <v>1.6369999999999999E-2</v>
      </c>
      <c r="BC44" s="21">
        <f t="shared" si="26"/>
        <v>4.6699999999999997E-3</v>
      </c>
    </row>
    <row r="45" spans="1:55" ht="15">
      <c r="A45" s="1">
        <v>39</v>
      </c>
      <c r="B45">
        <v>0.1265</v>
      </c>
      <c r="C45">
        <v>-8.8999999999999999E-3</v>
      </c>
      <c r="D45">
        <v>-5.9999999999999995E-4</v>
      </c>
      <c r="E45" s="15">
        <f t="shared" si="0"/>
        <v>4.9399999999999999E-3</v>
      </c>
      <c r="F45" s="15">
        <f t="shared" si="1"/>
        <v>3.9300000000000003E-3</v>
      </c>
      <c r="G45" s="16">
        <f t="shared" si="2"/>
        <v>9.5E-4</v>
      </c>
      <c r="H45">
        <v>5.5E-2</v>
      </c>
      <c r="I45">
        <v>1.95E-2</v>
      </c>
      <c r="J45">
        <v>1.0699999999999999E-2</v>
      </c>
      <c r="K45" s="21">
        <f t="shared" si="3"/>
        <v>1.8609999999999995E-2</v>
      </c>
      <c r="L45" s="21">
        <f t="shared" si="4"/>
        <v>1.7389999999999999E-2</v>
      </c>
      <c r="M45" s="21">
        <f t="shared" si="5"/>
        <v>7.0099999999999989E-3</v>
      </c>
      <c r="N45">
        <v>0.1147</v>
      </c>
      <c r="O45">
        <v>-6.3E-3</v>
      </c>
      <c r="P45">
        <v>-4.0000000000000002E-4</v>
      </c>
      <c r="Q45" s="21">
        <f t="shared" si="6"/>
        <v>2.7000000000000079E-3</v>
      </c>
      <c r="R45" s="21">
        <f t="shared" si="7"/>
        <v>5.9999999999999984E-4</v>
      </c>
      <c r="S45" s="21">
        <f t="shared" si="8"/>
        <v>4.6699999999999997E-3</v>
      </c>
      <c r="T45">
        <v>9.2399999999999996E-2</v>
      </c>
      <c r="U45">
        <v>1.47E-2</v>
      </c>
      <c r="V45">
        <v>-1E-3</v>
      </c>
      <c r="W45" s="21">
        <f t="shared" si="9"/>
        <v>1.4810000000000004E-2</v>
      </c>
      <c r="X45" s="21">
        <f t="shared" si="10"/>
        <v>1.252E-2</v>
      </c>
      <c r="Y45" s="21">
        <f t="shared" si="11"/>
        <v>1.0200000000000001E-3</v>
      </c>
      <c r="Z45">
        <v>4.1799999999999997E-2</v>
      </c>
      <c r="AA45">
        <v>4.4999999999999997E-3</v>
      </c>
      <c r="AB45">
        <v>-1.18E-2</v>
      </c>
      <c r="AC45" s="21">
        <f t="shared" si="12"/>
        <v>5.9999999999999637E-4</v>
      </c>
      <c r="AD45" s="21">
        <f t="shared" si="13"/>
        <v>6.5999999999999956E-4</v>
      </c>
      <c r="AE45" s="21">
        <f t="shared" si="14"/>
        <v>1.065E-2</v>
      </c>
      <c r="AF45">
        <v>9.4700000000000006E-2</v>
      </c>
      <c r="AG45">
        <v>9.4000000000000004E-3</v>
      </c>
      <c r="AH45">
        <v>-1.95E-2</v>
      </c>
      <c r="AI45" s="21">
        <f t="shared" si="15"/>
        <v>4.8800000000000093E-3</v>
      </c>
      <c r="AJ45" s="21">
        <f t="shared" si="16"/>
        <v>7.2700000000000004E-3</v>
      </c>
      <c r="AK45" s="21">
        <f t="shared" si="17"/>
        <v>1.8020000000000001E-2</v>
      </c>
      <c r="AL45">
        <v>8.3099999999999993E-2</v>
      </c>
      <c r="AM45">
        <v>-4.4999999999999997E-3</v>
      </c>
      <c r="AN45">
        <v>4.7999999999999996E-3</v>
      </c>
      <c r="AO45" s="21">
        <f t="shared" si="18"/>
        <v>3.7000000000000088E-3</v>
      </c>
      <c r="AP45" s="21">
        <f t="shared" si="19"/>
        <v>7.9000000000000077E-4</v>
      </c>
      <c r="AQ45" s="21">
        <f t="shared" si="20"/>
        <v>2.7899999999999995E-3</v>
      </c>
      <c r="AR45">
        <v>8.9300000000000004E-2</v>
      </c>
      <c r="AS45">
        <v>-7.1999999999999998E-3</v>
      </c>
      <c r="AT45">
        <v>-9.1000000000000004E-3</v>
      </c>
      <c r="AU45" s="21">
        <f t="shared" si="21"/>
        <v>1.4900000000000052E-3</v>
      </c>
      <c r="AV45" s="21">
        <f t="shared" si="22"/>
        <v>2.9199999999999999E-3</v>
      </c>
      <c r="AW45" s="21">
        <f t="shared" si="23"/>
        <v>7.7800000000000005E-3</v>
      </c>
      <c r="AX45">
        <v>5.45E-2</v>
      </c>
      <c r="AY45">
        <v>9.9000000000000008E-3</v>
      </c>
      <c r="AZ45">
        <v>8.2000000000000007E-3</v>
      </c>
      <c r="BA45" s="21">
        <f t="shared" si="24"/>
        <v>2.8000000000000247E-4</v>
      </c>
      <c r="BB45" s="21">
        <f t="shared" si="25"/>
        <v>9.3700000000000016E-3</v>
      </c>
      <c r="BC45" s="21">
        <f t="shared" si="26"/>
        <v>2.7700000000000008E-3</v>
      </c>
    </row>
    <row r="46" spans="1:55" ht="15">
      <c r="A46" s="1">
        <v>40</v>
      </c>
      <c r="B46">
        <v>0.1196</v>
      </c>
      <c r="C46">
        <v>-1.2E-2</v>
      </c>
      <c r="D46">
        <v>-4.1000000000000003E-3</v>
      </c>
      <c r="E46" s="15">
        <f t="shared" si="0"/>
        <v>1.9600000000000034E-3</v>
      </c>
      <c r="F46" s="15">
        <f t="shared" si="1"/>
        <v>7.0300000000000007E-3</v>
      </c>
      <c r="G46" s="16">
        <f t="shared" si="2"/>
        <v>2.5500000000000002E-3</v>
      </c>
      <c r="H46">
        <v>4.7199999999999999E-2</v>
      </c>
      <c r="I46">
        <v>4.6800000000000001E-2</v>
      </c>
      <c r="J46">
        <v>1.09E-2</v>
      </c>
      <c r="K46" s="21">
        <f t="shared" si="3"/>
        <v>2.6409999999999996E-2</v>
      </c>
      <c r="L46" s="21">
        <f t="shared" si="4"/>
        <v>4.4690000000000001E-2</v>
      </c>
      <c r="M46" s="21">
        <f t="shared" si="5"/>
        <v>7.2099999999999994E-3</v>
      </c>
      <c r="N46">
        <v>0.1186</v>
      </c>
      <c r="O46">
        <v>-1.06E-2</v>
      </c>
      <c r="P46">
        <v>-2.3999999999999998E-3</v>
      </c>
      <c r="Q46" s="21">
        <f t="shared" si="6"/>
        <v>1.1999999999999927E-3</v>
      </c>
      <c r="R46" s="21">
        <f t="shared" si="7"/>
        <v>3.7000000000000002E-3</v>
      </c>
      <c r="S46" s="21">
        <f t="shared" si="8"/>
        <v>2.6700000000000001E-3</v>
      </c>
      <c r="T46">
        <v>9.7299999999999998E-2</v>
      </c>
      <c r="U46">
        <v>-3.8999999999999998E-3</v>
      </c>
      <c r="V46">
        <v>-2.7000000000000001E-3</v>
      </c>
      <c r="W46" s="21">
        <f t="shared" si="9"/>
        <v>9.9100000000000021E-3</v>
      </c>
      <c r="X46" s="21">
        <f t="shared" si="10"/>
        <v>1.7199999999999997E-3</v>
      </c>
      <c r="Y46" s="21">
        <f t="shared" si="11"/>
        <v>6.8000000000000005E-4</v>
      </c>
      <c r="Z46">
        <v>3.5700000000000003E-2</v>
      </c>
      <c r="AA46">
        <v>1.3100000000000001E-2</v>
      </c>
      <c r="AB46">
        <v>-1.24E-2</v>
      </c>
      <c r="AC46" s="21">
        <f t="shared" si="12"/>
        <v>5.4999999999999979E-3</v>
      </c>
      <c r="AD46" s="21">
        <f t="shared" si="13"/>
        <v>9.2600000000000009E-3</v>
      </c>
      <c r="AE46" s="21">
        <f t="shared" si="14"/>
        <v>1.125E-2</v>
      </c>
      <c r="AF46">
        <v>7.2999999999999995E-2</v>
      </c>
      <c r="AG46">
        <v>1.1599999999999999E-2</v>
      </c>
      <c r="AH46">
        <v>-8.3999999999999995E-3</v>
      </c>
      <c r="AI46" s="21">
        <f t="shared" si="15"/>
        <v>1.6820000000000002E-2</v>
      </c>
      <c r="AJ46" s="21">
        <f t="shared" si="16"/>
        <v>9.4699999999999993E-3</v>
      </c>
      <c r="AK46" s="21">
        <f t="shared" si="17"/>
        <v>6.9199999999999991E-3</v>
      </c>
      <c r="AL46">
        <v>7.6499999999999999E-2</v>
      </c>
      <c r="AM46">
        <v>1.21E-2</v>
      </c>
      <c r="AN46">
        <v>7.7000000000000002E-3</v>
      </c>
      <c r="AO46" s="21">
        <f t="shared" si="18"/>
        <v>1.0300000000000004E-2</v>
      </c>
      <c r="AP46" s="21">
        <f t="shared" si="19"/>
        <v>6.8099999999999992E-3</v>
      </c>
      <c r="AQ46" s="21">
        <f t="shared" si="20"/>
        <v>5.6900000000000006E-3</v>
      </c>
      <c r="AR46">
        <v>7.6999999999999999E-2</v>
      </c>
      <c r="AS46">
        <v>-7.1999999999999998E-3</v>
      </c>
      <c r="AT46">
        <v>4.0000000000000001E-3</v>
      </c>
      <c r="AU46" s="21">
        <f t="shared" si="21"/>
        <v>1.081E-2</v>
      </c>
      <c r="AV46" s="21">
        <f t="shared" si="22"/>
        <v>2.9199999999999999E-3</v>
      </c>
      <c r="AW46" s="21">
        <f t="shared" si="23"/>
        <v>2.6800000000000001E-3</v>
      </c>
      <c r="AX46">
        <v>3.8600000000000002E-2</v>
      </c>
      <c r="AY46">
        <v>-6.7999999999999996E-3</v>
      </c>
      <c r="AZ46">
        <v>7.1999999999999998E-3</v>
      </c>
      <c r="BA46" s="21">
        <f t="shared" si="24"/>
        <v>1.618E-2</v>
      </c>
      <c r="BB46" s="21">
        <f t="shared" si="25"/>
        <v>6.2699999999999995E-3</v>
      </c>
      <c r="BC46" s="21">
        <f t="shared" si="26"/>
        <v>1.7699999999999999E-3</v>
      </c>
    </row>
    <row r="47" spans="1:55" ht="15">
      <c r="A47" s="1">
        <v>41</v>
      </c>
      <c r="B47">
        <v>0.11700000000000001</v>
      </c>
      <c r="C47">
        <v>-1.2E-2</v>
      </c>
      <c r="D47">
        <v>-7.3000000000000001E-3</v>
      </c>
      <c r="E47" s="15">
        <f t="shared" si="0"/>
        <v>4.5599999999999946E-3</v>
      </c>
      <c r="F47" s="15">
        <f t="shared" si="1"/>
        <v>7.0300000000000007E-3</v>
      </c>
      <c r="G47" s="16">
        <f t="shared" si="2"/>
        <v>5.7499999999999999E-3</v>
      </c>
      <c r="H47">
        <v>5.62E-2</v>
      </c>
      <c r="I47">
        <v>-9.5999999999999992E-3</v>
      </c>
      <c r="J47">
        <v>8.6999999999999994E-3</v>
      </c>
      <c r="K47" s="21">
        <f t="shared" si="3"/>
        <v>1.7409999999999995E-2</v>
      </c>
      <c r="L47" s="21">
        <f t="shared" si="4"/>
        <v>7.4899999999999993E-3</v>
      </c>
      <c r="M47" s="21">
        <f t="shared" si="5"/>
        <v>5.0099999999999988E-3</v>
      </c>
      <c r="N47">
        <v>0.1196</v>
      </c>
      <c r="O47">
        <v>-1.24E-2</v>
      </c>
      <c r="P47">
        <v>-8.2000000000000007E-3</v>
      </c>
      <c r="Q47" s="21">
        <f t="shared" si="6"/>
        <v>2.1999999999999936E-3</v>
      </c>
      <c r="R47" s="21">
        <f t="shared" si="7"/>
        <v>5.4999999999999997E-3</v>
      </c>
      <c r="S47" s="21">
        <f t="shared" si="8"/>
        <v>3.1300000000000008E-3</v>
      </c>
      <c r="T47">
        <v>0.10580000000000001</v>
      </c>
      <c r="U47">
        <v>2.9999999999999997E-4</v>
      </c>
      <c r="V47">
        <v>6.6E-3</v>
      </c>
      <c r="W47" s="21">
        <f t="shared" si="9"/>
        <v>1.4099999999999946E-3</v>
      </c>
      <c r="X47" s="21">
        <f t="shared" si="10"/>
        <v>1.8800000000000002E-3</v>
      </c>
      <c r="Y47" s="21">
        <f t="shared" si="11"/>
        <v>4.5799999999999999E-3</v>
      </c>
      <c r="Z47">
        <v>5.2900000000000003E-2</v>
      </c>
      <c r="AA47">
        <v>-6.9999999999999999E-4</v>
      </c>
      <c r="AB47">
        <v>-2.58E-2</v>
      </c>
      <c r="AC47" s="21">
        <f t="shared" si="12"/>
        <v>1.1700000000000002E-2</v>
      </c>
      <c r="AD47" s="21">
        <f t="shared" si="13"/>
        <v>3.14E-3</v>
      </c>
      <c r="AE47" s="21">
        <f t="shared" si="14"/>
        <v>2.4649999999999998E-2</v>
      </c>
      <c r="AF47">
        <v>9.6100000000000005E-2</v>
      </c>
      <c r="AG47">
        <v>2.24E-2</v>
      </c>
      <c r="AH47">
        <v>1.1000000000000001E-3</v>
      </c>
      <c r="AI47" s="21">
        <f t="shared" si="15"/>
        <v>6.2800000000000078E-3</v>
      </c>
      <c r="AJ47" s="21">
        <f t="shared" si="16"/>
        <v>2.027E-2</v>
      </c>
      <c r="AK47" s="21">
        <f t="shared" si="17"/>
        <v>3.7999999999999991E-4</v>
      </c>
      <c r="AL47">
        <v>8.8700000000000001E-2</v>
      </c>
      <c r="AM47">
        <v>6.1999999999999998E-3</v>
      </c>
      <c r="AN47">
        <v>-2.2000000000000001E-3</v>
      </c>
      <c r="AO47" s="21">
        <f t="shared" si="18"/>
        <v>1.8999999999999989E-3</v>
      </c>
      <c r="AP47" s="21">
        <f t="shared" si="19"/>
        <v>9.0999999999999935E-4</v>
      </c>
      <c r="AQ47" s="21">
        <f t="shared" si="20"/>
        <v>1.9000000000000006E-4</v>
      </c>
      <c r="AR47">
        <v>6.1400000000000003E-2</v>
      </c>
      <c r="AS47">
        <v>-1.35E-2</v>
      </c>
      <c r="AT47">
        <v>1E-4</v>
      </c>
      <c r="AU47" s="21">
        <f t="shared" si="21"/>
        <v>2.6409999999999996E-2</v>
      </c>
      <c r="AV47" s="21">
        <f t="shared" si="22"/>
        <v>9.219999999999999E-3</v>
      </c>
      <c r="AW47" s="21">
        <f t="shared" si="23"/>
        <v>1.2199999999999999E-3</v>
      </c>
      <c r="AX47">
        <v>3.0800000000000001E-2</v>
      </c>
      <c r="AY47">
        <v>-8.8999999999999999E-3</v>
      </c>
      <c r="AZ47">
        <v>1.26E-2</v>
      </c>
      <c r="BA47" s="21">
        <f t="shared" si="24"/>
        <v>2.3980000000000001E-2</v>
      </c>
      <c r="BB47" s="21">
        <f t="shared" si="25"/>
        <v>8.3700000000000007E-3</v>
      </c>
      <c r="BC47" s="21">
        <f t="shared" si="26"/>
        <v>7.1700000000000002E-3</v>
      </c>
    </row>
    <row r="48" spans="1:55" ht="15">
      <c r="A48" s="1">
        <v>42</v>
      </c>
      <c r="B48">
        <v>0.1089</v>
      </c>
      <c r="C48">
        <v>-4.4999999999999997E-3</v>
      </c>
      <c r="D48">
        <v>5.9999999999999995E-4</v>
      </c>
      <c r="E48" s="15">
        <f t="shared" si="0"/>
        <v>1.2660000000000005E-2</v>
      </c>
      <c r="F48" s="15">
        <f t="shared" si="1"/>
        <v>4.6999999999999993E-4</v>
      </c>
      <c r="G48" s="16">
        <f t="shared" si="2"/>
        <v>9.5E-4</v>
      </c>
      <c r="H48">
        <v>6.8599999999999994E-2</v>
      </c>
      <c r="I48">
        <v>-2.41E-2</v>
      </c>
      <c r="J48">
        <v>2.8E-3</v>
      </c>
      <c r="K48" s="21">
        <f t="shared" si="3"/>
        <v>5.0100000000000006E-3</v>
      </c>
      <c r="L48" s="21">
        <f t="shared" si="4"/>
        <v>2.1989999999999999E-2</v>
      </c>
      <c r="M48" s="21">
        <f t="shared" si="5"/>
        <v>8.9000000000000017E-4</v>
      </c>
      <c r="N48">
        <v>0.11840000000000001</v>
      </c>
      <c r="O48">
        <v>-1.72E-2</v>
      </c>
      <c r="P48">
        <v>-7.1000000000000004E-3</v>
      </c>
      <c r="Q48" s="21">
        <f t="shared" si="6"/>
        <v>1.0000000000000009E-3</v>
      </c>
      <c r="R48" s="21">
        <f t="shared" si="7"/>
        <v>1.03E-2</v>
      </c>
      <c r="S48" s="21">
        <f t="shared" si="8"/>
        <v>2.0300000000000006E-3</v>
      </c>
      <c r="T48">
        <v>0.108</v>
      </c>
      <c r="U48">
        <v>-1.8200000000000001E-2</v>
      </c>
      <c r="V48">
        <v>-3.0999999999999999E-3</v>
      </c>
      <c r="W48" s="21">
        <f t="shared" si="9"/>
        <v>7.8999999999999904E-4</v>
      </c>
      <c r="X48" s="21">
        <f t="shared" si="10"/>
        <v>1.602E-2</v>
      </c>
      <c r="Y48" s="21">
        <f t="shared" si="11"/>
        <v>1.0799999999999998E-3</v>
      </c>
      <c r="Z48">
        <v>7.0300000000000001E-2</v>
      </c>
      <c r="AA48">
        <v>-1.0800000000000001E-2</v>
      </c>
      <c r="AB48">
        <v>-2.0199999999999999E-2</v>
      </c>
      <c r="AC48" s="21">
        <f t="shared" si="12"/>
        <v>2.9100000000000001E-2</v>
      </c>
      <c r="AD48" s="21">
        <f t="shared" si="13"/>
        <v>6.9600000000000009E-3</v>
      </c>
      <c r="AE48" s="21">
        <f t="shared" si="14"/>
        <v>1.9049999999999997E-2</v>
      </c>
      <c r="AF48">
        <v>0.10730000000000001</v>
      </c>
      <c r="AG48">
        <v>-9.1000000000000004E-3</v>
      </c>
      <c r="AH48">
        <v>-6.4999999999999997E-3</v>
      </c>
      <c r="AI48" s="21">
        <f t="shared" si="15"/>
        <v>1.7480000000000009E-2</v>
      </c>
      <c r="AJ48" s="21">
        <f t="shared" si="16"/>
        <v>6.9700000000000005E-3</v>
      </c>
      <c r="AK48" s="21">
        <f t="shared" si="17"/>
        <v>5.0200000000000002E-3</v>
      </c>
      <c r="AL48">
        <v>9.35E-2</v>
      </c>
      <c r="AM48">
        <v>-1.3100000000000001E-2</v>
      </c>
      <c r="AN48">
        <v>-5.7999999999999996E-3</v>
      </c>
      <c r="AO48" s="21">
        <f t="shared" si="18"/>
        <v>6.6999999999999976E-3</v>
      </c>
      <c r="AP48" s="21">
        <f t="shared" si="19"/>
        <v>7.8100000000000001E-3</v>
      </c>
      <c r="AQ48" s="21">
        <f t="shared" si="20"/>
        <v>3.7899999999999995E-3</v>
      </c>
      <c r="AR48">
        <v>7.8100000000000003E-2</v>
      </c>
      <c r="AS48">
        <v>-1.7399999999999999E-2</v>
      </c>
      <c r="AT48">
        <v>5.5999999999999999E-3</v>
      </c>
      <c r="AU48" s="21">
        <f t="shared" si="21"/>
        <v>9.7099999999999964E-3</v>
      </c>
      <c r="AV48" s="21">
        <f t="shared" si="22"/>
        <v>1.312E-2</v>
      </c>
      <c r="AW48" s="21">
        <f t="shared" si="23"/>
        <v>4.28E-3</v>
      </c>
      <c r="AX48">
        <v>3.3500000000000002E-2</v>
      </c>
      <c r="AY48">
        <v>-1.1000000000000001E-3</v>
      </c>
      <c r="AZ48">
        <v>1.23E-2</v>
      </c>
      <c r="BA48" s="21">
        <f t="shared" si="24"/>
        <v>2.128E-2</v>
      </c>
      <c r="BB48" s="21">
        <f t="shared" si="25"/>
        <v>5.7000000000000009E-4</v>
      </c>
      <c r="BC48" s="21">
        <f t="shared" si="26"/>
        <v>6.8700000000000002E-3</v>
      </c>
    </row>
    <row r="49" spans="1:55" ht="15">
      <c r="A49" s="1">
        <v>43</v>
      </c>
      <c r="B49">
        <v>0.1293</v>
      </c>
      <c r="C49">
        <v>1.5E-3</v>
      </c>
      <c r="D49">
        <v>2.2000000000000001E-3</v>
      </c>
      <c r="E49" s="15">
        <f t="shared" si="0"/>
        <v>7.7399999999999969E-3</v>
      </c>
      <c r="F49" s="15">
        <f t="shared" si="1"/>
        <v>3.4699999999999996E-3</v>
      </c>
      <c r="G49" s="16">
        <f t="shared" si="2"/>
        <v>6.5000000000000019E-4</v>
      </c>
      <c r="H49">
        <v>9.8500000000000004E-2</v>
      </c>
      <c r="I49">
        <v>1.8E-3</v>
      </c>
      <c r="J49">
        <v>1.23E-2</v>
      </c>
      <c r="K49" s="21">
        <f t="shared" si="3"/>
        <v>2.4890000000000009E-2</v>
      </c>
      <c r="L49" s="21">
        <f t="shared" si="4"/>
        <v>3.0999999999999995E-4</v>
      </c>
      <c r="M49" s="21">
        <f t="shared" si="5"/>
        <v>8.6099999999999996E-3</v>
      </c>
      <c r="N49">
        <v>0.1186</v>
      </c>
      <c r="O49">
        <v>-1.29E-2</v>
      </c>
      <c r="P49">
        <v>-6.7999999999999996E-3</v>
      </c>
      <c r="Q49" s="21">
        <f t="shared" si="6"/>
        <v>1.1999999999999927E-3</v>
      </c>
      <c r="R49" s="21">
        <f t="shared" si="7"/>
        <v>6.0000000000000001E-3</v>
      </c>
      <c r="S49" s="21">
        <f t="shared" si="8"/>
        <v>1.7299999999999998E-3</v>
      </c>
      <c r="T49">
        <v>9.0899999999999995E-2</v>
      </c>
      <c r="U49">
        <v>-1.46E-2</v>
      </c>
      <c r="V49">
        <v>5.0000000000000001E-3</v>
      </c>
      <c r="W49" s="21">
        <f t="shared" si="9"/>
        <v>1.6310000000000005E-2</v>
      </c>
      <c r="X49" s="21">
        <f t="shared" si="10"/>
        <v>1.242E-2</v>
      </c>
      <c r="Y49" s="21">
        <f t="shared" si="11"/>
        <v>2.98E-3</v>
      </c>
      <c r="Z49">
        <v>6.7599999999999993E-2</v>
      </c>
      <c r="AA49">
        <v>1.4999999999999999E-2</v>
      </c>
      <c r="AB49">
        <v>-3.5000000000000001E-3</v>
      </c>
      <c r="AC49" s="21">
        <f t="shared" si="12"/>
        <v>2.6399999999999993E-2</v>
      </c>
      <c r="AD49" s="21">
        <f t="shared" si="13"/>
        <v>1.116E-2</v>
      </c>
      <c r="AE49" s="21">
        <f t="shared" si="14"/>
        <v>2.3500000000000001E-3</v>
      </c>
      <c r="AF49">
        <v>0.10390000000000001</v>
      </c>
      <c r="AG49">
        <v>-2.07E-2</v>
      </c>
      <c r="AH49">
        <v>-1.6E-2</v>
      </c>
      <c r="AI49" s="21">
        <f t="shared" si="15"/>
        <v>1.4080000000000009E-2</v>
      </c>
      <c r="AJ49" s="21">
        <f t="shared" si="16"/>
        <v>1.857E-2</v>
      </c>
      <c r="AK49" s="21">
        <f t="shared" si="17"/>
        <v>1.452E-2</v>
      </c>
      <c r="AL49">
        <v>9.7199999999999995E-2</v>
      </c>
      <c r="AM49">
        <v>-1.17E-2</v>
      </c>
      <c r="AN49">
        <v>-1.6999999999999999E-3</v>
      </c>
      <c r="AO49" s="21">
        <f t="shared" si="18"/>
        <v>1.0399999999999993E-2</v>
      </c>
      <c r="AP49" s="21">
        <f t="shared" si="19"/>
        <v>6.4099999999999999E-3</v>
      </c>
      <c r="AQ49" s="21">
        <f t="shared" si="20"/>
        <v>3.1000000000000016E-4</v>
      </c>
      <c r="AR49">
        <v>8.48E-2</v>
      </c>
      <c r="AS49">
        <v>-5.4999999999999997E-3</v>
      </c>
      <c r="AT49">
        <v>1.7899999999999999E-2</v>
      </c>
      <c r="AU49" s="21">
        <f t="shared" si="21"/>
        <v>3.0099999999999988E-3</v>
      </c>
      <c r="AV49" s="21">
        <f t="shared" si="22"/>
        <v>1.2199999999999997E-3</v>
      </c>
      <c r="AW49" s="21">
        <f t="shared" si="23"/>
        <v>1.6579999999999998E-2</v>
      </c>
      <c r="AX49">
        <v>4.07E-2</v>
      </c>
      <c r="AY49">
        <v>-3.3999999999999998E-3</v>
      </c>
      <c r="AZ49">
        <v>9.1999999999999998E-3</v>
      </c>
      <c r="BA49" s="21">
        <f t="shared" si="24"/>
        <v>1.4080000000000002E-2</v>
      </c>
      <c r="BB49" s="21">
        <f t="shared" si="25"/>
        <v>2.8699999999999997E-3</v>
      </c>
      <c r="BC49" s="21">
        <f t="shared" si="26"/>
        <v>3.7699999999999999E-3</v>
      </c>
    </row>
    <row r="50" spans="1:55" ht="15">
      <c r="A50" s="1">
        <v>44</v>
      </c>
      <c r="B50">
        <v>0.1278</v>
      </c>
      <c r="C50">
        <v>6.7999999999999996E-3</v>
      </c>
      <c r="D50">
        <v>9.7999999999999997E-3</v>
      </c>
      <c r="E50" s="15">
        <f t="shared" si="0"/>
        <v>6.2399999999999956E-3</v>
      </c>
      <c r="F50" s="15">
        <f t="shared" si="1"/>
        <v>1.83E-3</v>
      </c>
      <c r="G50" s="16">
        <f t="shared" si="2"/>
        <v>8.2500000000000004E-3</v>
      </c>
      <c r="H50">
        <v>0.107</v>
      </c>
      <c r="I50">
        <v>3.5999999999999997E-2</v>
      </c>
      <c r="J50">
        <v>7.4999999999999997E-3</v>
      </c>
      <c r="K50" s="21">
        <f t="shared" si="3"/>
        <v>3.3390000000000003E-2</v>
      </c>
      <c r="L50" s="21">
        <f t="shared" si="4"/>
        <v>3.3889999999999997E-2</v>
      </c>
      <c r="M50" s="21">
        <f t="shared" si="5"/>
        <v>3.8099999999999996E-3</v>
      </c>
      <c r="N50">
        <v>0.1186</v>
      </c>
      <c r="O50">
        <v>-1.06E-2</v>
      </c>
      <c r="P50">
        <v>-1.15E-2</v>
      </c>
      <c r="Q50" s="21">
        <f t="shared" si="6"/>
        <v>1.1999999999999927E-3</v>
      </c>
      <c r="R50" s="21">
        <f t="shared" si="7"/>
        <v>3.7000000000000002E-3</v>
      </c>
      <c r="S50" s="21">
        <f t="shared" si="8"/>
        <v>6.43E-3</v>
      </c>
      <c r="T50">
        <v>8.9300000000000004E-2</v>
      </c>
      <c r="U50">
        <v>-4.8999999999999998E-3</v>
      </c>
      <c r="V50">
        <v>6.0000000000000001E-3</v>
      </c>
      <c r="W50" s="21">
        <f t="shared" si="9"/>
        <v>1.7909999999999995E-2</v>
      </c>
      <c r="X50" s="21">
        <f t="shared" si="10"/>
        <v>2.7199999999999998E-3</v>
      </c>
      <c r="Y50" s="21">
        <f t="shared" si="11"/>
        <v>3.98E-3</v>
      </c>
      <c r="Z50">
        <v>5.2600000000000001E-2</v>
      </c>
      <c r="AA50">
        <v>1.83E-2</v>
      </c>
      <c r="AB50">
        <v>-3.2000000000000002E-3</v>
      </c>
      <c r="AC50" s="21">
        <f t="shared" si="12"/>
        <v>1.14E-2</v>
      </c>
      <c r="AD50" s="21">
        <f t="shared" si="13"/>
        <v>1.4460000000000001E-2</v>
      </c>
      <c r="AE50" s="21">
        <f t="shared" si="14"/>
        <v>2.0500000000000002E-3</v>
      </c>
      <c r="AF50">
        <v>7.2700000000000001E-2</v>
      </c>
      <c r="AG50">
        <v>-2.4799999999999999E-2</v>
      </c>
      <c r="AH50">
        <v>1E-3</v>
      </c>
      <c r="AI50" s="21">
        <f t="shared" si="15"/>
        <v>1.7119999999999996E-2</v>
      </c>
      <c r="AJ50" s="21">
        <f t="shared" si="16"/>
        <v>2.2669999999999999E-2</v>
      </c>
      <c r="AK50" s="21">
        <f t="shared" si="17"/>
        <v>4.7999999999999996E-4</v>
      </c>
      <c r="AL50">
        <v>0.1018</v>
      </c>
      <c r="AM50">
        <v>-4.7999999999999996E-3</v>
      </c>
      <c r="AN50">
        <v>-1.5E-3</v>
      </c>
      <c r="AO50" s="21">
        <f t="shared" si="18"/>
        <v>1.4999999999999999E-2</v>
      </c>
      <c r="AP50" s="21">
        <f t="shared" si="19"/>
        <v>4.9000000000000085E-4</v>
      </c>
      <c r="AQ50" s="21">
        <f t="shared" si="20"/>
        <v>5.1000000000000004E-4</v>
      </c>
      <c r="AR50">
        <v>0.1038</v>
      </c>
      <c r="AS50">
        <v>-4.4999999999999997E-3</v>
      </c>
      <c r="AT50">
        <v>3.8E-3</v>
      </c>
      <c r="AU50" s="21">
        <f t="shared" si="21"/>
        <v>1.5990000000000004E-2</v>
      </c>
      <c r="AV50" s="21">
        <f t="shared" si="22"/>
        <v>2.1999999999999971E-4</v>
      </c>
      <c r="AW50" s="21">
        <f t="shared" si="23"/>
        <v>2.48E-3</v>
      </c>
      <c r="AX50">
        <v>4.2700000000000002E-2</v>
      </c>
      <c r="AY50">
        <v>1.0699999999999999E-2</v>
      </c>
      <c r="AZ50">
        <v>5.3E-3</v>
      </c>
      <c r="BA50" s="21">
        <f t="shared" si="24"/>
        <v>1.208E-2</v>
      </c>
      <c r="BB50" s="21">
        <f t="shared" si="25"/>
        <v>1.017E-2</v>
      </c>
      <c r="BC50" s="21">
        <f t="shared" si="26"/>
        <v>1.2999999999999991E-4</v>
      </c>
    </row>
    <row r="51" spans="1:55" ht="15">
      <c r="A51" s="1">
        <v>45</v>
      </c>
      <c r="B51">
        <v>0.125</v>
      </c>
      <c r="C51">
        <v>1.2E-2</v>
      </c>
      <c r="D51">
        <v>1.04E-2</v>
      </c>
      <c r="E51" s="15">
        <f t="shared" si="0"/>
        <v>3.4399999999999986E-3</v>
      </c>
      <c r="F51" s="15">
        <f t="shared" si="1"/>
        <v>7.0300000000000007E-3</v>
      </c>
      <c r="G51" s="16">
        <f t="shared" si="2"/>
        <v>8.8500000000000002E-3</v>
      </c>
      <c r="H51">
        <v>6.3899999999999998E-2</v>
      </c>
      <c r="I51">
        <v>2.18E-2</v>
      </c>
      <c r="J51">
        <v>5.3E-3</v>
      </c>
      <c r="K51" s="21">
        <f t="shared" si="3"/>
        <v>9.7099999999999964E-3</v>
      </c>
      <c r="L51" s="21">
        <f t="shared" si="4"/>
        <v>1.9689999999999999E-2</v>
      </c>
      <c r="M51" s="21">
        <f t="shared" si="5"/>
        <v>1.6099999999999999E-3</v>
      </c>
      <c r="N51">
        <v>0.1178</v>
      </c>
      <c r="O51">
        <v>-1.6500000000000001E-2</v>
      </c>
      <c r="P51">
        <v>-1.11E-2</v>
      </c>
      <c r="Q51" s="21">
        <f t="shared" si="6"/>
        <v>3.9999999999999758E-4</v>
      </c>
      <c r="R51" s="21">
        <f t="shared" si="7"/>
        <v>9.6000000000000009E-3</v>
      </c>
      <c r="S51" s="21">
        <f t="shared" si="8"/>
        <v>6.0300000000000006E-3</v>
      </c>
      <c r="T51">
        <v>9.11E-2</v>
      </c>
      <c r="U51">
        <v>-1.35E-2</v>
      </c>
      <c r="V51">
        <v>6.7999999999999996E-3</v>
      </c>
      <c r="W51" s="21">
        <f t="shared" si="9"/>
        <v>1.6109999999999999E-2</v>
      </c>
      <c r="X51" s="21">
        <f t="shared" si="10"/>
        <v>1.132E-2</v>
      </c>
      <c r="Y51" s="21">
        <f t="shared" si="11"/>
        <v>4.7799999999999995E-3</v>
      </c>
      <c r="Z51">
        <v>5.11E-2</v>
      </c>
      <c r="AA51">
        <v>1.67E-2</v>
      </c>
      <c r="AB51">
        <v>-3.7000000000000002E-3</v>
      </c>
      <c r="AC51" s="21">
        <f t="shared" si="12"/>
        <v>9.8999999999999991E-3</v>
      </c>
      <c r="AD51" s="21">
        <f t="shared" si="13"/>
        <v>1.286E-2</v>
      </c>
      <c r="AE51" s="21">
        <f t="shared" si="14"/>
        <v>2.5500000000000002E-3</v>
      </c>
      <c r="AF51">
        <v>9.5600000000000004E-2</v>
      </c>
      <c r="AG51">
        <v>-9.2999999999999992E-3</v>
      </c>
      <c r="AH51">
        <v>1.7500000000000002E-2</v>
      </c>
      <c r="AI51" s="21">
        <f t="shared" si="15"/>
        <v>5.7800000000000074E-3</v>
      </c>
      <c r="AJ51" s="21">
        <f t="shared" si="16"/>
        <v>7.1699999999999993E-3</v>
      </c>
      <c r="AK51" s="21">
        <f t="shared" si="17"/>
        <v>1.6020000000000003E-2</v>
      </c>
      <c r="AL51">
        <v>0.10879999999999999</v>
      </c>
      <c r="AM51">
        <v>-1.1000000000000001E-3</v>
      </c>
      <c r="AN51">
        <v>-4.5999999999999999E-3</v>
      </c>
      <c r="AO51" s="21">
        <f t="shared" si="18"/>
        <v>2.1999999999999992E-2</v>
      </c>
      <c r="AP51" s="21">
        <f t="shared" si="19"/>
        <v>4.1900000000000001E-3</v>
      </c>
      <c r="AQ51" s="21">
        <f t="shared" si="20"/>
        <v>2.5899999999999999E-3</v>
      </c>
      <c r="AR51">
        <v>0.1031</v>
      </c>
      <c r="AS51">
        <v>-1.03E-2</v>
      </c>
      <c r="AT51">
        <v>-1.1599999999999999E-2</v>
      </c>
      <c r="AU51" s="21">
        <f t="shared" si="21"/>
        <v>1.5289999999999998E-2</v>
      </c>
      <c r="AV51" s="21">
        <f t="shared" si="22"/>
        <v>6.0200000000000002E-3</v>
      </c>
      <c r="AW51" s="21">
        <f t="shared" si="23"/>
        <v>1.0279999999999999E-2</v>
      </c>
      <c r="AX51">
        <v>4.8000000000000001E-2</v>
      </c>
      <c r="AY51">
        <v>-1.1299999999999999E-2</v>
      </c>
      <c r="AZ51">
        <v>6.4000000000000003E-3</v>
      </c>
      <c r="BA51" s="21">
        <f t="shared" si="24"/>
        <v>6.7800000000000013E-3</v>
      </c>
      <c r="BB51" s="21">
        <f t="shared" si="25"/>
        <v>1.077E-2</v>
      </c>
      <c r="BC51" s="21">
        <f t="shared" si="26"/>
        <v>9.7000000000000038E-4</v>
      </c>
    </row>
    <row r="52" spans="1:55" ht="15">
      <c r="A52" s="1">
        <v>46</v>
      </c>
      <c r="B52">
        <v>0.1181</v>
      </c>
      <c r="C52">
        <v>-9.4000000000000004E-3</v>
      </c>
      <c r="D52">
        <v>1.2200000000000001E-2</v>
      </c>
      <c r="E52" s="15">
        <f t="shared" si="0"/>
        <v>3.4600000000000047E-3</v>
      </c>
      <c r="F52" s="15">
        <f t="shared" si="1"/>
        <v>4.4300000000000008E-3</v>
      </c>
      <c r="G52" s="16">
        <f t="shared" si="2"/>
        <v>1.0650000000000001E-2</v>
      </c>
      <c r="H52">
        <v>7.6200000000000004E-2</v>
      </c>
      <c r="I52">
        <v>-1.18E-2</v>
      </c>
      <c r="J52">
        <v>-4.7999999999999996E-3</v>
      </c>
      <c r="K52" s="21">
        <f t="shared" si="3"/>
        <v>2.590000000000009E-3</v>
      </c>
      <c r="L52" s="21">
        <f t="shared" si="4"/>
        <v>9.6900000000000007E-3</v>
      </c>
      <c r="M52" s="21">
        <f t="shared" si="5"/>
        <v>1.1099999999999994E-3</v>
      </c>
      <c r="N52">
        <v>0.113</v>
      </c>
      <c r="O52">
        <v>-4.3E-3</v>
      </c>
      <c r="P52">
        <v>-1E-3</v>
      </c>
      <c r="Q52" s="21">
        <f t="shared" si="6"/>
        <v>4.4000000000000011E-3</v>
      </c>
      <c r="R52" s="21">
        <f t="shared" si="7"/>
        <v>2.5999999999999999E-3</v>
      </c>
      <c r="S52" s="21">
        <f t="shared" si="8"/>
        <v>4.0699999999999998E-3</v>
      </c>
      <c r="T52">
        <v>8.8099999999999998E-2</v>
      </c>
      <c r="U52">
        <v>1.5100000000000001E-2</v>
      </c>
      <c r="V52">
        <v>5.0000000000000001E-3</v>
      </c>
      <c r="W52" s="21">
        <f t="shared" si="9"/>
        <v>1.9110000000000002E-2</v>
      </c>
      <c r="X52" s="21">
        <f t="shared" si="10"/>
        <v>1.2920000000000001E-2</v>
      </c>
      <c r="Y52" s="21">
        <f t="shared" si="11"/>
        <v>2.98E-3</v>
      </c>
      <c r="Z52">
        <v>4.8000000000000001E-2</v>
      </c>
      <c r="AA52">
        <v>9.5999999999999992E-3</v>
      </c>
      <c r="AB52">
        <v>-3.0000000000000001E-3</v>
      </c>
      <c r="AC52" s="21">
        <f t="shared" si="12"/>
        <v>6.8000000000000005E-3</v>
      </c>
      <c r="AD52" s="21">
        <f t="shared" si="13"/>
        <v>5.7599999999999995E-3</v>
      </c>
      <c r="AE52" s="21">
        <f t="shared" si="14"/>
        <v>1.8500000000000001E-3</v>
      </c>
      <c r="AF52">
        <v>6.7699999999999996E-2</v>
      </c>
      <c r="AG52">
        <v>8.6999999999999994E-3</v>
      </c>
      <c r="AH52">
        <v>0.02</v>
      </c>
      <c r="AI52" s="21">
        <f t="shared" si="15"/>
        <v>2.2120000000000001E-2</v>
      </c>
      <c r="AJ52" s="21">
        <f t="shared" si="16"/>
        <v>6.5699999999999995E-3</v>
      </c>
      <c r="AK52" s="21">
        <f t="shared" si="17"/>
        <v>1.8520000000000002E-2</v>
      </c>
      <c r="AL52">
        <v>0.1</v>
      </c>
      <c r="AM52">
        <v>-2.0999999999999999E-3</v>
      </c>
      <c r="AN52">
        <v>-3.0999999999999999E-3</v>
      </c>
      <c r="AO52" s="21">
        <f t="shared" si="18"/>
        <v>1.3200000000000003E-2</v>
      </c>
      <c r="AP52" s="21">
        <f t="shared" si="19"/>
        <v>3.1900000000000006E-3</v>
      </c>
      <c r="AQ52" s="21">
        <f t="shared" si="20"/>
        <v>1.0899999999999998E-3</v>
      </c>
      <c r="AR52">
        <v>9.7500000000000003E-2</v>
      </c>
      <c r="AS52">
        <v>-1.9E-3</v>
      </c>
      <c r="AT52">
        <v>-6.7000000000000002E-3</v>
      </c>
      <c r="AU52" s="21">
        <f t="shared" si="21"/>
        <v>9.6900000000000042E-3</v>
      </c>
      <c r="AV52" s="21">
        <f t="shared" si="22"/>
        <v>2.3800000000000002E-3</v>
      </c>
      <c r="AW52" s="21">
        <f t="shared" si="23"/>
        <v>5.3800000000000002E-3</v>
      </c>
      <c r="AX52">
        <v>7.0800000000000002E-2</v>
      </c>
      <c r="AY52">
        <v>-1.6799999999999999E-2</v>
      </c>
      <c r="AZ52">
        <v>4.7000000000000002E-3</v>
      </c>
      <c r="BA52" s="21">
        <f t="shared" si="24"/>
        <v>1.602E-2</v>
      </c>
      <c r="BB52" s="21">
        <f t="shared" si="25"/>
        <v>1.627E-2</v>
      </c>
      <c r="BC52" s="21">
        <f t="shared" si="26"/>
        <v>7.2999999999999975E-4</v>
      </c>
    </row>
    <row r="53" spans="1:55" ht="15">
      <c r="A53" s="1">
        <v>47</v>
      </c>
      <c r="B53">
        <v>0.1195</v>
      </c>
      <c r="C53">
        <v>-6.1999999999999998E-3</v>
      </c>
      <c r="D53">
        <v>5.4999999999999997E-3</v>
      </c>
      <c r="E53" s="15">
        <f t="shared" si="0"/>
        <v>2.0600000000000063E-3</v>
      </c>
      <c r="F53" s="15">
        <f t="shared" si="1"/>
        <v>1.2300000000000002E-3</v>
      </c>
      <c r="G53" s="16">
        <f t="shared" si="2"/>
        <v>3.9499999999999995E-3</v>
      </c>
      <c r="H53">
        <v>5.1799999999999999E-2</v>
      </c>
      <c r="I53">
        <v>-4.8999999999999998E-3</v>
      </c>
      <c r="J53">
        <v>2.0000000000000001E-4</v>
      </c>
      <c r="K53" s="21">
        <f t="shared" si="3"/>
        <v>2.1809999999999996E-2</v>
      </c>
      <c r="L53" s="21">
        <f t="shared" si="4"/>
        <v>2.7899999999999999E-3</v>
      </c>
      <c r="M53" s="21">
        <f t="shared" si="5"/>
        <v>3.49E-3</v>
      </c>
      <c r="N53">
        <v>0.1105</v>
      </c>
      <c r="O53">
        <v>-7.3000000000000001E-3</v>
      </c>
      <c r="P53">
        <v>-4.7999999999999996E-3</v>
      </c>
      <c r="Q53" s="21">
        <f t="shared" si="6"/>
        <v>6.9000000000000034E-3</v>
      </c>
      <c r="R53" s="21">
        <f t="shared" si="7"/>
        <v>4.0000000000000018E-4</v>
      </c>
      <c r="S53" s="21">
        <f t="shared" si="8"/>
        <v>2.7000000000000027E-4</v>
      </c>
      <c r="T53">
        <v>9.1200000000000003E-2</v>
      </c>
      <c r="U53">
        <v>6.1000000000000004E-3</v>
      </c>
      <c r="V53">
        <v>2.3999999999999998E-3</v>
      </c>
      <c r="W53" s="21">
        <f t="shared" si="9"/>
        <v>1.6009999999999996E-2</v>
      </c>
      <c r="X53" s="21">
        <f t="shared" si="10"/>
        <v>3.9199999999999999E-3</v>
      </c>
      <c r="Y53" s="21">
        <f t="shared" si="11"/>
        <v>3.799999999999997E-4</v>
      </c>
      <c r="Z53">
        <v>4.4699999999999997E-2</v>
      </c>
      <c r="AA53">
        <v>8.9999999999999998E-4</v>
      </c>
      <c r="AB53">
        <v>5.0000000000000001E-4</v>
      </c>
      <c r="AC53" s="21">
        <f t="shared" si="12"/>
        <v>3.4999999999999962E-3</v>
      </c>
      <c r="AD53" s="21">
        <f t="shared" si="13"/>
        <v>2.9399999999999999E-3</v>
      </c>
      <c r="AE53" s="21">
        <f t="shared" si="14"/>
        <v>6.4999999999999997E-4</v>
      </c>
      <c r="AF53">
        <v>7.7799999999999994E-2</v>
      </c>
      <c r="AG53">
        <v>1.21E-2</v>
      </c>
      <c r="AH53">
        <v>5.1999999999999998E-3</v>
      </c>
      <c r="AI53" s="21">
        <f t="shared" si="15"/>
        <v>1.2020000000000003E-2</v>
      </c>
      <c r="AJ53" s="21">
        <f t="shared" si="16"/>
        <v>9.9699999999999997E-3</v>
      </c>
      <c r="AK53" s="21">
        <f t="shared" si="17"/>
        <v>3.7199999999999998E-3</v>
      </c>
      <c r="AL53">
        <v>0.10929999999999999</v>
      </c>
      <c r="AM53">
        <v>-6.7999999999999996E-3</v>
      </c>
      <c r="AN53">
        <v>1.12E-2</v>
      </c>
      <c r="AO53" s="21">
        <f t="shared" si="18"/>
        <v>2.2499999999999992E-2</v>
      </c>
      <c r="AP53" s="21">
        <f t="shared" si="19"/>
        <v>1.5099999999999992E-3</v>
      </c>
      <c r="AQ53" s="21">
        <f t="shared" si="20"/>
        <v>9.1900000000000003E-3</v>
      </c>
      <c r="AR53">
        <v>8.3699999999999997E-2</v>
      </c>
      <c r="AS53">
        <v>-9.4999999999999998E-3</v>
      </c>
      <c r="AT53">
        <v>-3.3E-3</v>
      </c>
      <c r="AU53" s="21">
        <f t="shared" si="21"/>
        <v>4.1100000000000025E-3</v>
      </c>
      <c r="AV53" s="21">
        <f t="shared" si="22"/>
        <v>5.2199999999999998E-3</v>
      </c>
      <c r="AW53" s="21">
        <f t="shared" si="23"/>
        <v>1.98E-3</v>
      </c>
      <c r="AX53">
        <v>5.7000000000000002E-2</v>
      </c>
      <c r="AY53">
        <v>-1.37E-2</v>
      </c>
      <c r="AZ53">
        <v>1.2999999999999999E-3</v>
      </c>
      <c r="BA53" s="21">
        <f t="shared" si="24"/>
        <v>2.2199999999999998E-3</v>
      </c>
      <c r="BB53" s="21">
        <f t="shared" si="25"/>
        <v>1.3170000000000001E-2</v>
      </c>
      <c r="BC53" s="21">
        <f t="shared" si="26"/>
        <v>4.13E-3</v>
      </c>
    </row>
    <row r="54" spans="1:55" ht="15">
      <c r="A54" s="1">
        <v>48</v>
      </c>
      <c r="B54">
        <v>0.1293</v>
      </c>
      <c r="C54">
        <v>-5.1000000000000004E-3</v>
      </c>
      <c r="D54">
        <v>6.9999999999999999E-4</v>
      </c>
      <c r="E54" s="15">
        <f t="shared" si="0"/>
        <v>7.7399999999999969E-3</v>
      </c>
      <c r="F54" s="15">
        <f t="shared" si="1"/>
        <v>1.3000000000000077E-4</v>
      </c>
      <c r="G54" s="16">
        <f t="shared" si="2"/>
        <v>8.4999999999999995E-4</v>
      </c>
      <c r="H54">
        <v>8.3500000000000005E-2</v>
      </c>
      <c r="I54">
        <v>1.0999999999999999E-2</v>
      </c>
      <c r="J54">
        <v>2.3999999999999998E-3</v>
      </c>
      <c r="K54" s="21">
        <f t="shared" si="3"/>
        <v>9.8900000000000099E-3</v>
      </c>
      <c r="L54" s="21">
        <f t="shared" si="4"/>
        <v>8.8899999999999986E-3</v>
      </c>
      <c r="M54" s="21">
        <f t="shared" si="5"/>
        <v>1.2900000000000003E-3</v>
      </c>
      <c r="N54">
        <v>0.1135</v>
      </c>
      <c r="O54">
        <v>-3.2000000000000002E-3</v>
      </c>
      <c r="P54">
        <v>-1.17E-2</v>
      </c>
      <c r="Q54" s="21">
        <f t="shared" si="6"/>
        <v>3.9000000000000007E-3</v>
      </c>
      <c r="R54" s="21">
        <f t="shared" si="7"/>
        <v>3.6999999999999997E-3</v>
      </c>
      <c r="S54" s="21">
        <f t="shared" si="8"/>
        <v>6.6300000000000005E-3</v>
      </c>
      <c r="T54">
        <v>9.9000000000000005E-2</v>
      </c>
      <c r="U54">
        <v>4.3E-3</v>
      </c>
      <c r="V54">
        <v>-4.7000000000000002E-3</v>
      </c>
      <c r="W54" s="21">
        <f t="shared" si="9"/>
        <v>8.2099999999999951E-3</v>
      </c>
      <c r="X54" s="21">
        <f t="shared" si="10"/>
        <v>2.1199999999999999E-3</v>
      </c>
      <c r="Y54" s="21">
        <f t="shared" si="11"/>
        <v>2.6800000000000001E-3</v>
      </c>
      <c r="Z54">
        <v>3.0800000000000001E-2</v>
      </c>
      <c r="AA54">
        <v>-4.7999999999999996E-3</v>
      </c>
      <c r="AB54">
        <v>4.1000000000000003E-3</v>
      </c>
      <c r="AC54" s="21">
        <f t="shared" si="12"/>
        <v>1.04E-2</v>
      </c>
      <c r="AD54" s="21">
        <f t="shared" si="13"/>
        <v>9.5999999999999948E-4</v>
      </c>
      <c r="AE54" s="21">
        <f t="shared" si="14"/>
        <v>2.9500000000000004E-3</v>
      </c>
      <c r="AF54">
        <v>8.6699999999999999E-2</v>
      </c>
      <c r="AG54">
        <v>-8.3000000000000001E-3</v>
      </c>
      <c r="AH54">
        <v>3.3E-3</v>
      </c>
      <c r="AI54" s="21">
        <f t="shared" si="15"/>
        <v>3.1199999999999978E-3</v>
      </c>
      <c r="AJ54" s="21">
        <f t="shared" si="16"/>
        <v>6.1700000000000001E-3</v>
      </c>
      <c r="AK54" s="21">
        <f t="shared" si="17"/>
        <v>1.82E-3</v>
      </c>
      <c r="AL54">
        <v>0.122</v>
      </c>
      <c r="AM54">
        <v>6.1000000000000004E-3</v>
      </c>
      <c r="AN54">
        <v>6.1999999999999998E-3</v>
      </c>
      <c r="AO54" s="21">
        <f t="shared" si="18"/>
        <v>3.5199999999999995E-2</v>
      </c>
      <c r="AP54" s="21">
        <f t="shared" si="19"/>
        <v>8.0999999999999996E-4</v>
      </c>
      <c r="AQ54" s="21">
        <f t="shared" si="20"/>
        <v>4.1899999999999993E-3</v>
      </c>
      <c r="AR54">
        <v>9.0300000000000005E-2</v>
      </c>
      <c r="AS54">
        <v>-3.0000000000000001E-3</v>
      </c>
      <c r="AT54">
        <v>1.61E-2</v>
      </c>
      <c r="AU54" s="21">
        <f t="shared" si="21"/>
        <v>2.4900000000000061E-3</v>
      </c>
      <c r="AV54" s="21">
        <f t="shared" si="22"/>
        <v>1.2799999999999999E-3</v>
      </c>
      <c r="AW54" s="21">
        <f t="shared" si="23"/>
        <v>1.478E-2</v>
      </c>
      <c r="AX54">
        <v>4.3099999999999999E-2</v>
      </c>
      <c r="AY54">
        <v>-1.61E-2</v>
      </c>
      <c r="AZ54">
        <v>4.4000000000000003E-3</v>
      </c>
      <c r="BA54" s="21">
        <f t="shared" si="24"/>
        <v>1.1680000000000003E-2</v>
      </c>
      <c r="BB54" s="21">
        <f t="shared" si="25"/>
        <v>1.5570000000000001E-2</v>
      </c>
      <c r="BC54" s="21">
        <f t="shared" si="26"/>
        <v>1.0299999999999997E-3</v>
      </c>
    </row>
    <row r="55" spans="1:55" ht="15">
      <c r="A55" s="1">
        <v>49</v>
      </c>
      <c r="B55">
        <v>0.1278</v>
      </c>
      <c r="C55">
        <v>-1.4800000000000001E-2</v>
      </c>
      <c r="D55">
        <v>1E-3</v>
      </c>
      <c r="E55" s="15">
        <f t="shared" si="0"/>
        <v>6.2399999999999956E-3</v>
      </c>
      <c r="F55" s="15">
        <f t="shared" si="1"/>
        <v>9.8300000000000019E-3</v>
      </c>
      <c r="G55" s="16">
        <f t="shared" si="2"/>
        <v>5.4999999999999992E-4</v>
      </c>
      <c r="H55">
        <v>8.7499999999999994E-2</v>
      </c>
      <c r="I55">
        <v>1.67E-2</v>
      </c>
      <c r="J55">
        <v>-1.0999999999999999E-2</v>
      </c>
      <c r="K55" s="21">
        <f t="shared" si="3"/>
        <v>1.389E-2</v>
      </c>
      <c r="L55" s="21">
        <f t="shared" si="4"/>
        <v>1.4589999999999999E-2</v>
      </c>
      <c r="M55" s="21">
        <f t="shared" si="5"/>
        <v>7.3099999999999988E-3</v>
      </c>
      <c r="N55">
        <v>0.1072</v>
      </c>
      <c r="O55">
        <v>-2.46E-2</v>
      </c>
      <c r="P55">
        <v>-7.1000000000000004E-3</v>
      </c>
      <c r="Q55" s="21">
        <f t="shared" si="6"/>
        <v>1.0200000000000001E-2</v>
      </c>
      <c r="R55" s="21">
        <f t="shared" si="7"/>
        <v>1.77E-2</v>
      </c>
      <c r="S55" s="21">
        <f t="shared" si="8"/>
        <v>2.0300000000000006E-3</v>
      </c>
      <c r="T55">
        <v>0.1041</v>
      </c>
      <c r="U55">
        <v>-8.9999999999999998E-4</v>
      </c>
      <c r="V55">
        <v>-3.0000000000000001E-3</v>
      </c>
      <c r="W55" s="21">
        <f t="shared" si="9"/>
        <v>3.1100000000000017E-3</v>
      </c>
      <c r="X55" s="21">
        <f t="shared" si="10"/>
        <v>1.2800000000000001E-3</v>
      </c>
      <c r="Y55" s="21">
        <f t="shared" si="11"/>
        <v>9.7999999999999997E-4</v>
      </c>
      <c r="Z55">
        <v>4.5100000000000001E-2</v>
      </c>
      <c r="AA55">
        <v>-1.04E-2</v>
      </c>
      <c r="AB55">
        <v>1.5800000000000002E-2</v>
      </c>
      <c r="AC55" s="21">
        <f t="shared" si="12"/>
        <v>3.9000000000000007E-3</v>
      </c>
      <c r="AD55" s="21">
        <f t="shared" si="13"/>
        <v>6.5599999999999999E-3</v>
      </c>
      <c r="AE55" s="21">
        <f t="shared" si="14"/>
        <v>1.4650000000000002E-2</v>
      </c>
      <c r="AF55">
        <v>7.9500000000000001E-2</v>
      </c>
      <c r="AG55">
        <v>-2.2200000000000001E-2</v>
      </c>
      <c r="AH55">
        <v>2.06E-2</v>
      </c>
      <c r="AI55" s="21">
        <f t="shared" si="15"/>
        <v>1.0319999999999996E-2</v>
      </c>
      <c r="AJ55" s="21">
        <f t="shared" si="16"/>
        <v>2.0070000000000001E-2</v>
      </c>
      <c r="AK55" s="21">
        <f t="shared" si="17"/>
        <v>1.9120000000000002E-2</v>
      </c>
      <c r="AL55">
        <v>0.10630000000000001</v>
      </c>
      <c r="AM55">
        <v>-2.5499999999999998E-2</v>
      </c>
      <c r="AN55">
        <v>-8.9999999999999998E-4</v>
      </c>
      <c r="AO55" s="21">
        <f t="shared" si="18"/>
        <v>1.9500000000000003E-2</v>
      </c>
      <c r="AP55" s="21">
        <f t="shared" si="19"/>
        <v>2.0209999999999999E-2</v>
      </c>
      <c r="AQ55" s="21">
        <f t="shared" si="20"/>
        <v>1.1100000000000001E-3</v>
      </c>
      <c r="AR55">
        <v>7.4099999999999999E-2</v>
      </c>
      <c r="AS55">
        <v>-2.1999999999999999E-2</v>
      </c>
      <c r="AT55">
        <v>5.4999999999999997E-3</v>
      </c>
      <c r="AU55" s="21">
        <f t="shared" si="21"/>
        <v>1.371E-2</v>
      </c>
      <c r="AV55" s="21">
        <f t="shared" si="22"/>
        <v>1.772E-2</v>
      </c>
      <c r="AW55" s="21">
        <f t="shared" si="23"/>
        <v>4.1799999999999997E-3</v>
      </c>
      <c r="AX55">
        <v>6.4799999999999996E-2</v>
      </c>
      <c r="AY55">
        <v>2.29E-2</v>
      </c>
      <c r="AZ55">
        <v>-2.0999999999999999E-3</v>
      </c>
      <c r="BA55" s="21">
        <f t="shared" si="24"/>
        <v>1.0019999999999994E-2</v>
      </c>
      <c r="BB55" s="21">
        <f t="shared" si="25"/>
        <v>2.2370000000000001E-2</v>
      </c>
      <c r="BC55" s="21">
        <f t="shared" si="26"/>
        <v>3.3300000000000001E-3</v>
      </c>
    </row>
    <row r="56" spans="1:55" ht="15">
      <c r="A56" s="1">
        <v>50</v>
      </c>
      <c r="B56">
        <v>0.12959999999999999</v>
      </c>
      <c r="C56">
        <v>-7.7999999999999996E-3</v>
      </c>
      <c r="D56">
        <v>2.3999999999999998E-3</v>
      </c>
      <c r="E56" s="15">
        <f t="shared" si="0"/>
        <v>8.0399999999999916E-3</v>
      </c>
      <c r="F56" s="15">
        <f t="shared" si="1"/>
        <v>2.8300000000000001E-3</v>
      </c>
      <c r="G56" s="16">
        <f t="shared" si="2"/>
        <v>8.4999999999999984E-4</v>
      </c>
      <c r="H56">
        <v>5.9499999999999997E-2</v>
      </c>
      <c r="I56">
        <v>-4.5999999999999999E-3</v>
      </c>
      <c r="J56">
        <v>-3.5999999999999999E-3</v>
      </c>
      <c r="K56" s="21">
        <f t="shared" si="3"/>
        <v>1.4109999999999998E-2</v>
      </c>
      <c r="L56" s="21">
        <f t="shared" si="4"/>
        <v>2.49E-3</v>
      </c>
      <c r="M56" s="21">
        <f t="shared" si="5"/>
        <v>9.0000000000000236E-5</v>
      </c>
      <c r="N56">
        <v>0.1135</v>
      </c>
      <c r="O56">
        <v>-9.2999999999999992E-3</v>
      </c>
      <c r="P56">
        <v>-6.3E-3</v>
      </c>
      <c r="Q56" s="21">
        <f t="shared" si="6"/>
        <v>3.9000000000000007E-3</v>
      </c>
      <c r="R56" s="21">
        <f t="shared" si="7"/>
        <v>2.3999999999999994E-3</v>
      </c>
      <c r="S56" s="21">
        <f t="shared" si="8"/>
        <v>1.2300000000000002E-3</v>
      </c>
      <c r="T56">
        <v>0.1109</v>
      </c>
      <c r="U56">
        <v>2.9999999999999997E-4</v>
      </c>
      <c r="V56">
        <v>2.9999999999999997E-4</v>
      </c>
      <c r="W56" s="21">
        <f t="shared" si="9"/>
        <v>3.6899999999999988E-3</v>
      </c>
      <c r="X56" s="21">
        <f t="shared" si="10"/>
        <v>1.8800000000000002E-3</v>
      </c>
      <c r="Y56" s="21">
        <f t="shared" si="11"/>
        <v>1.7200000000000002E-3</v>
      </c>
      <c r="Z56">
        <v>4.8300000000000003E-2</v>
      </c>
      <c r="AA56">
        <v>7.6E-3</v>
      </c>
      <c r="AB56">
        <v>1.9699999999999999E-2</v>
      </c>
      <c r="AC56" s="21">
        <f t="shared" si="12"/>
        <v>7.1000000000000021E-3</v>
      </c>
      <c r="AD56" s="21">
        <f t="shared" si="13"/>
        <v>3.7599999999999999E-3</v>
      </c>
      <c r="AE56" s="21">
        <f t="shared" si="14"/>
        <v>1.8549999999999997E-2</v>
      </c>
      <c r="AF56">
        <v>8.3299999999999999E-2</v>
      </c>
      <c r="AG56">
        <v>5.4000000000000003E-3</v>
      </c>
      <c r="AH56">
        <v>0.02</v>
      </c>
      <c r="AI56" s="21">
        <f t="shared" si="15"/>
        <v>6.519999999999998E-3</v>
      </c>
      <c r="AJ56" s="21">
        <f t="shared" si="16"/>
        <v>3.2700000000000003E-3</v>
      </c>
      <c r="AK56" s="21">
        <f t="shared" si="17"/>
        <v>1.8520000000000002E-2</v>
      </c>
      <c r="AL56">
        <v>0.10150000000000001</v>
      </c>
      <c r="AM56">
        <v>-1.2999999999999999E-2</v>
      </c>
      <c r="AN56">
        <v>-6.8999999999999999E-3</v>
      </c>
      <c r="AO56" s="21">
        <f t="shared" si="18"/>
        <v>1.4700000000000005E-2</v>
      </c>
      <c r="AP56" s="21">
        <f t="shared" si="19"/>
        <v>7.709999999999999E-3</v>
      </c>
      <c r="AQ56" s="21">
        <f t="shared" si="20"/>
        <v>4.8900000000000002E-3</v>
      </c>
      <c r="AR56">
        <v>8.4199999999999997E-2</v>
      </c>
      <c r="AS56">
        <v>-2.6499999999999999E-2</v>
      </c>
      <c r="AT56">
        <v>8.6E-3</v>
      </c>
      <c r="AU56" s="21">
        <f t="shared" si="21"/>
        <v>3.6100000000000021E-3</v>
      </c>
      <c r="AV56" s="21">
        <f t="shared" si="22"/>
        <v>2.222E-2</v>
      </c>
      <c r="AW56" s="21">
        <f t="shared" si="23"/>
        <v>7.28E-3</v>
      </c>
      <c r="AX56">
        <v>5.4399999999999997E-2</v>
      </c>
      <c r="AY56">
        <v>-4.7000000000000002E-3</v>
      </c>
      <c r="AZ56">
        <v>-7.0000000000000001E-3</v>
      </c>
      <c r="BA56" s="21">
        <f t="shared" si="24"/>
        <v>3.8000000000000533E-4</v>
      </c>
      <c r="BB56" s="21">
        <f t="shared" si="25"/>
        <v>4.1700000000000001E-3</v>
      </c>
      <c r="BC56" s="21">
        <f t="shared" si="26"/>
        <v>1.5700000000000002E-3</v>
      </c>
    </row>
    <row r="57" spans="1:55" ht="15">
      <c r="A57" s="1">
        <v>51</v>
      </c>
      <c r="B57">
        <v>0.13150000000000001</v>
      </c>
      <c r="C57">
        <v>-6.4000000000000003E-3</v>
      </c>
      <c r="D57">
        <v>-1.6000000000000001E-3</v>
      </c>
      <c r="E57" s="15">
        <f t="shared" si="0"/>
        <v>9.9400000000000044E-3</v>
      </c>
      <c r="F57" s="15">
        <f t="shared" si="1"/>
        <v>1.4300000000000007E-3</v>
      </c>
      <c r="G57" s="16">
        <f t="shared" si="2"/>
        <v>5.0000000000000131E-5</v>
      </c>
      <c r="H57">
        <v>7.1300000000000002E-2</v>
      </c>
      <c r="I57">
        <v>-3.3999999999999998E-3</v>
      </c>
      <c r="J57">
        <v>-1E-4</v>
      </c>
      <c r="K57" s="21">
        <f t="shared" si="3"/>
        <v>2.3099999999999926E-3</v>
      </c>
      <c r="L57" s="21">
        <f t="shared" si="4"/>
        <v>1.2899999999999999E-3</v>
      </c>
      <c r="M57" s="21">
        <f t="shared" si="5"/>
        <v>3.5900000000000003E-3</v>
      </c>
      <c r="N57">
        <v>0.11310000000000001</v>
      </c>
      <c r="O57">
        <v>-9.4999999999999998E-3</v>
      </c>
      <c r="P57">
        <v>-1E-4</v>
      </c>
      <c r="Q57" s="21">
        <f t="shared" si="6"/>
        <v>4.2999999999999983E-3</v>
      </c>
      <c r="R57" s="21">
        <f t="shared" si="7"/>
        <v>2.5999999999999999E-3</v>
      </c>
      <c r="S57" s="21">
        <f t="shared" si="8"/>
        <v>4.9699999999999996E-3</v>
      </c>
      <c r="T57">
        <v>0.1052</v>
      </c>
      <c r="U57">
        <v>3.5999999999999999E-3</v>
      </c>
      <c r="V57">
        <v>2.2000000000000001E-3</v>
      </c>
      <c r="W57" s="21">
        <f t="shared" si="9"/>
        <v>2.0099999999999979E-3</v>
      </c>
      <c r="X57" s="21">
        <f t="shared" si="10"/>
        <v>1.4199999999999998E-3</v>
      </c>
      <c r="Y57" s="21">
        <f t="shared" si="11"/>
        <v>1.8000000000000004E-4</v>
      </c>
      <c r="Z57">
        <v>3.8699999999999998E-2</v>
      </c>
      <c r="AA57">
        <v>-1.8E-3</v>
      </c>
      <c r="AB57">
        <v>1.2999999999999999E-2</v>
      </c>
      <c r="AC57" s="21">
        <f t="shared" si="12"/>
        <v>2.5000000000000022E-3</v>
      </c>
      <c r="AD57" s="21">
        <f t="shared" si="13"/>
        <v>2.0400000000000001E-3</v>
      </c>
      <c r="AE57" s="21">
        <f t="shared" si="14"/>
        <v>1.1849999999999999E-2</v>
      </c>
      <c r="AF57">
        <v>9.7000000000000003E-2</v>
      </c>
      <c r="AG57">
        <v>1.6299999999999999E-2</v>
      </c>
      <c r="AH57">
        <v>-2E-3</v>
      </c>
      <c r="AI57" s="21">
        <f t="shared" si="15"/>
        <v>7.1800000000000058E-3</v>
      </c>
      <c r="AJ57" s="21">
        <f t="shared" si="16"/>
        <v>1.4169999999999999E-2</v>
      </c>
      <c r="AK57" s="21">
        <f t="shared" si="17"/>
        <v>5.2000000000000006E-4</v>
      </c>
      <c r="AL57">
        <v>9.5200000000000007E-2</v>
      </c>
      <c r="AM57">
        <v>3.8E-3</v>
      </c>
      <c r="AN57">
        <v>-9.1999999999999998E-3</v>
      </c>
      <c r="AO57" s="21">
        <f t="shared" si="18"/>
        <v>8.4000000000000047E-3</v>
      </c>
      <c r="AP57" s="21">
        <f t="shared" si="19"/>
        <v>1.4900000000000004E-3</v>
      </c>
      <c r="AQ57" s="21">
        <f t="shared" si="20"/>
        <v>7.1900000000000002E-3</v>
      </c>
      <c r="AR57">
        <v>0.1147</v>
      </c>
      <c r="AS57">
        <v>-2.2000000000000001E-3</v>
      </c>
      <c r="AT57">
        <v>1E-3</v>
      </c>
      <c r="AU57" s="21">
        <f t="shared" si="21"/>
        <v>2.6889999999999997E-2</v>
      </c>
      <c r="AV57" s="21">
        <f t="shared" si="22"/>
        <v>2.0799999999999998E-3</v>
      </c>
      <c r="AW57" s="21">
        <f t="shared" si="23"/>
        <v>3.1999999999999997E-4</v>
      </c>
      <c r="AX57">
        <v>5.5300000000000002E-2</v>
      </c>
      <c r="AY57">
        <v>-3.5000000000000001E-3</v>
      </c>
      <c r="AZ57">
        <v>-1.5E-3</v>
      </c>
      <c r="BA57" s="21">
        <f t="shared" si="24"/>
        <v>5.1999999999999963E-4</v>
      </c>
      <c r="BB57" s="21">
        <f t="shared" si="25"/>
        <v>2.97E-3</v>
      </c>
      <c r="BC57" s="21">
        <f t="shared" si="26"/>
        <v>3.9299999999999995E-3</v>
      </c>
    </row>
    <row r="58" spans="1:55" ht="15">
      <c r="A58" s="1">
        <v>52</v>
      </c>
      <c r="B58">
        <v>0.1298</v>
      </c>
      <c r="C58">
        <v>-4.7999999999999996E-3</v>
      </c>
      <c r="D58">
        <v>-2.9999999999999997E-4</v>
      </c>
      <c r="E58" s="15">
        <f t="shared" si="0"/>
        <v>8.2399999999999973E-3</v>
      </c>
      <c r="F58" s="15">
        <f t="shared" si="1"/>
        <v>1.7000000000000001E-4</v>
      </c>
      <c r="G58" s="16">
        <f t="shared" si="2"/>
        <v>1.25E-3</v>
      </c>
      <c r="H58">
        <v>8.1299999999999997E-2</v>
      </c>
      <c r="I58">
        <v>1.2999999999999999E-2</v>
      </c>
      <c r="J58">
        <v>3.8E-3</v>
      </c>
      <c r="K58" s="21">
        <f t="shared" si="3"/>
        <v>7.6900000000000024E-3</v>
      </c>
      <c r="L58" s="21">
        <f t="shared" si="4"/>
        <v>1.089E-2</v>
      </c>
      <c r="M58" s="21">
        <f t="shared" si="5"/>
        <v>1.0999999999999985E-4</v>
      </c>
      <c r="N58">
        <v>0.11219999999999999</v>
      </c>
      <c r="O58">
        <v>-1.95E-2</v>
      </c>
      <c r="P58">
        <v>-4.0000000000000002E-4</v>
      </c>
      <c r="Q58" s="21">
        <f t="shared" si="6"/>
        <v>5.2000000000000102E-3</v>
      </c>
      <c r="R58" s="21">
        <f t="shared" si="7"/>
        <v>1.26E-2</v>
      </c>
      <c r="S58" s="21">
        <f t="shared" si="8"/>
        <v>4.6699999999999997E-3</v>
      </c>
      <c r="T58">
        <v>0.1114</v>
      </c>
      <c r="U58">
        <v>-1.1000000000000001E-3</v>
      </c>
      <c r="V58">
        <v>-8.9999999999999998E-4</v>
      </c>
      <c r="W58" s="21">
        <f t="shared" si="9"/>
        <v>4.1899999999999993E-3</v>
      </c>
      <c r="X58" s="21">
        <f t="shared" si="10"/>
        <v>1.08E-3</v>
      </c>
      <c r="Y58" s="21">
        <f t="shared" si="11"/>
        <v>1.1200000000000001E-3</v>
      </c>
      <c r="Z58">
        <v>2.6200000000000001E-2</v>
      </c>
      <c r="AA58">
        <v>1.09E-2</v>
      </c>
      <c r="AB58">
        <v>1.2E-2</v>
      </c>
      <c r="AC58" s="21">
        <f t="shared" si="12"/>
        <v>1.4999999999999999E-2</v>
      </c>
      <c r="AD58" s="21">
        <f t="shared" si="13"/>
        <v>7.0600000000000003E-3</v>
      </c>
      <c r="AE58" s="21">
        <f t="shared" si="14"/>
        <v>1.085E-2</v>
      </c>
      <c r="AF58">
        <v>0.10780000000000001</v>
      </c>
      <c r="AG58">
        <v>-1.18E-2</v>
      </c>
      <c r="AH58">
        <v>-1.47E-2</v>
      </c>
      <c r="AI58" s="21">
        <f t="shared" si="15"/>
        <v>1.798000000000001E-2</v>
      </c>
      <c r="AJ58" s="21">
        <f t="shared" si="16"/>
        <v>9.6699999999999998E-3</v>
      </c>
      <c r="AK58" s="21">
        <f t="shared" si="17"/>
        <v>1.3219999999999999E-2</v>
      </c>
      <c r="AL58">
        <v>8.3099999999999993E-2</v>
      </c>
      <c r="AM58">
        <v>1.8700000000000001E-2</v>
      </c>
      <c r="AN58">
        <v>-1.8800000000000001E-2</v>
      </c>
      <c r="AO58" s="21">
        <f t="shared" si="18"/>
        <v>3.7000000000000088E-3</v>
      </c>
      <c r="AP58" s="21">
        <f t="shared" si="19"/>
        <v>1.3410000000000002E-2</v>
      </c>
      <c r="AQ58" s="21">
        <f t="shared" si="20"/>
        <v>1.6789999999999999E-2</v>
      </c>
      <c r="AR58">
        <v>0.1074</v>
      </c>
      <c r="AS58">
        <v>3.3999999999999998E-3</v>
      </c>
      <c r="AT58">
        <v>6.4000000000000003E-3</v>
      </c>
      <c r="AU58" s="21">
        <f t="shared" si="21"/>
        <v>1.9589999999999996E-2</v>
      </c>
      <c r="AV58" s="21">
        <f t="shared" si="22"/>
        <v>8.8000000000000014E-4</v>
      </c>
      <c r="AW58" s="21">
        <f t="shared" si="23"/>
        <v>5.0800000000000003E-3</v>
      </c>
      <c r="AX58">
        <v>5.8599999999999999E-2</v>
      </c>
      <c r="AY58">
        <v>9.7000000000000003E-3</v>
      </c>
      <c r="AZ58">
        <v>2.5000000000000001E-3</v>
      </c>
      <c r="BA58" s="21">
        <f t="shared" si="24"/>
        <v>3.819999999999997E-3</v>
      </c>
      <c r="BB58" s="21">
        <f t="shared" si="25"/>
        <v>9.1700000000000011E-3</v>
      </c>
      <c r="BC58" s="21">
        <f t="shared" si="26"/>
        <v>2.9299999999999999E-3</v>
      </c>
    </row>
    <row r="59" spans="1:55" ht="15">
      <c r="A59" s="1">
        <v>53</v>
      </c>
      <c r="B59">
        <v>0.13070000000000001</v>
      </c>
      <c r="C59">
        <v>3.0999999999999999E-3</v>
      </c>
      <c r="D59">
        <v>1.1000000000000001E-3</v>
      </c>
      <c r="E59" s="15">
        <f t="shared" si="0"/>
        <v>9.1400000000000092E-3</v>
      </c>
      <c r="F59" s="15">
        <f t="shared" si="1"/>
        <v>1.8699999999999997E-3</v>
      </c>
      <c r="G59" s="16">
        <f t="shared" si="2"/>
        <v>4.4999999999999988E-4</v>
      </c>
      <c r="H59">
        <v>6.5799999999999997E-2</v>
      </c>
      <c r="I59">
        <v>-2.75E-2</v>
      </c>
      <c r="J59">
        <v>1.2500000000000001E-2</v>
      </c>
      <c r="K59" s="21">
        <f t="shared" si="3"/>
        <v>7.8099999999999975E-3</v>
      </c>
      <c r="L59" s="21">
        <f t="shared" si="4"/>
        <v>2.5389999999999999E-2</v>
      </c>
      <c r="M59" s="21">
        <f t="shared" si="5"/>
        <v>8.8100000000000001E-3</v>
      </c>
      <c r="N59">
        <v>0.1021</v>
      </c>
      <c r="O59">
        <v>-1.8700000000000001E-2</v>
      </c>
      <c r="P59">
        <v>-1.4E-3</v>
      </c>
      <c r="Q59" s="21">
        <f t="shared" si="6"/>
        <v>1.5300000000000008E-2</v>
      </c>
      <c r="R59" s="21">
        <f t="shared" si="7"/>
        <v>1.1800000000000001E-2</v>
      </c>
      <c r="S59" s="21">
        <f t="shared" si="8"/>
        <v>3.6699999999999997E-3</v>
      </c>
      <c r="T59">
        <v>0.11310000000000001</v>
      </c>
      <c r="U59">
        <v>-1.6299999999999999E-2</v>
      </c>
      <c r="V59">
        <v>-7.4999999999999997E-3</v>
      </c>
      <c r="W59" s="21">
        <f t="shared" si="9"/>
        <v>5.8900000000000063E-3</v>
      </c>
      <c r="X59" s="21">
        <f t="shared" si="10"/>
        <v>1.4119999999999999E-2</v>
      </c>
      <c r="Y59" s="21">
        <f t="shared" si="11"/>
        <v>5.4799999999999996E-3</v>
      </c>
      <c r="Z59">
        <v>9.7999999999999997E-3</v>
      </c>
      <c r="AA59">
        <v>1.66E-2</v>
      </c>
      <c r="AB59">
        <v>1.4E-3</v>
      </c>
      <c r="AC59" s="21">
        <f t="shared" si="12"/>
        <v>3.1399999999999997E-2</v>
      </c>
      <c r="AD59" s="21">
        <f t="shared" si="13"/>
        <v>1.2760000000000001E-2</v>
      </c>
      <c r="AE59" s="21">
        <f t="shared" si="14"/>
        <v>2.5000000000000001E-4</v>
      </c>
      <c r="AF59">
        <v>0.10489999999999999</v>
      </c>
      <c r="AG59">
        <v>-7.3000000000000001E-3</v>
      </c>
      <c r="AH59">
        <v>-9.4999999999999998E-3</v>
      </c>
      <c r="AI59" s="21">
        <f t="shared" si="15"/>
        <v>1.5079999999999996E-2</v>
      </c>
      <c r="AJ59" s="21">
        <f t="shared" si="16"/>
        <v>5.1700000000000001E-3</v>
      </c>
      <c r="AK59" s="21">
        <f t="shared" si="17"/>
        <v>8.0199999999999994E-3</v>
      </c>
      <c r="AL59">
        <v>7.8299999999999995E-2</v>
      </c>
      <c r="AM59">
        <v>1.8200000000000001E-2</v>
      </c>
      <c r="AN59">
        <v>-2.0899999999999998E-2</v>
      </c>
      <c r="AO59" s="21">
        <f t="shared" si="18"/>
        <v>8.5000000000000075E-3</v>
      </c>
      <c r="AP59" s="21">
        <f t="shared" si="19"/>
        <v>1.2910000000000001E-2</v>
      </c>
      <c r="AQ59" s="21">
        <f t="shared" si="20"/>
        <v>1.8889999999999997E-2</v>
      </c>
      <c r="AR59">
        <v>0.11409999999999999</v>
      </c>
      <c r="AS59">
        <v>4.4000000000000003E-3</v>
      </c>
      <c r="AT59">
        <v>6.4999999999999997E-3</v>
      </c>
      <c r="AU59" s="21">
        <f t="shared" si="21"/>
        <v>2.6289999999999994E-2</v>
      </c>
      <c r="AV59" s="21">
        <f t="shared" si="22"/>
        <v>1.2000000000000031E-4</v>
      </c>
      <c r="AW59" s="21">
        <f t="shared" si="23"/>
        <v>5.1799999999999997E-3</v>
      </c>
      <c r="AX59">
        <v>5.0500000000000003E-2</v>
      </c>
      <c r="AY59">
        <v>1.7600000000000001E-2</v>
      </c>
      <c r="AZ59">
        <v>-2.9999999999999997E-4</v>
      </c>
      <c r="BA59" s="21">
        <f t="shared" si="24"/>
        <v>4.2799999999999991E-3</v>
      </c>
      <c r="BB59" s="21">
        <f t="shared" si="25"/>
        <v>1.7070000000000002E-2</v>
      </c>
      <c r="BC59" s="21">
        <f t="shared" si="26"/>
        <v>5.13E-3</v>
      </c>
    </row>
    <row r="60" spans="1:55" ht="15">
      <c r="A60" s="1">
        <v>54</v>
      </c>
      <c r="B60">
        <v>0.122</v>
      </c>
      <c r="C60">
        <v>5.9999999999999995E-4</v>
      </c>
      <c r="D60">
        <v>1.2999999999999999E-3</v>
      </c>
      <c r="E60" s="15">
        <f t="shared" si="0"/>
        <v>4.3999999999999595E-4</v>
      </c>
      <c r="F60" s="15">
        <f t="shared" si="1"/>
        <v>4.3699999999999998E-3</v>
      </c>
      <c r="G60" s="16">
        <f t="shared" si="2"/>
        <v>2.5000000000000001E-4</v>
      </c>
      <c r="H60">
        <v>5.9200000000000003E-2</v>
      </c>
      <c r="I60">
        <v>-8.8000000000000005E-3</v>
      </c>
      <c r="J60">
        <v>3.32E-2</v>
      </c>
      <c r="K60" s="21">
        <f t="shared" si="3"/>
        <v>1.4409999999999992E-2</v>
      </c>
      <c r="L60" s="21">
        <f t="shared" si="4"/>
        <v>6.6900000000000006E-3</v>
      </c>
      <c r="M60" s="21">
        <f t="shared" si="5"/>
        <v>2.9510000000000002E-2</v>
      </c>
      <c r="N60">
        <v>0.10680000000000001</v>
      </c>
      <c r="O60">
        <v>-2.64E-2</v>
      </c>
      <c r="P60">
        <v>-2.0000000000000001E-4</v>
      </c>
      <c r="Q60" s="21">
        <f t="shared" si="6"/>
        <v>1.0599999999999998E-2</v>
      </c>
      <c r="R60" s="21">
        <f t="shared" si="7"/>
        <v>1.95E-2</v>
      </c>
      <c r="S60" s="21">
        <f t="shared" si="8"/>
        <v>4.8700000000000002E-3</v>
      </c>
      <c r="T60">
        <v>0.1045</v>
      </c>
      <c r="U60">
        <v>-1.7299999999999999E-2</v>
      </c>
      <c r="V60">
        <v>-5.7000000000000002E-3</v>
      </c>
      <c r="W60" s="21">
        <f t="shared" si="9"/>
        <v>2.7100000000000041E-3</v>
      </c>
      <c r="X60" s="21">
        <f t="shared" si="10"/>
        <v>1.512E-2</v>
      </c>
      <c r="Y60" s="21">
        <f t="shared" si="11"/>
        <v>3.6800000000000001E-3</v>
      </c>
      <c r="Z60">
        <v>3.8899999999999997E-2</v>
      </c>
      <c r="AA60">
        <v>1.0200000000000001E-2</v>
      </c>
      <c r="AB60">
        <v>3.7000000000000002E-3</v>
      </c>
      <c r="AC60" s="21">
        <f t="shared" si="12"/>
        <v>2.3000000000000034E-3</v>
      </c>
      <c r="AD60" s="21">
        <f t="shared" si="13"/>
        <v>6.3600000000000011E-3</v>
      </c>
      <c r="AE60" s="21">
        <f t="shared" si="14"/>
        <v>2.5500000000000002E-3</v>
      </c>
      <c r="AF60">
        <v>0.10979999999999999</v>
      </c>
      <c r="AG60">
        <v>-1.0200000000000001E-2</v>
      </c>
      <c r="AH60">
        <v>-1.0800000000000001E-2</v>
      </c>
      <c r="AI60" s="21">
        <f t="shared" si="15"/>
        <v>1.9979999999999998E-2</v>
      </c>
      <c r="AJ60" s="21">
        <f t="shared" si="16"/>
        <v>8.0700000000000008E-3</v>
      </c>
      <c r="AK60" s="21">
        <f t="shared" si="17"/>
        <v>9.3200000000000002E-3</v>
      </c>
      <c r="AL60">
        <v>8.8300000000000003E-2</v>
      </c>
      <c r="AM60">
        <v>3.8699999999999998E-2</v>
      </c>
      <c r="AN60">
        <v>-1.9800000000000002E-2</v>
      </c>
      <c r="AO60" s="21">
        <f t="shared" si="18"/>
        <v>1.5000000000000013E-3</v>
      </c>
      <c r="AP60" s="21">
        <f t="shared" si="19"/>
        <v>3.3409999999999995E-2</v>
      </c>
      <c r="AQ60" s="21">
        <f t="shared" si="20"/>
        <v>1.779E-2</v>
      </c>
      <c r="AR60">
        <v>0.1133</v>
      </c>
      <c r="AS60">
        <v>-1.17E-2</v>
      </c>
      <c r="AT60">
        <v>9.7999999999999997E-3</v>
      </c>
      <c r="AU60" s="21">
        <f t="shared" si="21"/>
        <v>2.5489999999999999E-2</v>
      </c>
      <c r="AV60" s="21">
        <f t="shared" si="22"/>
        <v>7.4200000000000004E-3</v>
      </c>
      <c r="AW60" s="21">
        <f t="shared" si="23"/>
        <v>8.4799999999999997E-3</v>
      </c>
      <c r="AX60">
        <v>5.8099999999999999E-2</v>
      </c>
      <c r="AY60">
        <v>1.0999999999999999E-2</v>
      </c>
      <c r="AZ60">
        <v>-7.0000000000000001E-3</v>
      </c>
      <c r="BA60" s="21">
        <f t="shared" si="24"/>
        <v>3.3199999999999966E-3</v>
      </c>
      <c r="BB60" s="21">
        <f t="shared" si="25"/>
        <v>1.047E-2</v>
      </c>
      <c r="BC60" s="21">
        <f t="shared" si="26"/>
        <v>1.5700000000000002E-3</v>
      </c>
    </row>
    <row r="61" spans="1:55" ht="15">
      <c r="A61" s="1">
        <v>55</v>
      </c>
      <c r="B61">
        <v>0.12230000000000001</v>
      </c>
      <c r="C61">
        <v>-2.3999999999999998E-3</v>
      </c>
      <c r="D61">
        <v>2.7000000000000001E-3</v>
      </c>
      <c r="E61" s="15">
        <f t="shared" si="0"/>
        <v>7.4000000000000454E-4</v>
      </c>
      <c r="F61" s="15">
        <f t="shared" si="1"/>
        <v>2.5699999999999998E-3</v>
      </c>
      <c r="G61" s="16">
        <f t="shared" si="2"/>
        <v>1.1500000000000002E-3</v>
      </c>
      <c r="H61">
        <v>8.43E-2</v>
      </c>
      <c r="I61">
        <v>1.01E-2</v>
      </c>
      <c r="J61">
        <v>1.3299999999999999E-2</v>
      </c>
      <c r="K61" s="21">
        <f t="shared" si="3"/>
        <v>1.0690000000000005E-2</v>
      </c>
      <c r="L61" s="21">
        <f t="shared" si="4"/>
        <v>7.9900000000000006E-3</v>
      </c>
      <c r="M61" s="21">
        <f t="shared" si="5"/>
        <v>9.6099999999999988E-3</v>
      </c>
      <c r="N61">
        <v>0.12180000000000001</v>
      </c>
      <c r="O61">
        <v>-1.7600000000000001E-2</v>
      </c>
      <c r="P61">
        <v>3.3999999999999998E-3</v>
      </c>
      <c r="Q61" s="21">
        <f t="shared" si="6"/>
        <v>4.4000000000000011E-3</v>
      </c>
      <c r="R61" s="21">
        <f t="shared" si="7"/>
        <v>1.0700000000000001E-2</v>
      </c>
      <c r="S61" s="21">
        <f t="shared" si="8"/>
        <v>1.67E-3</v>
      </c>
      <c r="T61">
        <v>9.3700000000000006E-2</v>
      </c>
      <c r="U61">
        <v>-9.5999999999999992E-3</v>
      </c>
      <c r="V61">
        <v>-3.2000000000000002E-3</v>
      </c>
      <c r="W61" s="21">
        <f t="shared" si="9"/>
        <v>1.3509999999999994E-2</v>
      </c>
      <c r="X61" s="21">
        <f t="shared" si="10"/>
        <v>7.4199999999999995E-3</v>
      </c>
      <c r="Y61" s="21">
        <f t="shared" si="11"/>
        <v>1.1800000000000001E-3</v>
      </c>
      <c r="Z61">
        <v>4.4400000000000002E-2</v>
      </c>
      <c r="AA61">
        <v>-5.8999999999999999E-3</v>
      </c>
      <c r="AB61">
        <v>5.7000000000000002E-3</v>
      </c>
      <c r="AC61" s="21">
        <f t="shared" si="12"/>
        <v>3.2000000000000015E-3</v>
      </c>
      <c r="AD61" s="21">
        <f t="shared" si="13"/>
        <v>2.0599999999999998E-3</v>
      </c>
      <c r="AE61" s="21">
        <f t="shared" si="14"/>
        <v>4.5500000000000002E-3</v>
      </c>
      <c r="AF61">
        <v>0.1096</v>
      </c>
      <c r="AG61">
        <v>1.55E-2</v>
      </c>
      <c r="AH61">
        <v>-9.1999999999999998E-3</v>
      </c>
      <c r="AI61" s="21">
        <f t="shared" si="15"/>
        <v>1.9780000000000006E-2</v>
      </c>
      <c r="AJ61" s="21">
        <f t="shared" si="16"/>
        <v>1.337E-2</v>
      </c>
      <c r="AK61" s="21">
        <f t="shared" si="17"/>
        <v>7.7199999999999994E-3</v>
      </c>
      <c r="AL61">
        <v>8.3699999999999997E-2</v>
      </c>
      <c r="AM61">
        <v>5.7000000000000002E-3</v>
      </c>
      <c r="AN61">
        <v>-1.21E-2</v>
      </c>
      <c r="AO61" s="21">
        <f t="shared" si="18"/>
        <v>3.1000000000000055E-3</v>
      </c>
      <c r="AP61" s="21">
        <f t="shared" si="19"/>
        <v>4.0999999999999977E-4</v>
      </c>
      <c r="AQ61" s="21">
        <f t="shared" si="20"/>
        <v>1.009E-2</v>
      </c>
      <c r="AR61">
        <v>0.1171</v>
      </c>
      <c r="AS61">
        <v>6.1999999999999998E-3</v>
      </c>
      <c r="AT61">
        <v>-5.5999999999999999E-3</v>
      </c>
      <c r="AU61" s="21">
        <f t="shared" si="21"/>
        <v>2.9289999999999997E-2</v>
      </c>
      <c r="AV61" s="21">
        <f t="shared" si="22"/>
        <v>1.9199999999999998E-3</v>
      </c>
      <c r="AW61" s="21">
        <f t="shared" si="23"/>
        <v>4.28E-3</v>
      </c>
      <c r="AX61">
        <v>4.6899999999999997E-2</v>
      </c>
      <c r="AY61">
        <v>1.23E-2</v>
      </c>
      <c r="AZ61">
        <v>-9.5999999999999992E-3</v>
      </c>
      <c r="BA61" s="21">
        <f t="shared" si="24"/>
        <v>7.8800000000000051E-3</v>
      </c>
      <c r="BB61" s="21">
        <f t="shared" si="25"/>
        <v>1.1770000000000001E-2</v>
      </c>
      <c r="BC61" s="21">
        <f t="shared" si="26"/>
        <v>4.1699999999999992E-3</v>
      </c>
    </row>
    <row r="62" spans="1:55" ht="15">
      <c r="A62" s="1">
        <v>56</v>
      </c>
      <c r="B62">
        <v>0.1158</v>
      </c>
      <c r="C62">
        <v>-4.0000000000000001E-3</v>
      </c>
      <c r="D62">
        <v>8.3000000000000001E-3</v>
      </c>
      <c r="E62" s="15">
        <f t="shared" si="0"/>
        <v>5.7600000000000012E-3</v>
      </c>
      <c r="F62" s="15">
        <f t="shared" si="1"/>
        <v>9.6999999999999951E-4</v>
      </c>
      <c r="G62" s="16">
        <f t="shared" si="2"/>
        <v>6.7499999999999999E-3</v>
      </c>
      <c r="H62">
        <v>9.2499999999999999E-2</v>
      </c>
      <c r="I62">
        <v>1.0800000000000001E-2</v>
      </c>
      <c r="J62">
        <v>-1.1299999999999999E-2</v>
      </c>
      <c r="K62" s="21">
        <f t="shared" si="3"/>
        <v>1.8890000000000004E-2</v>
      </c>
      <c r="L62" s="21">
        <f t="shared" si="4"/>
        <v>8.6899999999999998E-3</v>
      </c>
      <c r="M62" s="21">
        <f t="shared" si="5"/>
        <v>7.6099999999999987E-3</v>
      </c>
      <c r="N62">
        <v>0.12609999999999999</v>
      </c>
      <c r="O62">
        <v>-1.83E-2</v>
      </c>
      <c r="P62">
        <v>-4.3E-3</v>
      </c>
      <c r="Q62" s="21">
        <f t="shared" si="6"/>
        <v>8.6999999999999855E-3</v>
      </c>
      <c r="R62" s="21">
        <f t="shared" si="7"/>
        <v>1.14E-2</v>
      </c>
      <c r="S62" s="21">
        <f t="shared" si="8"/>
        <v>7.6999999999999985E-4</v>
      </c>
      <c r="T62">
        <v>0.10100000000000001</v>
      </c>
      <c r="U62">
        <v>-4.4000000000000003E-3</v>
      </c>
      <c r="V62">
        <v>-1.0500000000000001E-2</v>
      </c>
      <c r="W62" s="21">
        <f t="shared" si="9"/>
        <v>6.2099999999999933E-3</v>
      </c>
      <c r="X62" s="21">
        <f t="shared" si="10"/>
        <v>2.2200000000000002E-3</v>
      </c>
      <c r="Y62" s="21">
        <f t="shared" si="11"/>
        <v>8.4800000000000014E-3</v>
      </c>
      <c r="Z62">
        <v>3.7999999999999999E-2</v>
      </c>
      <c r="AA62">
        <v>-1.1000000000000001E-3</v>
      </c>
      <c r="AB62">
        <v>-6.9999999999999999E-4</v>
      </c>
      <c r="AC62" s="21">
        <f t="shared" si="12"/>
        <v>3.2000000000000015E-3</v>
      </c>
      <c r="AD62" s="21">
        <f t="shared" si="13"/>
        <v>2.7400000000000002E-3</v>
      </c>
      <c r="AE62" s="21">
        <f t="shared" si="14"/>
        <v>4.4999999999999999E-4</v>
      </c>
      <c r="AF62">
        <v>0.1085</v>
      </c>
      <c r="AG62">
        <v>9.4999999999999998E-3</v>
      </c>
      <c r="AH62">
        <v>-9.4999999999999998E-3</v>
      </c>
      <c r="AI62" s="21">
        <f t="shared" si="15"/>
        <v>1.8680000000000002E-2</v>
      </c>
      <c r="AJ62" s="21">
        <f t="shared" si="16"/>
        <v>7.3699999999999998E-3</v>
      </c>
      <c r="AK62" s="21">
        <f t="shared" si="17"/>
        <v>8.0199999999999994E-3</v>
      </c>
      <c r="AL62">
        <v>9.8400000000000001E-2</v>
      </c>
      <c r="AM62">
        <v>1.3100000000000001E-2</v>
      </c>
      <c r="AN62">
        <v>-3.8999999999999998E-3</v>
      </c>
      <c r="AO62" s="21">
        <f t="shared" si="18"/>
        <v>1.1599999999999999E-2</v>
      </c>
      <c r="AP62" s="21">
        <f t="shared" si="19"/>
        <v>7.8100000000000001E-3</v>
      </c>
      <c r="AQ62" s="21">
        <f t="shared" si="20"/>
        <v>1.8899999999999998E-3</v>
      </c>
      <c r="AR62">
        <v>0.1115</v>
      </c>
      <c r="AS62">
        <v>-0.02</v>
      </c>
      <c r="AT62">
        <v>-1.37E-2</v>
      </c>
      <c r="AU62" s="21">
        <f t="shared" si="21"/>
        <v>2.3690000000000003E-2</v>
      </c>
      <c r="AV62" s="21">
        <f t="shared" si="22"/>
        <v>1.5720000000000001E-2</v>
      </c>
      <c r="AW62" s="21">
        <f t="shared" si="23"/>
        <v>1.238E-2</v>
      </c>
      <c r="AX62">
        <v>4.7E-2</v>
      </c>
      <c r="AY62">
        <v>6.9999999999999999E-4</v>
      </c>
      <c r="AZ62">
        <v>-6.6E-3</v>
      </c>
      <c r="BA62" s="21">
        <f t="shared" si="24"/>
        <v>7.7800000000000022E-3</v>
      </c>
      <c r="BB62" s="21">
        <f t="shared" si="25"/>
        <v>1.7000000000000001E-4</v>
      </c>
      <c r="BC62" s="21">
        <f t="shared" si="26"/>
        <v>1.17E-3</v>
      </c>
    </row>
    <row r="63" spans="1:55" ht="15">
      <c r="A63" s="1">
        <v>57</v>
      </c>
      <c r="B63">
        <v>0.1226</v>
      </c>
      <c r="C63">
        <v>-5.0000000000000001E-4</v>
      </c>
      <c r="D63">
        <v>8.0000000000000002E-3</v>
      </c>
      <c r="E63" s="15">
        <f t="shared" si="0"/>
        <v>1.0399999999999993E-3</v>
      </c>
      <c r="F63" s="15">
        <f t="shared" si="1"/>
        <v>4.47E-3</v>
      </c>
      <c r="G63" s="16">
        <f t="shared" si="2"/>
        <v>6.45E-3</v>
      </c>
      <c r="H63">
        <v>0.10349999999999999</v>
      </c>
      <c r="I63">
        <v>1.8100000000000002E-2</v>
      </c>
      <c r="J63">
        <v>-1.3100000000000001E-2</v>
      </c>
      <c r="K63" s="21">
        <f t="shared" si="3"/>
        <v>2.989E-2</v>
      </c>
      <c r="L63" s="21">
        <f t="shared" si="4"/>
        <v>1.5990000000000001E-2</v>
      </c>
      <c r="M63" s="21">
        <f t="shared" si="5"/>
        <v>9.41E-3</v>
      </c>
      <c r="N63">
        <v>0.1227</v>
      </c>
      <c r="O63">
        <v>-2.0400000000000001E-2</v>
      </c>
      <c r="P63">
        <v>-1.04E-2</v>
      </c>
      <c r="Q63" s="21">
        <f t="shared" si="6"/>
        <v>5.2999999999999992E-3</v>
      </c>
      <c r="R63" s="21">
        <f t="shared" si="7"/>
        <v>1.3500000000000002E-2</v>
      </c>
      <c r="S63" s="21">
        <f t="shared" si="8"/>
        <v>5.3299999999999997E-3</v>
      </c>
      <c r="T63">
        <v>9.4700000000000006E-2</v>
      </c>
      <c r="U63">
        <v>-9.5999999999999992E-3</v>
      </c>
      <c r="V63">
        <v>-3.5999999999999999E-3</v>
      </c>
      <c r="W63" s="21">
        <f t="shared" si="9"/>
        <v>1.2509999999999993E-2</v>
      </c>
      <c r="X63" s="21">
        <f t="shared" si="10"/>
        <v>7.4199999999999995E-3</v>
      </c>
      <c r="Y63" s="21">
        <f t="shared" si="11"/>
        <v>1.5799999999999998E-3</v>
      </c>
      <c r="Z63">
        <v>2.8299999999999999E-2</v>
      </c>
      <c r="AA63">
        <v>-7.3000000000000001E-3</v>
      </c>
      <c r="AB63">
        <v>5.5999999999999999E-3</v>
      </c>
      <c r="AC63" s="21">
        <f t="shared" si="12"/>
        <v>1.2900000000000002E-2</v>
      </c>
      <c r="AD63" s="21">
        <f t="shared" si="13"/>
        <v>3.46E-3</v>
      </c>
      <c r="AE63" s="21">
        <f t="shared" si="14"/>
        <v>4.45E-3</v>
      </c>
      <c r="AF63">
        <v>9.0899999999999995E-2</v>
      </c>
      <c r="AG63">
        <v>-8.0000000000000004E-4</v>
      </c>
      <c r="AH63">
        <v>-4.1999999999999997E-3</v>
      </c>
      <c r="AI63" s="21">
        <f t="shared" si="15"/>
        <v>1.0799999999999976E-3</v>
      </c>
      <c r="AJ63" s="21">
        <f t="shared" si="16"/>
        <v>1.33E-3</v>
      </c>
      <c r="AK63" s="21">
        <f t="shared" si="17"/>
        <v>2.7199999999999998E-3</v>
      </c>
      <c r="AL63">
        <v>0.1017</v>
      </c>
      <c r="AM63">
        <v>1.7000000000000001E-2</v>
      </c>
      <c r="AN63">
        <v>2.9999999999999997E-4</v>
      </c>
      <c r="AO63" s="21">
        <f t="shared" si="18"/>
        <v>1.4899999999999997E-2</v>
      </c>
      <c r="AP63" s="21">
        <f t="shared" si="19"/>
        <v>1.1710000000000002E-2</v>
      </c>
      <c r="AQ63" s="21">
        <f t="shared" si="20"/>
        <v>1.7100000000000001E-3</v>
      </c>
      <c r="AR63">
        <v>0.1096</v>
      </c>
      <c r="AS63">
        <v>2E-3</v>
      </c>
      <c r="AT63">
        <v>-1.5699999999999999E-2</v>
      </c>
      <c r="AU63" s="21">
        <f t="shared" si="21"/>
        <v>2.1790000000000004E-2</v>
      </c>
      <c r="AV63" s="21">
        <f t="shared" si="22"/>
        <v>2.2799999999999999E-3</v>
      </c>
      <c r="AW63" s="21">
        <f t="shared" si="23"/>
        <v>1.4379999999999999E-2</v>
      </c>
      <c r="AX63">
        <v>4.3400000000000001E-2</v>
      </c>
      <c r="AY63">
        <v>1.18E-2</v>
      </c>
      <c r="AZ63">
        <v>5.0000000000000001E-4</v>
      </c>
      <c r="BA63" s="21">
        <f t="shared" si="24"/>
        <v>1.1380000000000001E-2</v>
      </c>
      <c r="BB63" s="21">
        <f t="shared" si="25"/>
        <v>1.1270000000000001E-2</v>
      </c>
      <c r="BC63" s="21">
        <f t="shared" si="26"/>
        <v>4.9300000000000004E-3</v>
      </c>
    </row>
    <row r="64" spans="1:55" ht="15">
      <c r="A64" s="1">
        <v>58</v>
      </c>
      <c r="B64">
        <v>0.1188</v>
      </c>
      <c r="C64">
        <v>1E-4</v>
      </c>
      <c r="D64">
        <v>-8.0000000000000004E-4</v>
      </c>
      <c r="E64" s="15">
        <f t="shared" si="0"/>
        <v>2.7599999999999986E-3</v>
      </c>
      <c r="F64" s="15">
        <f t="shared" si="1"/>
        <v>4.8699999999999993E-3</v>
      </c>
      <c r="G64" s="16">
        <f t="shared" si="2"/>
        <v>7.4999999999999991E-4</v>
      </c>
      <c r="H64">
        <v>8.43E-2</v>
      </c>
      <c r="I64">
        <v>1.9E-3</v>
      </c>
      <c r="J64">
        <v>4.1999999999999997E-3</v>
      </c>
      <c r="K64" s="21">
        <f t="shared" si="3"/>
        <v>1.0690000000000005E-2</v>
      </c>
      <c r="L64" s="21">
        <f t="shared" si="4"/>
        <v>2.099999999999999E-4</v>
      </c>
      <c r="M64" s="21">
        <f t="shared" si="5"/>
        <v>5.099999999999996E-4</v>
      </c>
      <c r="N64">
        <v>0.12039999999999999</v>
      </c>
      <c r="O64">
        <v>-1.38E-2</v>
      </c>
      <c r="P64">
        <v>-9.9000000000000008E-3</v>
      </c>
      <c r="Q64" s="21">
        <f t="shared" si="6"/>
        <v>2.9999999999999888E-3</v>
      </c>
      <c r="R64" s="21">
        <f t="shared" si="7"/>
        <v>6.8999999999999999E-3</v>
      </c>
      <c r="S64" s="21">
        <f t="shared" si="8"/>
        <v>4.830000000000001E-3</v>
      </c>
      <c r="T64">
        <v>8.2400000000000001E-2</v>
      </c>
      <c r="U64">
        <v>1.9E-3</v>
      </c>
      <c r="V64">
        <v>1.21E-2</v>
      </c>
      <c r="W64" s="21">
        <f t="shared" si="9"/>
        <v>2.4809999999999999E-2</v>
      </c>
      <c r="X64" s="21">
        <f t="shared" si="10"/>
        <v>2.8000000000000008E-4</v>
      </c>
      <c r="Y64" s="21">
        <f t="shared" si="11"/>
        <v>1.0079999999999999E-2</v>
      </c>
      <c r="Z64">
        <v>3.4000000000000002E-2</v>
      </c>
      <c r="AA64">
        <v>-6.6E-3</v>
      </c>
      <c r="AB64">
        <v>5.3E-3</v>
      </c>
      <c r="AC64" s="21">
        <f t="shared" si="12"/>
        <v>7.1999999999999981E-3</v>
      </c>
      <c r="AD64" s="21">
        <f t="shared" si="13"/>
        <v>2.7599999999999999E-3</v>
      </c>
      <c r="AE64" s="21">
        <f t="shared" si="14"/>
        <v>4.15E-3</v>
      </c>
      <c r="AF64">
        <v>8.7499999999999994E-2</v>
      </c>
      <c r="AG64">
        <v>7.7999999999999996E-3</v>
      </c>
      <c r="AH64">
        <v>-2.3E-3</v>
      </c>
      <c r="AI64" s="21">
        <f t="shared" si="15"/>
        <v>2.3200000000000026E-3</v>
      </c>
      <c r="AJ64" s="21">
        <f t="shared" si="16"/>
        <v>5.6699999999999997E-3</v>
      </c>
      <c r="AK64" s="21">
        <f t="shared" si="17"/>
        <v>8.1999999999999998E-4</v>
      </c>
      <c r="AL64">
        <v>0.1056</v>
      </c>
      <c r="AM64">
        <v>1.32E-2</v>
      </c>
      <c r="AN64">
        <v>-7.7999999999999996E-3</v>
      </c>
      <c r="AO64" s="21">
        <f t="shared" si="18"/>
        <v>1.8799999999999997E-2</v>
      </c>
      <c r="AP64" s="21">
        <f t="shared" si="19"/>
        <v>7.9100000000000004E-3</v>
      </c>
      <c r="AQ64" s="21">
        <f t="shared" si="20"/>
        <v>5.79E-3</v>
      </c>
      <c r="AR64">
        <v>9.1999999999999998E-2</v>
      </c>
      <c r="AS64">
        <v>-3.0999999999999999E-3</v>
      </c>
      <c r="AT64">
        <v>-1.5299999999999999E-2</v>
      </c>
      <c r="AU64" s="21">
        <f t="shared" si="21"/>
        <v>4.1899999999999993E-3</v>
      </c>
      <c r="AV64" s="21">
        <f t="shared" si="22"/>
        <v>1.1800000000000001E-3</v>
      </c>
      <c r="AW64" s="21">
        <f t="shared" si="23"/>
        <v>1.3979999999999999E-2</v>
      </c>
      <c r="AX64">
        <v>3.9899999999999998E-2</v>
      </c>
      <c r="AY64">
        <v>1.1999999999999999E-3</v>
      </c>
      <c r="AZ64">
        <v>4.0000000000000001E-3</v>
      </c>
      <c r="BA64" s="21">
        <f t="shared" si="24"/>
        <v>1.4880000000000004E-2</v>
      </c>
      <c r="BB64" s="21">
        <f t="shared" si="25"/>
        <v>6.6999999999999991E-4</v>
      </c>
      <c r="BC64" s="21">
        <f t="shared" si="26"/>
        <v>1.4299999999999998E-3</v>
      </c>
    </row>
    <row r="65" spans="1:55" ht="15">
      <c r="A65" s="1">
        <v>59</v>
      </c>
      <c r="B65">
        <v>0.1246</v>
      </c>
      <c r="C65">
        <v>-2.8E-3</v>
      </c>
      <c r="D65">
        <v>2.5999999999999999E-3</v>
      </c>
      <c r="E65" s="15">
        <f t="shared" si="0"/>
        <v>3.040000000000001E-3</v>
      </c>
      <c r="F65" s="15">
        <f t="shared" si="1"/>
        <v>2.1699999999999996E-3</v>
      </c>
      <c r="G65" s="16">
        <f t="shared" si="2"/>
        <v>1.0499999999999999E-3</v>
      </c>
      <c r="H65">
        <v>5.5599999999999997E-2</v>
      </c>
      <c r="I65">
        <v>-2.0999999999999999E-3</v>
      </c>
      <c r="J65">
        <v>4.1999999999999997E-3</v>
      </c>
      <c r="K65" s="21">
        <f t="shared" si="3"/>
        <v>1.8009999999999998E-2</v>
      </c>
      <c r="L65" s="21">
        <f t="shared" si="4"/>
        <v>1.0000000000000026E-5</v>
      </c>
      <c r="M65" s="21">
        <f t="shared" si="5"/>
        <v>5.099999999999996E-4</v>
      </c>
      <c r="N65">
        <v>0.1162</v>
      </c>
      <c r="O65">
        <v>-1.47E-2</v>
      </c>
      <c r="P65">
        <v>-7.1000000000000004E-3</v>
      </c>
      <c r="Q65" s="21">
        <f t="shared" si="6"/>
        <v>1.2000000000000066E-3</v>
      </c>
      <c r="R65" s="21">
        <f t="shared" si="7"/>
        <v>7.7999999999999996E-3</v>
      </c>
      <c r="S65" s="21">
        <f t="shared" si="8"/>
        <v>2.0300000000000006E-3</v>
      </c>
      <c r="T65">
        <v>9.7100000000000006E-2</v>
      </c>
      <c r="U65">
        <v>-2.3E-3</v>
      </c>
      <c r="V65">
        <v>1.0800000000000001E-2</v>
      </c>
      <c r="W65" s="21">
        <f t="shared" si="9"/>
        <v>1.0109999999999994E-2</v>
      </c>
      <c r="X65" s="21">
        <f t="shared" si="10"/>
        <v>1.1999999999999988E-4</v>
      </c>
      <c r="Y65" s="21">
        <f t="shared" si="11"/>
        <v>8.7799999999999996E-3</v>
      </c>
      <c r="Z65">
        <v>5.9700000000000003E-2</v>
      </c>
      <c r="AA65">
        <v>2.4500000000000001E-2</v>
      </c>
      <c r="AB65">
        <v>-2.2000000000000001E-3</v>
      </c>
      <c r="AC65" s="21">
        <f t="shared" si="12"/>
        <v>1.8500000000000003E-2</v>
      </c>
      <c r="AD65" s="21">
        <f t="shared" si="13"/>
        <v>2.0660000000000001E-2</v>
      </c>
      <c r="AE65" s="21">
        <f t="shared" si="14"/>
        <v>1.0500000000000002E-3</v>
      </c>
      <c r="AF65">
        <v>7.46E-2</v>
      </c>
      <c r="AG65">
        <v>9.2999999999999992E-3</v>
      </c>
      <c r="AH65">
        <v>1.5E-3</v>
      </c>
      <c r="AI65" s="21">
        <f t="shared" si="15"/>
        <v>1.5219999999999997E-2</v>
      </c>
      <c r="AJ65" s="21">
        <f t="shared" si="16"/>
        <v>7.1699999999999993E-3</v>
      </c>
      <c r="AK65" s="21">
        <f t="shared" si="17"/>
        <v>2.0000000000000052E-5</v>
      </c>
      <c r="AL65">
        <v>0.1007</v>
      </c>
      <c r="AM65">
        <v>4.0000000000000002E-4</v>
      </c>
      <c r="AN65">
        <v>-1.06E-2</v>
      </c>
      <c r="AO65" s="21">
        <f t="shared" si="18"/>
        <v>1.3899999999999996E-2</v>
      </c>
      <c r="AP65" s="21">
        <f t="shared" si="19"/>
        <v>4.8900000000000002E-3</v>
      </c>
      <c r="AQ65" s="21">
        <f t="shared" si="20"/>
        <v>8.5900000000000004E-3</v>
      </c>
      <c r="AR65">
        <v>8.5300000000000001E-2</v>
      </c>
      <c r="AS65">
        <v>-1.7899999999999999E-2</v>
      </c>
      <c r="AT65">
        <v>3.5999999999999999E-3</v>
      </c>
      <c r="AU65" s="21">
        <f t="shared" si="21"/>
        <v>2.5099999999999983E-3</v>
      </c>
      <c r="AV65" s="21">
        <f t="shared" si="22"/>
        <v>1.362E-2</v>
      </c>
      <c r="AW65" s="21">
        <f t="shared" si="23"/>
        <v>2.2799999999999999E-3</v>
      </c>
      <c r="AX65">
        <v>2.3199999999999998E-2</v>
      </c>
      <c r="AY65">
        <v>-1E-3</v>
      </c>
      <c r="AZ65">
        <v>1.2200000000000001E-2</v>
      </c>
      <c r="BA65" s="21">
        <f t="shared" si="24"/>
        <v>3.1580000000000004E-2</v>
      </c>
      <c r="BB65" s="21">
        <f t="shared" si="25"/>
        <v>4.7000000000000004E-4</v>
      </c>
      <c r="BC65" s="21">
        <f t="shared" si="26"/>
        <v>6.7700000000000008E-3</v>
      </c>
    </row>
    <row r="66" spans="1:55" ht="15">
      <c r="A66" s="1">
        <v>60</v>
      </c>
      <c r="B66">
        <v>0.12609999999999999</v>
      </c>
      <c r="C66">
        <v>-1.1900000000000001E-2</v>
      </c>
      <c r="D66">
        <v>3.2000000000000002E-3</v>
      </c>
      <c r="E66" s="15">
        <f t="shared" si="0"/>
        <v>4.5399999999999885E-3</v>
      </c>
      <c r="F66" s="15">
        <f t="shared" si="1"/>
        <v>6.9300000000000013E-3</v>
      </c>
      <c r="G66" s="16">
        <f t="shared" si="2"/>
        <v>1.6500000000000002E-3</v>
      </c>
      <c r="H66">
        <v>6.0999999999999999E-2</v>
      </c>
      <c r="I66">
        <v>-1.4E-3</v>
      </c>
      <c r="J66">
        <v>2.1600000000000001E-2</v>
      </c>
      <c r="K66" s="21">
        <f t="shared" si="3"/>
        <v>1.2609999999999996E-2</v>
      </c>
      <c r="L66" s="21">
        <f t="shared" si="4"/>
        <v>7.0999999999999991E-4</v>
      </c>
      <c r="M66" s="21">
        <f t="shared" si="5"/>
        <v>1.7910000000000002E-2</v>
      </c>
      <c r="N66">
        <v>0.112</v>
      </c>
      <c r="O66">
        <v>-1.5900000000000001E-2</v>
      </c>
      <c r="P66">
        <v>-5.7000000000000002E-3</v>
      </c>
      <c r="Q66" s="21">
        <f t="shared" si="6"/>
        <v>5.400000000000002E-3</v>
      </c>
      <c r="R66" s="21">
        <f t="shared" si="7"/>
        <v>9.0000000000000011E-3</v>
      </c>
      <c r="S66" s="21">
        <f t="shared" si="8"/>
        <v>6.3000000000000035E-4</v>
      </c>
      <c r="T66">
        <v>8.7499999999999994E-2</v>
      </c>
      <c r="U66">
        <v>-1.46E-2</v>
      </c>
      <c r="V66">
        <v>7.0000000000000001E-3</v>
      </c>
      <c r="W66" s="21">
        <f t="shared" si="9"/>
        <v>1.9710000000000005E-2</v>
      </c>
      <c r="X66" s="21">
        <f t="shared" si="10"/>
        <v>1.242E-2</v>
      </c>
      <c r="Y66" s="21">
        <f t="shared" si="11"/>
        <v>4.9800000000000001E-3</v>
      </c>
      <c r="Z66">
        <v>3.0099999999999998E-2</v>
      </c>
      <c r="AA66">
        <v>1.03E-2</v>
      </c>
      <c r="AB66">
        <v>-1.44E-2</v>
      </c>
      <c r="AC66" s="21">
        <f t="shared" si="12"/>
        <v>1.1100000000000002E-2</v>
      </c>
      <c r="AD66" s="21">
        <f t="shared" si="13"/>
        <v>6.4600000000000005E-3</v>
      </c>
      <c r="AE66" s="21">
        <f t="shared" si="14"/>
        <v>1.325E-2</v>
      </c>
      <c r="AF66">
        <v>7.9699999999999993E-2</v>
      </c>
      <c r="AG66">
        <v>1.8499999999999999E-2</v>
      </c>
      <c r="AH66">
        <v>1.04E-2</v>
      </c>
      <c r="AI66" s="21">
        <f t="shared" si="15"/>
        <v>1.0120000000000004E-2</v>
      </c>
      <c r="AJ66" s="21">
        <f t="shared" si="16"/>
        <v>1.6369999999999999E-2</v>
      </c>
      <c r="AK66" s="21">
        <f t="shared" si="17"/>
        <v>8.9199999999999991E-3</v>
      </c>
      <c r="AL66">
        <v>9.6000000000000002E-2</v>
      </c>
      <c r="AM66">
        <v>-7.6E-3</v>
      </c>
      <c r="AN66">
        <v>-8.8000000000000005E-3</v>
      </c>
      <c r="AO66" s="21">
        <f t="shared" si="18"/>
        <v>9.1999999999999998E-3</v>
      </c>
      <c r="AP66" s="21">
        <f t="shared" si="19"/>
        <v>2.3099999999999996E-3</v>
      </c>
      <c r="AQ66" s="21">
        <f t="shared" si="20"/>
        <v>6.7900000000000009E-3</v>
      </c>
      <c r="AR66">
        <v>0.1012</v>
      </c>
      <c r="AS66">
        <v>-1.0699999999999999E-2</v>
      </c>
      <c r="AT66">
        <v>1.6000000000000001E-3</v>
      </c>
      <c r="AU66" s="21">
        <f t="shared" si="21"/>
        <v>1.3389999999999999E-2</v>
      </c>
      <c r="AV66" s="21">
        <f t="shared" si="22"/>
        <v>6.4199999999999995E-3</v>
      </c>
      <c r="AW66" s="21">
        <f t="shared" si="23"/>
        <v>2.8000000000000008E-4</v>
      </c>
      <c r="AX66">
        <v>3.8399999999999997E-2</v>
      </c>
      <c r="AY66">
        <v>1.9400000000000001E-2</v>
      </c>
      <c r="AZ66">
        <v>1.35E-2</v>
      </c>
      <c r="BA66" s="21">
        <f t="shared" si="24"/>
        <v>1.6380000000000006E-2</v>
      </c>
      <c r="BB66" s="21">
        <f t="shared" si="25"/>
        <v>1.8870000000000001E-2</v>
      </c>
      <c r="BC66" s="21">
        <f t="shared" si="26"/>
        <v>8.0700000000000008E-3</v>
      </c>
    </row>
    <row r="67" spans="1:55" ht="15">
      <c r="A67" s="1">
        <v>61</v>
      </c>
      <c r="B67">
        <v>0.1235</v>
      </c>
      <c r="C67">
        <v>4.0000000000000002E-4</v>
      </c>
      <c r="D67">
        <v>6.1999999999999998E-3</v>
      </c>
      <c r="E67" s="15">
        <f t="shared" si="0"/>
        <v>1.9399999999999973E-3</v>
      </c>
      <c r="F67" s="15">
        <f t="shared" si="1"/>
        <v>4.5699999999999994E-3</v>
      </c>
      <c r="G67" s="16">
        <f t="shared" si="2"/>
        <v>4.6499999999999996E-3</v>
      </c>
      <c r="H67">
        <v>6.5299999999999997E-2</v>
      </c>
      <c r="I67">
        <v>5.8999999999999999E-3</v>
      </c>
      <c r="J67">
        <v>1.21E-2</v>
      </c>
      <c r="K67" s="21">
        <f t="shared" si="3"/>
        <v>8.3099999999999979E-3</v>
      </c>
      <c r="L67" s="21">
        <f t="shared" si="4"/>
        <v>3.79E-3</v>
      </c>
      <c r="M67" s="21">
        <f t="shared" si="5"/>
        <v>8.4099999999999991E-3</v>
      </c>
      <c r="N67">
        <v>0.1135</v>
      </c>
      <c r="O67">
        <v>-1.11E-2</v>
      </c>
      <c r="P67">
        <v>-4.1000000000000003E-3</v>
      </c>
      <c r="Q67" s="21">
        <f t="shared" si="6"/>
        <v>3.9000000000000007E-3</v>
      </c>
      <c r="R67" s="21">
        <f t="shared" si="7"/>
        <v>4.2000000000000006E-3</v>
      </c>
      <c r="S67" s="21">
        <f t="shared" si="8"/>
        <v>9.6999999999999951E-4</v>
      </c>
      <c r="T67">
        <v>0.10349999999999999</v>
      </c>
      <c r="U67">
        <v>4.7999999999999996E-3</v>
      </c>
      <c r="V67">
        <v>4.4999999999999997E-3</v>
      </c>
      <c r="W67" s="21">
        <f t="shared" si="9"/>
        <v>3.710000000000005E-3</v>
      </c>
      <c r="X67" s="21">
        <f t="shared" si="10"/>
        <v>2.6199999999999995E-3</v>
      </c>
      <c r="Y67" s="21">
        <f t="shared" si="11"/>
        <v>2.4799999999999996E-3</v>
      </c>
      <c r="Z67">
        <v>1.72E-2</v>
      </c>
      <c r="AA67">
        <v>-2.7900000000000001E-2</v>
      </c>
      <c r="AB67">
        <v>-2.2000000000000001E-3</v>
      </c>
      <c r="AC67" s="21">
        <f t="shared" si="12"/>
        <v>2.4E-2</v>
      </c>
      <c r="AD67" s="21">
        <f t="shared" si="13"/>
        <v>2.4060000000000002E-2</v>
      </c>
      <c r="AE67" s="21">
        <f t="shared" si="14"/>
        <v>1.0500000000000002E-3</v>
      </c>
      <c r="AF67">
        <v>8.3199999999999996E-2</v>
      </c>
      <c r="AG67">
        <v>7.7999999999999996E-3</v>
      </c>
      <c r="AH67">
        <v>6.1000000000000004E-3</v>
      </c>
      <c r="AI67" s="21">
        <f t="shared" si="15"/>
        <v>6.6200000000000009E-3</v>
      </c>
      <c r="AJ67" s="21">
        <f t="shared" si="16"/>
        <v>5.6699999999999997E-3</v>
      </c>
      <c r="AK67" s="21">
        <f t="shared" si="17"/>
        <v>4.6200000000000008E-3</v>
      </c>
      <c r="AL67">
        <v>9.1999999999999998E-2</v>
      </c>
      <c r="AM67">
        <v>-4.0000000000000001E-3</v>
      </c>
      <c r="AN67">
        <v>-3.5999999999999999E-3</v>
      </c>
      <c r="AO67" s="21">
        <f t="shared" si="18"/>
        <v>5.1999999999999963E-3</v>
      </c>
      <c r="AP67" s="21">
        <f t="shared" si="19"/>
        <v>1.2900000000000003E-3</v>
      </c>
      <c r="AQ67" s="21">
        <f t="shared" si="20"/>
        <v>1.5899999999999998E-3</v>
      </c>
      <c r="AR67">
        <v>0.1069</v>
      </c>
      <c r="AS67">
        <v>-0.02</v>
      </c>
      <c r="AT67">
        <v>7.3000000000000001E-3</v>
      </c>
      <c r="AU67" s="21">
        <f t="shared" si="21"/>
        <v>1.9089999999999996E-2</v>
      </c>
      <c r="AV67" s="21">
        <f t="shared" si="22"/>
        <v>1.5720000000000001E-2</v>
      </c>
      <c r="AW67" s="21">
        <f t="shared" si="23"/>
        <v>5.9800000000000001E-3</v>
      </c>
      <c r="AX67">
        <v>4.1200000000000001E-2</v>
      </c>
      <c r="AY67">
        <v>4.1000000000000003E-3</v>
      </c>
      <c r="AZ67">
        <v>8.8000000000000005E-3</v>
      </c>
      <c r="BA67" s="21">
        <f t="shared" si="24"/>
        <v>1.3580000000000002E-2</v>
      </c>
      <c r="BB67" s="21">
        <f t="shared" si="25"/>
        <v>3.5700000000000003E-3</v>
      </c>
      <c r="BC67" s="21">
        <f t="shared" si="26"/>
        <v>3.3700000000000006E-3</v>
      </c>
    </row>
    <row r="68" spans="1:55" ht="15">
      <c r="A68" s="1">
        <v>62</v>
      </c>
      <c r="B68">
        <v>0.1245</v>
      </c>
      <c r="C68">
        <v>-6.8999999999999999E-3</v>
      </c>
      <c r="D68">
        <v>6.6E-3</v>
      </c>
      <c r="E68" s="15">
        <f t="shared" si="0"/>
        <v>2.9399999999999982E-3</v>
      </c>
      <c r="F68" s="15">
        <f t="shared" si="1"/>
        <v>1.9300000000000003E-3</v>
      </c>
      <c r="G68" s="16">
        <f t="shared" si="2"/>
        <v>5.0499999999999998E-3</v>
      </c>
      <c r="H68">
        <v>7.6399999999999996E-2</v>
      </c>
      <c r="I68">
        <v>1.9599999999999999E-2</v>
      </c>
      <c r="J68">
        <v>-2.7000000000000001E-3</v>
      </c>
      <c r="K68" s="21">
        <f t="shared" si="3"/>
        <v>2.7900000000000008E-3</v>
      </c>
      <c r="L68" s="21">
        <f t="shared" si="4"/>
        <v>1.7489999999999999E-2</v>
      </c>
      <c r="M68" s="21">
        <f t="shared" si="5"/>
        <v>9.8999999999999999E-4</v>
      </c>
      <c r="N68">
        <v>0.121</v>
      </c>
      <c r="O68">
        <v>-8.3000000000000001E-3</v>
      </c>
      <c r="P68">
        <v>-6.3E-3</v>
      </c>
      <c r="Q68" s="21">
        <f t="shared" si="6"/>
        <v>3.5999999999999921E-3</v>
      </c>
      <c r="R68" s="21">
        <f t="shared" si="7"/>
        <v>1.4000000000000002E-3</v>
      </c>
      <c r="S68" s="21">
        <f t="shared" si="8"/>
        <v>1.2300000000000002E-3</v>
      </c>
      <c r="T68">
        <v>9.4600000000000004E-2</v>
      </c>
      <c r="U68">
        <v>-7.6E-3</v>
      </c>
      <c r="V68">
        <v>1.2999999999999999E-3</v>
      </c>
      <c r="W68" s="21">
        <f t="shared" si="9"/>
        <v>1.2609999999999996E-2</v>
      </c>
      <c r="X68" s="21">
        <f t="shared" si="10"/>
        <v>5.4199999999999995E-3</v>
      </c>
      <c r="Y68" s="21">
        <f t="shared" si="11"/>
        <v>7.2000000000000015E-4</v>
      </c>
      <c r="Z68">
        <v>2.9600000000000001E-2</v>
      </c>
      <c r="AA68">
        <v>-2.7099999999999999E-2</v>
      </c>
      <c r="AB68">
        <v>5.1999999999999998E-3</v>
      </c>
      <c r="AC68" s="21">
        <f t="shared" si="12"/>
        <v>1.1599999999999999E-2</v>
      </c>
      <c r="AD68" s="21">
        <f t="shared" si="13"/>
        <v>2.3259999999999999E-2</v>
      </c>
      <c r="AE68" s="21">
        <f t="shared" si="14"/>
        <v>4.0499999999999998E-3</v>
      </c>
      <c r="AF68">
        <v>9.2100000000000001E-2</v>
      </c>
      <c r="AG68">
        <v>-3.8E-3</v>
      </c>
      <c r="AH68">
        <v>-0.01</v>
      </c>
      <c r="AI68" s="21">
        <f t="shared" si="15"/>
        <v>2.2800000000000042E-3</v>
      </c>
      <c r="AJ68" s="21">
        <f t="shared" si="16"/>
        <v>1.67E-3</v>
      </c>
      <c r="AK68" s="21">
        <f t="shared" si="17"/>
        <v>8.5199999999999998E-3</v>
      </c>
      <c r="AL68">
        <v>8.8300000000000003E-2</v>
      </c>
      <c r="AM68">
        <v>2.8E-3</v>
      </c>
      <c r="AN68">
        <v>-4.3E-3</v>
      </c>
      <c r="AO68" s="21">
        <f t="shared" si="18"/>
        <v>1.5000000000000013E-3</v>
      </c>
      <c r="AP68" s="21">
        <f t="shared" si="19"/>
        <v>2.4900000000000005E-3</v>
      </c>
      <c r="AQ68" s="21">
        <f t="shared" si="20"/>
        <v>2.2899999999999999E-3</v>
      </c>
      <c r="AR68">
        <v>0.1105</v>
      </c>
      <c r="AS68">
        <v>-9.1999999999999998E-3</v>
      </c>
      <c r="AT68">
        <v>1.14E-2</v>
      </c>
      <c r="AU68" s="21">
        <f t="shared" si="21"/>
        <v>2.2690000000000002E-2</v>
      </c>
      <c r="AV68" s="21">
        <f t="shared" si="22"/>
        <v>4.9199999999999999E-3</v>
      </c>
      <c r="AW68" s="21">
        <f t="shared" si="23"/>
        <v>1.008E-2</v>
      </c>
      <c r="AX68">
        <v>5.1400000000000001E-2</v>
      </c>
      <c r="AY68">
        <v>-4.1999999999999997E-3</v>
      </c>
      <c r="AZ68">
        <v>8.9999999999999993E-3</v>
      </c>
      <c r="BA68" s="21">
        <f t="shared" si="24"/>
        <v>3.3800000000000011E-3</v>
      </c>
      <c r="BB68" s="21">
        <f t="shared" si="25"/>
        <v>3.6699999999999997E-3</v>
      </c>
      <c r="BC68" s="21">
        <f t="shared" si="26"/>
        <v>3.5699999999999994E-3</v>
      </c>
    </row>
    <row r="69" spans="1:55" ht="15">
      <c r="A69" s="1">
        <v>63</v>
      </c>
      <c r="B69">
        <v>0.1211</v>
      </c>
      <c r="C69">
        <v>-9.9000000000000008E-3</v>
      </c>
      <c r="D69">
        <v>5.5999999999999999E-3</v>
      </c>
      <c r="E69" s="15">
        <f t="shared" si="0"/>
        <v>4.6000000000000207E-4</v>
      </c>
      <c r="F69" s="15">
        <f t="shared" si="1"/>
        <v>4.9300000000000012E-3</v>
      </c>
      <c r="G69" s="16">
        <f t="shared" si="2"/>
        <v>4.0499999999999998E-3</v>
      </c>
      <c r="H69">
        <v>9.4200000000000006E-2</v>
      </c>
      <c r="I69">
        <v>2.12E-2</v>
      </c>
      <c r="J69">
        <v>-1.4999999999999999E-2</v>
      </c>
      <c r="K69" s="21">
        <f t="shared" si="3"/>
        <v>2.0590000000000011E-2</v>
      </c>
      <c r="L69" s="21">
        <f t="shared" si="4"/>
        <v>1.9089999999999999E-2</v>
      </c>
      <c r="M69" s="21">
        <f t="shared" si="5"/>
        <v>1.1309999999999999E-2</v>
      </c>
      <c r="N69">
        <v>0.11840000000000001</v>
      </c>
      <c r="O69">
        <v>-1.9900000000000001E-2</v>
      </c>
      <c r="P69">
        <v>-1.01E-2</v>
      </c>
      <c r="Q69" s="21">
        <f t="shared" si="6"/>
        <v>1.0000000000000009E-3</v>
      </c>
      <c r="R69" s="21">
        <f t="shared" si="7"/>
        <v>1.3000000000000001E-2</v>
      </c>
      <c r="S69" s="21">
        <f t="shared" si="8"/>
        <v>5.0299999999999997E-3</v>
      </c>
      <c r="T69">
        <v>9.3100000000000002E-2</v>
      </c>
      <c r="U69">
        <v>-6.0000000000000001E-3</v>
      </c>
      <c r="V69">
        <v>2.2000000000000001E-3</v>
      </c>
      <c r="W69" s="21">
        <f t="shared" si="9"/>
        <v>1.4109999999999998E-2</v>
      </c>
      <c r="X69" s="21">
        <f t="shared" si="10"/>
        <v>3.82E-3</v>
      </c>
      <c r="Y69" s="21">
        <f t="shared" si="11"/>
        <v>1.8000000000000004E-4</v>
      </c>
      <c r="Z69">
        <v>4.3499999999999997E-2</v>
      </c>
      <c r="AA69">
        <v>-1.18E-2</v>
      </c>
      <c r="AB69">
        <v>1E-3</v>
      </c>
      <c r="AC69" s="21">
        <f t="shared" si="12"/>
        <v>2.2999999999999965E-3</v>
      </c>
      <c r="AD69" s="21">
        <f t="shared" si="13"/>
        <v>7.9600000000000001E-3</v>
      </c>
      <c r="AE69" s="21">
        <f t="shared" si="14"/>
        <v>1.4999999999999996E-4</v>
      </c>
      <c r="AF69">
        <v>8.6800000000000002E-2</v>
      </c>
      <c r="AG69">
        <v>-7.0000000000000001E-3</v>
      </c>
      <c r="AH69">
        <v>-5.7000000000000002E-3</v>
      </c>
      <c r="AI69" s="21">
        <f t="shared" si="15"/>
        <v>3.0199999999999949E-3</v>
      </c>
      <c r="AJ69" s="21">
        <f t="shared" si="16"/>
        <v>4.8700000000000002E-3</v>
      </c>
      <c r="AK69" s="21">
        <f t="shared" si="17"/>
        <v>4.2199999999999998E-3</v>
      </c>
      <c r="AL69">
        <v>8.6499999999999994E-2</v>
      </c>
      <c r="AM69">
        <v>1.55E-2</v>
      </c>
      <c r="AN69">
        <v>-3.5999999999999999E-3</v>
      </c>
      <c r="AO69" s="21">
        <f t="shared" si="18"/>
        <v>3.0000000000000859E-4</v>
      </c>
      <c r="AP69" s="21">
        <f t="shared" si="19"/>
        <v>1.021E-2</v>
      </c>
      <c r="AQ69" s="21">
        <f t="shared" si="20"/>
        <v>1.5899999999999998E-3</v>
      </c>
      <c r="AR69">
        <v>0.1226</v>
      </c>
      <c r="AS69">
        <v>1.6999999999999999E-3</v>
      </c>
      <c r="AT69">
        <v>8.0999999999999996E-3</v>
      </c>
      <c r="AU69" s="21">
        <f t="shared" si="21"/>
        <v>3.4790000000000001E-2</v>
      </c>
      <c r="AV69" s="21">
        <f t="shared" si="22"/>
        <v>2.5799999999999998E-3</v>
      </c>
      <c r="AW69" s="21">
        <f t="shared" si="23"/>
        <v>6.7799999999999996E-3</v>
      </c>
      <c r="AX69">
        <v>3.61E-2</v>
      </c>
      <c r="AY69">
        <v>-2E-3</v>
      </c>
      <c r="AZ69">
        <v>9.4000000000000004E-3</v>
      </c>
      <c r="BA69" s="21">
        <f t="shared" si="24"/>
        <v>1.8680000000000002E-2</v>
      </c>
      <c r="BB69" s="21">
        <f t="shared" si="25"/>
        <v>1.47E-3</v>
      </c>
      <c r="BC69" s="21">
        <f t="shared" si="26"/>
        <v>3.9700000000000004E-3</v>
      </c>
    </row>
    <row r="70" spans="1:55" ht="15">
      <c r="A70" s="1">
        <v>64</v>
      </c>
      <c r="B70">
        <v>0.12130000000000001</v>
      </c>
      <c r="C70">
        <v>-1.21E-2</v>
      </c>
      <c r="D70">
        <v>4.4000000000000003E-3</v>
      </c>
      <c r="E70" s="15">
        <f t="shared" si="0"/>
        <v>2.5999999999999635E-4</v>
      </c>
      <c r="F70" s="15">
        <f t="shared" si="1"/>
        <v>7.1300000000000001E-3</v>
      </c>
      <c r="G70" s="16">
        <f t="shared" si="2"/>
        <v>2.8500000000000001E-3</v>
      </c>
      <c r="H70">
        <v>9.7600000000000006E-2</v>
      </c>
      <c r="I70">
        <v>1.72E-2</v>
      </c>
      <c r="J70">
        <v>-1.66E-2</v>
      </c>
      <c r="K70" s="21">
        <f t="shared" si="3"/>
        <v>2.3990000000000011E-2</v>
      </c>
      <c r="L70" s="21">
        <f t="shared" si="4"/>
        <v>1.5089999999999999E-2</v>
      </c>
      <c r="M70" s="21">
        <f t="shared" si="5"/>
        <v>1.291E-2</v>
      </c>
      <c r="N70">
        <v>0.11849999999999999</v>
      </c>
      <c r="O70">
        <v>-2.06E-2</v>
      </c>
      <c r="P70">
        <v>-8.9999999999999993E-3</v>
      </c>
      <c r="Q70" s="21">
        <f t="shared" si="6"/>
        <v>1.0999999999999899E-3</v>
      </c>
      <c r="R70" s="21">
        <f t="shared" si="7"/>
        <v>1.37E-2</v>
      </c>
      <c r="S70" s="21">
        <f t="shared" si="8"/>
        <v>3.9299999999999995E-3</v>
      </c>
      <c r="T70">
        <v>8.8900000000000007E-2</v>
      </c>
      <c r="U70">
        <v>4.0000000000000002E-4</v>
      </c>
      <c r="V70">
        <v>4.1000000000000003E-3</v>
      </c>
      <c r="W70" s="21">
        <f t="shared" si="9"/>
        <v>1.8309999999999993E-2</v>
      </c>
      <c r="X70" s="21">
        <f t="shared" si="10"/>
        <v>1.7800000000000001E-3</v>
      </c>
      <c r="Y70" s="21">
        <f t="shared" si="11"/>
        <v>2.0800000000000003E-3</v>
      </c>
      <c r="Z70">
        <v>4.7100000000000003E-2</v>
      </c>
      <c r="AA70">
        <v>2.3E-3</v>
      </c>
      <c r="AB70">
        <v>-4.8999999999999998E-3</v>
      </c>
      <c r="AC70" s="21">
        <f t="shared" si="12"/>
        <v>5.9000000000000025E-3</v>
      </c>
      <c r="AD70" s="21">
        <f t="shared" si="13"/>
        <v>1.5400000000000001E-3</v>
      </c>
      <c r="AE70" s="21">
        <f t="shared" si="14"/>
        <v>3.7499999999999999E-3</v>
      </c>
      <c r="AF70">
        <v>7.8399999999999997E-2</v>
      </c>
      <c r="AG70">
        <v>6.8999999999999999E-3</v>
      </c>
      <c r="AH70">
        <v>1.15E-2</v>
      </c>
      <c r="AI70" s="21">
        <f t="shared" si="15"/>
        <v>1.142E-2</v>
      </c>
      <c r="AJ70" s="21">
        <f t="shared" si="16"/>
        <v>4.7699999999999999E-3</v>
      </c>
      <c r="AK70" s="21">
        <f t="shared" si="17"/>
        <v>1.0019999999999999E-2</v>
      </c>
      <c r="AL70">
        <v>8.9399999999999993E-2</v>
      </c>
      <c r="AM70">
        <v>9.1999999999999998E-3</v>
      </c>
      <c r="AN70">
        <v>-7.6E-3</v>
      </c>
      <c r="AO70" s="21">
        <f t="shared" si="18"/>
        <v>2.5999999999999912E-3</v>
      </c>
      <c r="AP70" s="21">
        <f t="shared" si="19"/>
        <v>3.9099999999999994E-3</v>
      </c>
      <c r="AQ70" s="21">
        <f t="shared" si="20"/>
        <v>5.5899999999999995E-3</v>
      </c>
      <c r="AR70">
        <v>0.1231</v>
      </c>
      <c r="AS70">
        <v>-7.6E-3</v>
      </c>
      <c r="AT70">
        <v>-5.4999999999999997E-3</v>
      </c>
      <c r="AU70" s="21">
        <f t="shared" si="21"/>
        <v>3.5290000000000002E-2</v>
      </c>
      <c r="AV70" s="21">
        <f t="shared" si="22"/>
        <v>3.32E-3</v>
      </c>
      <c r="AW70" s="21">
        <f t="shared" si="23"/>
        <v>4.1799999999999997E-3</v>
      </c>
      <c r="AX70">
        <v>4.0500000000000001E-2</v>
      </c>
      <c r="AY70">
        <v>7.6E-3</v>
      </c>
      <c r="AZ70">
        <v>1.2999999999999999E-2</v>
      </c>
      <c r="BA70" s="21">
        <f t="shared" si="24"/>
        <v>1.4280000000000001E-2</v>
      </c>
      <c r="BB70" s="21">
        <f t="shared" si="25"/>
        <v>7.0699999999999999E-3</v>
      </c>
      <c r="BC70" s="21">
        <f t="shared" si="26"/>
        <v>7.5699999999999995E-3</v>
      </c>
    </row>
    <row r="71" spans="1:55" ht="15">
      <c r="A71" s="1">
        <v>65</v>
      </c>
      <c r="B71">
        <v>0.1298</v>
      </c>
      <c r="C71">
        <v>-1.41E-2</v>
      </c>
      <c r="D71">
        <v>2.7000000000000001E-3</v>
      </c>
      <c r="E71" s="15">
        <f t="shared" si="0"/>
        <v>8.2399999999999973E-3</v>
      </c>
      <c r="F71" s="15">
        <f t="shared" si="1"/>
        <v>9.1299999999999992E-3</v>
      </c>
      <c r="G71" s="16">
        <f t="shared" si="2"/>
        <v>1.1500000000000002E-3</v>
      </c>
      <c r="H71">
        <v>7.8399999999999997E-2</v>
      </c>
      <c r="I71">
        <v>-2.1100000000000001E-2</v>
      </c>
      <c r="J71">
        <v>-8.9999999999999993E-3</v>
      </c>
      <c r="K71" s="21">
        <f t="shared" si="3"/>
        <v>4.7900000000000026E-3</v>
      </c>
      <c r="L71" s="21">
        <f t="shared" si="4"/>
        <v>1.899E-2</v>
      </c>
      <c r="M71" s="21">
        <f t="shared" si="5"/>
        <v>5.3099999999999987E-3</v>
      </c>
      <c r="N71">
        <v>0.1221</v>
      </c>
      <c r="O71">
        <v>-2.5399999999999999E-2</v>
      </c>
      <c r="P71">
        <v>-1.4E-2</v>
      </c>
      <c r="Q71" s="21">
        <f t="shared" si="6"/>
        <v>4.6999999999999958E-3</v>
      </c>
      <c r="R71" s="21">
        <f t="shared" si="7"/>
        <v>1.8499999999999999E-2</v>
      </c>
      <c r="S71" s="21">
        <f t="shared" si="8"/>
        <v>8.9300000000000004E-3</v>
      </c>
      <c r="T71">
        <v>9.4299999999999995E-2</v>
      </c>
      <c r="U71">
        <v>-2.5999999999999999E-3</v>
      </c>
      <c r="V71">
        <v>6.4000000000000003E-3</v>
      </c>
      <c r="W71" s="21">
        <f t="shared" si="9"/>
        <v>1.2910000000000005E-2</v>
      </c>
      <c r="X71" s="21">
        <f t="shared" si="10"/>
        <v>4.199999999999998E-4</v>
      </c>
      <c r="Y71" s="21">
        <f t="shared" si="11"/>
        <v>4.3800000000000002E-3</v>
      </c>
      <c r="Z71">
        <v>3.9699999999999999E-2</v>
      </c>
      <c r="AA71">
        <v>1.6000000000000001E-3</v>
      </c>
      <c r="AB71">
        <v>-5.1999999999999998E-3</v>
      </c>
      <c r="AC71" s="21">
        <f t="shared" si="12"/>
        <v>1.5000000000000013E-3</v>
      </c>
      <c r="AD71" s="21">
        <f t="shared" si="13"/>
        <v>2.2399999999999998E-3</v>
      </c>
      <c r="AE71" s="21">
        <f t="shared" si="14"/>
        <v>4.0499999999999998E-3</v>
      </c>
      <c r="AF71">
        <v>7.3499999999999996E-2</v>
      </c>
      <c r="AG71">
        <v>1.5299999999999999E-2</v>
      </c>
      <c r="AH71">
        <v>9.5999999999999992E-3</v>
      </c>
      <c r="AI71" s="21">
        <f t="shared" si="15"/>
        <v>1.6320000000000001E-2</v>
      </c>
      <c r="AJ71" s="21">
        <f t="shared" si="16"/>
        <v>1.3169999999999999E-2</v>
      </c>
      <c r="AK71" s="21">
        <f t="shared" si="17"/>
        <v>8.1199999999999987E-3</v>
      </c>
      <c r="AL71">
        <v>8.5500000000000007E-2</v>
      </c>
      <c r="AM71">
        <v>8.5000000000000006E-3</v>
      </c>
      <c r="AN71">
        <v>-8.3000000000000001E-3</v>
      </c>
      <c r="AO71" s="21">
        <f t="shared" si="18"/>
        <v>1.2999999999999956E-3</v>
      </c>
      <c r="AP71" s="21">
        <f t="shared" si="19"/>
        <v>3.2100000000000002E-3</v>
      </c>
      <c r="AQ71" s="21">
        <f t="shared" si="20"/>
        <v>6.2900000000000005E-3</v>
      </c>
      <c r="AR71">
        <v>0.1106</v>
      </c>
      <c r="AS71">
        <v>-1.5699999999999999E-2</v>
      </c>
      <c r="AT71">
        <v>-1.0800000000000001E-2</v>
      </c>
      <c r="AU71" s="21">
        <f t="shared" si="21"/>
        <v>2.2790000000000005E-2</v>
      </c>
      <c r="AV71" s="21">
        <f t="shared" si="22"/>
        <v>1.142E-2</v>
      </c>
      <c r="AW71" s="21">
        <f t="shared" si="23"/>
        <v>9.4800000000000006E-3</v>
      </c>
      <c r="AX71">
        <v>5.0700000000000002E-2</v>
      </c>
      <c r="AY71">
        <v>1.1299999999999999E-2</v>
      </c>
      <c r="AZ71">
        <v>1.0500000000000001E-2</v>
      </c>
      <c r="BA71" s="21">
        <f t="shared" si="24"/>
        <v>4.0800000000000003E-3</v>
      </c>
      <c r="BB71" s="21">
        <f t="shared" si="25"/>
        <v>1.077E-2</v>
      </c>
      <c r="BC71" s="21">
        <f t="shared" si="26"/>
        <v>5.0700000000000007E-3</v>
      </c>
    </row>
    <row r="72" spans="1:55" ht="15">
      <c r="A72" s="1">
        <v>66</v>
      </c>
      <c r="B72">
        <v>0.1207</v>
      </c>
      <c r="C72">
        <v>-1.24E-2</v>
      </c>
      <c r="D72">
        <v>4.3E-3</v>
      </c>
      <c r="E72" s="15">
        <f t="shared" ref="E72:E135" si="27">IF(B72&gt;0.12156,B72-0.12156,0.12156-B72)</f>
        <v>8.5999999999999965E-4</v>
      </c>
      <c r="F72" s="15">
        <f t="shared" ref="F72:F135" si="28">IF(C72&gt;0.00497,C72-0.00497,IF(C72&gt;0,0.00497-C72,IF(C72&gt;(-0.00497),0.00497-(C72*(-1)),(C72+0.00497)*(-1))))</f>
        <v>7.43E-3</v>
      </c>
      <c r="G72" s="16">
        <f t="shared" ref="G72:G135" si="29">IF(D72&gt;0.00155,D72-0.00155,IF(D72&gt;0,0.00155-D72,IF(D72&gt;(-0.00155),0.00155-(D72*(-1)),(D72+0.00155)*(-1))))</f>
        <v>2.7499999999999998E-3</v>
      </c>
      <c r="H72">
        <v>7.2900000000000006E-2</v>
      </c>
      <c r="I72">
        <v>-1.6299999999999999E-2</v>
      </c>
      <c r="J72">
        <v>7.7999999999999996E-3</v>
      </c>
      <c r="K72" s="21">
        <f t="shared" ref="K72:K135" si="30">IF(H72&gt;0.07361,H72-0.07361,0.07361-H72)</f>
        <v>7.0999999999998842E-4</v>
      </c>
      <c r="L72" s="21">
        <f t="shared" ref="L72:L135" si="31">IF(I72&gt;0.00211,I72-0.00211,IF(I72&gt;0,0.00211-I72,IF(I72&gt;(-0.00211),0.00211-(I72*(-1)),(I72+0.00211)*(-1))))</f>
        <v>1.4189999999999998E-2</v>
      </c>
      <c r="M72" s="21">
        <f t="shared" ref="M72:M135" si="32">IF(J72&gt;0.00369,J72-0.00369,IF(J72&gt;0,0.00369-J72,IF(J72&gt;(-0.00369),0.00369-(J72*(-1)),(J72+0.00369)*(-1))))</f>
        <v>4.1099999999999991E-3</v>
      </c>
      <c r="N72">
        <v>0.1174</v>
      </c>
      <c r="O72">
        <v>-2.29E-2</v>
      </c>
      <c r="P72">
        <v>-1.3100000000000001E-2</v>
      </c>
      <c r="Q72" s="21">
        <f t="shared" ref="Q72:Q135" si="33">IF(N72&gt;0.1174,N72-0.1174,0.1174-N72)</f>
        <v>0</v>
      </c>
      <c r="R72" s="21">
        <f t="shared" ref="R72:R135" si="34">IF(O72&gt;0.0069,O72-0.0069,IF(O72&gt;0,0.0069-O72,IF(O72&gt;(-0.0069),0.0069-(O72*(-1)),(O72+0.0069)*(-1))))</f>
        <v>1.6E-2</v>
      </c>
      <c r="S72" s="21">
        <f t="shared" ref="S72:S135" si="35">IF(P72&gt;0.00507,P72-0.00507,IF(P72&gt;0,0.00507-P72,IF(P72&gt;(-0.00507),0.00507-(P72*(-1)),(P72+0.00507)*(-1))))</f>
        <v>8.0300000000000007E-3</v>
      </c>
      <c r="T72">
        <v>0.10199999999999999</v>
      </c>
      <c r="U72">
        <v>8.6E-3</v>
      </c>
      <c r="V72">
        <v>4.1000000000000003E-3</v>
      </c>
      <c r="W72" s="21">
        <f t="shared" ref="W72:W135" si="36">IF(T72&gt;0.10721,T72-0.10721,0.10721-T72)</f>
        <v>5.2100000000000063E-3</v>
      </c>
      <c r="X72" s="21">
        <f t="shared" ref="X72:X135" si="37">IF(U72&gt;0.00218,U72-0.00218,IF(U72&gt;0,0.00218-U72,IF(U72&gt;(-0.00218),0.00218-(U72*(-1)),(U72+0.00218)*(-1))))</f>
        <v>6.4200000000000004E-3</v>
      </c>
      <c r="Y72" s="21">
        <f t="shared" ref="Y72:Y135" si="38">IF(V72&gt;0.00202,V72-0.00202,IF(V72&gt;0,0.00202-V72,IF(V72&gt;(-0.00202),0.00202-(V72*(-1)),(V72+0.00202)*(-1))))</f>
        <v>2.0800000000000003E-3</v>
      </c>
      <c r="Z72">
        <v>2.3900000000000001E-2</v>
      </c>
      <c r="AA72">
        <v>1.3100000000000001E-2</v>
      </c>
      <c r="AB72">
        <v>-4.1000000000000003E-3</v>
      </c>
      <c r="AC72" s="21">
        <f t="shared" ref="AC72:AC135" si="39">IF(Z72&gt;0.0412,Z72-0.0412,0.0412-Z72)</f>
        <v>1.7299999999999999E-2</v>
      </c>
      <c r="AD72" s="21">
        <f t="shared" ref="AD72:AD135" si="40">IF(AA72&gt;0.00384,AA72-0.00384,IF(AA72&gt;0,0.00384-AA72,IF(AA72&gt;(-0.00384),0.00384-(AA72*(-1)),(AA72+0.00384)*(-1))))</f>
        <v>9.2600000000000009E-3</v>
      </c>
      <c r="AE72" s="21">
        <f t="shared" ref="AE72:AE135" si="41">IF(AB72&gt;0.00115,AB72-0.00115,IF(AB72&gt;0,0.00115-AB72,IF(AB72&gt;(-0.00115),0.00115-(AB72*(-1)),(AB72+0.00115)*(-1))))</f>
        <v>2.9500000000000004E-3</v>
      </c>
      <c r="AF72">
        <v>9.7000000000000003E-2</v>
      </c>
      <c r="AG72">
        <v>9.9000000000000008E-3</v>
      </c>
      <c r="AH72">
        <v>-8.0000000000000004E-4</v>
      </c>
      <c r="AI72" s="21">
        <f t="shared" ref="AI72:AI135" si="42">IF(AF72&gt;0.08982,AF72-0.08982,0.08982-AF72)</f>
        <v>7.1800000000000058E-3</v>
      </c>
      <c r="AJ72" s="21">
        <f t="shared" ref="AJ72:AJ135" si="43">IF(AG72&gt;0.00213,AG72-0.00213,IF(AG72&gt;0,0.00213-AG72,IF(AG72&gt;(-0.00213),0.00213-(AG72*(-1)),(AG72+0.00213)*(-1))))</f>
        <v>7.7700000000000009E-3</v>
      </c>
      <c r="AK72" s="21">
        <f t="shared" ref="AK72:AK135" si="44">IF(AH72&gt;0.00148,AH72-0.00148,IF(AH72&gt;0,0.00148-AH72,IF(AH72&gt;(-0.00148),0.00148-(AH72*(-1)),(AH72+0.00148)*(-1))))</f>
        <v>6.7999999999999994E-4</v>
      </c>
      <c r="AL72">
        <v>7.85E-2</v>
      </c>
      <c r="AM72">
        <v>7.7000000000000002E-3</v>
      </c>
      <c r="AN72">
        <v>-9.1000000000000004E-3</v>
      </c>
      <c r="AO72" s="21">
        <f t="shared" ref="AO72:AO135" si="45">IF(AL72&gt;0.0868,AL72-0.0868,0.0868-AL72)</f>
        <v>8.3000000000000018E-3</v>
      </c>
      <c r="AP72" s="21">
        <f t="shared" ref="AP72:AP135" si="46">IF(AM72&gt;0.00529,AM72-0.00529,IF(AM72&gt;0,0.00529-AM72,IF(AM72&gt;(-0.00529),0.00529-(AM72*(-1)),(AM72+0.00529)*(-1))))</f>
        <v>2.4099999999999998E-3</v>
      </c>
      <c r="AQ72" s="21">
        <f t="shared" ref="AQ72:AQ135" si="47">IF(AN72&gt;0.00201,AN72-0.00201,IF(AN72&gt;0,0.00201-AN72,IF(AN72&gt;(-0.00201),0.00201-(AN72*(-1)),(AN72+0.00201)*(-1))))</f>
        <v>7.0900000000000008E-3</v>
      </c>
      <c r="AR72">
        <v>7.6799999999999993E-2</v>
      </c>
      <c r="AS72">
        <v>-1.52E-2</v>
      </c>
      <c r="AT72">
        <v>-5.7000000000000002E-3</v>
      </c>
      <c r="AU72" s="21">
        <f t="shared" ref="AU72:AU135" si="48">IF(AR72&gt;0.08781,AR72-0.08781,0.08781-AR72)</f>
        <v>1.1010000000000006E-2</v>
      </c>
      <c r="AV72" s="21">
        <f t="shared" ref="AV72:AV135" si="49">IF(AS72&gt;0.00428,AS72-0.00428,IF(AS72&gt;0,0.00428-AS72,IF(AS72&gt;(-0.00428),0.00428-(AS72*(-1)),(AS72+0.00428)*(-1))))</f>
        <v>1.0919999999999999E-2</v>
      </c>
      <c r="AW72" s="21">
        <f t="shared" ref="AW72:AW135" si="50">IF(AT72&gt;0.00132,AT72-0.00132,IF(AT72&gt;0,0.00132-AT72,IF(AT72&gt;(-0.00132),0.00132-(AT72*(-1)),(AT72+0.00132)*(-1))))</f>
        <v>4.3800000000000002E-3</v>
      </c>
      <c r="AX72">
        <v>5.7700000000000001E-2</v>
      </c>
      <c r="AY72">
        <v>1.5E-3</v>
      </c>
      <c r="AZ72">
        <v>4.4000000000000003E-3</v>
      </c>
      <c r="BA72" s="21">
        <f t="shared" ref="BA72:BA135" si="51">IF(AX72&gt;0.05478,AX72-0.05478,0.05478-AX72)</f>
        <v>2.919999999999999E-3</v>
      </c>
      <c r="BB72" s="21">
        <f t="shared" ref="BB72:BB135" si="52">IF(AY72&gt;0.00053,AY72-0.00053,IF(AY72&gt;0,0.00053-AY72,IF(AY72&gt;(-0.00053),0.00053-(AY72*(-1)),(AY72+0.00053)*(-1))))</f>
        <v>9.7000000000000005E-4</v>
      </c>
      <c r="BC72" s="21">
        <f t="shared" ref="BC72:BC135" si="53">IF(AZ72&gt;0.00543,AZ72-0.00543,IF(AZ72&gt;0,0.00543-AZ72,IF(AZ72&gt;(-0.00543),0.00543-(AZ72*(-1)),(AZ72+0.00543)*(-1))))</f>
        <v>1.0299999999999997E-3</v>
      </c>
    </row>
    <row r="73" spans="1:55" ht="15">
      <c r="A73" s="1">
        <v>67</v>
      </c>
      <c r="B73">
        <v>0.1144</v>
      </c>
      <c r="C73">
        <v>-1.3100000000000001E-2</v>
      </c>
      <c r="D73">
        <v>5.3E-3</v>
      </c>
      <c r="E73" s="15">
        <f t="shared" si="27"/>
        <v>7.1599999999999997E-3</v>
      </c>
      <c r="F73" s="15">
        <f t="shared" si="28"/>
        <v>8.1300000000000018E-3</v>
      </c>
      <c r="G73" s="16">
        <f t="shared" si="29"/>
        <v>3.7499999999999999E-3</v>
      </c>
      <c r="H73">
        <v>6.9000000000000006E-2</v>
      </c>
      <c r="I73">
        <v>-3.5999999999999999E-3</v>
      </c>
      <c r="J73">
        <v>2.24E-2</v>
      </c>
      <c r="K73" s="21">
        <f t="shared" si="30"/>
        <v>4.6099999999999891E-3</v>
      </c>
      <c r="L73" s="21">
        <f t="shared" si="31"/>
        <v>1.49E-3</v>
      </c>
      <c r="M73" s="21">
        <f t="shared" si="32"/>
        <v>1.8710000000000001E-2</v>
      </c>
      <c r="N73">
        <v>0.12609999999999999</v>
      </c>
      <c r="O73">
        <v>-2.24E-2</v>
      </c>
      <c r="P73">
        <v>-1.06E-2</v>
      </c>
      <c r="Q73" s="21">
        <f t="shared" si="33"/>
        <v>8.6999999999999855E-3</v>
      </c>
      <c r="R73" s="21">
        <f t="shared" si="34"/>
        <v>1.55E-2</v>
      </c>
      <c r="S73" s="21">
        <f t="shared" si="35"/>
        <v>5.5300000000000002E-3</v>
      </c>
      <c r="T73">
        <v>0.1042</v>
      </c>
      <c r="U73">
        <v>9.1000000000000004E-3</v>
      </c>
      <c r="V73">
        <v>-4.4000000000000003E-3</v>
      </c>
      <c r="W73" s="21">
        <f t="shared" si="36"/>
        <v>3.0099999999999988E-3</v>
      </c>
      <c r="X73" s="21">
        <f t="shared" si="37"/>
        <v>6.9200000000000008E-3</v>
      </c>
      <c r="Y73" s="21">
        <f t="shared" si="38"/>
        <v>2.3800000000000002E-3</v>
      </c>
      <c r="Z73">
        <v>3.6499999999999998E-2</v>
      </c>
      <c r="AA73">
        <v>6.5100000000000005E-2</v>
      </c>
      <c r="AB73">
        <v>-1E-3</v>
      </c>
      <c r="AC73" s="21">
        <f t="shared" si="39"/>
        <v>4.7000000000000028E-3</v>
      </c>
      <c r="AD73" s="21">
        <f t="shared" si="40"/>
        <v>6.1260000000000002E-2</v>
      </c>
      <c r="AE73" s="21">
        <f t="shared" si="41"/>
        <v>1.4999999999999996E-4</v>
      </c>
      <c r="AF73">
        <v>8.8499999999999995E-2</v>
      </c>
      <c r="AG73">
        <v>7.6E-3</v>
      </c>
      <c r="AH73">
        <v>-3.5999999999999999E-3</v>
      </c>
      <c r="AI73" s="21">
        <f t="shared" si="42"/>
        <v>1.3200000000000017E-3</v>
      </c>
      <c r="AJ73" s="21">
        <f t="shared" si="43"/>
        <v>5.47E-3</v>
      </c>
      <c r="AK73" s="21">
        <f t="shared" si="44"/>
        <v>2.1199999999999999E-3</v>
      </c>
      <c r="AL73">
        <v>7.5499999999999998E-2</v>
      </c>
      <c r="AM73">
        <v>2.2499999999999999E-2</v>
      </c>
      <c r="AN73">
        <v>-5.4999999999999997E-3</v>
      </c>
      <c r="AO73" s="21">
        <f t="shared" si="45"/>
        <v>1.1300000000000004E-2</v>
      </c>
      <c r="AP73" s="21">
        <f t="shared" si="46"/>
        <v>1.721E-2</v>
      </c>
      <c r="AQ73" s="21">
        <f t="shared" si="47"/>
        <v>3.4899999999999996E-3</v>
      </c>
      <c r="AR73">
        <v>0.10150000000000001</v>
      </c>
      <c r="AS73">
        <v>-3.7000000000000002E-3</v>
      </c>
      <c r="AT73">
        <v>-1.67E-2</v>
      </c>
      <c r="AU73" s="21">
        <f t="shared" si="48"/>
        <v>1.3690000000000008E-2</v>
      </c>
      <c r="AV73" s="21">
        <f t="shared" si="49"/>
        <v>5.7999999999999979E-4</v>
      </c>
      <c r="AW73" s="21">
        <f t="shared" si="50"/>
        <v>1.538E-2</v>
      </c>
      <c r="AX73">
        <v>6.8000000000000005E-2</v>
      </c>
      <c r="AY73">
        <v>4.0000000000000002E-4</v>
      </c>
      <c r="AZ73">
        <v>1E-3</v>
      </c>
      <c r="BA73" s="21">
        <f t="shared" si="51"/>
        <v>1.3220000000000003E-2</v>
      </c>
      <c r="BB73" s="21">
        <f t="shared" si="52"/>
        <v>1.2999999999999996E-4</v>
      </c>
      <c r="BC73" s="21">
        <f t="shared" si="53"/>
        <v>4.4299999999999999E-3</v>
      </c>
    </row>
    <row r="74" spans="1:55" ht="15">
      <c r="A74" s="1">
        <v>68</v>
      </c>
      <c r="B74">
        <v>0.1198</v>
      </c>
      <c r="C74">
        <v>-8.9999999999999993E-3</v>
      </c>
      <c r="D74">
        <v>2.0999999999999999E-3</v>
      </c>
      <c r="E74" s="15">
        <f t="shared" si="27"/>
        <v>1.7599999999999977E-3</v>
      </c>
      <c r="F74" s="15">
        <f t="shared" si="28"/>
        <v>4.0299999999999997E-3</v>
      </c>
      <c r="G74" s="16">
        <f t="shared" si="29"/>
        <v>5.4999999999999992E-4</v>
      </c>
      <c r="H74">
        <v>0.1042</v>
      </c>
      <c r="I74">
        <v>3.3000000000000002E-2</v>
      </c>
      <c r="J74">
        <v>5.4000000000000003E-3</v>
      </c>
      <c r="K74" s="21">
        <f t="shared" si="30"/>
        <v>3.0590000000000006E-2</v>
      </c>
      <c r="L74" s="21">
        <f t="shared" si="31"/>
        <v>3.0890000000000001E-2</v>
      </c>
      <c r="M74" s="21">
        <f t="shared" si="32"/>
        <v>1.7100000000000001E-3</v>
      </c>
      <c r="N74">
        <v>0.12189999999999999</v>
      </c>
      <c r="O74">
        <v>-1.72E-2</v>
      </c>
      <c r="P74">
        <v>-6.7999999999999996E-3</v>
      </c>
      <c r="Q74" s="21">
        <f t="shared" si="33"/>
        <v>4.4999999999999901E-3</v>
      </c>
      <c r="R74" s="21">
        <f t="shared" si="34"/>
        <v>1.03E-2</v>
      </c>
      <c r="S74" s="21">
        <f t="shared" si="35"/>
        <v>1.7299999999999998E-3</v>
      </c>
      <c r="T74">
        <v>0.1113</v>
      </c>
      <c r="U74">
        <v>2.3E-3</v>
      </c>
      <c r="V74">
        <v>-7.4999999999999997E-3</v>
      </c>
      <c r="W74" s="21">
        <f t="shared" si="36"/>
        <v>4.0899999999999964E-3</v>
      </c>
      <c r="X74" s="21">
        <f t="shared" si="37"/>
        <v>1.1999999999999988E-4</v>
      </c>
      <c r="Y74" s="21">
        <f t="shared" si="38"/>
        <v>5.4799999999999996E-3</v>
      </c>
      <c r="Z74">
        <v>4.1599999999999998E-2</v>
      </c>
      <c r="AA74">
        <v>1.14E-2</v>
      </c>
      <c r="AB74">
        <v>-7.4999999999999997E-3</v>
      </c>
      <c r="AC74" s="21">
        <f t="shared" si="39"/>
        <v>3.9999999999999758E-4</v>
      </c>
      <c r="AD74" s="21">
        <f t="shared" si="40"/>
        <v>7.5600000000000007E-3</v>
      </c>
      <c r="AE74" s="21">
        <f t="shared" si="41"/>
        <v>6.3499999999999997E-3</v>
      </c>
      <c r="AF74">
        <v>9.4899999999999998E-2</v>
      </c>
      <c r="AG74">
        <v>-9.4000000000000004E-3</v>
      </c>
      <c r="AH74">
        <v>-7.4999999999999997E-3</v>
      </c>
      <c r="AI74" s="21">
        <f t="shared" si="42"/>
        <v>5.0800000000000012E-3</v>
      </c>
      <c r="AJ74" s="21">
        <f t="shared" si="43"/>
        <v>7.2700000000000004E-3</v>
      </c>
      <c r="AK74" s="21">
        <f t="shared" si="44"/>
        <v>6.0199999999999993E-3</v>
      </c>
      <c r="AL74">
        <v>7.9100000000000004E-2</v>
      </c>
      <c r="AM74">
        <v>7.1000000000000004E-3</v>
      </c>
      <c r="AN74">
        <v>-4.0000000000000001E-3</v>
      </c>
      <c r="AO74" s="21">
        <f t="shared" si="45"/>
        <v>7.6999999999999985E-3</v>
      </c>
      <c r="AP74" s="21">
        <f t="shared" si="46"/>
        <v>1.81E-3</v>
      </c>
      <c r="AQ74" s="21">
        <f t="shared" si="47"/>
        <v>1.99E-3</v>
      </c>
      <c r="AR74">
        <v>8.09E-2</v>
      </c>
      <c r="AS74">
        <v>1.5900000000000001E-2</v>
      </c>
      <c r="AT74">
        <v>-1.26E-2</v>
      </c>
      <c r="AU74" s="21">
        <f t="shared" si="48"/>
        <v>6.9099999999999995E-3</v>
      </c>
      <c r="AV74" s="21">
        <f t="shared" si="49"/>
        <v>1.1620000000000002E-2</v>
      </c>
      <c r="AW74" s="21">
        <f t="shared" si="50"/>
        <v>1.128E-2</v>
      </c>
      <c r="AX74">
        <v>7.1499999999999994E-2</v>
      </c>
      <c r="AY74">
        <v>8.9999999999999998E-4</v>
      </c>
      <c r="AZ74">
        <v>5.9999999999999995E-4</v>
      </c>
      <c r="BA74" s="21">
        <f t="shared" si="51"/>
        <v>1.6719999999999992E-2</v>
      </c>
      <c r="BB74" s="21">
        <f t="shared" si="52"/>
        <v>3.6999999999999999E-4</v>
      </c>
      <c r="BC74" s="21">
        <f t="shared" si="53"/>
        <v>4.8300000000000001E-3</v>
      </c>
    </row>
    <row r="75" spans="1:55" ht="15">
      <c r="A75" s="1">
        <v>69</v>
      </c>
      <c r="B75">
        <v>0.122</v>
      </c>
      <c r="C75">
        <v>-9.7000000000000003E-3</v>
      </c>
      <c r="D75">
        <v>-1.6000000000000001E-3</v>
      </c>
      <c r="E75" s="15">
        <f t="shared" si="27"/>
        <v>4.3999999999999595E-4</v>
      </c>
      <c r="F75" s="15">
        <f t="shared" si="28"/>
        <v>4.7300000000000007E-3</v>
      </c>
      <c r="G75" s="16">
        <f t="shared" si="29"/>
        <v>5.0000000000000131E-5</v>
      </c>
      <c r="H75">
        <v>0.11119999999999999</v>
      </c>
      <c r="I75">
        <v>1.8700000000000001E-2</v>
      </c>
      <c r="J75">
        <v>3.0000000000000001E-3</v>
      </c>
      <c r="K75" s="21">
        <f t="shared" si="30"/>
        <v>3.7589999999999998E-2</v>
      </c>
      <c r="L75" s="21">
        <f t="shared" si="31"/>
        <v>1.6590000000000001E-2</v>
      </c>
      <c r="M75" s="21">
        <f t="shared" si="32"/>
        <v>6.9000000000000008E-4</v>
      </c>
      <c r="N75">
        <v>0.1221</v>
      </c>
      <c r="O75">
        <v>-1.5800000000000002E-2</v>
      </c>
      <c r="P75">
        <v>-4.4000000000000003E-3</v>
      </c>
      <c r="Q75" s="21">
        <f t="shared" si="33"/>
        <v>4.6999999999999958E-3</v>
      </c>
      <c r="R75" s="21">
        <f t="shared" si="34"/>
        <v>8.9000000000000017E-3</v>
      </c>
      <c r="S75" s="21">
        <f t="shared" si="35"/>
        <v>6.6999999999999959E-4</v>
      </c>
      <c r="T75">
        <v>0.1074</v>
      </c>
      <c r="U75">
        <v>-7.1000000000000004E-3</v>
      </c>
      <c r="V75">
        <v>-8.0000000000000002E-3</v>
      </c>
      <c r="W75" s="21">
        <f t="shared" si="36"/>
        <v>1.8999999999999573E-4</v>
      </c>
      <c r="X75" s="21">
        <f t="shared" si="37"/>
        <v>4.9200000000000008E-3</v>
      </c>
      <c r="Y75" s="21">
        <f t="shared" si="38"/>
        <v>5.9800000000000001E-3</v>
      </c>
      <c r="Z75">
        <v>2.7300000000000001E-2</v>
      </c>
      <c r="AA75">
        <v>-1.2999999999999999E-2</v>
      </c>
      <c r="AB75">
        <v>6.9999999999999999E-4</v>
      </c>
      <c r="AC75" s="21">
        <f t="shared" si="39"/>
        <v>1.3899999999999999E-2</v>
      </c>
      <c r="AD75" s="21">
        <f t="shared" si="40"/>
        <v>9.1599999999999997E-3</v>
      </c>
      <c r="AE75" s="21">
        <f t="shared" si="41"/>
        <v>4.4999999999999999E-4</v>
      </c>
      <c r="AF75">
        <v>9.9599999999999994E-2</v>
      </c>
      <c r="AG75">
        <v>-1.4800000000000001E-2</v>
      </c>
      <c r="AH75">
        <v>-8.0999999999999996E-3</v>
      </c>
      <c r="AI75" s="21">
        <f t="shared" si="42"/>
        <v>9.779999999999997E-3</v>
      </c>
      <c r="AJ75" s="21">
        <f t="shared" si="43"/>
        <v>1.2670000000000001E-2</v>
      </c>
      <c r="AK75" s="21">
        <f t="shared" si="44"/>
        <v>6.6199999999999991E-3</v>
      </c>
      <c r="AL75">
        <v>7.6600000000000001E-2</v>
      </c>
      <c r="AM75">
        <v>1.14E-2</v>
      </c>
      <c r="AN75">
        <v>-7.9000000000000008E-3</v>
      </c>
      <c r="AO75" s="21">
        <f t="shared" si="45"/>
        <v>1.0200000000000001E-2</v>
      </c>
      <c r="AP75" s="21">
        <f t="shared" si="46"/>
        <v>6.11E-3</v>
      </c>
      <c r="AQ75" s="21">
        <f t="shared" si="47"/>
        <v>5.8900000000000011E-3</v>
      </c>
      <c r="AR75">
        <v>7.85E-2</v>
      </c>
      <c r="AS75">
        <v>6.7999999999999996E-3</v>
      </c>
      <c r="AT75">
        <v>-2.4799999999999999E-2</v>
      </c>
      <c r="AU75" s="21">
        <f t="shared" si="48"/>
        <v>9.3099999999999988E-3</v>
      </c>
      <c r="AV75" s="21">
        <f t="shared" si="49"/>
        <v>2.5199999999999997E-3</v>
      </c>
      <c r="AW75" s="21">
        <f t="shared" si="50"/>
        <v>2.3480000000000001E-2</v>
      </c>
      <c r="AX75">
        <v>5.1700000000000003E-2</v>
      </c>
      <c r="AY75">
        <v>4.0000000000000001E-3</v>
      </c>
      <c r="AZ75">
        <v>1.18E-2</v>
      </c>
      <c r="BA75" s="21">
        <f t="shared" si="51"/>
        <v>3.0799999999999994E-3</v>
      </c>
      <c r="BB75" s="21">
        <f t="shared" si="52"/>
        <v>3.47E-3</v>
      </c>
      <c r="BC75" s="21">
        <f t="shared" si="53"/>
        <v>6.3699999999999998E-3</v>
      </c>
    </row>
    <row r="76" spans="1:55" ht="15">
      <c r="A76" s="1">
        <v>70</v>
      </c>
      <c r="B76">
        <v>0.1239</v>
      </c>
      <c r="C76">
        <v>-1.26E-2</v>
      </c>
      <c r="D76">
        <v>-4.5999999999999999E-3</v>
      </c>
      <c r="E76" s="15">
        <f t="shared" si="27"/>
        <v>2.3399999999999949E-3</v>
      </c>
      <c r="F76" s="15">
        <f t="shared" si="28"/>
        <v>7.6300000000000005E-3</v>
      </c>
      <c r="G76" s="16">
        <f t="shared" si="29"/>
        <v>3.0499999999999998E-3</v>
      </c>
      <c r="H76">
        <v>8.9899999999999994E-2</v>
      </c>
      <c r="I76">
        <v>1.01E-2</v>
      </c>
      <c r="J76">
        <v>-2.8999999999999998E-3</v>
      </c>
      <c r="K76" s="21">
        <f t="shared" si="30"/>
        <v>1.6289999999999999E-2</v>
      </c>
      <c r="L76" s="21">
        <f t="shared" si="31"/>
        <v>7.9900000000000006E-3</v>
      </c>
      <c r="M76" s="21">
        <f t="shared" si="32"/>
        <v>7.9000000000000034E-4</v>
      </c>
      <c r="N76">
        <v>0.1211</v>
      </c>
      <c r="O76">
        <v>-1.35E-2</v>
      </c>
      <c r="P76">
        <v>-5.5999999999999999E-3</v>
      </c>
      <c r="Q76" s="21">
        <f t="shared" si="33"/>
        <v>3.699999999999995E-3</v>
      </c>
      <c r="R76" s="21">
        <f t="shared" si="34"/>
        <v>6.6E-3</v>
      </c>
      <c r="S76" s="21">
        <f t="shared" si="35"/>
        <v>5.3000000000000009E-4</v>
      </c>
      <c r="T76">
        <v>0.1147</v>
      </c>
      <c r="U76">
        <v>-6.7999999999999996E-3</v>
      </c>
      <c r="V76">
        <v>-7.1000000000000004E-3</v>
      </c>
      <c r="W76" s="21">
        <f t="shared" si="36"/>
        <v>7.4899999999999967E-3</v>
      </c>
      <c r="X76" s="21">
        <f t="shared" si="37"/>
        <v>4.6199999999999991E-3</v>
      </c>
      <c r="Y76" s="21">
        <f t="shared" si="38"/>
        <v>5.0800000000000003E-3</v>
      </c>
      <c r="Z76">
        <v>2.2499999999999999E-2</v>
      </c>
      <c r="AA76">
        <v>-3.8999999999999998E-3</v>
      </c>
      <c r="AB76">
        <v>1.2999999999999999E-2</v>
      </c>
      <c r="AC76" s="21">
        <f t="shared" si="39"/>
        <v>1.8700000000000001E-2</v>
      </c>
      <c r="AD76" s="21">
        <f t="shared" si="40"/>
        <v>5.9999999999999724E-5</v>
      </c>
      <c r="AE76" s="21">
        <f t="shared" si="41"/>
        <v>1.1849999999999999E-2</v>
      </c>
      <c r="AF76">
        <v>0.1052</v>
      </c>
      <c r="AG76">
        <v>-9.5999999999999992E-3</v>
      </c>
      <c r="AH76">
        <v>-1.6299999999999999E-2</v>
      </c>
      <c r="AI76" s="21">
        <f t="shared" si="42"/>
        <v>1.5380000000000005E-2</v>
      </c>
      <c r="AJ76" s="21">
        <f t="shared" si="43"/>
        <v>7.4699999999999992E-3</v>
      </c>
      <c r="AK76" s="21">
        <f t="shared" si="44"/>
        <v>1.4819999999999998E-2</v>
      </c>
      <c r="AL76">
        <v>7.6300000000000007E-2</v>
      </c>
      <c r="AM76">
        <v>7.7999999999999996E-3</v>
      </c>
      <c r="AN76">
        <v>-1.6999999999999999E-3</v>
      </c>
      <c r="AO76" s="21">
        <f t="shared" si="45"/>
        <v>1.0499999999999995E-2</v>
      </c>
      <c r="AP76" s="21">
        <f t="shared" si="46"/>
        <v>2.5099999999999992E-3</v>
      </c>
      <c r="AQ76" s="21">
        <f t="shared" si="47"/>
        <v>3.1000000000000016E-4</v>
      </c>
      <c r="AR76">
        <v>6.1600000000000002E-2</v>
      </c>
      <c r="AS76">
        <v>-4.6600000000000003E-2</v>
      </c>
      <c r="AT76">
        <v>-2.9600000000000001E-2</v>
      </c>
      <c r="AU76" s="21">
        <f t="shared" si="48"/>
        <v>2.6209999999999997E-2</v>
      </c>
      <c r="AV76" s="21">
        <f t="shared" si="49"/>
        <v>4.2320000000000003E-2</v>
      </c>
      <c r="AW76" s="21">
        <f t="shared" si="50"/>
        <v>2.828E-2</v>
      </c>
      <c r="AX76">
        <v>6.3600000000000004E-2</v>
      </c>
      <c r="AY76">
        <v>3.8E-3</v>
      </c>
      <c r="AZ76">
        <v>1.09E-2</v>
      </c>
      <c r="BA76" s="21">
        <f t="shared" si="51"/>
        <v>8.8200000000000014E-3</v>
      </c>
      <c r="BB76" s="21">
        <f t="shared" si="52"/>
        <v>3.2699999999999999E-3</v>
      </c>
      <c r="BC76" s="21">
        <f t="shared" si="53"/>
        <v>5.47E-3</v>
      </c>
    </row>
    <row r="77" spans="1:55" ht="15">
      <c r="A77" s="1">
        <v>71</v>
      </c>
      <c r="B77">
        <v>0.12759999999999999</v>
      </c>
      <c r="C77">
        <v>-9.4000000000000004E-3</v>
      </c>
      <c r="D77">
        <v>2.3999999999999998E-3</v>
      </c>
      <c r="E77" s="15">
        <f t="shared" si="27"/>
        <v>6.0399999999999898E-3</v>
      </c>
      <c r="F77" s="15">
        <f t="shared" si="28"/>
        <v>4.4300000000000008E-3</v>
      </c>
      <c r="G77" s="16">
        <f t="shared" si="29"/>
        <v>8.4999999999999984E-4</v>
      </c>
      <c r="H77">
        <v>6.6699999999999995E-2</v>
      </c>
      <c r="I77">
        <v>1.8E-3</v>
      </c>
      <c r="J77">
        <v>-1.5E-3</v>
      </c>
      <c r="K77" s="21">
        <f t="shared" si="30"/>
        <v>6.9099999999999995E-3</v>
      </c>
      <c r="L77" s="21">
        <f t="shared" si="31"/>
        <v>3.0999999999999995E-4</v>
      </c>
      <c r="M77" s="21">
        <f t="shared" si="32"/>
        <v>2.1900000000000001E-3</v>
      </c>
      <c r="N77">
        <v>0.1143</v>
      </c>
      <c r="O77">
        <v>-1.0200000000000001E-2</v>
      </c>
      <c r="P77">
        <v>-4.4000000000000003E-3</v>
      </c>
      <c r="Q77" s="21">
        <f t="shared" si="33"/>
        <v>3.1000000000000055E-3</v>
      </c>
      <c r="R77" s="21">
        <f t="shared" si="34"/>
        <v>3.3000000000000008E-3</v>
      </c>
      <c r="S77" s="21">
        <f t="shared" si="35"/>
        <v>6.6999999999999959E-4</v>
      </c>
      <c r="T77">
        <v>0.10929999999999999</v>
      </c>
      <c r="U77">
        <v>-4.7999999999999996E-3</v>
      </c>
      <c r="V77">
        <v>-4.1000000000000003E-3</v>
      </c>
      <c r="W77" s="21">
        <f t="shared" si="36"/>
        <v>2.0899999999999946E-3</v>
      </c>
      <c r="X77" s="21">
        <f t="shared" si="37"/>
        <v>2.6199999999999995E-3</v>
      </c>
      <c r="Y77" s="21">
        <f t="shared" si="38"/>
        <v>2.0800000000000003E-3</v>
      </c>
      <c r="Z77">
        <v>4.2900000000000001E-2</v>
      </c>
      <c r="AA77">
        <v>2.0500000000000001E-2</v>
      </c>
      <c r="AB77">
        <v>2.0500000000000001E-2</v>
      </c>
      <c r="AC77" s="21">
        <f t="shared" si="39"/>
        <v>1.7000000000000001E-3</v>
      </c>
      <c r="AD77" s="21">
        <f t="shared" si="40"/>
        <v>1.6660000000000001E-2</v>
      </c>
      <c r="AE77" s="21">
        <f t="shared" si="41"/>
        <v>1.9349999999999999E-2</v>
      </c>
      <c r="AF77">
        <v>8.0100000000000005E-2</v>
      </c>
      <c r="AG77">
        <v>-3.04E-2</v>
      </c>
      <c r="AH77">
        <v>-5.1999999999999998E-3</v>
      </c>
      <c r="AI77" s="21">
        <f t="shared" si="42"/>
        <v>9.7199999999999925E-3</v>
      </c>
      <c r="AJ77" s="21">
        <f t="shared" si="43"/>
        <v>2.827E-2</v>
      </c>
      <c r="AK77" s="21">
        <f t="shared" si="44"/>
        <v>3.7199999999999998E-3</v>
      </c>
      <c r="AL77">
        <v>7.6799999999999993E-2</v>
      </c>
      <c r="AM77">
        <v>1.89E-2</v>
      </c>
      <c r="AN77">
        <v>5.9999999999999995E-4</v>
      </c>
      <c r="AO77" s="21">
        <f t="shared" si="45"/>
        <v>1.0000000000000009E-2</v>
      </c>
      <c r="AP77" s="21">
        <f t="shared" si="46"/>
        <v>1.3610000000000001E-2</v>
      </c>
      <c r="AQ77" s="21">
        <f t="shared" si="47"/>
        <v>1.4100000000000002E-3</v>
      </c>
      <c r="AR77">
        <v>6.5199999999999994E-2</v>
      </c>
      <c r="AS77">
        <v>-3.9399999999999998E-2</v>
      </c>
      <c r="AT77">
        <v>-1E-3</v>
      </c>
      <c r="AU77" s="21">
        <f t="shared" si="48"/>
        <v>2.2610000000000005E-2</v>
      </c>
      <c r="AV77" s="21">
        <f t="shared" si="49"/>
        <v>3.5119999999999998E-2</v>
      </c>
      <c r="AW77" s="21">
        <f t="shared" si="50"/>
        <v>3.1999999999999997E-4</v>
      </c>
      <c r="AX77">
        <v>7.6300000000000007E-2</v>
      </c>
      <c r="AY77">
        <v>-1.34E-2</v>
      </c>
      <c r="AZ77">
        <v>2.0999999999999999E-3</v>
      </c>
      <c r="BA77" s="21">
        <f t="shared" si="51"/>
        <v>2.1520000000000004E-2</v>
      </c>
      <c r="BB77" s="21">
        <f t="shared" si="52"/>
        <v>1.2870000000000001E-2</v>
      </c>
      <c r="BC77" s="21">
        <f t="shared" si="53"/>
        <v>3.3300000000000001E-3</v>
      </c>
    </row>
    <row r="78" spans="1:55" ht="15">
      <c r="A78" s="1">
        <v>72</v>
      </c>
      <c r="B78">
        <v>0.1244</v>
      </c>
      <c r="C78">
        <v>-9.4000000000000004E-3</v>
      </c>
      <c r="D78">
        <v>3.8999999999999998E-3</v>
      </c>
      <c r="E78" s="15">
        <f t="shared" si="27"/>
        <v>2.8399999999999953E-3</v>
      </c>
      <c r="F78" s="15">
        <f t="shared" si="28"/>
        <v>4.4300000000000008E-3</v>
      </c>
      <c r="G78" s="16">
        <f t="shared" si="29"/>
        <v>2.3499999999999997E-3</v>
      </c>
      <c r="H78">
        <v>6.3500000000000001E-2</v>
      </c>
      <c r="I78">
        <v>4.0000000000000002E-4</v>
      </c>
      <c r="J78">
        <v>3.7000000000000002E-3</v>
      </c>
      <c r="K78" s="21">
        <f t="shared" si="30"/>
        <v>1.0109999999999994E-2</v>
      </c>
      <c r="L78" s="21">
        <f t="shared" si="31"/>
        <v>1.7099999999999999E-3</v>
      </c>
      <c r="M78" s="21">
        <f t="shared" si="32"/>
        <v>1.0000000000000026E-5</v>
      </c>
      <c r="N78">
        <v>0.1176</v>
      </c>
      <c r="O78">
        <v>-9.9000000000000008E-3</v>
      </c>
      <c r="P78">
        <v>-4.7999999999999996E-3</v>
      </c>
      <c r="Q78" s="21">
        <f t="shared" si="33"/>
        <v>1.9999999999999185E-4</v>
      </c>
      <c r="R78" s="21">
        <f t="shared" si="34"/>
        <v>3.0000000000000009E-3</v>
      </c>
      <c r="S78" s="21">
        <f t="shared" si="35"/>
        <v>2.7000000000000027E-4</v>
      </c>
      <c r="T78">
        <v>0.114</v>
      </c>
      <c r="U78">
        <v>6.8999999999999999E-3</v>
      </c>
      <c r="V78">
        <v>7.0000000000000001E-3</v>
      </c>
      <c r="W78" s="21">
        <f t="shared" si="36"/>
        <v>6.7900000000000044E-3</v>
      </c>
      <c r="X78" s="21">
        <f t="shared" si="37"/>
        <v>4.7200000000000002E-3</v>
      </c>
      <c r="Y78" s="21">
        <f t="shared" si="38"/>
        <v>4.9800000000000001E-3</v>
      </c>
      <c r="Z78">
        <v>4.2000000000000003E-2</v>
      </c>
      <c r="AA78">
        <v>1.4800000000000001E-2</v>
      </c>
      <c r="AB78">
        <v>9.1000000000000004E-3</v>
      </c>
      <c r="AC78" s="21">
        <f t="shared" si="39"/>
        <v>8.000000000000021E-4</v>
      </c>
      <c r="AD78" s="21">
        <f t="shared" si="40"/>
        <v>1.0960000000000001E-2</v>
      </c>
      <c r="AE78" s="21">
        <f t="shared" si="41"/>
        <v>7.9500000000000005E-3</v>
      </c>
      <c r="AF78">
        <v>4.9599999999999998E-2</v>
      </c>
      <c r="AG78">
        <v>8.0000000000000004E-4</v>
      </c>
      <c r="AH78">
        <v>1.04E-2</v>
      </c>
      <c r="AI78" s="21">
        <f t="shared" si="42"/>
        <v>4.0219999999999999E-2</v>
      </c>
      <c r="AJ78" s="21">
        <f t="shared" si="43"/>
        <v>1.33E-3</v>
      </c>
      <c r="AK78" s="21">
        <f t="shared" si="44"/>
        <v>8.9199999999999991E-3</v>
      </c>
      <c r="AL78">
        <v>0.09</v>
      </c>
      <c r="AM78">
        <v>5.7999999999999996E-3</v>
      </c>
      <c r="AN78">
        <v>-2.5999999999999999E-3</v>
      </c>
      <c r="AO78" s="21">
        <f t="shared" si="45"/>
        <v>3.1999999999999945E-3</v>
      </c>
      <c r="AP78" s="21">
        <f t="shared" si="46"/>
        <v>5.0999999999999917E-4</v>
      </c>
      <c r="AQ78" s="21">
        <f t="shared" si="47"/>
        <v>5.8999999999999981E-4</v>
      </c>
      <c r="AR78">
        <v>0.10050000000000001</v>
      </c>
      <c r="AS78">
        <v>-1.4999999999999999E-2</v>
      </c>
      <c r="AT78">
        <v>1.55E-2</v>
      </c>
      <c r="AU78" s="21">
        <f t="shared" si="48"/>
        <v>1.2690000000000007E-2</v>
      </c>
      <c r="AV78" s="21">
        <f t="shared" si="49"/>
        <v>1.072E-2</v>
      </c>
      <c r="AW78" s="21">
        <f t="shared" si="50"/>
        <v>1.418E-2</v>
      </c>
      <c r="AX78">
        <v>7.5999999999999998E-2</v>
      </c>
      <c r="AY78">
        <v>-1.52E-2</v>
      </c>
      <c r="AZ78">
        <v>3.2000000000000002E-3</v>
      </c>
      <c r="BA78" s="21">
        <f t="shared" si="51"/>
        <v>2.1219999999999996E-2</v>
      </c>
      <c r="BB78" s="21">
        <f t="shared" si="52"/>
        <v>1.4670000000000001E-2</v>
      </c>
      <c r="BC78" s="21">
        <f t="shared" si="53"/>
        <v>2.2299999999999998E-3</v>
      </c>
    </row>
    <row r="79" spans="1:55" ht="15">
      <c r="A79" s="1">
        <v>73</v>
      </c>
      <c r="B79">
        <v>0.1285</v>
      </c>
      <c r="C79">
        <v>-1.32E-2</v>
      </c>
      <c r="D79">
        <v>3.5000000000000001E-3</v>
      </c>
      <c r="E79" s="15">
        <f t="shared" si="27"/>
        <v>6.9400000000000017E-3</v>
      </c>
      <c r="F79" s="15">
        <f t="shared" si="28"/>
        <v>8.2300000000000012E-3</v>
      </c>
      <c r="G79" s="16">
        <f t="shared" si="29"/>
        <v>1.9500000000000001E-3</v>
      </c>
      <c r="H79">
        <v>7.8600000000000003E-2</v>
      </c>
      <c r="I79">
        <v>-9.4999999999999998E-3</v>
      </c>
      <c r="J79">
        <v>-1.5E-3</v>
      </c>
      <c r="K79" s="21">
        <f t="shared" si="30"/>
        <v>4.9900000000000083E-3</v>
      </c>
      <c r="L79" s="21">
        <f t="shared" si="31"/>
        <v>7.3899999999999999E-3</v>
      </c>
      <c r="M79" s="21">
        <f t="shared" si="32"/>
        <v>2.1900000000000001E-3</v>
      </c>
      <c r="N79">
        <v>0.11840000000000001</v>
      </c>
      <c r="O79">
        <v>-9.4999999999999998E-3</v>
      </c>
      <c r="P79">
        <v>-5.8999999999999999E-3</v>
      </c>
      <c r="Q79" s="21">
        <f t="shared" si="33"/>
        <v>1.0000000000000009E-3</v>
      </c>
      <c r="R79" s="21">
        <f t="shared" si="34"/>
        <v>2.5999999999999999E-3</v>
      </c>
      <c r="S79" s="21">
        <f t="shared" si="35"/>
        <v>8.3000000000000001E-4</v>
      </c>
      <c r="T79">
        <v>0.10920000000000001</v>
      </c>
      <c r="U79">
        <v>1.01E-2</v>
      </c>
      <c r="V79">
        <v>5.7000000000000002E-3</v>
      </c>
      <c r="W79" s="21">
        <f t="shared" si="36"/>
        <v>1.9900000000000057E-3</v>
      </c>
      <c r="X79" s="21">
        <f t="shared" si="37"/>
        <v>7.92E-3</v>
      </c>
      <c r="Y79" s="21">
        <f t="shared" si="38"/>
        <v>3.6800000000000001E-3</v>
      </c>
      <c r="Z79">
        <v>4.6699999999999998E-2</v>
      </c>
      <c r="AA79">
        <v>-8.0999999999999996E-3</v>
      </c>
      <c r="AB79">
        <v>7.1000000000000004E-3</v>
      </c>
      <c r="AC79" s="21">
        <f t="shared" si="39"/>
        <v>5.4999999999999979E-3</v>
      </c>
      <c r="AD79" s="21">
        <f t="shared" si="40"/>
        <v>4.2599999999999999E-3</v>
      </c>
      <c r="AE79" s="21">
        <f t="shared" si="41"/>
        <v>5.9500000000000004E-3</v>
      </c>
      <c r="AF79">
        <v>7.2900000000000006E-2</v>
      </c>
      <c r="AG79">
        <v>6.7000000000000002E-3</v>
      </c>
      <c r="AH79">
        <v>1.6500000000000001E-2</v>
      </c>
      <c r="AI79" s="21">
        <f t="shared" si="42"/>
        <v>1.6919999999999991E-2</v>
      </c>
      <c r="AJ79" s="21">
        <f t="shared" si="43"/>
        <v>4.5700000000000003E-3</v>
      </c>
      <c r="AK79" s="21">
        <f t="shared" si="44"/>
        <v>1.502E-2</v>
      </c>
      <c r="AL79">
        <v>9.2100000000000001E-2</v>
      </c>
      <c r="AM79">
        <v>-5.9999999999999995E-4</v>
      </c>
      <c r="AN79">
        <v>-3.3999999999999998E-3</v>
      </c>
      <c r="AO79" s="21">
        <f t="shared" si="45"/>
        <v>5.2999999999999992E-3</v>
      </c>
      <c r="AP79" s="21">
        <f t="shared" si="46"/>
        <v>4.6900000000000006E-3</v>
      </c>
      <c r="AQ79" s="21">
        <f t="shared" si="47"/>
        <v>1.3899999999999997E-3</v>
      </c>
      <c r="AR79">
        <v>0.1153</v>
      </c>
      <c r="AS79">
        <v>2.0299999999999999E-2</v>
      </c>
      <c r="AT79">
        <v>1.1299999999999999E-2</v>
      </c>
      <c r="AU79" s="21">
        <f t="shared" si="48"/>
        <v>2.7490000000000001E-2</v>
      </c>
      <c r="AV79" s="21">
        <f t="shared" si="49"/>
        <v>1.602E-2</v>
      </c>
      <c r="AW79" s="21">
        <f t="shared" si="50"/>
        <v>9.9799999999999993E-3</v>
      </c>
      <c r="AX79">
        <v>6.6500000000000004E-2</v>
      </c>
      <c r="AY79">
        <v>-4.7999999999999996E-3</v>
      </c>
      <c r="AZ79">
        <v>0</v>
      </c>
      <c r="BA79" s="21">
        <f t="shared" si="51"/>
        <v>1.1720000000000001E-2</v>
      </c>
      <c r="BB79" s="21">
        <f t="shared" si="52"/>
        <v>4.2699999999999995E-3</v>
      </c>
      <c r="BC79" s="21">
        <f t="shared" si="53"/>
        <v>5.4299999999999999E-3</v>
      </c>
    </row>
    <row r="80" spans="1:55" ht="15">
      <c r="A80" s="1">
        <v>74</v>
      </c>
      <c r="B80">
        <v>0.1232</v>
      </c>
      <c r="C80">
        <v>-1.06E-2</v>
      </c>
      <c r="D80">
        <v>5.0000000000000001E-4</v>
      </c>
      <c r="E80" s="15">
        <f t="shared" si="27"/>
        <v>1.6400000000000026E-3</v>
      </c>
      <c r="F80" s="15">
        <f t="shared" si="28"/>
        <v>5.6300000000000005E-3</v>
      </c>
      <c r="G80" s="16">
        <f t="shared" si="29"/>
        <v>1.0499999999999999E-3</v>
      </c>
      <c r="H80">
        <v>8.5800000000000001E-2</v>
      </c>
      <c r="I80">
        <v>2.5999999999999999E-3</v>
      </c>
      <c r="J80">
        <v>-1.2800000000000001E-2</v>
      </c>
      <c r="K80" s="21">
        <f t="shared" si="30"/>
        <v>1.2190000000000006E-2</v>
      </c>
      <c r="L80" s="21">
        <f t="shared" si="31"/>
        <v>4.8999999999999998E-4</v>
      </c>
      <c r="M80" s="21">
        <f t="shared" si="32"/>
        <v>9.11E-3</v>
      </c>
      <c r="N80">
        <v>0.1242</v>
      </c>
      <c r="O80">
        <v>-1.47E-2</v>
      </c>
      <c r="P80">
        <v>-7.4999999999999997E-3</v>
      </c>
      <c r="Q80" s="21">
        <f t="shared" si="33"/>
        <v>6.8000000000000005E-3</v>
      </c>
      <c r="R80" s="21">
        <f t="shared" si="34"/>
        <v>7.7999999999999996E-3</v>
      </c>
      <c r="S80" s="21">
        <f t="shared" si="35"/>
        <v>2.4299999999999999E-3</v>
      </c>
      <c r="T80">
        <v>0.10829999999999999</v>
      </c>
      <c r="U80">
        <v>-4.0000000000000002E-4</v>
      </c>
      <c r="V80">
        <v>7.7000000000000002E-3</v>
      </c>
      <c r="W80" s="21">
        <f t="shared" si="36"/>
        <v>1.0899999999999938E-3</v>
      </c>
      <c r="X80" s="21">
        <f t="shared" si="37"/>
        <v>1.7800000000000001E-3</v>
      </c>
      <c r="Y80" s="21">
        <f t="shared" si="38"/>
        <v>5.6800000000000002E-3</v>
      </c>
      <c r="Z80">
        <v>3.3799999999999997E-2</v>
      </c>
      <c r="AA80">
        <v>-3.0700000000000002E-2</v>
      </c>
      <c r="AB80">
        <v>1.5299999999999999E-2</v>
      </c>
      <c r="AC80" s="21">
        <f t="shared" si="39"/>
        <v>7.4000000000000038E-3</v>
      </c>
      <c r="AD80" s="21">
        <f t="shared" si="40"/>
        <v>2.6860000000000002E-2</v>
      </c>
      <c r="AE80" s="21">
        <f t="shared" si="41"/>
        <v>1.4149999999999999E-2</v>
      </c>
      <c r="AF80">
        <v>0.1225</v>
      </c>
      <c r="AG80">
        <v>-1.1999999999999999E-3</v>
      </c>
      <c r="AH80">
        <v>5.4999999999999997E-3</v>
      </c>
      <c r="AI80" s="21">
        <f t="shared" si="42"/>
        <v>3.2680000000000001E-2</v>
      </c>
      <c r="AJ80" s="21">
        <f t="shared" si="43"/>
        <v>9.3000000000000005E-4</v>
      </c>
      <c r="AK80" s="21">
        <f t="shared" si="44"/>
        <v>4.0199999999999993E-3</v>
      </c>
      <c r="AL80">
        <v>9.2399999999999996E-2</v>
      </c>
      <c r="AM80">
        <v>-1.4E-3</v>
      </c>
      <c r="AN80">
        <v>1.1000000000000001E-3</v>
      </c>
      <c r="AO80" s="21">
        <f t="shared" si="45"/>
        <v>5.5999999999999939E-3</v>
      </c>
      <c r="AP80" s="21">
        <f t="shared" si="46"/>
        <v>3.8900000000000002E-3</v>
      </c>
      <c r="AQ80" s="21">
        <f t="shared" si="47"/>
        <v>9.1E-4</v>
      </c>
      <c r="AR80">
        <v>0.115</v>
      </c>
      <c r="AS80">
        <v>6.6E-3</v>
      </c>
      <c r="AT80">
        <v>-8.8000000000000005E-3</v>
      </c>
      <c r="AU80" s="21">
        <f t="shared" si="48"/>
        <v>2.7190000000000006E-2</v>
      </c>
      <c r="AV80" s="21">
        <f t="shared" si="49"/>
        <v>2.32E-3</v>
      </c>
      <c r="AW80" s="21">
        <f t="shared" si="50"/>
        <v>7.4800000000000005E-3</v>
      </c>
      <c r="AX80">
        <v>6.4799999999999996E-2</v>
      </c>
      <c r="AY80">
        <v>-2.35E-2</v>
      </c>
      <c r="AZ80">
        <v>5.9999999999999995E-4</v>
      </c>
      <c r="BA80" s="21">
        <f t="shared" si="51"/>
        <v>1.0019999999999994E-2</v>
      </c>
      <c r="BB80" s="21">
        <f t="shared" si="52"/>
        <v>2.2970000000000001E-2</v>
      </c>
      <c r="BC80" s="21">
        <f t="shared" si="53"/>
        <v>4.8300000000000001E-3</v>
      </c>
    </row>
    <row r="81" spans="1:55" ht="15">
      <c r="A81" s="1">
        <v>75</v>
      </c>
      <c r="B81">
        <v>0.12529999999999999</v>
      </c>
      <c r="C81">
        <v>-1.4200000000000001E-2</v>
      </c>
      <c r="D81">
        <v>-2.8E-3</v>
      </c>
      <c r="E81" s="15">
        <f t="shared" si="27"/>
        <v>3.7399999999999933E-3</v>
      </c>
      <c r="F81" s="15">
        <f t="shared" si="28"/>
        <v>9.2300000000000021E-3</v>
      </c>
      <c r="G81" s="16">
        <f t="shared" si="29"/>
        <v>1.25E-3</v>
      </c>
      <c r="H81">
        <v>9.1700000000000004E-2</v>
      </c>
      <c r="I81">
        <v>5.3E-3</v>
      </c>
      <c r="J81">
        <v>-1.5800000000000002E-2</v>
      </c>
      <c r="K81" s="21">
        <f t="shared" si="30"/>
        <v>1.8090000000000009E-2</v>
      </c>
      <c r="L81" s="21">
        <f t="shared" si="31"/>
        <v>3.1900000000000001E-3</v>
      </c>
      <c r="M81" s="21">
        <f t="shared" si="32"/>
        <v>1.2110000000000001E-2</v>
      </c>
      <c r="N81">
        <v>0.1236</v>
      </c>
      <c r="O81">
        <v>-1.3100000000000001E-2</v>
      </c>
      <c r="P81">
        <v>-6.4999999999999997E-3</v>
      </c>
      <c r="Q81" s="21">
        <f t="shared" si="33"/>
        <v>6.1999999999999972E-3</v>
      </c>
      <c r="R81" s="21">
        <f t="shared" si="34"/>
        <v>6.2000000000000006E-3</v>
      </c>
      <c r="S81" s="21">
        <f t="shared" si="35"/>
        <v>1.4299999999999998E-3</v>
      </c>
      <c r="T81">
        <v>0.1062</v>
      </c>
      <c r="U81">
        <v>-5.4000000000000003E-3</v>
      </c>
      <c r="V81">
        <v>6.7999999999999996E-3</v>
      </c>
      <c r="W81" s="21">
        <f t="shared" si="36"/>
        <v>1.009999999999997E-3</v>
      </c>
      <c r="X81" s="21">
        <f t="shared" si="37"/>
        <v>3.2200000000000002E-3</v>
      </c>
      <c r="Y81" s="21">
        <f t="shared" si="38"/>
        <v>4.7799999999999995E-3</v>
      </c>
      <c r="Z81">
        <v>4.7199999999999999E-2</v>
      </c>
      <c r="AA81">
        <v>-1.44E-2</v>
      </c>
      <c r="AB81">
        <v>1.6899999999999998E-2</v>
      </c>
      <c r="AC81" s="21">
        <f t="shared" si="39"/>
        <v>5.9999999999999984E-3</v>
      </c>
      <c r="AD81" s="21">
        <f t="shared" si="40"/>
        <v>1.056E-2</v>
      </c>
      <c r="AE81" s="21">
        <f t="shared" si="41"/>
        <v>1.575E-2</v>
      </c>
      <c r="AF81">
        <v>0.1187</v>
      </c>
      <c r="AG81">
        <v>-6.3E-3</v>
      </c>
      <c r="AH81">
        <v>-8.0999999999999996E-3</v>
      </c>
      <c r="AI81" s="21">
        <f t="shared" si="42"/>
        <v>2.8880000000000003E-2</v>
      </c>
      <c r="AJ81" s="21">
        <f t="shared" si="43"/>
        <v>4.1700000000000001E-3</v>
      </c>
      <c r="AK81" s="21">
        <f t="shared" si="44"/>
        <v>6.6199999999999991E-3</v>
      </c>
      <c r="AL81">
        <v>7.8100000000000003E-2</v>
      </c>
      <c r="AM81">
        <v>-8.0000000000000004E-4</v>
      </c>
      <c r="AN81">
        <v>7.0000000000000001E-3</v>
      </c>
      <c r="AO81" s="21">
        <f t="shared" si="45"/>
        <v>8.6999999999999994E-3</v>
      </c>
      <c r="AP81" s="21">
        <f t="shared" si="46"/>
        <v>4.4900000000000001E-3</v>
      </c>
      <c r="AQ81" s="21">
        <f t="shared" si="47"/>
        <v>4.9899999999999996E-3</v>
      </c>
      <c r="AR81">
        <v>0.1022</v>
      </c>
      <c r="AS81">
        <v>2.8999999999999998E-3</v>
      </c>
      <c r="AT81">
        <v>-1.1299999999999999E-2</v>
      </c>
      <c r="AU81" s="21">
        <f t="shared" si="48"/>
        <v>1.439E-2</v>
      </c>
      <c r="AV81" s="21">
        <f t="shared" si="49"/>
        <v>1.3800000000000002E-3</v>
      </c>
      <c r="AW81" s="21">
        <f t="shared" si="50"/>
        <v>9.9799999999999993E-3</v>
      </c>
      <c r="AX81">
        <v>4.7500000000000001E-2</v>
      </c>
      <c r="AY81">
        <v>1.6999999999999999E-3</v>
      </c>
      <c r="AZ81">
        <v>9.7999999999999997E-3</v>
      </c>
      <c r="BA81" s="21">
        <f t="shared" si="51"/>
        <v>7.2800000000000017E-3</v>
      </c>
      <c r="BB81" s="21">
        <f t="shared" si="52"/>
        <v>1.17E-3</v>
      </c>
      <c r="BC81" s="21">
        <f t="shared" si="53"/>
        <v>4.3699999999999998E-3</v>
      </c>
    </row>
    <row r="82" spans="1:55" ht="15">
      <c r="A82" s="1">
        <v>76</v>
      </c>
      <c r="B82">
        <v>0.12889999999999999</v>
      </c>
      <c r="C82">
        <v>-1.03E-2</v>
      </c>
      <c r="D82">
        <v>-1.4E-3</v>
      </c>
      <c r="E82" s="15">
        <f t="shared" si="27"/>
        <v>7.3399999999999854E-3</v>
      </c>
      <c r="F82" s="15">
        <f t="shared" si="28"/>
        <v>5.3300000000000005E-3</v>
      </c>
      <c r="G82" s="16">
        <f t="shared" si="29"/>
        <v>1.4999999999999996E-4</v>
      </c>
      <c r="H82">
        <v>8.2199999999999995E-2</v>
      </c>
      <c r="I82">
        <v>-1.84E-2</v>
      </c>
      <c r="J82">
        <v>-1.78E-2</v>
      </c>
      <c r="K82" s="21">
        <f t="shared" si="30"/>
        <v>8.5900000000000004E-3</v>
      </c>
      <c r="L82" s="21">
        <f t="shared" si="31"/>
        <v>1.6289999999999999E-2</v>
      </c>
      <c r="M82" s="21">
        <f t="shared" si="32"/>
        <v>1.4109999999999999E-2</v>
      </c>
      <c r="N82">
        <v>0.1203</v>
      </c>
      <c r="O82">
        <v>-1.49E-2</v>
      </c>
      <c r="P82">
        <v>-5.4999999999999997E-3</v>
      </c>
      <c r="Q82" s="21">
        <f t="shared" si="33"/>
        <v>2.8999999999999998E-3</v>
      </c>
      <c r="R82" s="21">
        <f t="shared" si="34"/>
        <v>8.0000000000000002E-3</v>
      </c>
      <c r="S82" s="21">
        <f t="shared" si="35"/>
        <v>4.2999999999999983E-4</v>
      </c>
      <c r="T82">
        <v>0.1153</v>
      </c>
      <c r="U82">
        <v>-1.8E-3</v>
      </c>
      <c r="V82">
        <v>-2.2000000000000001E-3</v>
      </c>
      <c r="W82" s="21">
        <f t="shared" si="36"/>
        <v>8.09E-3</v>
      </c>
      <c r="X82" s="21">
        <f t="shared" si="37"/>
        <v>3.8000000000000013E-4</v>
      </c>
      <c r="Y82" s="21">
        <f t="shared" si="38"/>
        <v>1.8000000000000004E-4</v>
      </c>
      <c r="Z82">
        <v>4.7600000000000003E-2</v>
      </c>
      <c r="AA82">
        <v>2.3E-3</v>
      </c>
      <c r="AB82">
        <v>2.2000000000000001E-3</v>
      </c>
      <c r="AC82" s="21">
        <f t="shared" si="39"/>
        <v>6.4000000000000029E-3</v>
      </c>
      <c r="AD82" s="21">
        <f t="shared" si="40"/>
        <v>1.5400000000000001E-3</v>
      </c>
      <c r="AE82" s="21">
        <f t="shared" si="41"/>
        <v>1.0500000000000002E-3</v>
      </c>
      <c r="AF82">
        <v>0.12239999999999999</v>
      </c>
      <c r="AG82">
        <v>-4.7000000000000002E-3</v>
      </c>
      <c r="AH82">
        <v>-8.2000000000000007E-3</v>
      </c>
      <c r="AI82" s="21">
        <f t="shared" si="42"/>
        <v>3.2579999999999998E-2</v>
      </c>
      <c r="AJ82" s="21">
        <f t="shared" si="43"/>
        <v>2.5700000000000002E-3</v>
      </c>
      <c r="AK82" s="21">
        <f t="shared" si="44"/>
        <v>6.7200000000000003E-3</v>
      </c>
      <c r="AL82">
        <v>6.88E-2</v>
      </c>
      <c r="AM82">
        <v>5.0000000000000001E-3</v>
      </c>
      <c r="AN82">
        <v>6.1999999999999998E-3</v>
      </c>
      <c r="AO82" s="21">
        <f t="shared" si="45"/>
        <v>1.8000000000000002E-2</v>
      </c>
      <c r="AP82" s="21">
        <f t="shared" si="46"/>
        <v>2.9000000000000033E-4</v>
      </c>
      <c r="AQ82" s="21">
        <f t="shared" si="47"/>
        <v>4.1899999999999993E-3</v>
      </c>
      <c r="AR82">
        <v>8.8499999999999995E-2</v>
      </c>
      <c r="AS82">
        <v>-2.7900000000000001E-2</v>
      </c>
      <c r="AT82">
        <v>-2.2100000000000002E-2</v>
      </c>
      <c r="AU82" s="21">
        <f t="shared" si="48"/>
        <v>6.8999999999999617E-4</v>
      </c>
      <c r="AV82" s="21">
        <f t="shared" si="49"/>
        <v>2.3620000000000002E-2</v>
      </c>
      <c r="AW82" s="21">
        <f t="shared" si="50"/>
        <v>2.078E-2</v>
      </c>
      <c r="AX82">
        <v>2.7900000000000001E-2</v>
      </c>
      <c r="AY82">
        <v>5.5999999999999999E-3</v>
      </c>
      <c r="AZ82">
        <v>9.1000000000000004E-3</v>
      </c>
      <c r="BA82" s="21">
        <f t="shared" si="51"/>
        <v>2.6880000000000001E-2</v>
      </c>
      <c r="BB82" s="21">
        <f t="shared" si="52"/>
        <v>5.0699999999999999E-3</v>
      </c>
      <c r="BC82" s="21">
        <f t="shared" si="53"/>
        <v>3.6700000000000005E-3</v>
      </c>
    </row>
    <row r="83" spans="1:55" ht="15">
      <c r="A83" s="1">
        <v>77</v>
      </c>
      <c r="B83">
        <v>0.12839999999999999</v>
      </c>
      <c r="C83">
        <v>-1.12E-2</v>
      </c>
      <c r="D83">
        <v>-2.3999999999999998E-3</v>
      </c>
      <c r="E83" s="15">
        <f t="shared" si="27"/>
        <v>6.839999999999985E-3</v>
      </c>
      <c r="F83" s="15">
        <f t="shared" si="28"/>
        <v>6.2300000000000003E-3</v>
      </c>
      <c r="G83" s="16">
        <f t="shared" si="29"/>
        <v>8.4999999999999984E-4</v>
      </c>
      <c r="H83">
        <v>6.9199999999999998E-2</v>
      </c>
      <c r="I83">
        <v>-4.7399999999999998E-2</v>
      </c>
      <c r="J83">
        <v>1.1299999999999999E-2</v>
      </c>
      <c r="K83" s="21">
        <f t="shared" si="30"/>
        <v>4.4099999999999973E-3</v>
      </c>
      <c r="L83" s="21">
        <f t="shared" si="31"/>
        <v>4.5289999999999997E-2</v>
      </c>
      <c r="M83" s="21">
        <f t="shared" si="32"/>
        <v>7.6099999999999987E-3</v>
      </c>
      <c r="N83">
        <v>0.1207</v>
      </c>
      <c r="O83">
        <v>-1.0999999999999999E-2</v>
      </c>
      <c r="P83">
        <v>-4.4000000000000003E-3</v>
      </c>
      <c r="Q83" s="21">
        <f t="shared" si="33"/>
        <v>3.2999999999999974E-3</v>
      </c>
      <c r="R83" s="21">
        <f t="shared" si="34"/>
        <v>4.0999999999999995E-3</v>
      </c>
      <c r="S83" s="21">
        <f t="shared" si="35"/>
        <v>6.6999999999999959E-4</v>
      </c>
      <c r="T83">
        <v>0.104</v>
      </c>
      <c r="U83">
        <v>9.2999999999999992E-3</v>
      </c>
      <c r="V83">
        <v>8.9999999999999998E-4</v>
      </c>
      <c r="W83" s="21">
        <f t="shared" si="36"/>
        <v>3.2100000000000045E-3</v>
      </c>
      <c r="X83" s="21">
        <f t="shared" si="37"/>
        <v>7.1199999999999996E-3</v>
      </c>
      <c r="Y83" s="21">
        <f t="shared" si="38"/>
        <v>1.1200000000000001E-3</v>
      </c>
      <c r="Z83">
        <v>4.9099999999999998E-2</v>
      </c>
      <c r="AA83">
        <v>1.23E-2</v>
      </c>
      <c r="AB83">
        <v>-2.01E-2</v>
      </c>
      <c r="AC83" s="21">
        <f t="shared" si="39"/>
        <v>7.8999999999999973E-3</v>
      </c>
      <c r="AD83" s="21">
        <f t="shared" si="40"/>
        <v>8.4600000000000005E-3</v>
      </c>
      <c r="AE83" s="21">
        <f t="shared" si="41"/>
        <v>1.8950000000000002E-2</v>
      </c>
      <c r="AF83">
        <v>0.1089</v>
      </c>
      <c r="AG83">
        <v>-8.2000000000000007E-3</v>
      </c>
      <c r="AH83">
        <v>-1.4800000000000001E-2</v>
      </c>
      <c r="AI83" s="21">
        <f t="shared" si="42"/>
        <v>1.908E-2</v>
      </c>
      <c r="AJ83" s="21">
        <f t="shared" si="43"/>
        <v>6.0700000000000007E-3</v>
      </c>
      <c r="AK83" s="21">
        <f t="shared" si="44"/>
        <v>1.332E-2</v>
      </c>
      <c r="AL83">
        <v>6.9400000000000003E-2</v>
      </c>
      <c r="AM83">
        <v>6.7999999999999996E-3</v>
      </c>
      <c r="AN83">
        <v>5.4999999999999997E-3</v>
      </c>
      <c r="AO83" s="21">
        <f t="shared" si="45"/>
        <v>1.7399999999999999E-2</v>
      </c>
      <c r="AP83" s="21">
        <f t="shared" si="46"/>
        <v>1.5099999999999992E-3</v>
      </c>
      <c r="AQ83" s="21">
        <f t="shared" si="47"/>
        <v>3.4899999999999996E-3</v>
      </c>
      <c r="AR83">
        <v>6.4100000000000004E-2</v>
      </c>
      <c r="AS83">
        <v>-3.1E-2</v>
      </c>
      <c r="AT83">
        <v>-1.5100000000000001E-2</v>
      </c>
      <c r="AU83" s="21">
        <f t="shared" si="48"/>
        <v>2.3709999999999995E-2</v>
      </c>
      <c r="AV83" s="21">
        <f t="shared" si="49"/>
        <v>2.6720000000000001E-2</v>
      </c>
      <c r="AW83" s="21">
        <f t="shared" si="50"/>
        <v>1.3780000000000001E-2</v>
      </c>
      <c r="AX83">
        <v>3.1600000000000003E-2</v>
      </c>
      <c r="AY83">
        <v>-6.1999999999999998E-3</v>
      </c>
      <c r="AZ83">
        <v>1.17E-2</v>
      </c>
      <c r="BA83" s="21">
        <f t="shared" si="51"/>
        <v>2.3179999999999999E-2</v>
      </c>
      <c r="BB83" s="21">
        <f t="shared" si="52"/>
        <v>5.6699999999999997E-3</v>
      </c>
      <c r="BC83" s="21">
        <f t="shared" si="53"/>
        <v>6.2700000000000004E-3</v>
      </c>
    </row>
    <row r="84" spans="1:55" ht="15">
      <c r="A84" s="1">
        <v>78</v>
      </c>
      <c r="B84">
        <v>0.1237</v>
      </c>
      <c r="C84">
        <v>-6.8999999999999999E-3</v>
      </c>
      <c r="D84">
        <v>2.2000000000000001E-3</v>
      </c>
      <c r="E84" s="15">
        <f t="shared" si="27"/>
        <v>2.140000000000003E-3</v>
      </c>
      <c r="F84" s="15">
        <f t="shared" si="28"/>
        <v>1.9300000000000003E-3</v>
      </c>
      <c r="G84" s="16">
        <f t="shared" si="29"/>
        <v>6.5000000000000019E-4</v>
      </c>
      <c r="H84">
        <v>8.5900000000000004E-2</v>
      </c>
      <c r="I84">
        <v>1.38E-2</v>
      </c>
      <c r="J84">
        <v>1.46E-2</v>
      </c>
      <c r="K84" s="21">
        <f t="shared" si="30"/>
        <v>1.2290000000000009E-2</v>
      </c>
      <c r="L84" s="21">
        <f t="shared" si="31"/>
        <v>1.1689999999999999E-2</v>
      </c>
      <c r="M84" s="21">
        <f t="shared" si="32"/>
        <v>1.091E-2</v>
      </c>
      <c r="N84">
        <v>0.1211</v>
      </c>
      <c r="O84">
        <v>-1.1299999999999999E-2</v>
      </c>
      <c r="P84">
        <v>-1.9E-3</v>
      </c>
      <c r="Q84" s="21">
        <f t="shared" si="33"/>
        <v>3.699999999999995E-3</v>
      </c>
      <c r="R84" s="21">
        <f t="shared" si="34"/>
        <v>4.3999999999999994E-3</v>
      </c>
      <c r="S84" s="21">
        <f t="shared" si="35"/>
        <v>3.1700000000000001E-3</v>
      </c>
      <c r="T84">
        <v>8.5000000000000006E-2</v>
      </c>
      <c r="U84">
        <v>2.5100000000000001E-2</v>
      </c>
      <c r="V84">
        <v>-5.0000000000000001E-4</v>
      </c>
      <c r="W84" s="21">
        <f t="shared" si="36"/>
        <v>2.2209999999999994E-2</v>
      </c>
      <c r="X84" s="21">
        <f t="shared" si="37"/>
        <v>2.2919999999999999E-2</v>
      </c>
      <c r="Y84" s="21">
        <f t="shared" si="38"/>
        <v>1.5200000000000001E-3</v>
      </c>
      <c r="Z84">
        <v>5.0599999999999999E-2</v>
      </c>
      <c r="AA84">
        <v>-1.11E-2</v>
      </c>
      <c r="AB84">
        <v>-1.35E-2</v>
      </c>
      <c r="AC84" s="21">
        <f t="shared" si="39"/>
        <v>9.3999999999999986E-3</v>
      </c>
      <c r="AD84" s="21">
        <f t="shared" si="40"/>
        <v>7.2600000000000008E-3</v>
      </c>
      <c r="AE84" s="21">
        <f t="shared" si="41"/>
        <v>1.235E-2</v>
      </c>
      <c r="AF84">
        <v>0.10630000000000001</v>
      </c>
      <c r="AG84">
        <v>-1.4800000000000001E-2</v>
      </c>
      <c r="AH84">
        <v>-5.7999999999999996E-3</v>
      </c>
      <c r="AI84" s="21">
        <f t="shared" si="42"/>
        <v>1.6480000000000009E-2</v>
      </c>
      <c r="AJ84" s="21">
        <f t="shared" si="43"/>
        <v>1.2670000000000001E-2</v>
      </c>
      <c r="AK84" s="21">
        <f t="shared" si="44"/>
        <v>4.3199999999999992E-3</v>
      </c>
      <c r="AL84">
        <v>7.0499999999999993E-2</v>
      </c>
      <c r="AM84">
        <v>1.1000000000000001E-3</v>
      </c>
      <c r="AN84">
        <v>5.1000000000000004E-3</v>
      </c>
      <c r="AO84" s="21">
        <f t="shared" si="45"/>
        <v>1.6300000000000009E-2</v>
      </c>
      <c r="AP84" s="21">
        <f t="shared" si="46"/>
        <v>4.1900000000000001E-3</v>
      </c>
      <c r="AQ84" s="21">
        <f t="shared" si="47"/>
        <v>3.0900000000000003E-3</v>
      </c>
      <c r="AR84">
        <v>5.8500000000000003E-2</v>
      </c>
      <c r="AS84">
        <v>-1.1000000000000001E-3</v>
      </c>
      <c r="AT84">
        <v>-1.7600000000000001E-2</v>
      </c>
      <c r="AU84" s="21">
        <f t="shared" si="48"/>
        <v>2.9309999999999996E-2</v>
      </c>
      <c r="AV84" s="21">
        <f t="shared" si="49"/>
        <v>3.1799999999999997E-3</v>
      </c>
      <c r="AW84" s="21">
        <f t="shared" si="50"/>
        <v>1.6280000000000003E-2</v>
      </c>
      <c r="AX84">
        <v>3.49E-2</v>
      </c>
      <c r="AY84">
        <v>-1.18E-2</v>
      </c>
      <c r="AZ84">
        <v>1.37E-2</v>
      </c>
      <c r="BA84" s="21">
        <f t="shared" si="51"/>
        <v>1.9880000000000002E-2</v>
      </c>
      <c r="BB84" s="21">
        <f t="shared" si="52"/>
        <v>1.1270000000000001E-2</v>
      </c>
      <c r="BC84" s="21">
        <f t="shared" si="53"/>
        <v>8.2699999999999996E-3</v>
      </c>
    </row>
    <row r="85" spans="1:55" ht="15">
      <c r="A85" s="1">
        <v>79</v>
      </c>
      <c r="B85">
        <v>0.1128</v>
      </c>
      <c r="C85">
        <v>-2.8799999999999999E-2</v>
      </c>
      <c r="D85">
        <v>1.5100000000000001E-2</v>
      </c>
      <c r="E85" s="15">
        <f t="shared" si="27"/>
        <v>8.7600000000000039E-3</v>
      </c>
      <c r="F85" s="15">
        <f t="shared" si="28"/>
        <v>2.383E-2</v>
      </c>
      <c r="G85" s="16">
        <f t="shared" si="29"/>
        <v>1.3550000000000001E-2</v>
      </c>
      <c r="H85">
        <v>9.5799999999999996E-2</v>
      </c>
      <c r="I85">
        <v>5.4000000000000003E-3</v>
      </c>
      <c r="J85">
        <v>1.0800000000000001E-2</v>
      </c>
      <c r="K85" s="21">
        <f t="shared" si="30"/>
        <v>2.2190000000000001E-2</v>
      </c>
      <c r="L85" s="21">
        <f t="shared" si="31"/>
        <v>3.2900000000000004E-3</v>
      </c>
      <c r="M85" s="21">
        <f t="shared" si="32"/>
        <v>7.11E-3</v>
      </c>
      <c r="N85">
        <v>0.12089999999999999</v>
      </c>
      <c r="O85">
        <v>-1.2999999999999999E-3</v>
      </c>
      <c r="P85">
        <v>-5.5999999999999999E-3</v>
      </c>
      <c r="Q85" s="21">
        <f t="shared" si="33"/>
        <v>3.4999999999999892E-3</v>
      </c>
      <c r="R85" s="21">
        <f t="shared" si="34"/>
        <v>5.5999999999999999E-3</v>
      </c>
      <c r="S85" s="21">
        <f t="shared" si="35"/>
        <v>5.3000000000000009E-4</v>
      </c>
      <c r="T85">
        <v>8.2500000000000004E-2</v>
      </c>
      <c r="U85">
        <v>9.1999999999999998E-3</v>
      </c>
      <c r="V85">
        <v>-3.8E-3</v>
      </c>
      <c r="W85" s="21">
        <f t="shared" si="36"/>
        <v>2.4709999999999996E-2</v>
      </c>
      <c r="X85" s="21">
        <f t="shared" si="37"/>
        <v>7.0200000000000002E-3</v>
      </c>
      <c r="Y85" s="21">
        <f t="shared" si="38"/>
        <v>1.7799999999999999E-3</v>
      </c>
      <c r="Z85">
        <v>5.9499999999999997E-2</v>
      </c>
      <c r="AA85">
        <v>-1.12E-2</v>
      </c>
      <c r="AB85">
        <v>-4.1000000000000003E-3</v>
      </c>
      <c r="AC85" s="21">
        <f t="shared" si="39"/>
        <v>1.8299999999999997E-2</v>
      </c>
      <c r="AD85" s="21">
        <f t="shared" si="40"/>
        <v>7.3600000000000002E-3</v>
      </c>
      <c r="AE85" s="21">
        <f t="shared" si="41"/>
        <v>2.9500000000000004E-3</v>
      </c>
      <c r="AF85">
        <v>8.0600000000000005E-2</v>
      </c>
      <c r="AG85">
        <v>-2.12E-2</v>
      </c>
      <c r="AH85">
        <v>1.8800000000000001E-2</v>
      </c>
      <c r="AI85" s="21">
        <f t="shared" si="42"/>
        <v>9.2199999999999921E-3</v>
      </c>
      <c r="AJ85" s="21">
        <f t="shared" si="43"/>
        <v>1.907E-2</v>
      </c>
      <c r="AK85" s="21">
        <f t="shared" si="44"/>
        <v>1.7320000000000002E-2</v>
      </c>
      <c r="AL85">
        <v>7.1400000000000005E-2</v>
      </c>
      <c r="AM85">
        <v>-6.3E-3</v>
      </c>
      <c r="AN85">
        <v>6.8999999999999999E-3</v>
      </c>
      <c r="AO85" s="21">
        <f t="shared" si="45"/>
        <v>1.5399999999999997E-2</v>
      </c>
      <c r="AP85" s="21">
        <f t="shared" si="46"/>
        <v>1.0099999999999996E-3</v>
      </c>
      <c r="AQ85" s="21">
        <f t="shared" si="47"/>
        <v>4.8900000000000002E-3</v>
      </c>
      <c r="AR85">
        <v>8.6800000000000002E-2</v>
      </c>
      <c r="AS85">
        <v>3.0999999999999999E-3</v>
      </c>
      <c r="AT85">
        <v>1.5E-3</v>
      </c>
      <c r="AU85" s="21">
        <f t="shared" si="48"/>
        <v>1.009999999999997E-3</v>
      </c>
      <c r="AV85" s="21">
        <f t="shared" si="49"/>
        <v>1.1800000000000001E-3</v>
      </c>
      <c r="AW85" s="21">
        <f t="shared" si="50"/>
        <v>1.8000000000000004E-4</v>
      </c>
      <c r="AX85">
        <v>5.5500000000000001E-2</v>
      </c>
      <c r="AY85">
        <v>-6.7000000000000002E-3</v>
      </c>
      <c r="AZ85">
        <v>1.7500000000000002E-2</v>
      </c>
      <c r="BA85" s="21">
        <f t="shared" si="51"/>
        <v>7.1999999999999842E-4</v>
      </c>
      <c r="BB85" s="21">
        <f t="shared" si="52"/>
        <v>6.1700000000000001E-3</v>
      </c>
      <c r="BC85" s="21">
        <f t="shared" si="53"/>
        <v>1.2070000000000001E-2</v>
      </c>
    </row>
    <row r="86" spans="1:55" ht="15">
      <c r="A86" s="1">
        <v>80</v>
      </c>
      <c r="B86">
        <v>0.125</v>
      </c>
      <c r="C86">
        <v>-1.5100000000000001E-2</v>
      </c>
      <c r="D86">
        <v>9.2999999999999992E-3</v>
      </c>
      <c r="E86" s="15">
        <f t="shared" si="27"/>
        <v>3.4399999999999986E-3</v>
      </c>
      <c r="F86" s="15">
        <f t="shared" si="28"/>
        <v>1.013E-2</v>
      </c>
      <c r="G86" s="16">
        <f t="shared" si="29"/>
        <v>7.7499999999999991E-3</v>
      </c>
      <c r="H86">
        <v>7.7600000000000002E-2</v>
      </c>
      <c r="I86">
        <v>1.2500000000000001E-2</v>
      </c>
      <c r="J86">
        <v>-4.4999999999999997E-3</v>
      </c>
      <c r="K86" s="21">
        <f t="shared" si="30"/>
        <v>3.9900000000000074E-3</v>
      </c>
      <c r="L86" s="21">
        <f t="shared" si="31"/>
        <v>1.039E-2</v>
      </c>
      <c r="M86" s="21">
        <f t="shared" si="32"/>
        <v>8.0999999999999952E-4</v>
      </c>
      <c r="N86">
        <v>0.11409999999999999</v>
      </c>
      <c r="O86">
        <v>-0.02</v>
      </c>
      <c r="P86">
        <v>-9.9000000000000008E-3</v>
      </c>
      <c r="Q86" s="21">
        <f t="shared" si="33"/>
        <v>3.3000000000000113E-3</v>
      </c>
      <c r="R86" s="21">
        <f t="shared" si="34"/>
        <v>1.3100000000000001E-2</v>
      </c>
      <c r="S86" s="21">
        <f t="shared" si="35"/>
        <v>4.830000000000001E-3</v>
      </c>
      <c r="T86">
        <v>0.10100000000000001</v>
      </c>
      <c r="U86">
        <v>2.0000000000000001E-4</v>
      </c>
      <c r="V86">
        <v>2.9999999999999997E-4</v>
      </c>
      <c r="W86" s="21">
        <f t="shared" si="36"/>
        <v>6.2099999999999933E-3</v>
      </c>
      <c r="X86" s="21">
        <f t="shared" si="37"/>
        <v>1.98E-3</v>
      </c>
      <c r="Y86" s="21">
        <f t="shared" si="38"/>
        <v>1.7200000000000002E-3</v>
      </c>
      <c r="Z86">
        <v>7.2700000000000001E-2</v>
      </c>
      <c r="AA86">
        <v>1.21E-2</v>
      </c>
      <c r="AB86">
        <v>7.4999999999999997E-3</v>
      </c>
      <c r="AC86" s="21">
        <f t="shared" si="39"/>
        <v>3.15E-2</v>
      </c>
      <c r="AD86" s="21">
        <f t="shared" si="40"/>
        <v>8.26E-3</v>
      </c>
      <c r="AE86" s="21">
        <f t="shared" si="41"/>
        <v>6.3499999999999997E-3</v>
      </c>
      <c r="AF86">
        <v>7.2300000000000003E-2</v>
      </c>
      <c r="AG86">
        <v>-2.8999999999999998E-3</v>
      </c>
      <c r="AH86">
        <v>2.2499999999999999E-2</v>
      </c>
      <c r="AI86" s="21">
        <f t="shared" si="42"/>
        <v>1.7519999999999994E-2</v>
      </c>
      <c r="AJ86" s="21">
        <f t="shared" si="43"/>
        <v>7.6999999999999985E-4</v>
      </c>
      <c r="AK86" s="21">
        <f t="shared" si="44"/>
        <v>2.102E-2</v>
      </c>
      <c r="AL86">
        <v>9.1399999999999995E-2</v>
      </c>
      <c r="AM86">
        <v>-4.8999999999999998E-3</v>
      </c>
      <c r="AN86">
        <v>2.2000000000000001E-3</v>
      </c>
      <c r="AO86" s="21">
        <f t="shared" si="45"/>
        <v>4.599999999999993E-3</v>
      </c>
      <c r="AP86" s="21">
        <f t="shared" si="46"/>
        <v>3.9000000000000059E-4</v>
      </c>
      <c r="AQ86" s="21">
        <f t="shared" si="47"/>
        <v>1.9000000000000006E-4</v>
      </c>
      <c r="AR86">
        <v>7.51E-2</v>
      </c>
      <c r="AS86">
        <v>-1.32E-2</v>
      </c>
      <c r="AT86">
        <v>3.0999999999999999E-3</v>
      </c>
      <c r="AU86" s="21">
        <f t="shared" si="48"/>
        <v>1.2709999999999999E-2</v>
      </c>
      <c r="AV86" s="21">
        <f t="shared" si="49"/>
        <v>8.9200000000000008E-3</v>
      </c>
      <c r="AW86" s="21">
        <f t="shared" si="50"/>
        <v>1.7799999999999999E-3</v>
      </c>
      <c r="AX86">
        <v>5.5500000000000001E-2</v>
      </c>
      <c r="AY86">
        <v>-6.1999999999999998E-3</v>
      </c>
      <c r="AZ86">
        <v>1.61E-2</v>
      </c>
      <c r="BA86" s="21">
        <f t="shared" si="51"/>
        <v>7.1999999999999842E-4</v>
      </c>
      <c r="BB86" s="21">
        <f t="shared" si="52"/>
        <v>5.6699999999999997E-3</v>
      </c>
      <c r="BC86" s="21">
        <f t="shared" si="53"/>
        <v>1.0669999999999999E-2</v>
      </c>
    </row>
    <row r="87" spans="1:55" ht="15">
      <c r="A87" s="1">
        <v>81</v>
      </c>
      <c r="B87">
        <v>0.1239</v>
      </c>
      <c r="C87">
        <v>-8.0000000000000004E-4</v>
      </c>
      <c r="D87">
        <v>2.3999999999999998E-3</v>
      </c>
      <c r="E87" s="15">
        <f t="shared" si="27"/>
        <v>2.3399999999999949E-3</v>
      </c>
      <c r="F87" s="15">
        <f t="shared" si="28"/>
        <v>4.1699999999999992E-3</v>
      </c>
      <c r="G87" s="16">
        <f t="shared" si="29"/>
        <v>8.4999999999999984E-4</v>
      </c>
      <c r="H87">
        <v>7.0999999999999994E-2</v>
      </c>
      <c r="I87">
        <v>-2.0000000000000001E-4</v>
      </c>
      <c r="J87">
        <v>6.6E-3</v>
      </c>
      <c r="K87" s="21">
        <f t="shared" si="30"/>
        <v>2.6100000000000012E-3</v>
      </c>
      <c r="L87" s="21">
        <f t="shared" si="31"/>
        <v>1.9099999999999998E-3</v>
      </c>
      <c r="M87" s="21">
        <f t="shared" si="32"/>
        <v>2.9099999999999998E-3</v>
      </c>
      <c r="N87">
        <v>0.1241</v>
      </c>
      <c r="O87">
        <v>-2.5100000000000001E-2</v>
      </c>
      <c r="P87">
        <v>2.0000000000000001E-4</v>
      </c>
      <c r="Q87" s="21">
        <f t="shared" si="33"/>
        <v>6.6999999999999976E-3</v>
      </c>
      <c r="R87" s="21">
        <f t="shared" si="34"/>
        <v>1.8200000000000001E-2</v>
      </c>
      <c r="S87" s="21">
        <f t="shared" si="35"/>
        <v>4.8700000000000002E-3</v>
      </c>
      <c r="T87">
        <v>0.1008</v>
      </c>
      <c r="U87">
        <v>2.8999999999999998E-3</v>
      </c>
      <c r="V87">
        <v>-1.6000000000000001E-3</v>
      </c>
      <c r="W87" s="21">
        <f t="shared" si="36"/>
        <v>6.409999999999999E-3</v>
      </c>
      <c r="X87" s="21">
        <f t="shared" si="37"/>
        <v>7.1999999999999972E-4</v>
      </c>
      <c r="Y87" s="21">
        <f t="shared" si="38"/>
        <v>4.2000000000000002E-4</v>
      </c>
      <c r="Z87">
        <v>6.9500000000000006E-2</v>
      </c>
      <c r="AA87">
        <v>2.7699999999999999E-2</v>
      </c>
      <c r="AB87">
        <v>6.7999999999999996E-3</v>
      </c>
      <c r="AC87" s="21">
        <f t="shared" si="39"/>
        <v>2.8300000000000006E-2</v>
      </c>
      <c r="AD87" s="21">
        <f t="shared" si="40"/>
        <v>2.3859999999999999E-2</v>
      </c>
      <c r="AE87" s="21">
        <f t="shared" si="41"/>
        <v>5.6499999999999996E-3</v>
      </c>
      <c r="AF87">
        <v>0.1164</v>
      </c>
      <c r="AG87">
        <v>9.1999999999999998E-3</v>
      </c>
      <c r="AH87">
        <v>4.8999999999999998E-3</v>
      </c>
      <c r="AI87" s="21">
        <f t="shared" si="42"/>
        <v>2.6580000000000006E-2</v>
      </c>
      <c r="AJ87" s="21">
        <f t="shared" si="43"/>
        <v>7.0699999999999999E-3</v>
      </c>
      <c r="AK87" s="21">
        <f t="shared" si="44"/>
        <v>3.4199999999999999E-3</v>
      </c>
      <c r="AL87">
        <v>8.1299999999999997E-2</v>
      </c>
      <c r="AM87">
        <v>2.8E-3</v>
      </c>
      <c r="AN87">
        <v>8.0999999999999996E-3</v>
      </c>
      <c r="AO87" s="21">
        <f t="shared" si="45"/>
        <v>5.5000000000000049E-3</v>
      </c>
      <c r="AP87" s="21">
        <f t="shared" si="46"/>
        <v>2.4900000000000005E-3</v>
      </c>
      <c r="AQ87" s="21">
        <f t="shared" si="47"/>
        <v>6.0899999999999999E-3</v>
      </c>
      <c r="AR87">
        <v>0.1091</v>
      </c>
      <c r="AS87">
        <v>1.0200000000000001E-2</v>
      </c>
      <c r="AT87">
        <v>-4.4999999999999997E-3</v>
      </c>
      <c r="AU87" s="21">
        <f t="shared" si="48"/>
        <v>2.1290000000000003E-2</v>
      </c>
      <c r="AV87" s="21">
        <f t="shared" si="49"/>
        <v>5.9200000000000008E-3</v>
      </c>
      <c r="AW87" s="21">
        <f t="shared" si="50"/>
        <v>3.1799999999999997E-3</v>
      </c>
      <c r="AX87">
        <v>3.9E-2</v>
      </c>
      <c r="AY87">
        <v>3.2000000000000002E-3</v>
      </c>
      <c r="AZ87">
        <v>1.4999999999999999E-2</v>
      </c>
      <c r="BA87" s="21">
        <f t="shared" si="51"/>
        <v>1.5780000000000002E-2</v>
      </c>
      <c r="BB87" s="21">
        <f t="shared" si="52"/>
        <v>2.6700000000000001E-3</v>
      </c>
      <c r="BC87" s="21">
        <f t="shared" si="53"/>
        <v>9.5699999999999986E-3</v>
      </c>
    </row>
    <row r="88" spans="1:55" ht="15">
      <c r="A88" s="1">
        <v>82</v>
      </c>
      <c r="B88">
        <v>0.1232</v>
      </c>
      <c r="C88">
        <v>-5.5999999999999999E-3</v>
      </c>
      <c r="D88">
        <v>-4.4000000000000003E-3</v>
      </c>
      <c r="E88" s="15">
        <f t="shared" si="27"/>
        <v>1.6400000000000026E-3</v>
      </c>
      <c r="F88" s="15">
        <f t="shared" si="28"/>
        <v>6.3000000000000035E-4</v>
      </c>
      <c r="G88" s="16">
        <f t="shared" si="29"/>
        <v>2.8500000000000001E-3</v>
      </c>
      <c r="H88">
        <v>7.8299999999999995E-2</v>
      </c>
      <c r="I88">
        <v>1.6299999999999999E-2</v>
      </c>
      <c r="J88">
        <v>2.7199999999999998E-2</v>
      </c>
      <c r="K88" s="21">
        <f t="shared" si="30"/>
        <v>4.6899999999999997E-3</v>
      </c>
      <c r="L88" s="21">
        <f t="shared" si="31"/>
        <v>1.4189999999999998E-2</v>
      </c>
      <c r="M88" s="21">
        <f t="shared" si="32"/>
        <v>2.351E-2</v>
      </c>
      <c r="N88">
        <v>0.1305</v>
      </c>
      <c r="O88">
        <v>4.8999999999999998E-3</v>
      </c>
      <c r="P88">
        <v>-1.1599999999999999E-2</v>
      </c>
      <c r="Q88" s="21">
        <f t="shared" si="33"/>
        <v>1.3100000000000001E-2</v>
      </c>
      <c r="R88" s="21">
        <f t="shared" si="34"/>
        <v>2E-3</v>
      </c>
      <c r="S88" s="21">
        <f t="shared" si="35"/>
        <v>6.5299999999999993E-3</v>
      </c>
      <c r="T88">
        <v>8.7300000000000003E-2</v>
      </c>
      <c r="U88">
        <v>7.1999999999999998E-3</v>
      </c>
      <c r="V88">
        <v>6.3E-3</v>
      </c>
      <c r="W88" s="21">
        <f t="shared" si="36"/>
        <v>1.9909999999999997E-2</v>
      </c>
      <c r="X88" s="21">
        <f t="shared" si="37"/>
        <v>5.0200000000000002E-3</v>
      </c>
      <c r="Y88" s="21">
        <f t="shared" si="38"/>
        <v>4.28E-3</v>
      </c>
      <c r="Z88">
        <v>4.0399999999999998E-2</v>
      </c>
      <c r="AA88">
        <v>4.5100000000000001E-2</v>
      </c>
      <c r="AB88">
        <v>-4.8999999999999998E-3</v>
      </c>
      <c r="AC88" s="21">
        <f t="shared" si="39"/>
        <v>8.000000000000021E-4</v>
      </c>
      <c r="AD88" s="21">
        <f t="shared" si="40"/>
        <v>4.1259999999999998E-2</v>
      </c>
      <c r="AE88" s="21">
        <f t="shared" si="41"/>
        <v>3.7499999999999999E-3</v>
      </c>
      <c r="AF88">
        <v>0.1032</v>
      </c>
      <c r="AG88">
        <v>4.7999999999999996E-3</v>
      </c>
      <c r="AH88">
        <v>3.2000000000000002E-3</v>
      </c>
      <c r="AI88" s="21">
        <f t="shared" si="42"/>
        <v>1.3380000000000003E-2</v>
      </c>
      <c r="AJ88" s="21">
        <f t="shared" si="43"/>
        <v>2.6699999999999996E-3</v>
      </c>
      <c r="AK88" s="21">
        <f t="shared" si="44"/>
        <v>1.7200000000000002E-3</v>
      </c>
      <c r="AL88">
        <v>7.22E-2</v>
      </c>
      <c r="AM88">
        <v>1.0699999999999999E-2</v>
      </c>
      <c r="AN88">
        <v>5.8999999999999999E-3</v>
      </c>
      <c r="AO88" s="21">
        <f t="shared" si="45"/>
        <v>1.4600000000000002E-2</v>
      </c>
      <c r="AP88" s="21">
        <f t="shared" si="46"/>
        <v>5.409999999999999E-3</v>
      </c>
      <c r="AQ88" s="21">
        <f t="shared" si="47"/>
        <v>3.8899999999999998E-3</v>
      </c>
      <c r="AR88">
        <v>8.4199999999999997E-2</v>
      </c>
      <c r="AS88">
        <v>2.5499999999999998E-2</v>
      </c>
      <c r="AT88">
        <v>2.9999999999999997E-4</v>
      </c>
      <c r="AU88" s="21">
        <f t="shared" si="48"/>
        <v>3.6100000000000021E-3</v>
      </c>
      <c r="AV88" s="21">
        <f t="shared" si="49"/>
        <v>2.1219999999999999E-2</v>
      </c>
      <c r="AW88" s="21">
        <f t="shared" si="50"/>
        <v>1.0200000000000001E-3</v>
      </c>
      <c r="AX88">
        <v>3.6600000000000001E-2</v>
      </c>
      <c r="AY88">
        <v>1.18E-2</v>
      </c>
      <c r="AZ88">
        <v>1.0200000000000001E-2</v>
      </c>
      <c r="BA88" s="21">
        <f t="shared" si="51"/>
        <v>1.8180000000000002E-2</v>
      </c>
      <c r="BB88" s="21">
        <f t="shared" si="52"/>
        <v>1.1270000000000001E-2</v>
      </c>
      <c r="BC88" s="21">
        <f t="shared" si="53"/>
        <v>4.7700000000000008E-3</v>
      </c>
    </row>
    <row r="89" spans="1:55" ht="15">
      <c r="A89" s="1">
        <v>83</v>
      </c>
      <c r="B89">
        <v>0.11990000000000001</v>
      </c>
      <c r="C89">
        <v>-1.0999999999999999E-2</v>
      </c>
      <c r="D89">
        <v>-2.5000000000000001E-3</v>
      </c>
      <c r="E89" s="15">
        <f t="shared" si="27"/>
        <v>1.6599999999999948E-3</v>
      </c>
      <c r="F89" s="15">
        <f t="shared" si="28"/>
        <v>6.0299999999999998E-3</v>
      </c>
      <c r="G89" s="16">
        <f t="shared" si="29"/>
        <v>9.5000000000000011E-4</v>
      </c>
      <c r="H89">
        <v>6.5199999999999994E-2</v>
      </c>
      <c r="I89">
        <v>2.7300000000000001E-2</v>
      </c>
      <c r="J89">
        <v>1.5800000000000002E-2</v>
      </c>
      <c r="K89" s="21">
        <f t="shared" si="30"/>
        <v>8.4100000000000008E-3</v>
      </c>
      <c r="L89" s="21">
        <f t="shared" si="31"/>
        <v>2.5190000000000001E-2</v>
      </c>
      <c r="M89" s="21">
        <f t="shared" si="32"/>
        <v>1.2110000000000001E-2</v>
      </c>
      <c r="N89">
        <v>0.11020000000000001</v>
      </c>
      <c r="O89">
        <v>8.8999999999999999E-3</v>
      </c>
      <c r="P89">
        <v>-8.8999999999999999E-3</v>
      </c>
      <c r="Q89" s="21">
        <f t="shared" si="33"/>
        <v>7.1999999999999981E-3</v>
      </c>
      <c r="R89" s="21">
        <f t="shared" si="34"/>
        <v>2E-3</v>
      </c>
      <c r="S89" s="21">
        <f t="shared" si="35"/>
        <v>3.8300000000000001E-3</v>
      </c>
      <c r="T89">
        <v>9.8400000000000001E-2</v>
      </c>
      <c r="U89">
        <v>1.6799999999999999E-2</v>
      </c>
      <c r="V89">
        <v>2.8E-3</v>
      </c>
      <c r="W89" s="21">
        <f t="shared" si="36"/>
        <v>8.8099999999999984E-3</v>
      </c>
      <c r="X89" s="21">
        <f t="shared" si="37"/>
        <v>1.4619999999999999E-2</v>
      </c>
      <c r="Y89" s="21">
        <f t="shared" si="38"/>
        <v>7.7999999999999988E-4</v>
      </c>
      <c r="Z89">
        <v>1.78E-2</v>
      </c>
      <c r="AA89">
        <v>1.2999999999999999E-2</v>
      </c>
      <c r="AB89">
        <v>-1.8E-3</v>
      </c>
      <c r="AC89" s="21">
        <f t="shared" si="39"/>
        <v>2.3400000000000001E-2</v>
      </c>
      <c r="AD89" s="21">
        <f t="shared" si="40"/>
        <v>9.1599999999999997E-3</v>
      </c>
      <c r="AE89" s="21">
        <f t="shared" si="41"/>
        <v>6.4999999999999997E-4</v>
      </c>
      <c r="AF89">
        <v>9.0700000000000003E-2</v>
      </c>
      <c r="AG89">
        <v>5.1000000000000004E-3</v>
      </c>
      <c r="AH89">
        <v>4.5999999999999999E-3</v>
      </c>
      <c r="AI89" s="21">
        <f t="shared" si="42"/>
        <v>8.8000000000000578E-4</v>
      </c>
      <c r="AJ89" s="21">
        <f t="shared" si="43"/>
        <v>2.9700000000000004E-3</v>
      </c>
      <c r="AK89" s="21">
        <f t="shared" si="44"/>
        <v>3.1199999999999999E-3</v>
      </c>
      <c r="AL89">
        <v>7.0499999999999993E-2</v>
      </c>
      <c r="AM89">
        <v>1.8200000000000001E-2</v>
      </c>
      <c r="AN89">
        <v>-4.0000000000000002E-4</v>
      </c>
      <c r="AO89" s="21">
        <f t="shared" si="45"/>
        <v>1.6300000000000009E-2</v>
      </c>
      <c r="AP89" s="21">
        <f t="shared" si="46"/>
        <v>1.2910000000000001E-2</v>
      </c>
      <c r="AQ89" s="21">
        <f t="shared" si="47"/>
        <v>1.6100000000000001E-3</v>
      </c>
      <c r="AR89">
        <v>9.1600000000000001E-2</v>
      </c>
      <c r="AS89">
        <v>1.6999999999999999E-3</v>
      </c>
      <c r="AT89">
        <v>-1E-4</v>
      </c>
      <c r="AU89" s="21">
        <f t="shared" si="48"/>
        <v>3.7900000000000017E-3</v>
      </c>
      <c r="AV89" s="21">
        <f t="shared" si="49"/>
        <v>2.5799999999999998E-3</v>
      </c>
      <c r="AW89" s="21">
        <f t="shared" si="50"/>
        <v>1.2199999999999999E-3</v>
      </c>
      <c r="AX89">
        <v>4.4900000000000002E-2</v>
      </c>
      <c r="AY89">
        <v>1.7999999999999999E-2</v>
      </c>
      <c r="AZ89">
        <v>1.9E-3</v>
      </c>
      <c r="BA89" s="21">
        <f t="shared" si="51"/>
        <v>9.8799999999999999E-3</v>
      </c>
      <c r="BB89" s="21">
        <f t="shared" si="52"/>
        <v>1.7469999999999999E-2</v>
      </c>
      <c r="BC89" s="21">
        <f t="shared" si="53"/>
        <v>3.5300000000000002E-3</v>
      </c>
    </row>
    <row r="90" spans="1:55" ht="15">
      <c r="A90" s="1">
        <v>84</v>
      </c>
      <c r="B90">
        <v>0.1206</v>
      </c>
      <c r="C90">
        <v>-2.5999999999999999E-3</v>
      </c>
      <c r="D90">
        <v>-9.2999999999999992E-3</v>
      </c>
      <c r="E90" s="15">
        <f t="shared" si="27"/>
        <v>9.6000000000000252E-4</v>
      </c>
      <c r="F90" s="15">
        <f t="shared" si="28"/>
        <v>2.3699999999999997E-3</v>
      </c>
      <c r="G90" s="16">
        <f t="shared" si="29"/>
        <v>7.7499999999999991E-3</v>
      </c>
      <c r="H90">
        <v>6.08E-2</v>
      </c>
      <c r="I90">
        <v>-1.26E-2</v>
      </c>
      <c r="J90">
        <v>1.2999999999999999E-3</v>
      </c>
      <c r="K90" s="21">
        <f t="shared" si="30"/>
        <v>1.2809999999999995E-2</v>
      </c>
      <c r="L90" s="21">
        <f t="shared" si="31"/>
        <v>1.0489999999999999E-2</v>
      </c>
      <c r="M90" s="21">
        <f t="shared" si="32"/>
        <v>2.3900000000000002E-3</v>
      </c>
      <c r="N90">
        <v>0.1159</v>
      </c>
      <c r="O90">
        <v>2.8E-3</v>
      </c>
      <c r="P90">
        <v>-6.3E-3</v>
      </c>
      <c r="Q90" s="21">
        <f t="shared" si="33"/>
        <v>1.5000000000000013E-3</v>
      </c>
      <c r="R90" s="21">
        <f t="shared" si="34"/>
        <v>4.0999999999999995E-3</v>
      </c>
      <c r="S90" s="21">
        <f t="shared" si="35"/>
        <v>1.2300000000000002E-3</v>
      </c>
      <c r="T90">
        <v>0.10100000000000001</v>
      </c>
      <c r="U90">
        <v>7.7000000000000002E-3</v>
      </c>
      <c r="V90">
        <v>2.8999999999999998E-3</v>
      </c>
      <c r="W90" s="21">
        <f t="shared" si="36"/>
        <v>6.2099999999999933E-3</v>
      </c>
      <c r="X90" s="21">
        <f t="shared" si="37"/>
        <v>5.5200000000000006E-3</v>
      </c>
      <c r="Y90" s="21">
        <f t="shared" si="38"/>
        <v>8.7999999999999971E-4</v>
      </c>
      <c r="Z90">
        <v>2.7900000000000001E-2</v>
      </c>
      <c r="AA90">
        <v>-1.0800000000000001E-2</v>
      </c>
      <c r="AB90">
        <v>-8.0000000000000004E-4</v>
      </c>
      <c r="AC90" s="21">
        <f t="shared" si="39"/>
        <v>1.3299999999999999E-2</v>
      </c>
      <c r="AD90" s="21">
        <f t="shared" si="40"/>
        <v>6.9600000000000009E-3</v>
      </c>
      <c r="AE90" s="21">
        <f t="shared" si="41"/>
        <v>3.4999999999999994E-4</v>
      </c>
      <c r="AF90">
        <v>9.9400000000000002E-2</v>
      </c>
      <c r="AG90">
        <v>6.3E-3</v>
      </c>
      <c r="AH90">
        <v>-1.37E-2</v>
      </c>
      <c r="AI90" s="21">
        <f t="shared" si="42"/>
        <v>9.5800000000000052E-3</v>
      </c>
      <c r="AJ90" s="21">
        <f t="shared" si="43"/>
        <v>4.1700000000000001E-3</v>
      </c>
      <c r="AK90" s="21">
        <f t="shared" si="44"/>
        <v>1.222E-2</v>
      </c>
      <c r="AL90">
        <v>6.88E-2</v>
      </c>
      <c r="AM90">
        <v>6.4000000000000003E-3</v>
      </c>
      <c r="AN90">
        <v>3.0999999999999999E-3</v>
      </c>
      <c r="AO90" s="21">
        <f t="shared" si="45"/>
        <v>1.8000000000000002E-2</v>
      </c>
      <c r="AP90" s="21">
        <f t="shared" si="46"/>
        <v>1.1099999999999999E-3</v>
      </c>
      <c r="AQ90" s="21">
        <f t="shared" si="47"/>
        <v>1.0899999999999998E-3</v>
      </c>
      <c r="AR90">
        <v>9.6199999999999994E-2</v>
      </c>
      <c r="AS90">
        <v>-1.8700000000000001E-2</v>
      </c>
      <c r="AT90">
        <v>8.0000000000000002E-3</v>
      </c>
      <c r="AU90" s="21">
        <f t="shared" si="48"/>
        <v>8.3899999999999947E-3</v>
      </c>
      <c r="AV90" s="21">
        <f t="shared" si="49"/>
        <v>1.4420000000000002E-2</v>
      </c>
      <c r="AW90" s="21">
        <f t="shared" si="50"/>
        <v>6.6800000000000002E-3</v>
      </c>
      <c r="AX90">
        <v>4.5999999999999999E-2</v>
      </c>
      <c r="AY90">
        <v>1.7600000000000001E-2</v>
      </c>
      <c r="AZ90">
        <v>6.8999999999999999E-3</v>
      </c>
      <c r="BA90" s="21">
        <f t="shared" si="51"/>
        <v>8.7800000000000031E-3</v>
      </c>
      <c r="BB90" s="21">
        <f t="shared" si="52"/>
        <v>1.7070000000000002E-2</v>
      </c>
      <c r="BC90" s="21">
        <f t="shared" si="53"/>
        <v>1.47E-3</v>
      </c>
    </row>
    <row r="91" spans="1:55" ht="15">
      <c r="A91" s="1">
        <v>85</v>
      </c>
      <c r="B91">
        <v>0.12239999999999999</v>
      </c>
      <c r="C91">
        <v>-1E-3</v>
      </c>
      <c r="D91">
        <v>-7.4999999999999997E-3</v>
      </c>
      <c r="E91" s="15">
        <f t="shared" si="27"/>
        <v>8.3999999999999353E-4</v>
      </c>
      <c r="F91" s="15">
        <f t="shared" si="28"/>
        <v>3.9699999999999996E-3</v>
      </c>
      <c r="G91" s="16">
        <f t="shared" si="29"/>
        <v>5.9499999999999996E-3</v>
      </c>
      <c r="H91">
        <v>4.6300000000000001E-2</v>
      </c>
      <c r="I91">
        <v>8.2000000000000007E-3</v>
      </c>
      <c r="J91">
        <v>2.3E-3</v>
      </c>
      <c r="K91" s="21">
        <f t="shared" si="30"/>
        <v>2.7309999999999994E-2</v>
      </c>
      <c r="L91" s="21">
        <f t="shared" si="31"/>
        <v>6.0900000000000008E-3</v>
      </c>
      <c r="M91" s="21">
        <f t="shared" si="32"/>
        <v>1.3900000000000002E-3</v>
      </c>
      <c r="N91">
        <v>0.1179</v>
      </c>
      <c r="O91">
        <v>8.0000000000000004E-4</v>
      </c>
      <c r="P91">
        <v>-6.6E-3</v>
      </c>
      <c r="Q91" s="21">
        <f t="shared" si="33"/>
        <v>5.0000000000000044E-4</v>
      </c>
      <c r="R91" s="21">
        <f t="shared" si="34"/>
        <v>6.0999999999999995E-3</v>
      </c>
      <c r="S91" s="21">
        <f t="shared" si="35"/>
        <v>1.5300000000000001E-3</v>
      </c>
      <c r="T91">
        <v>0.1202</v>
      </c>
      <c r="U91">
        <v>7.4000000000000003E-3</v>
      </c>
      <c r="V91">
        <v>-1.6999999999999999E-3</v>
      </c>
      <c r="W91" s="21">
        <f t="shared" si="36"/>
        <v>1.2990000000000002E-2</v>
      </c>
      <c r="X91" s="21">
        <f t="shared" si="37"/>
        <v>5.2200000000000007E-3</v>
      </c>
      <c r="Y91" s="21">
        <f t="shared" si="38"/>
        <v>3.2000000000000019E-4</v>
      </c>
      <c r="Z91">
        <v>5.5300000000000002E-2</v>
      </c>
      <c r="AA91">
        <v>-2.24E-2</v>
      </c>
      <c r="AB91">
        <v>4.4000000000000003E-3</v>
      </c>
      <c r="AC91" s="21">
        <f t="shared" si="39"/>
        <v>1.4100000000000001E-2</v>
      </c>
      <c r="AD91" s="21">
        <f t="shared" si="40"/>
        <v>1.856E-2</v>
      </c>
      <c r="AE91" s="21">
        <f t="shared" si="41"/>
        <v>3.2500000000000003E-3</v>
      </c>
      <c r="AF91">
        <v>8.9300000000000004E-2</v>
      </c>
      <c r="AG91">
        <v>1.49E-2</v>
      </c>
      <c r="AH91">
        <v>-8.9999999999999993E-3</v>
      </c>
      <c r="AI91" s="21">
        <f t="shared" si="42"/>
        <v>5.1999999999999269E-4</v>
      </c>
      <c r="AJ91" s="21">
        <f t="shared" si="43"/>
        <v>1.277E-2</v>
      </c>
      <c r="AK91" s="21">
        <f t="shared" si="44"/>
        <v>7.5199999999999989E-3</v>
      </c>
      <c r="AL91">
        <v>8.4900000000000003E-2</v>
      </c>
      <c r="AM91">
        <v>3.1699999999999999E-2</v>
      </c>
      <c r="AN91">
        <v>1.4E-3</v>
      </c>
      <c r="AO91" s="21">
        <f t="shared" si="45"/>
        <v>1.8999999999999989E-3</v>
      </c>
      <c r="AP91" s="21">
        <f t="shared" si="46"/>
        <v>2.6409999999999999E-2</v>
      </c>
      <c r="AQ91" s="21">
        <f t="shared" si="47"/>
        <v>6.1000000000000008E-4</v>
      </c>
      <c r="AR91">
        <v>8.5500000000000007E-2</v>
      </c>
      <c r="AS91">
        <v>1.03E-2</v>
      </c>
      <c r="AT91">
        <v>8.3000000000000001E-3</v>
      </c>
      <c r="AU91" s="21">
        <f t="shared" si="48"/>
        <v>2.3099999999999926E-3</v>
      </c>
      <c r="AV91" s="21">
        <f t="shared" si="49"/>
        <v>6.0200000000000002E-3</v>
      </c>
      <c r="AW91" s="21">
        <f t="shared" si="50"/>
        <v>6.9800000000000001E-3</v>
      </c>
      <c r="AX91">
        <v>4.5100000000000001E-2</v>
      </c>
      <c r="AY91">
        <v>8.0000000000000002E-3</v>
      </c>
      <c r="AZ91">
        <v>5.1999999999999998E-3</v>
      </c>
      <c r="BA91" s="21">
        <f t="shared" si="51"/>
        <v>9.6800000000000011E-3</v>
      </c>
      <c r="BB91" s="21">
        <f t="shared" si="52"/>
        <v>7.4700000000000001E-3</v>
      </c>
      <c r="BC91" s="21">
        <f t="shared" si="53"/>
        <v>2.3000000000000017E-4</v>
      </c>
    </row>
    <row r="92" spans="1:55" ht="15">
      <c r="A92" s="1">
        <v>86</v>
      </c>
      <c r="B92">
        <v>0.11509999999999999</v>
      </c>
      <c r="C92">
        <v>-1.06E-2</v>
      </c>
      <c r="D92">
        <v>-3.5999999999999999E-3</v>
      </c>
      <c r="E92" s="15">
        <f t="shared" si="27"/>
        <v>6.4600000000000074E-3</v>
      </c>
      <c r="F92" s="15">
        <f t="shared" si="28"/>
        <v>5.6300000000000005E-3</v>
      </c>
      <c r="G92" s="16">
        <f t="shared" si="29"/>
        <v>2.0499999999999997E-3</v>
      </c>
      <c r="H92">
        <v>2.53E-2</v>
      </c>
      <c r="I92">
        <v>-3.1600000000000003E-2</v>
      </c>
      <c r="J92">
        <v>1.44E-2</v>
      </c>
      <c r="K92" s="21">
        <f t="shared" si="30"/>
        <v>4.8309999999999992E-2</v>
      </c>
      <c r="L92" s="21">
        <f t="shared" si="31"/>
        <v>2.9490000000000002E-2</v>
      </c>
      <c r="M92" s="21">
        <f t="shared" si="32"/>
        <v>1.0709999999999999E-2</v>
      </c>
      <c r="N92">
        <v>0.1137</v>
      </c>
      <c r="O92">
        <v>-2.7000000000000001E-3</v>
      </c>
      <c r="P92">
        <v>-7.6E-3</v>
      </c>
      <c r="Q92" s="21">
        <f t="shared" si="33"/>
        <v>3.7000000000000088E-3</v>
      </c>
      <c r="R92" s="21">
        <f t="shared" si="34"/>
        <v>4.1999999999999997E-3</v>
      </c>
      <c r="S92" s="21">
        <f t="shared" si="35"/>
        <v>2.5300000000000001E-3</v>
      </c>
      <c r="T92">
        <v>0.1169</v>
      </c>
      <c r="U92">
        <v>2.8E-3</v>
      </c>
      <c r="V92">
        <v>-2.8999999999999998E-3</v>
      </c>
      <c r="W92" s="21">
        <f t="shared" si="36"/>
        <v>9.6900000000000042E-3</v>
      </c>
      <c r="X92" s="21">
        <f t="shared" si="37"/>
        <v>6.1999999999999989E-4</v>
      </c>
      <c r="Y92" s="21">
        <f t="shared" si="38"/>
        <v>8.7999999999999971E-4</v>
      </c>
      <c r="Z92">
        <v>8.3599999999999994E-2</v>
      </c>
      <c r="AA92">
        <v>-3.1099999999999999E-2</v>
      </c>
      <c r="AB92">
        <v>-2.8E-3</v>
      </c>
      <c r="AC92" s="21">
        <f t="shared" si="39"/>
        <v>4.2399999999999993E-2</v>
      </c>
      <c r="AD92" s="21">
        <f t="shared" si="40"/>
        <v>2.726E-2</v>
      </c>
      <c r="AE92" s="21">
        <f t="shared" si="41"/>
        <v>1.65E-3</v>
      </c>
      <c r="AF92">
        <v>7.7200000000000005E-2</v>
      </c>
      <c r="AG92">
        <v>1.1999999999999999E-3</v>
      </c>
      <c r="AH92">
        <v>-6.3E-3</v>
      </c>
      <c r="AI92" s="21">
        <f t="shared" si="42"/>
        <v>1.2619999999999992E-2</v>
      </c>
      <c r="AJ92" s="21">
        <f t="shared" si="43"/>
        <v>9.3000000000000005E-4</v>
      </c>
      <c r="AK92" s="21">
        <f t="shared" si="44"/>
        <v>4.8199999999999996E-3</v>
      </c>
      <c r="AL92">
        <v>9.9599999999999994E-2</v>
      </c>
      <c r="AM92">
        <v>8.8000000000000005E-3</v>
      </c>
      <c r="AN92">
        <v>-1.32E-2</v>
      </c>
      <c r="AO92" s="21">
        <f t="shared" si="45"/>
        <v>1.2799999999999992E-2</v>
      </c>
      <c r="AP92" s="21">
        <f t="shared" si="46"/>
        <v>3.5100000000000001E-3</v>
      </c>
      <c r="AQ92" s="21">
        <f t="shared" si="47"/>
        <v>1.119E-2</v>
      </c>
      <c r="AR92">
        <v>8.0399999999999999E-2</v>
      </c>
      <c r="AS92">
        <v>2.3300000000000001E-2</v>
      </c>
      <c r="AT92">
        <v>4.7000000000000002E-3</v>
      </c>
      <c r="AU92" s="21">
        <f t="shared" si="48"/>
        <v>7.4099999999999999E-3</v>
      </c>
      <c r="AV92" s="21">
        <f t="shared" si="49"/>
        <v>1.9020000000000002E-2</v>
      </c>
      <c r="AW92" s="21">
        <f t="shared" si="50"/>
        <v>3.3800000000000002E-3</v>
      </c>
      <c r="AX92">
        <v>5.2600000000000001E-2</v>
      </c>
      <c r="AY92">
        <v>-8.9999999999999993E-3</v>
      </c>
      <c r="AZ92">
        <v>5.4000000000000003E-3</v>
      </c>
      <c r="BA92" s="21">
        <f t="shared" si="51"/>
        <v>2.1800000000000014E-3</v>
      </c>
      <c r="BB92" s="21">
        <f t="shared" si="52"/>
        <v>8.4700000000000001E-3</v>
      </c>
      <c r="BC92" s="21">
        <f t="shared" si="53"/>
        <v>2.9999999999999645E-5</v>
      </c>
    </row>
    <row r="93" spans="1:55" ht="15">
      <c r="A93" s="1">
        <v>87</v>
      </c>
      <c r="B93">
        <v>0.1211</v>
      </c>
      <c r="C93">
        <v>1E-3</v>
      </c>
      <c r="D93">
        <v>5.7999999999999996E-3</v>
      </c>
      <c r="E93" s="15">
        <f t="shared" si="27"/>
        <v>4.6000000000000207E-4</v>
      </c>
      <c r="F93" s="15">
        <f t="shared" si="28"/>
        <v>3.9699999999999996E-3</v>
      </c>
      <c r="G93" s="16">
        <f t="shared" si="29"/>
        <v>4.2499999999999994E-3</v>
      </c>
      <c r="H93">
        <v>2.4899999999999999E-2</v>
      </c>
      <c r="I93">
        <v>-0.02</v>
      </c>
      <c r="J93">
        <v>1.9199999999999998E-2</v>
      </c>
      <c r="K93" s="21">
        <f t="shared" si="30"/>
        <v>4.8709999999999996E-2</v>
      </c>
      <c r="L93" s="21">
        <f t="shared" si="31"/>
        <v>1.789E-2</v>
      </c>
      <c r="M93" s="21">
        <f t="shared" si="32"/>
        <v>1.5509999999999998E-2</v>
      </c>
      <c r="N93">
        <v>0.1173</v>
      </c>
      <c r="O93">
        <v>-1.5E-3</v>
      </c>
      <c r="P93">
        <v>-9.7999999999999997E-3</v>
      </c>
      <c r="Q93" s="21">
        <f t="shared" si="33"/>
        <v>1.0000000000000286E-4</v>
      </c>
      <c r="R93" s="21">
        <f t="shared" si="34"/>
        <v>5.4000000000000003E-3</v>
      </c>
      <c r="S93" s="21">
        <f t="shared" si="35"/>
        <v>4.7299999999999998E-3</v>
      </c>
      <c r="T93">
        <v>0.1061</v>
      </c>
      <c r="U93">
        <v>-2.0000000000000001E-4</v>
      </c>
      <c r="V93">
        <v>-2E-3</v>
      </c>
      <c r="W93" s="21">
        <f t="shared" si="36"/>
        <v>1.1099999999999999E-3</v>
      </c>
      <c r="X93" s="21">
        <f t="shared" si="37"/>
        <v>1.98E-3</v>
      </c>
      <c r="Y93" s="21">
        <f t="shared" si="38"/>
        <v>2.0000000000000052E-5</v>
      </c>
      <c r="Z93">
        <v>5.74E-2</v>
      </c>
      <c r="AA93">
        <v>-3.0000000000000001E-3</v>
      </c>
      <c r="AB93">
        <v>3.0000000000000001E-3</v>
      </c>
      <c r="AC93" s="21">
        <f t="shared" si="39"/>
        <v>1.6199999999999999E-2</v>
      </c>
      <c r="AD93" s="21">
        <f t="shared" si="40"/>
        <v>8.4000000000000003E-4</v>
      </c>
      <c r="AE93" s="21">
        <f t="shared" si="41"/>
        <v>1.8500000000000001E-3</v>
      </c>
      <c r="AF93">
        <v>7.6499999999999999E-2</v>
      </c>
      <c r="AG93">
        <v>-9.1999999999999998E-3</v>
      </c>
      <c r="AH93">
        <v>1.2699999999999999E-2</v>
      </c>
      <c r="AI93" s="21">
        <f t="shared" si="42"/>
        <v>1.3319999999999999E-2</v>
      </c>
      <c r="AJ93" s="21">
        <f t="shared" si="43"/>
        <v>7.0699999999999999E-3</v>
      </c>
      <c r="AK93" s="21">
        <f t="shared" si="44"/>
        <v>1.1219999999999999E-2</v>
      </c>
      <c r="AL93">
        <v>0.1047</v>
      </c>
      <c r="AM93">
        <v>1.8E-3</v>
      </c>
      <c r="AN93">
        <v>-8.8000000000000005E-3</v>
      </c>
      <c r="AO93" s="21">
        <f t="shared" si="45"/>
        <v>1.7899999999999999E-2</v>
      </c>
      <c r="AP93" s="21">
        <f t="shared" si="46"/>
        <v>3.4900000000000005E-3</v>
      </c>
      <c r="AQ93" s="21">
        <f t="shared" si="47"/>
        <v>6.7900000000000009E-3</v>
      </c>
      <c r="AR93">
        <v>8.8599999999999998E-2</v>
      </c>
      <c r="AS93">
        <v>-1.67E-2</v>
      </c>
      <c r="AT93">
        <v>7.1999999999999998E-3</v>
      </c>
      <c r="AU93" s="21">
        <f t="shared" si="48"/>
        <v>7.8999999999999904E-4</v>
      </c>
      <c r="AV93" s="21">
        <f t="shared" si="49"/>
        <v>1.242E-2</v>
      </c>
      <c r="AW93" s="21">
        <f t="shared" si="50"/>
        <v>5.8799999999999998E-3</v>
      </c>
      <c r="AX93">
        <v>4.1700000000000001E-2</v>
      </c>
      <c r="AY93">
        <v>-4.4999999999999997E-3</v>
      </c>
      <c r="AZ93">
        <v>8.9999999999999998E-4</v>
      </c>
      <c r="BA93" s="21">
        <f t="shared" si="51"/>
        <v>1.3080000000000001E-2</v>
      </c>
      <c r="BB93" s="21">
        <f t="shared" si="52"/>
        <v>3.9699999999999996E-3</v>
      </c>
      <c r="BC93" s="21">
        <f t="shared" si="53"/>
        <v>4.5300000000000002E-3</v>
      </c>
    </row>
    <row r="94" spans="1:55" ht="15">
      <c r="A94" s="1">
        <v>88</v>
      </c>
      <c r="B94">
        <v>0.11609999999999999</v>
      </c>
      <c r="C94">
        <v>3.3E-3</v>
      </c>
      <c r="D94">
        <v>6.0000000000000001E-3</v>
      </c>
      <c r="E94" s="15">
        <f t="shared" si="27"/>
        <v>5.4600000000000065E-3</v>
      </c>
      <c r="F94" s="15">
        <f t="shared" si="28"/>
        <v>1.6699999999999996E-3</v>
      </c>
      <c r="G94" s="16">
        <f t="shared" si="29"/>
        <v>4.45E-3</v>
      </c>
      <c r="H94">
        <v>5.9200000000000003E-2</v>
      </c>
      <c r="I94">
        <v>-1.03E-2</v>
      </c>
      <c r="J94">
        <v>1.15E-2</v>
      </c>
      <c r="K94" s="21">
        <f t="shared" si="30"/>
        <v>1.4409999999999992E-2</v>
      </c>
      <c r="L94" s="21">
        <f t="shared" si="31"/>
        <v>8.1899999999999994E-3</v>
      </c>
      <c r="M94" s="21">
        <f t="shared" si="32"/>
        <v>7.8099999999999992E-3</v>
      </c>
      <c r="N94">
        <v>0.1152</v>
      </c>
      <c r="O94">
        <v>-5.1999999999999998E-3</v>
      </c>
      <c r="P94">
        <v>-9.4000000000000004E-3</v>
      </c>
      <c r="Q94" s="21">
        <f t="shared" si="33"/>
        <v>2.2000000000000075E-3</v>
      </c>
      <c r="R94" s="21">
        <f t="shared" si="34"/>
        <v>1.7000000000000001E-3</v>
      </c>
      <c r="S94" s="21">
        <f t="shared" si="35"/>
        <v>4.3300000000000005E-3</v>
      </c>
      <c r="T94">
        <v>0.1014</v>
      </c>
      <c r="U94">
        <v>1.2E-2</v>
      </c>
      <c r="V94">
        <v>-4.5999999999999999E-3</v>
      </c>
      <c r="W94" s="21">
        <f t="shared" si="36"/>
        <v>5.8099999999999957E-3</v>
      </c>
      <c r="X94" s="21">
        <f t="shared" si="37"/>
        <v>9.8200000000000006E-3</v>
      </c>
      <c r="Y94" s="21">
        <f t="shared" si="38"/>
        <v>2.5799999999999998E-3</v>
      </c>
      <c r="Z94">
        <v>4.3400000000000001E-2</v>
      </c>
      <c r="AA94">
        <v>8.9999999999999998E-4</v>
      </c>
      <c r="AB94">
        <v>6.9999999999999999E-4</v>
      </c>
      <c r="AC94" s="21">
        <f t="shared" si="39"/>
        <v>2.2000000000000006E-3</v>
      </c>
      <c r="AD94" s="21">
        <f t="shared" si="40"/>
        <v>2.9399999999999999E-3</v>
      </c>
      <c r="AE94" s="21">
        <f t="shared" si="41"/>
        <v>4.4999999999999999E-4</v>
      </c>
      <c r="AF94">
        <v>9.1899999999999996E-2</v>
      </c>
      <c r="AG94">
        <v>4.0000000000000001E-3</v>
      </c>
      <c r="AH94">
        <v>3.3999999999999998E-3</v>
      </c>
      <c r="AI94" s="21">
        <f t="shared" si="42"/>
        <v>2.0799999999999985E-3</v>
      </c>
      <c r="AJ94" s="21">
        <f t="shared" si="43"/>
        <v>1.8700000000000001E-3</v>
      </c>
      <c r="AK94" s="21">
        <f t="shared" si="44"/>
        <v>1.9199999999999998E-3</v>
      </c>
      <c r="AL94">
        <v>0.1016</v>
      </c>
      <c r="AM94">
        <v>2.8999999999999998E-3</v>
      </c>
      <c r="AN94">
        <v>-1.1999999999999999E-3</v>
      </c>
      <c r="AO94" s="21">
        <f t="shared" si="45"/>
        <v>1.4799999999999994E-2</v>
      </c>
      <c r="AP94" s="21">
        <f t="shared" si="46"/>
        <v>2.3900000000000006E-3</v>
      </c>
      <c r="AQ94" s="21">
        <f t="shared" si="47"/>
        <v>8.1000000000000017E-4</v>
      </c>
      <c r="AR94">
        <v>0.1211</v>
      </c>
      <c r="AS94">
        <v>-1.55E-2</v>
      </c>
      <c r="AT94">
        <v>1.04E-2</v>
      </c>
      <c r="AU94" s="21">
        <f t="shared" si="48"/>
        <v>3.329E-2</v>
      </c>
      <c r="AV94" s="21">
        <f t="shared" si="49"/>
        <v>1.1220000000000001E-2</v>
      </c>
      <c r="AW94" s="21">
        <f t="shared" si="50"/>
        <v>9.0799999999999995E-3</v>
      </c>
      <c r="AX94">
        <v>5.1700000000000003E-2</v>
      </c>
      <c r="AY94">
        <v>-1.24E-2</v>
      </c>
      <c r="AZ94">
        <v>-5.0000000000000001E-4</v>
      </c>
      <c r="BA94" s="21">
        <f t="shared" si="51"/>
        <v>3.0799999999999994E-3</v>
      </c>
      <c r="BB94" s="21">
        <f t="shared" si="52"/>
        <v>1.187E-2</v>
      </c>
      <c r="BC94" s="21">
        <f t="shared" si="53"/>
        <v>4.9300000000000004E-3</v>
      </c>
    </row>
    <row r="95" spans="1:55" ht="15">
      <c r="A95" s="1">
        <v>89</v>
      </c>
      <c r="B95">
        <v>0.1164</v>
      </c>
      <c r="C95">
        <v>-6.4999999999999997E-3</v>
      </c>
      <c r="D95">
        <v>2.8E-3</v>
      </c>
      <c r="E95" s="15">
        <f t="shared" si="27"/>
        <v>5.1599999999999979E-3</v>
      </c>
      <c r="F95" s="15">
        <f t="shared" si="28"/>
        <v>1.5300000000000001E-3</v>
      </c>
      <c r="G95" s="16">
        <f t="shared" si="29"/>
        <v>1.25E-3</v>
      </c>
      <c r="H95">
        <v>8.9300000000000004E-2</v>
      </c>
      <c r="I95">
        <v>2.7799999999999998E-2</v>
      </c>
      <c r="J95">
        <v>-1.9699999999999999E-2</v>
      </c>
      <c r="K95" s="21">
        <f t="shared" si="30"/>
        <v>1.5690000000000009E-2</v>
      </c>
      <c r="L95" s="21">
        <f t="shared" si="31"/>
        <v>2.5689999999999998E-2</v>
      </c>
      <c r="M95" s="21">
        <f t="shared" si="32"/>
        <v>1.601E-2</v>
      </c>
      <c r="N95">
        <v>0.1166</v>
      </c>
      <c r="O95">
        <v>-6.3E-3</v>
      </c>
      <c r="P95">
        <v>-1.29E-2</v>
      </c>
      <c r="Q95" s="21">
        <f t="shared" si="33"/>
        <v>8.0000000000000904E-4</v>
      </c>
      <c r="R95" s="21">
        <f t="shared" si="34"/>
        <v>5.9999999999999984E-4</v>
      </c>
      <c r="S95" s="21">
        <f t="shared" si="35"/>
        <v>7.8300000000000002E-3</v>
      </c>
      <c r="T95">
        <v>0.10199999999999999</v>
      </c>
      <c r="U95">
        <v>8.2000000000000007E-3</v>
      </c>
      <c r="V95">
        <v>-2.3E-3</v>
      </c>
      <c r="W95" s="21">
        <f t="shared" si="36"/>
        <v>5.2100000000000063E-3</v>
      </c>
      <c r="X95" s="21">
        <f t="shared" si="37"/>
        <v>6.020000000000001E-3</v>
      </c>
      <c r="Y95" s="21">
        <f t="shared" si="38"/>
        <v>2.7999999999999987E-4</v>
      </c>
      <c r="Z95">
        <v>2.8400000000000002E-2</v>
      </c>
      <c r="AA95">
        <v>9.9000000000000008E-3</v>
      </c>
      <c r="AB95">
        <v>1.2999999999999999E-3</v>
      </c>
      <c r="AC95" s="21">
        <f t="shared" si="39"/>
        <v>1.2799999999999999E-2</v>
      </c>
      <c r="AD95" s="21">
        <f t="shared" si="40"/>
        <v>6.0600000000000011E-3</v>
      </c>
      <c r="AE95" s="21">
        <f t="shared" si="41"/>
        <v>1.4999999999999996E-4</v>
      </c>
      <c r="AF95">
        <v>9.8699999999999996E-2</v>
      </c>
      <c r="AG95">
        <v>-6.9999999999999999E-4</v>
      </c>
      <c r="AH95">
        <v>-6.3E-3</v>
      </c>
      <c r="AI95" s="21">
        <f t="shared" si="42"/>
        <v>8.879999999999999E-3</v>
      </c>
      <c r="AJ95" s="21">
        <f t="shared" si="43"/>
        <v>1.4299999999999998E-3</v>
      </c>
      <c r="AK95" s="21">
        <f t="shared" si="44"/>
        <v>4.8199999999999996E-3</v>
      </c>
      <c r="AL95">
        <v>9.2799999999999994E-2</v>
      </c>
      <c r="AM95">
        <v>1.72E-2</v>
      </c>
      <c r="AN95">
        <v>-7.1999999999999998E-3</v>
      </c>
      <c r="AO95" s="21">
        <f t="shared" si="45"/>
        <v>5.9999999999999915E-3</v>
      </c>
      <c r="AP95" s="21">
        <f t="shared" si="46"/>
        <v>1.191E-2</v>
      </c>
      <c r="AQ95" s="21">
        <f t="shared" si="47"/>
        <v>5.1900000000000002E-3</v>
      </c>
      <c r="AR95">
        <v>0.12790000000000001</v>
      </c>
      <c r="AS95">
        <v>4.7000000000000002E-3</v>
      </c>
      <c r="AT95">
        <v>6.4999999999999997E-3</v>
      </c>
      <c r="AU95" s="21">
        <f t="shared" si="48"/>
        <v>4.0090000000000015E-2</v>
      </c>
      <c r="AV95" s="21">
        <f t="shared" si="49"/>
        <v>4.2000000000000023E-4</v>
      </c>
      <c r="AW95" s="21">
        <f t="shared" si="50"/>
        <v>5.1799999999999997E-3</v>
      </c>
      <c r="AX95">
        <v>5.8299999999999998E-2</v>
      </c>
      <c r="AY95">
        <v>5.9999999999999995E-4</v>
      </c>
      <c r="AZ95">
        <v>-3.7000000000000002E-3</v>
      </c>
      <c r="BA95" s="21">
        <f t="shared" si="51"/>
        <v>3.5199999999999954E-3</v>
      </c>
      <c r="BB95" s="21">
        <f t="shared" si="52"/>
        <v>6.9999999999999967E-5</v>
      </c>
      <c r="BC95" s="21">
        <f t="shared" si="53"/>
        <v>1.7299999999999998E-3</v>
      </c>
    </row>
    <row r="96" spans="1:55" ht="15">
      <c r="A96" s="1">
        <v>90</v>
      </c>
      <c r="B96">
        <v>0.11169999999999999</v>
      </c>
      <c r="C96">
        <v>-3.8E-3</v>
      </c>
      <c r="D96">
        <v>-2.8E-3</v>
      </c>
      <c r="E96" s="15">
        <f t="shared" si="27"/>
        <v>9.8600000000000076E-3</v>
      </c>
      <c r="F96" s="15">
        <f t="shared" si="28"/>
        <v>1.1699999999999996E-3</v>
      </c>
      <c r="G96" s="16">
        <f t="shared" si="29"/>
        <v>1.25E-3</v>
      </c>
      <c r="H96">
        <v>7.4800000000000005E-2</v>
      </c>
      <c r="I96">
        <v>-3.8E-3</v>
      </c>
      <c r="J96">
        <v>-5.9999999999999995E-4</v>
      </c>
      <c r="K96" s="21">
        <f t="shared" si="30"/>
        <v>1.1900000000000105E-3</v>
      </c>
      <c r="L96" s="21">
        <f t="shared" si="31"/>
        <v>1.6900000000000001E-3</v>
      </c>
      <c r="M96" s="21">
        <f t="shared" si="32"/>
        <v>3.0900000000000003E-3</v>
      </c>
      <c r="N96">
        <v>0.1176</v>
      </c>
      <c r="O96">
        <v>-1.17E-2</v>
      </c>
      <c r="P96">
        <v>-4.7999999999999996E-3</v>
      </c>
      <c r="Q96" s="21">
        <f t="shared" si="33"/>
        <v>1.9999999999999185E-4</v>
      </c>
      <c r="R96" s="21">
        <f t="shared" si="34"/>
        <v>4.8000000000000004E-3</v>
      </c>
      <c r="S96" s="21">
        <f t="shared" si="35"/>
        <v>2.7000000000000027E-4</v>
      </c>
      <c r="T96">
        <v>0.10100000000000001</v>
      </c>
      <c r="U96">
        <v>3.3999999999999998E-3</v>
      </c>
      <c r="V96">
        <v>9.4999999999999998E-3</v>
      </c>
      <c r="W96" s="21">
        <f t="shared" si="36"/>
        <v>6.2099999999999933E-3</v>
      </c>
      <c r="X96" s="21">
        <f t="shared" si="37"/>
        <v>1.2199999999999997E-3</v>
      </c>
      <c r="Y96" s="21">
        <f t="shared" si="38"/>
        <v>7.4799999999999997E-3</v>
      </c>
      <c r="Z96">
        <v>5.0500000000000003E-2</v>
      </c>
      <c r="AA96">
        <v>1.21E-2</v>
      </c>
      <c r="AB96">
        <v>-1.2E-2</v>
      </c>
      <c r="AC96" s="21">
        <f t="shared" si="39"/>
        <v>9.3000000000000027E-3</v>
      </c>
      <c r="AD96" s="21">
        <f t="shared" si="40"/>
        <v>8.26E-3</v>
      </c>
      <c r="AE96" s="21">
        <f t="shared" si="41"/>
        <v>1.085E-2</v>
      </c>
      <c r="AF96">
        <v>9.8299999999999998E-2</v>
      </c>
      <c r="AG96">
        <v>2.7000000000000001E-3</v>
      </c>
      <c r="AH96">
        <v>-4.8999999999999998E-3</v>
      </c>
      <c r="AI96" s="21">
        <f t="shared" si="42"/>
        <v>8.4800000000000014E-3</v>
      </c>
      <c r="AJ96" s="21">
        <f t="shared" si="43"/>
        <v>5.7000000000000019E-4</v>
      </c>
      <c r="AK96" s="21">
        <f t="shared" si="44"/>
        <v>3.4199999999999999E-3</v>
      </c>
      <c r="AL96">
        <v>8.5800000000000001E-2</v>
      </c>
      <c r="AM96">
        <v>1.6199999999999999E-2</v>
      </c>
      <c r="AN96">
        <v>-3.8E-3</v>
      </c>
      <c r="AO96" s="21">
        <f t="shared" si="45"/>
        <v>1.0000000000000009E-3</v>
      </c>
      <c r="AP96" s="21">
        <f t="shared" si="46"/>
        <v>1.091E-2</v>
      </c>
      <c r="AQ96" s="21">
        <f t="shared" si="47"/>
        <v>1.7899999999999999E-3</v>
      </c>
      <c r="AR96">
        <v>0.1099</v>
      </c>
      <c r="AS96">
        <v>-1.4999999999999999E-2</v>
      </c>
      <c r="AT96">
        <v>-1.9E-3</v>
      </c>
      <c r="AU96" s="21">
        <f t="shared" si="48"/>
        <v>2.2089999999999999E-2</v>
      </c>
      <c r="AV96" s="21">
        <f t="shared" si="49"/>
        <v>1.072E-2</v>
      </c>
      <c r="AW96" s="21">
        <f t="shared" si="50"/>
        <v>5.8E-4</v>
      </c>
      <c r="AX96">
        <v>4.9000000000000002E-2</v>
      </c>
      <c r="AY96">
        <v>-1.2E-2</v>
      </c>
      <c r="AZ96">
        <v>-3.3999999999999998E-3</v>
      </c>
      <c r="BA96" s="21">
        <f t="shared" si="51"/>
        <v>5.7800000000000004E-3</v>
      </c>
      <c r="BB96" s="21">
        <f t="shared" si="52"/>
        <v>1.1470000000000001E-2</v>
      </c>
      <c r="BC96" s="21">
        <f t="shared" si="53"/>
        <v>2.0300000000000001E-3</v>
      </c>
    </row>
    <row r="97" spans="1:55" ht="15">
      <c r="A97" s="1">
        <v>91</v>
      </c>
      <c r="B97">
        <v>0.11219999999999999</v>
      </c>
      <c r="C97">
        <v>-1.0200000000000001E-2</v>
      </c>
      <c r="D97">
        <v>-5.7999999999999996E-3</v>
      </c>
      <c r="E97" s="15">
        <f t="shared" si="27"/>
        <v>9.3600000000000072E-3</v>
      </c>
      <c r="F97" s="15">
        <f t="shared" si="28"/>
        <v>5.2300000000000011E-3</v>
      </c>
      <c r="G97" s="16">
        <f t="shared" si="29"/>
        <v>4.2499999999999994E-3</v>
      </c>
      <c r="H97">
        <v>6.2700000000000006E-2</v>
      </c>
      <c r="I97">
        <v>-5.1999999999999998E-3</v>
      </c>
      <c r="J97">
        <v>2.3400000000000001E-2</v>
      </c>
      <c r="K97" s="21">
        <f t="shared" si="30"/>
        <v>1.0909999999999989E-2</v>
      </c>
      <c r="L97" s="21">
        <f t="shared" si="31"/>
        <v>3.0899999999999999E-3</v>
      </c>
      <c r="M97" s="21">
        <f t="shared" si="32"/>
        <v>1.9710000000000002E-2</v>
      </c>
      <c r="N97">
        <v>0.11219999999999999</v>
      </c>
      <c r="O97">
        <v>-3.3999999999999998E-3</v>
      </c>
      <c r="P97">
        <v>-1.9E-3</v>
      </c>
      <c r="Q97" s="21">
        <f t="shared" si="33"/>
        <v>5.2000000000000102E-3</v>
      </c>
      <c r="R97" s="21">
        <f t="shared" si="34"/>
        <v>3.5000000000000001E-3</v>
      </c>
      <c r="S97" s="21">
        <f t="shared" si="35"/>
        <v>3.1700000000000001E-3</v>
      </c>
      <c r="T97">
        <v>0.1082</v>
      </c>
      <c r="U97">
        <v>1.18E-2</v>
      </c>
      <c r="V97">
        <v>1.6999999999999999E-3</v>
      </c>
      <c r="W97" s="21">
        <f t="shared" si="36"/>
        <v>9.9000000000000477E-4</v>
      </c>
      <c r="X97" s="21">
        <f t="shared" si="37"/>
        <v>9.6200000000000001E-3</v>
      </c>
      <c r="Y97" s="21">
        <f t="shared" si="38"/>
        <v>3.2000000000000019E-4</v>
      </c>
      <c r="Z97">
        <v>4.5199999999999997E-2</v>
      </c>
      <c r="AA97">
        <v>3.8999999999999998E-3</v>
      </c>
      <c r="AB97">
        <v>-1.1599999999999999E-2</v>
      </c>
      <c r="AC97" s="21">
        <f t="shared" si="39"/>
        <v>3.9999999999999966E-3</v>
      </c>
      <c r="AD97" s="21">
        <f t="shared" si="40"/>
        <v>5.9999999999999724E-5</v>
      </c>
      <c r="AE97" s="21">
        <f t="shared" si="41"/>
        <v>1.0449999999999999E-2</v>
      </c>
      <c r="AF97">
        <v>9.5000000000000001E-2</v>
      </c>
      <c r="AG97">
        <v>2.3999999999999998E-3</v>
      </c>
      <c r="AH97">
        <v>-8.6E-3</v>
      </c>
      <c r="AI97" s="21">
        <f t="shared" si="42"/>
        <v>5.180000000000004E-3</v>
      </c>
      <c r="AJ97" s="21">
        <f t="shared" si="43"/>
        <v>2.6999999999999984E-4</v>
      </c>
      <c r="AK97" s="21">
        <f t="shared" si="44"/>
        <v>7.1199999999999996E-3</v>
      </c>
      <c r="AL97">
        <v>9.1300000000000006E-2</v>
      </c>
      <c r="AM97">
        <v>2.0199999999999999E-2</v>
      </c>
      <c r="AN97">
        <v>4.7999999999999996E-3</v>
      </c>
      <c r="AO97" s="21">
        <f t="shared" si="45"/>
        <v>4.500000000000004E-3</v>
      </c>
      <c r="AP97" s="21">
        <f t="shared" si="46"/>
        <v>1.491E-2</v>
      </c>
      <c r="AQ97" s="21">
        <f t="shared" si="47"/>
        <v>2.7899999999999995E-3</v>
      </c>
      <c r="AR97">
        <v>0.1004</v>
      </c>
      <c r="AS97">
        <v>-3.2300000000000002E-2</v>
      </c>
      <c r="AT97">
        <v>-1.8E-3</v>
      </c>
      <c r="AU97" s="21">
        <f t="shared" si="48"/>
        <v>1.2590000000000004E-2</v>
      </c>
      <c r="AV97" s="21">
        <f t="shared" si="49"/>
        <v>2.8020000000000003E-2</v>
      </c>
      <c r="AW97" s="21">
        <f t="shared" si="50"/>
        <v>4.7999999999999996E-4</v>
      </c>
      <c r="AX97">
        <v>4.5199999999999997E-2</v>
      </c>
      <c r="AY97">
        <v>6.0000000000000001E-3</v>
      </c>
      <c r="AZ97">
        <v>1.2E-2</v>
      </c>
      <c r="BA97" s="21">
        <f t="shared" si="51"/>
        <v>9.5800000000000052E-3</v>
      </c>
      <c r="BB97" s="21">
        <f t="shared" si="52"/>
        <v>5.47E-3</v>
      </c>
      <c r="BC97" s="21">
        <f t="shared" si="53"/>
        <v>6.5700000000000003E-3</v>
      </c>
    </row>
    <row r="98" spans="1:55" ht="15">
      <c r="A98" s="1">
        <v>92</v>
      </c>
      <c r="B98">
        <v>0.1119</v>
      </c>
      <c r="C98">
        <v>-1.06E-2</v>
      </c>
      <c r="D98">
        <v>-1.1000000000000001E-3</v>
      </c>
      <c r="E98" s="15">
        <f t="shared" si="27"/>
        <v>9.6600000000000019E-3</v>
      </c>
      <c r="F98" s="15">
        <f t="shared" si="28"/>
        <v>5.6300000000000005E-3</v>
      </c>
      <c r="G98" s="16">
        <f t="shared" si="29"/>
        <v>4.4999999999999988E-4</v>
      </c>
      <c r="H98">
        <v>8.7900000000000006E-2</v>
      </c>
      <c r="I98">
        <v>8.5000000000000006E-3</v>
      </c>
      <c r="J98">
        <v>6.1000000000000004E-3</v>
      </c>
      <c r="K98" s="21">
        <f t="shared" si="30"/>
        <v>1.4290000000000011E-2</v>
      </c>
      <c r="L98" s="21">
        <f t="shared" si="31"/>
        <v>6.3900000000000007E-3</v>
      </c>
      <c r="M98" s="21">
        <f t="shared" si="32"/>
        <v>2.4100000000000002E-3</v>
      </c>
      <c r="N98">
        <v>0.1129</v>
      </c>
      <c r="O98">
        <v>-4.4999999999999997E-3</v>
      </c>
      <c r="P98">
        <v>-1.6000000000000001E-3</v>
      </c>
      <c r="Q98" s="21">
        <f t="shared" si="33"/>
        <v>4.500000000000004E-3</v>
      </c>
      <c r="R98" s="21">
        <f t="shared" si="34"/>
        <v>2.4000000000000002E-3</v>
      </c>
      <c r="S98" s="21">
        <f t="shared" si="35"/>
        <v>3.47E-3</v>
      </c>
      <c r="T98">
        <v>0.1041</v>
      </c>
      <c r="U98">
        <v>3.5999999999999999E-3</v>
      </c>
      <c r="V98">
        <v>-5.0000000000000001E-4</v>
      </c>
      <c r="W98" s="21">
        <f t="shared" si="36"/>
        <v>3.1100000000000017E-3</v>
      </c>
      <c r="X98" s="21">
        <f t="shared" si="37"/>
        <v>1.4199999999999998E-3</v>
      </c>
      <c r="Y98" s="21">
        <f t="shared" si="38"/>
        <v>1.5200000000000001E-3</v>
      </c>
      <c r="Z98">
        <v>4.48E-2</v>
      </c>
      <c r="AA98">
        <v>8.6999999999999994E-3</v>
      </c>
      <c r="AB98">
        <v>-5.4999999999999997E-3</v>
      </c>
      <c r="AC98" s="21">
        <f t="shared" si="39"/>
        <v>3.599999999999999E-3</v>
      </c>
      <c r="AD98" s="21">
        <f t="shared" si="40"/>
        <v>4.8599999999999997E-3</v>
      </c>
      <c r="AE98" s="21">
        <f t="shared" si="41"/>
        <v>4.3499999999999997E-3</v>
      </c>
      <c r="AF98">
        <v>9.98E-2</v>
      </c>
      <c r="AG98">
        <v>-7.7999999999999996E-3</v>
      </c>
      <c r="AH98">
        <v>-1.2500000000000001E-2</v>
      </c>
      <c r="AI98" s="21">
        <f t="shared" si="42"/>
        <v>9.9800000000000028E-3</v>
      </c>
      <c r="AJ98" s="21">
        <f t="shared" si="43"/>
        <v>5.6699999999999997E-3</v>
      </c>
      <c r="AK98" s="21">
        <f t="shared" si="44"/>
        <v>1.102E-2</v>
      </c>
      <c r="AL98">
        <v>8.2199999999999995E-2</v>
      </c>
      <c r="AM98">
        <v>1.3299999999999999E-2</v>
      </c>
      <c r="AN98">
        <v>1.2999999999999999E-3</v>
      </c>
      <c r="AO98" s="21">
        <f t="shared" si="45"/>
        <v>4.6000000000000069E-3</v>
      </c>
      <c r="AP98" s="21">
        <f t="shared" si="46"/>
        <v>8.0099999999999998E-3</v>
      </c>
      <c r="AQ98" s="21">
        <f t="shared" si="47"/>
        <v>7.1000000000000013E-4</v>
      </c>
      <c r="AR98">
        <v>9.6299999999999997E-2</v>
      </c>
      <c r="AS98">
        <v>-1.32E-2</v>
      </c>
      <c r="AT98">
        <v>0</v>
      </c>
      <c r="AU98" s="21">
        <f t="shared" si="48"/>
        <v>8.4899999999999975E-3</v>
      </c>
      <c r="AV98" s="21">
        <f t="shared" si="49"/>
        <v>8.9200000000000008E-3</v>
      </c>
      <c r="AW98" s="21">
        <f t="shared" si="50"/>
        <v>1.32E-3</v>
      </c>
      <c r="AX98">
        <v>0.03</v>
      </c>
      <c r="AY98">
        <v>4.3E-3</v>
      </c>
      <c r="AZ98">
        <v>1.7299999999999999E-2</v>
      </c>
      <c r="BA98" s="21">
        <f t="shared" si="51"/>
        <v>2.4780000000000003E-2</v>
      </c>
      <c r="BB98" s="21">
        <f t="shared" si="52"/>
        <v>3.7699999999999999E-3</v>
      </c>
      <c r="BC98" s="21">
        <f t="shared" si="53"/>
        <v>1.1869999999999999E-2</v>
      </c>
    </row>
    <row r="99" spans="1:55" ht="15">
      <c r="A99" s="1">
        <v>93</v>
      </c>
      <c r="B99">
        <v>0.121</v>
      </c>
      <c r="C99">
        <v>-7.7999999999999996E-3</v>
      </c>
      <c r="D99">
        <v>1.8E-3</v>
      </c>
      <c r="E99" s="15">
        <f t="shared" si="27"/>
        <v>5.6000000000000494E-4</v>
      </c>
      <c r="F99" s="15">
        <f t="shared" si="28"/>
        <v>2.8300000000000001E-3</v>
      </c>
      <c r="G99" s="16">
        <f t="shared" si="29"/>
        <v>2.5000000000000001E-4</v>
      </c>
      <c r="H99">
        <v>8.6499999999999994E-2</v>
      </c>
      <c r="I99">
        <v>7.7999999999999996E-3</v>
      </c>
      <c r="J99">
        <v>-1.9599999999999999E-2</v>
      </c>
      <c r="K99" s="21">
        <f t="shared" si="30"/>
        <v>1.2889999999999999E-2</v>
      </c>
      <c r="L99" s="21">
        <f t="shared" si="31"/>
        <v>5.6899999999999997E-3</v>
      </c>
      <c r="M99" s="21">
        <f t="shared" si="32"/>
        <v>1.5910000000000001E-2</v>
      </c>
      <c r="N99">
        <v>0.1106</v>
      </c>
      <c r="O99">
        <v>-5.1999999999999998E-3</v>
      </c>
      <c r="P99">
        <v>-5.0000000000000001E-4</v>
      </c>
      <c r="Q99" s="21">
        <f t="shared" si="33"/>
        <v>6.8000000000000005E-3</v>
      </c>
      <c r="R99" s="21">
        <f t="shared" si="34"/>
        <v>1.7000000000000001E-3</v>
      </c>
      <c r="S99" s="21">
        <f t="shared" si="35"/>
        <v>4.5699999999999994E-3</v>
      </c>
      <c r="T99">
        <v>0.10150000000000001</v>
      </c>
      <c r="U99">
        <v>0.01</v>
      </c>
      <c r="V99">
        <v>-4.0000000000000002E-4</v>
      </c>
      <c r="W99" s="21">
        <f t="shared" si="36"/>
        <v>5.7099999999999929E-3</v>
      </c>
      <c r="X99" s="21">
        <f t="shared" si="37"/>
        <v>7.8200000000000006E-3</v>
      </c>
      <c r="Y99" s="21">
        <f t="shared" si="38"/>
        <v>1.6200000000000001E-3</v>
      </c>
      <c r="Z99">
        <v>5.3400000000000003E-2</v>
      </c>
      <c r="AA99">
        <v>7.6E-3</v>
      </c>
      <c r="AB99">
        <v>5.0000000000000001E-4</v>
      </c>
      <c r="AC99" s="21">
        <f t="shared" si="39"/>
        <v>1.2200000000000003E-2</v>
      </c>
      <c r="AD99" s="21">
        <f t="shared" si="40"/>
        <v>3.7599999999999999E-3</v>
      </c>
      <c r="AE99" s="21">
        <f t="shared" si="41"/>
        <v>6.4999999999999997E-4</v>
      </c>
      <c r="AF99">
        <v>9.74E-2</v>
      </c>
      <c r="AG99">
        <v>-3.49E-2</v>
      </c>
      <c r="AH99">
        <v>-7.0000000000000001E-3</v>
      </c>
      <c r="AI99" s="21">
        <f t="shared" si="42"/>
        <v>7.5800000000000034E-3</v>
      </c>
      <c r="AJ99" s="21">
        <f t="shared" si="43"/>
        <v>3.2770000000000001E-2</v>
      </c>
      <c r="AK99" s="21">
        <f t="shared" si="44"/>
        <v>5.5200000000000006E-3</v>
      </c>
      <c r="AL99">
        <v>6.8900000000000003E-2</v>
      </c>
      <c r="AM99">
        <v>3.8999999999999998E-3</v>
      </c>
      <c r="AN99">
        <v>6.1000000000000004E-3</v>
      </c>
      <c r="AO99" s="21">
        <f t="shared" si="45"/>
        <v>1.7899999999999999E-2</v>
      </c>
      <c r="AP99" s="21">
        <f t="shared" si="46"/>
        <v>1.3900000000000006E-3</v>
      </c>
      <c r="AQ99" s="21">
        <f t="shared" si="47"/>
        <v>4.0899999999999999E-3</v>
      </c>
      <c r="AR99">
        <v>0.1067</v>
      </c>
      <c r="AS99">
        <v>2.5000000000000001E-3</v>
      </c>
      <c r="AT99">
        <v>-3.0000000000000001E-3</v>
      </c>
      <c r="AU99" s="21">
        <f t="shared" si="48"/>
        <v>1.8890000000000004E-2</v>
      </c>
      <c r="AV99" s="21">
        <f t="shared" si="49"/>
        <v>1.7799999999999999E-3</v>
      </c>
      <c r="AW99" s="21">
        <f t="shared" si="50"/>
        <v>1.6800000000000001E-3</v>
      </c>
      <c r="AX99">
        <v>3.9100000000000003E-2</v>
      </c>
      <c r="AY99">
        <v>3.0000000000000001E-3</v>
      </c>
      <c r="AZ99">
        <v>2.01E-2</v>
      </c>
      <c r="BA99" s="21">
        <f t="shared" si="51"/>
        <v>1.5679999999999999E-2</v>
      </c>
      <c r="BB99" s="21">
        <f t="shared" si="52"/>
        <v>2.47E-3</v>
      </c>
      <c r="BC99" s="21">
        <f t="shared" si="53"/>
        <v>1.4669999999999999E-2</v>
      </c>
    </row>
    <row r="100" spans="1:55" ht="15">
      <c r="A100" s="1">
        <v>94</v>
      </c>
      <c r="B100">
        <v>0.12280000000000001</v>
      </c>
      <c r="C100">
        <v>-1.24E-2</v>
      </c>
      <c r="D100">
        <v>-2.8E-3</v>
      </c>
      <c r="E100" s="15">
        <f t="shared" si="27"/>
        <v>1.240000000000005E-3</v>
      </c>
      <c r="F100" s="15">
        <f t="shared" si="28"/>
        <v>7.43E-3</v>
      </c>
      <c r="G100" s="16">
        <f t="shared" si="29"/>
        <v>1.25E-3</v>
      </c>
      <c r="H100">
        <v>6.3799999999999996E-2</v>
      </c>
      <c r="I100">
        <v>-2.87E-2</v>
      </c>
      <c r="J100">
        <v>-8.8999999999999999E-3</v>
      </c>
      <c r="K100" s="21">
        <f t="shared" si="30"/>
        <v>9.8099999999999993E-3</v>
      </c>
      <c r="L100" s="21">
        <f t="shared" si="31"/>
        <v>2.6589999999999999E-2</v>
      </c>
      <c r="M100" s="21">
        <f t="shared" si="32"/>
        <v>5.2099999999999994E-3</v>
      </c>
      <c r="N100">
        <v>0.11020000000000001</v>
      </c>
      <c r="O100">
        <v>0</v>
      </c>
      <c r="P100">
        <v>-2.3E-3</v>
      </c>
      <c r="Q100" s="21">
        <f t="shared" si="33"/>
        <v>7.1999999999999981E-3</v>
      </c>
      <c r="R100" s="21">
        <f t="shared" si="34"/>
        <v>6.8999999999999999E-3</v>
      </c>
      <c r="S100" s="21">
        <f t="shared" si="35"/>
        <v>2.7699999999999999E-3</v>
      </c>
      <c r="T100">
        <v>0.10730000000000001</v>
      </c>
      <c r="U100">
        <v>1.11E-2</v>
      </c>
      <c r="V100">
        <v>-1.8E-3</v>
      </c>
      <c r="W100" s="21">
        <f t="shared" si="36"/>
        <v>9.0000000000006741E-5</v>
      </c>
      <c r="X100" s="21">
        <f t="shared" si="37"/>
        <v>8.9200000000000008E-3</v>
      </c>
      <c r="Y100" s="21">
        <f t="shared" si="38"/>
        <v>2.2000000000000014E-4</v>
      </c>
      <c r="Z100">
        <v>4.2299999999999997E-2</v>
      </c>
      <c r="AA100">
        <v>1.7999999999999999E-2</v>
      </c>
      <c r="AB100">
        <v>-1.6000000000000001E-3</v>
      </c>
      <c r="AC100" s="21">
        <f t="shared" si="39"/>
        <v>1.0999999999999968E-3</v>
      </c>
      <c r="AD100" s="21">
        <f t="shared" si="40"/>
        <v>1.4159999999999999E-2</v>
      </c>
      <c r="AE100" s="21">
        <f t="shared" si="41"/>
        <v>4.500000000000001E-4</v>
      </c>
      <c r="AF100">
        <v>8.9700000000000002E-2</v>
      </c>
      <c r="AG100">
        <v>-2.4400000000000002E-2</v>
      </c>
      <c r="AH100">
        <v>5.1000000000000004E-3</v>
      </c>
      <c r="AI100" s="21">
        <f t="shared" si="42"/>
        <v>1.1999999999999511E-4</v>
      </c>
      <c r="AJ100" s="21">
        <f t="shared" si="43"/>
        <v>2.2270000000000002E-2</v>
      </c>
      <c r="AK100" s="21">
        <f t="shared" si="44"/>
        <v>3.6200000000000004E-3</v>
      </c>
      <c r="AL100">
        <v>7.1099999999999997E-2</v>
      </c>
      <c r="AM100">
        <v>1.66E-2</v>
      </c>
      <c r="AN100">
        <v>1.21E-2</v>
      </c>
      <c r="AO100" s="21">
        <f t="shared" si="45"/>
        <v>1.5700000000000006E-2</v>
      </c>
      <c r="AP100" s="21">
        <f t="shared" si="46"/>
        <v>1.1310000000000001E-2</v>
      </c>
      <c r="AQ100" s="21">
        <f t="shared" si="47"/>
        <v>1.009E-2</v>
      </c>
      <c r="AR100">
        <v>0.1163</v>
      </c>
      <c r="AS100">
        <v>8.0000000000000002E-3</v>
      </c>
      <c r="AT100">
        <v>-3.0999999999999999E-3</v>
      </c>
      <c r="AU100" s="21">
        <f t="shared" si="48"/>
        <v>2.8490000000000001E-2</v>
      </c>
      <c r="AV100" s="21">
        <f t="shared" si="49"/>
        <v>3.7200000000000002E-3</v>
      </c>
      <c r="AW100" s="21">
        <f t="shared" si="50"/>
        <v>1.7799999999999999E-3</v>
      </c>
      <c r="AX100">
        <v>5.1200000000000002E-2</v>
      </c>
      <c r="AY100">
        <v>1.04E-2</v>
      </c>
      <c r="AZ100">
        <v>2.1299999999999999E-2</v>
      </c>
      <c r="BA100" s="21">
        <f t="shared" si="51"/>
        <v>3.5799999999999998E-3</v>
      </c>
      <c r="BB100" s="21">
        <f t="shared" si="52"/>
        <v>9.8700000000000003E-3</v>
      </c>
      <c r="BC100" s="21">
        <f t="shared" si="53"/>
        <v>1.5869999999999999E-2</v>
      </c>
    </row>
    <row r="101" spans="1:55" ht="15">
      <c r="A101" s="1">
        <v>95</v>
      </c>
      <c r="B101">
        <v>0.11749999999999999</v>
      </c>
      <c r="C101">
        <v>-1.5599999999999999E-2</v>
      </c>
      <c r="D101">
        <v>-5.4000000000000003E-3</v>
      </c>
      <c r="E101" s="15">
        <f t="shared" si="27"/>
        <v>4.060000000000008E-3</v>
      </c>
      <c r="F101" s="15">
        <f t="shared" si="28"/>
        <v>1.0630000000000001E-2</v>
      </c>
      <c r="G101" s="16">
        <f t="shared" si="29"/>
        <v>3.8500000000000001E-3</v>
      </c>
      <c r="H101">
        <v>6.8199999999999997E-2</v>
      </c>
      <c r="I101">
        <v>5.4999999999999997E-3</v>
      </c>
      <c r="J101">
        <v>2.1100000000000001E-2</v>
      </c>
      <c r="K101" s="21">
        <f t="shared" si="30"/>
        <v>5.4099999999999981E-3</v>
      </c>
      <c r="L101" s="21">
        <f t="shared" si="31"/>
        <v>3.3899999999999998E-3</v>
      </c>
      <c r="M101" s="21">
        <f t="shared" si="32"/>
        <v>1.7410000000000002E-2</v>
      </c>
      <c r="N101">
        <v>0.1246</v>
      </c>
      <c r="O101">
        <v>-1.21E-2</v>
      </c>
      <c r="P101">
        <v>-1.1999999999999999E-3</v>
      </c>
      <c r="Q101" s="21">
        <f t="shared" si="33"/>
        <v>7.1999999999999981E-3</v>
      </c>
      <c r="R101" s="21">
        <f t="shared" si="34"/>
        <v>5.1999999999999998E-3</v>
      </c>
      <c r="S101" s="21">
        <f t="shared" si="35"/>
        <v>3.8700000000000002E-3</v>
      </c>
      <c r="T101">
        <v>9.9599999999999994E-2</v>
      </c>
      <c r="U101">
        <v>8.6E-3</v>
      </c>
      <c r="V101">
        <v>-2.5999999999999999E-3</v>
      </c>
      <c r="W101" s="21">
        <f t="shared" si="36"/>
        <v>7.6100000000000056E-3</v>
      </c>
      <c r="X101" s="21">
        <f t="shared" si="37"/>
        <v>6.4200000000000004E-3</v>
      </c>
      <c r="Y101" s="21">
        <f t="shared" si="38"/>
        <v>5.7999999999999979E-4</v>
      </c>
      <c r="Z101">
        <v>4.58E-2</v>
      </c>
      <c r="AA101">
        <v>2.1600000000000001E-2</v>
      </c>
      <c r="AB101">
        <v>-4.7999999999999996E-3</v>
      </c>
      <c r="AC101" s="21">
        <f t="shared" si="39"/>
        <v>4.5999999999999999E-3</v>
      </c>
      <c r="AD101" s="21">
        <f t="shared" si="40"/>
        <v>1.7760000000000001E-2</v>
      </c>
      <c r="AE101" s="21">
        <f t="shared" si="41"/>
        <v>3.6499999999999996E-3</v>
      </c>
      <c r="AF101">
        <v>0.10390000000000001</v>
      </c>
      <c r="AG101">
        <v>-2.5000000000000001E-3</v>
      </c>
      <c r="AH101">
        <v>1.04E-2</v>
      </c>
      <c r="AI101" s="21">
        <f t="shared" si="42"/>
        <v>1.4080000000000009E-2</v>
      </c>
      <c r="AJ101" s="21">
        <f t="shared" si="43"/>
        <v>3.700000000000001E-4</v>
      </c>
      <c r="AK101" s="21">
        <f t="shared" si="44"/>
        <v>8.9199999999999991E-3</v>
      </c>
      <c r="AL101">
        <v>8.6800000000000002E-2</v>
      </c>
      <c r="AM101">
        <v>2.1000000000000001E-2</v>
      </c>
      <c r="AN101">
        <v>2.8E-3</v>
      </c>
      <c r="AO101" s="21">
        <f t="shared" si="45"/>
        <v>0</v>
      </c>
      <c r="AP101" s="21">
        <f t="shared" si="46"/>
        <v>1.5710000000000002E-2</v>
      </c>
      <c r="AQ101" s="21">
        <f t="shared" si="47"/>
        <v>7.899999999999999E-4</v>
      </c>
      <c r="AR101">
        <v>0.1011</v>
      </c>
      <c r="AS101">
        <v>-2.9399999999999999E-2</v>
      </c>
      <c r="AT101">
        <v>-7.4999999999999997E-3</v>
      </c>
      <c r="AU101" s="21">
        <f t="shared" si="48"/>
        <v>1.3289999999999996E-2</v>
      </c>
      <c r="AV101" s="21">
        <f t="shared" si="49"/>
        <v>2.512E-2</v>
      </c>
      <c r="AW101" s="21">
        <f t="shared" si="50"/>
        <v>6.1799999999999997E-3</v>
      </c>
      <c r="AX101">
        <v>4.2200000000000001E-2</v>
      </c>
      <c r="AY101">
        <v>1.21E-2</v>
      </c>
      <c r="AZ101">
        <v>4.7999999999999996E-3</v>
      </c>
      <c r="BA101" s="21">
        <f t="shared" si="51"/>
        <v>1.2580000000000001E-2</v>
      </c>
      <c r="BB101" s="21">
        <f t="shared" si="52"/>
        <v>1.157E-2</v>
      </c>
      <c r="BC101" s="21">
        <f t="shared" si="53"/>
        <v>6.3000000000000035E-4</v>
      </c>
    </row>
    <row r="102" spans="1:55" ht="15">
      <c r="A102" s="1">
        <v>96</v>
      </c>
      <c r="B102">
        <v>0.1154</v>
      </c>
      <c r="C102">
        <v>-1.2500000000000001E-2</v>
      </c>
      <c r="D102">
        <v>-7.9000000000000008E-3</v>
      </c>
      <c r="E102" s="15">
        <f t="shared" si="27"/>
        <v>6.1599999999999988E-3</v>
      </c>
      <c r="F102" s="15">
        <f t="shared" si="28"/>
        <v>7.5300000000000011E-3</v>
      </c>
      <c r="G102" s="16">
        <f t="shared" si="29"/>
        <v>6.3500000000000006E-3</v>
      </c>
      <c r="H102">
        <v>9.7900000000000001E-2</v>
      </c>
      <c r="I102">
        <v>-1.1900000000000001E-2</v>
      </c>
      <c r="J102">
        <v>-8.9999999999999998E-4</v>
      </c>
      <c r="K102" s="21">
        <f t="shared" si="30"/>
        <v>2.4290000000000006E-2</v>
      </c>
      <c r="L102" s="21">
        <f t="shared" si="31"/>
        <v>9.7900000000000001E-3</v>
      </c>
      <c r="M102" s="21">
        <f t="shared" si="32"/>
        <v>2.7899999999999999E-3</v>
      </c>
      <c r="N102">
        <v>0.1207</v>
      </c>
      <c r="O102">
        <v>-2.3999999999999998E-3</v>
      </c>
      <c r="P102">
        <v>5.7000000000000002E-3</v>
      </c>
      <c r="Q102" s="21">
        <f t="shared" si="33"/>
        <v>3.2999999999999974E-3</v>
      </c>
      <c r="R102" s="21">
        <f t="shared" si="34"/>
        <v>4.5000000000000005E-3</v>
      </c>
      <c r="S102" s="21">
        <f t="shared" si="35"/>
        <v>6.3000000000000035E-4</v>
      </c>
      <c r="T102">
        <v>0.10249999999999999</v>
      </c>
      <c r="U102">
        <v>1.38E-2</v>
      </c>
      <c r="V102">
        <v>-3.5999999999999999E-3</v>
      </c>
      <c r="W102" s="21">
        <f t="shared" si="36"/>
        <v>4.7100000000000058E-3</v>
      </c>
      <c r="X102" s="21">
        <f t="shared" si="37"/>
        <v>1.162E-2</v>
      </c>
      <c r="Y102" s="21">
        <f t="shared" si="38"/>
        <v>1.5799999999999998E-3</v>
      </c>
      <c r="Z102">
        <v>3.4200000000000001E-2</v>
      </c>
      <c r="AA102">
        <v>3.9100000000000003E-2</v>
      </c>
      <c r="AB102">
        <v>8.9999999999999998E-4</v>
      </c>
      <c r="AC102" s="21">
        <f t="shared" si="39"/>
        <v>6.9999999999999993E-3</v>
      </c>
      <c r="AD102" s="21">
        <f t="shared" si="40"/>
        <v>3.526E-2</v>
      </c>
      <c r="AE102" s="21">
        <f t="shared" si="41"/>
        <v>2.5000000000000001E-4</v>
      </c>
      <c r="AF102">
        <v>9.4899999999999998E-2</v>
      </c>
      <c r="AG102">
        <v>2.5899999999999999E-2</v>
      </c>
      <c r="AH102">
        <v>8.6E-3</v>
      </c>
      <c r="AI102" s="21">
        <f t="shared" si="42"/>
        <v>5.0800000000000012E-3</v>
      </c>
      <c r="AJ102" s="21">
        <f t="shared" si="43"/>
        <v>2.3769999999999999E-2</v>
      </c>
      <c r="AK102" s="21">
        <f t="shared" si="44"/>
        <v>7.1199999999999996E-3</v>
      </c>
      <c r="AL102">
        <v>8.6599999999999996E-2</v>
      </c>
      <c r="AM102">
        <v>1.4E-2</v>
      </c>
      <c r="AN102">
        <v>1E-4</v>
      </c>
      <c r="AO102" s="21">
        <f t="shared" si="45"/>
        <v>2.0000000000000573E-4</v>
      </c>
      <c r="AP102" s="21">
        <f t="shared" si="46"/>
        <v>8.709999999999999E-3</v>
      </c>
      <c r="AQ102" s="21">
        <f t="shared" si="47"/>
        <v>1.91E-3</v>
      </c>
      <c r="AR102">
        <v>0.1157</v>
      </c>
      <c r="AS102">
        <v>-1.17E-2</v>
      </c>
      <c r="AT102">
        <v>-5.0000000000000001E-4</v>
      </c>
      <c r="AU102" s="21">
        <f t="shared" si="48"/>
        <v>2.7889999999999998E-2</v>
      </c>
      <c r="AV102" s="21">
        <f t="shared" si="49"/>
        <v>7.4200000000000004E-3</v>
      </c>
      <c r="AW102" s="21">
        <f t="shared" si="50"/>
        <v>8.1999999999999998E-4</v>
      </c>
      <c r="AX102">
        <v>5.3199999999999997E-2</v>
      </c>
      <c r="AY102">
        <v>1.21E-2</v>
      </c>
      <c r="AZ102">
        <v>-4.4000000000000003E-3</v>
      </c>
      <c r="BA102" s="21">
        <f t="shared" si="51"/>
        <v>1.580000000000005E-3</v>
      </c>
      <c r="BB102" s="21">
        <f t="shared" si="52"/>
        <v>1.157E-2</v>
      </c>
      <c r="BC102" s="21">
        <f t="shared" si="53"/>
        <v>1.0299999999999997E-3</v>
      </c>
    </row>
    <row r="103" spans="1:55" ht="15">
      <c r="A103" s="1">
        <v>97</v>
      </c>
      <c r="B103">
        <v>0.11269999999999999</v>
      </c>
      <c r="C103">
        <v>0</v>
      </c>
      <c r="D103">
        <v>-1.35E-2</v>
      </c>
      <c r="E103" s="15">
        <f t="shared" si="27"/>
        <v>8.8600000000000068E-3</v>
      </c>
      <c r="F103" s="15">
        <f t="shared" si="28"/>
        <v>4.9699999999999996E-3</v>
      </c>
      <c r="G103" s="16">
        <f t="shared" si="29"/>
        <v>1.1950000000000001E-2</v>
      </c>
      <c r="H103">
        <v>9.2299999999999993E-2</v>
      </c>
      <c r="I103">
        <v>1E-4</v>
      </c>
      <c r="J103">
        <v>-8.9999999999999998E-4</v>
      </c>
      <c r="K103" s="21">
        <f t="shared" si="30"/>
        <v>1.8689999999999998E-2</v>
      </c>
      <c r="L103" s="21">
        <f t="shared" si="31"/>
        <v>2.0100000000000001E-3</v>
      </c>
      <c r="M103" s="21">
        <f t="shared" si="32"/>
        <v>2.7899999999999999E-3</v>
      </c>
      <c r="N103">
        <v>0.1186</v>
      </c>
      <c r="O103">
        <v>-4.1999999999999997E-3</v>
      </c>
      <c r="P103">
        <v>-3.3E-3</v>
      </c>
      <c r="Q103" s="21">
        <f t="shared" si="33"/>
        <v>1.1999999999999927E-3</v>
      </c>
      <c r="R103" s="21">
        <f t="shared" si="34"/>
        <v>2.7000000000000001E-3</v>
      </c>
      <c r="S103" s="21">
        <f t="shared" si="35"/>
        <v>1.7699999999999999E-3</v>
      </c>
      <c r="T103">
        <v>0.1086</v>
      </c>
      <c r="U103">
        <v>1.43E-2</v>
      </c>
      <c r="V103">
        <v>5.0000000000000001E-4</v>
      </c>
      <c r="W103" s="21">
        <f t="shared" si="36"/>
        <v>1.3900000000000023E-3</v>
      </c>
      <c r="X103" s="21">
        <f t="shared" si="37"/>
        <v>1.2120000000000001E-2</v>
      </c>
      <c r="Y103" s="21">
        <f t="shared" si="38"/>
        <v>1.5200000000000001E-3</v>
      </c>
      <c r="Z103">
        <v>2.29E-2</v>
      </c>
      <c r="AA103">
        <v>4.0599999999999997E-2</v>
      </c>
      <c r="AB103">
        <v>-2.3999999999999998E-3</v>
      </c>
      <c r="AC103" s="21">
        <f t="shared" si="39"/>
        <v>1.83E-2</v>
      </c>
      <c r="AD103" s="21">
        <f t="shared" si="40"/>
        <v>3.6759999999999994E-2</v>
      </c>
      <c r="AE103" s="21">
        <f t="shared" si="41"/>
        <v>1.2499999999999998E-3</v>
      </c>
      <c r="AF103">
        <v>0.1129</v>
      </c>
      <c r="AG103">
        <v>3.09E-2</v>
      </c>
      <c r="AH103">
        <v>-1.2699999999999999E-2</v>
      </c>
      <c r="AI103" s="21">
        <f t="shared" si="42"/>
        <v>2.3080000000000003E-2</v>
      </c>
      <c r="AJ103" s="21">
        <f t="shared" si="43"/>
        <v>2.877E-2</v>
      </c>
      <c r="AK103" s="21">
        <f t="shared" si="44"/>
        <v>1.1219999999999999E-2</v>
      </c>
      <c r="AL103">
        <v>0.1026</v>
      </c>
      <c r="AM103">
        <v>3.0999999999999999E-3</v>
      </c>
      <c r="AN103">
        <v>-6.4000000000000003E-3</v>
      </c>
      <c r="AO103" s="21">
        <f t="shared" si="45"/>
        <v>1.5799999999999995E-2</v>
      </c>
      <c r="AP103" s="21">
        <f t="shared" si="46"/>
        <v>2.1900000000000005E-3</v>
      </c>
      <c r="AQ103" s="21">
        <f t="shared" si="47"/>
        <v>4.3899999999999998E-3</v>
      </c>
      <c r="AR103">
        <v>0.1111</v>
      </c>
      <c r="AS103">
        <v>-1.8E-3</v>
      </c>
      <c r="AT103">
        <v>-1.35E-2</v>
      </c>
      <c r="AU103" s="21">
        <f t="shared" si="48"/>
        <v>2.3290000000000005E-2</v>
      </c>
      <c r="AV103" s="21">
        <f t="shared" si="49"/>
        <v>2.48E-3</v>
      </c>
      <c r="AW103" s="21">
        <f t="shared" si="50"/>
        <v>1.218E-2</v>
      </c>
      <c r="AX103">
        <v>5.5100000000000003E-2</v>
      </c>
      <c r="AY103">
        <v>-8.0000000000000004E-4</v>
      </c>
      <c r="AZ103">
        <v>-3.7000000000000002E-3</v>
      </c>
      <c r="BA103" s="21">
        <f t="shared" si="51"/>
        <v>3.2000000000000084E-4</v>
      </c>
      <c r="BB103" s="21">
        <f t="shared" si="52"/>
        <v>2.7000000000000006E-4</v>
      </c>
      <c r="BC103" s="21">
        <f t="shared" si="53"/>
        <v>1.7299999999999998E-3</v>
      </c>
    </row>
    <row r="104" spans="1:55" ht="15">
      <c r="A104" s="1">
        <v>98</v>
      </c>
      <c r="B104">
        <v>0.1113</v>
      </c>
      <c r="C104">
        <v>3.8999999999999998E-3</v>
      </c>
      <c r="D104">
        <v>-1.61E-2</v>
      </c>
      <c r="E104" s="15">
        <f t="shared" si="27"/>
        <v>1.0260000000000005E-2</v>
      </c>
      <c r="F104" s="15">
        <f t="shared" si="28"/>
        <v>1.0699999999999998E-3</v>
      </c>
      <c r="G104" s="16">
        <f t="shared" si="29"/>
        <v>1.455E-2</v>
      </c>
      <c r="H104">
        <v>8.9200000000000002E-2</v>
      </c>
      <c r="I104">
        <v>-1.3100000000000001E-2</v>
      </c>
      <c r="J104">
        <v>3.5999999999999999E-3</v>
      </c>
      <c r="K104" s="21">
        <f t="shared" si="30"/>
        <v>1.5590000000000007E-2</v>
      </c>
      <c r="L104" s="21">
        <f t="shared" si="31"/>
        <v>1.099E-2</v>
      </c>
      <c r="M104" s="21">
        <f t="shared" si="32"/>
        <v>9.0000000000000236E-5</v>
      </c>
      <c r="N104">
        <v>0.1268</v>
      </c>
      <c r="O104">
        <v>-2.5999999999999999E-3</v>
      </c>
      <c r="P104">
        <v>-2.3999999999999998E-3</v>
      </c>
      <c r="Q104" s="21">
        <f t="shared" si="33"/>
        <v>9.3999999999999917E-3</v>
      </c>
      <c r="R104" s="21">
        <f t="shared" si="34"/>
        <v>4.3E-3</v>
      </c>
      <c r="S104" s="21">
        <f t="shared" si="35"/>
        <v>2.6700000000000001E-3</v>
      </c>
      <c r="T104">
        <v>0.11409999999999999</v>
      </c>
      <c r="U104">
        <v>1.6500000000000001E-2</v>
      </c>
      <c r="V104">
        <v>8.6E-3</v>
      </c>
      <c r="W104" s="21">
        <f t="shared" si="36"/>
        <v>6.8899999999999934E-3</v>
      </c>
      <c r="X104" s="21">
        <f t="shared" si="37"/>
        <v>1.4320000000000001E-2</v>
      </c>
      <c r="Y104" s="21">
        <f t="shared" si="38"/>
        <v>6.5799999999999999E-3</v>
      </c>
      <c r="Z104">
        <v>2.5100000000000001E-2</v>
      </c>
      <c r="AA104">
        <v>6.0000000000000001E-3</v>
      </c>
      <c r="AB104">
        <v>-6.4000000000000003E-3</v>
      </c>
      <c r="AC104" s="21">
        <f t="shared" si="39"/>
        <v>1.61E-2</v>
      </c>
      <c r="AD104" s="21">
        <f t="shared" si="40"/>
        <v>2.16E-3</v>
      </c>
      <c r="AE104" s="21">
        <f t="shared" si="41"/>
        <v>5.2500000000000003E-3</v>
      </c>
      <c r="AF104">
        <v>9.9699999999999997E-2</v>
      </c>
      <c r="AG104">
        <v>4.41E-2</v>
      </c>
      <c r="AH104">
        <v>-2.5600000000000001E-2</v>
      </c>
      <c r="AI104" s="21">
        <f t="shared" si="42"/>
        <v>9.8799999999999999E-3</v>
      </c>
      <c r="AJ104" s="21">
        <f t="shared" si="43"/>
        <v>4.197E-2</v>
      </c>
      <c r="AK104" s="21">
        <f t="shared" si="44"/>
        <v>2.4120000000000003E-2</v>
      </c>
      <c r="AL104">
        <v>0.108</v>
      </c>
      <c r="AM104">
        <v>1.6400000000000001E-2</v>
      </c>
      <c r="AN104">
        <v>-9.4000000000000004E-3</v>
      </c>
      <c r="AO104" s="21">
        <f t="shared" si="45"/>
        <v>2.1199999999999997E-2</v>
      </c>
      <c r="AP104" s="21">
        <f t="shared" si="46"/>
        <v>1.1110000000000002E-2</v>
      </c>
      <c r="AQ104" s="21">
        <f t="shared" si="47"/>
        <v>7.3900000000000007E-3</v>
      </c>
      <c r="AR104">
        <v>7.2800000000000004E-2</v>
      </c>
      <c r="AS104">
        <v>5.1999999999999998E-3</v>
      </c>
      <c r="AT104">
        <v>-1.7600000000000001E-2</v>
      </c>
      <c r="AU104" s="21">
        <f t="shared" si="48"/>
        <v>1.5009999999999996E-2</v>
      </c>
      <c r="AV104" s="21">
        <f t="shared" si="49"/>
        <v>9.1999999999999981E-4</v>
      </c>
      <c r="AW104" s="21">
        <f t="shared" si="50"/>
        <v>1.6280000000000003E-2</v>
      </c>
      <c r="AX104">
        <v>6.6199999999999995E-2</v>
      </c>
      <c r="AY104">
        <v>8.6E-3</v>
      </c>
      <c r="AZ104">
        <v>2E-3</v>
      </c>
      <c r="BA104" s="21">
        <f t="shared" si="51"/>
        <v>1.1419999999999993E-2</v>
      </c>
      <c r="BB104" s="21">
        <f t="shared" si="52"/>
        <v>8.0700000000000008E-3</v>
      </c>
      <c r="BC104" s="21">
        <f t="shared" si="53"/>
        <v>3.4299999999999999E-3</v>
      </c>
    </row>
    <row r="105" spans="1:55" ht="15">
      <c r="A105" s="1">
        <v>99</v>
      </c>
      <c r="B105">
        <v>0.1072</v>
      </c>
      <c r="C105">
        <v>-2.5000000000000001E-3</v>
      </c>
      <c r="D105">
        <v>-1.5599999999999999E-2</v>
      </c>
      <c r="E105" s="15">
        <f t="shared" si="27"/>
        <v>1.4359999999999998E-2</v>
      </c>
      <c r="F105" s="15">
        <f t="shared" si="28"/>
        <v>2.4699999999999995E-3</v>
      </c>
      <c r="G105" s="16">
        <f t="shared" si="29"/>
        <v>1.405E-2</v>
      </c>
      <c r="H105">
        <v>9.6199999999999994E-2</v>
      </c>
      <c r="I105">
        <v>-2.2800000000000001E-2</v>
      </c>
      <c r="J105">
        <v>2.8E-3</v>
      </c>
      <c r="K105" s="21">
        <f t="shared" si="30"/>
        <v>2.2589999999999999E-2</v>
      </c>
      <c r="L105" s="21">
        <f t="shared" si="31"/>
        <v>2.069E-2</v>
      </c>
      <c r="M105" s="21">
        <f t="shared" si="32"/>
        <v>8.9000000000000017E-4</v>
      </c>
      <c r="N105">
        <v>0.1091</v>
      </c>
      <c r="O105">
        <v>5.3E-3</v>
      </c>
      <c r="P105">
        <v>6.3E-3</v>
      </c>
      <c r="Q105" s="21">
        <f t="shared" si="33"/>
        <v>8.3000000000000018E-3</v>
      </c>
      <c r="R105" s="21">
        <f t="shared" si="34"/>
        <v>1.5999999999999999E-3</v>
      </c>
      <c r="S105" s="21">
        <f t="shared" si="35"/>
        <v>1.2300000000000002E-3</v>
      </c>
      <c r="T105">
        <v>0.1133</v>
      </c>
      <c r="U105">
        <v>2.0999999999999999E-3</v>
      </c>
      <c r="V105">
        <v>8.0000000000000002E-3</v>
      </c>
      <c r="W105" s="21">
        <f t="shared" si="36"/>
        <v>6.0899999999999982E-3</v>
      </c>
      <c r="X105" s="21">
        <f t="shared" si="37"/>
        <v>8.000000000000021E-5</v>
      </c>
      <c r="Y105" s="21">
        <f t="shared" si="38"/>
        <v>5.9800000000000001E-3</v>
      </c>
      <c r="Z105">
        <v>3.3799999999999997E-2</v>
      </c>
      <c r="AA105">
        <v>1.2200000000000001E-2</v>
      </c>
      <c r="AB105">
        <v>-3.2000000000000002E-3</v>
      </c>
      <c r="AC105" s="21">
        <f t="shared" si="39"/>
        <v>7.4000000000000038E-3</v>
      </c>
      <c r="AD105" s="21">
        <f t="shared" si="40"/>
        <v>8.3600000000000011E-3</v>
      </c>
      <c r="AE105" s="21">
        <f t="shared" si="41"/>
        <v>2.0500000000000002E-3</v>
      </c>
      <c r="AF105">
        <v>8.0600000000000005E-2</v>
      </c>
      <c r="AG105">
        <v>3.2000000000000002E-3</v>
      </c>
      <c r="AH105">
        <v>-2.5700000000000001E-2</v>
      </c>
      <c r="AI105" s="21">
        <f t="shared" si="42"/>
        <v>9.2199999999999921E-3</v>
      </c>
      <c r="AJ105" s="21">
        <f t="shared" si="43"/>
        <v>1.0700000000000002E-3</v>
      </c>
      <c r="AK105" s="21">
        <f t="shared" si="44"/>
        <v>2.4220000000000002E-2</v>
      </c>
      <c r="AL105">
        <v>0.1074</v>
      </c>
      <c r="AM105">
        <v>5.0000000000000001E-3</v>
      </c>
      <c r="AN105">
        <v>-7.1000000000000004E-3</v>
      </c>
      <c r="AO105" s="21">
        <f t="shared" si="45"/>
        <v>2.0599999999999993E-2</v>
      </c>
      <c r="AP105" s="21">
        <f t="shared" si="46"/>
        <v>2.9000000000000033E-4</v>
      </c>
      <c r="AQ105" s="21">
        <f t="shared" si="47"/>
        <v>5.0900000000000008E-3</v>
      </c>
      <c r="AR105">
        <v>0.09</v>
      </c>
      <c r="AS105">
        <v>-3.3E-3</v>
      </c>
      <c r="AT105">
        <v>-1.1900000000000001E-2</v>
      </c>
      <c r="AU105" s="21">
        <f t="shared" si="48"/>
        <v>2.1899999999999975E-3</v>
      </c>
      <c r="AV105" s="21">
        <f t="shared" si="49"/>
        <v>9.7999999999999997E-4</v>
      </c>
      <c r="AW105" s="21">
        <f t="shared" si="50"/>
        <v>1.0580000000000001E-2</v>
      </c>
      <c r="AX105">
        <v>4.7699999999999999E-2</v>
      </c>
      <c r="AY105">
        <v>8.6999999999999994E-3</v>
      </c>
      <c r="AZ105">
        <v>1.9E-3</v>
      </c>
      <c r="BA105" s="21">
        <f t="shared" si="51"/>
        <v>7.080000000000003E-3</v>
      </c>
      <c r="BB105" s="21">
        <f t="shared" si="52"/>
        <v>8.1700000000000002E-3</v>
      </c>
      <c r="BC105" s="21">
        <f t="shared" si="53"/>
        <v>3.5300000000000002E-3</v>
      </c>
    </row>
    <row r="106" spans="1:55" ht="15">
      <c r="A106" s="1">
        <v>100</v>
      </c>
      <c r="B106">
        <v>0.11210000000000001</v>
      </c>
      <c r="C106">
        <v>-1.8E-3</v>
      </c>
      <c r="D106">
        <v>-2E-3</v>
      </c>
      <c r="E106" s="15">
        <f t="shared" si="27"/>
        <v>9.4599999999999962E-3</v>
      </c>
      <c r="F106" s="15">
        <f t="shared" si="28"/>
        <v>3.1699999999999996E-3</v>
      </c>
      <c r="G106" s="16">
        <f t="shared" si="29"/>
        <v>4.500000000000001E-4</v>
      </c>
      <c r="H106">
        <v>9.3399999999999997E-2</v>
      </c>
      <c r="I106">
        <v>5.1000000000000004E-3</v>
      </c>
      <c r="J106">
        <v>-1.7600000000000001E-2</v>
      </c>
      <c r="K106" s="21">
        <f t="shared" si="30"/>
        <v>1.9790000000000002E-2</v>
      </c>
      <c r="L106" s="21">
        <f t="shared" si="31"/>
        <v>2.9900000000000005E-3</v>
      </c>
      <c r="M106" s="21">
        <f t="shared" si="32"/>
        <v>1.391E-2</v>
      </c>
      <c r="N106">
        <v>0.1106</v>
      </c>
      <c r="O106">
        <v>3.8999999999999998E-3</v>
      </c>
      <c r="P106">
        <v>1.11E-2</v>
      </c>
      <c r="Q106" s="21">
        <f t="shared" si="33"/>
        <v>6.8000000000000005E-3</v>
      </c>
      <c r="R106" s="21">
        <f t="shared" si="34"/>
        <v>3.0000000000000001E-3</v>
      </c>
      <c r="S106" s="21">
        <f t="shared" si="35"/>
        <v>6.0300000000000006E-3</v>
      </c>
      <c r="T106">
        <v>0.11559999999999999</v>
      </c>
      <c r="U106">
        <v>6.4999999999999997E-3</v>
      </c>
      <c r="V106">
        <v>6.6E-3</v>
      </c>
      <c r="W106" s="21">
        <f t="shared" si="36"/>
        <v>8.3899999999999947E-3</v>
      </c>
      <c r="X106" s="21">
        <f t="shared" si="37"/>
        <v>4.3199999999999992E-3</v>
      </c>
      <c r="Y106" s="21">
        <f t="shared" si="38"/>
        <v>4.5799999999999999E-3</v>
      </c>
      <c r="Z106">
        <v>3.2899999999999999E-2</v>
      </c>
      <c r="AA106">
        <v>2.6100000000000002E-2</v>
      </c>
      <c r="AB106">
        <v>3.5000000000000001E-3</v>
      </c>
      <c r="AC106" s="21">
        <f t="shared" si="39"/>
        <v>8.3000000000000018E-3</v>
      </c>
      <c r="AD106" s="21">
        <f t="shared" si="40"/>
        <v>2.2260000000000002E-2</v>
      </c>
      <c r="AE106" s="21">
        <f t="shared" si="41"/>
        <v>2.3500000000000001E-3</v>
      </c>
      <c r="AF106">
        <v>6.7199999999999996E-2</v>
      </c>
      <c r="AG106">
        <v>-3.3599999999999998E-2</v>
      </c>
      <c r="AH106">
        <v>9.2999999999999992E-3</v>
      </c>
      <c r="AI106" s="21">
        <f t="shared" si="42"/>
        <v>2.2620000000000001E-2</v>
      </c>
      <c r="AJ106" s="21">
        <f t="shared" si="43"/>
        <v>3.1469999999999998E-2</v>
      </c>
      <c r="AK106" s="21">
        <f t="shared" si="44"/>
        <v>7.8199999999999988E-3</v>
      </c>
      <c r="AL106">
        <v>9.8299999999999998E-2</v>
      </c>
      <c r="AM106">
        <v>5.4000000000000003E-3</v>
      </c>
      <c r="AN106">
        <v>-7.1999999999999998E-3</v>
      </c>
      <c r="AO106" s="21">
        <f t="shared" si="45"/>
        <v>1.1499999999999996E-2</v>
      </c>
      <c r="AP106" s="21">
        <f t="shared" si="46"/>
        <v>1.0999999999999985E-4</v>
      </c>
      <c r="AQ106" s="21">
        <f t="shared" si="47"/>
        <v>5.1900000000000002E-3</v>
      </c>
      <c r="AR106">
        <v>8.2600000000000007E-2</v>
      </c>
      <c r="AS106">
        <v>-1.4E-2</v>
      </c>
      <c r="AT106">
        <v>-2.9999999999999997E-4</v>
      </c>
      <c r="AU106" s="21">
        <f t="shared" si="48"/>
        <v>5.2099999999999924E-3</v>
      </c>
      <c r="AV106" s="21">
        <f t="shared" si="49"/>
        <v>9.7199999999999995E-3</v>
      </c>
      <c r="AW106" s="21">
        <f t="shared" si="50"/>
        <v>1.0200000000000001E-3</v>
      </c>
      <c r="AX106">
        <v>5.16E-2</v>
      </c>
      <c r="AY106">
        <v>-6.7000000000000002E-3</v>
      </c>
      <c r="AZ106">
        <v>-5.0000000000000001E-4</v>
      </c>
      <c r="BA106" s="21">
        <f t="shared" si="51"/>
        <v>3.1800000000000023E-3</v>
      </c>
      <c r="BB106" s="21">
        <f t="shared" si="52"/>
        <v>6.1700000000000001E-3</v>
      </c>
      <c r="BC106" s="21">
        <f t="shared" si="53"/>
        <v>4.9300000000000004E-3</v>
      </c>
    </row>
    <row r="107" spans="1:55" ht="15">
      <c r="A107" s="1">
        <v>101</v>
      </c>
      <c r="B107">
        <v>0.11840000000000001</v>
      </c>
      <c r="C107">
        <v>-1.1000000000000001E-3</v>
      </c>
      <c r="D107">
        <v>-7.0000000000000001E-3</v>
      </c>
      <c r="E107" s="15">
        <f t="shared" si="27"/>
        <v>3.1599999999999961E-3</v>
      </c>
      <c r="F107" s="15">
        <f t="shared" si="28"/>
        <v>3.8699999999999993E-3</v>
      </c>
      <c r="G107" s="16">
        <f t="shared" si="29"/>
        <v>5.45E-3</v>
      </c>
      <c r="H107">
        <v>7.0699999999999999E-2</v>
      </c>
      <c r="I107">
        <v>-2.3599999999999999E-2</v>
      </c>
      <c r="J107">
        <v>5.0000000000000001E-3</v>
      </c>
      <c r="K107" s="21">
        <f t="shared" si="30"/>
        <v>2.9099999999999959E-3</v>
      </c>
      <c r="L107" s="21">
        <f t="shared" si="31"/>
        <v>2.1489999999999999E-2</v>
      </c>
      <c r="M107" s="21">
        <f t="shared" si="32"/>
        <v>1.31E-3</v>
      </c>
      <c r="N107">
        <v>0.10199999999999999</v>
      </c>
      <c r="O107">
        <v>4.4999999999999997E-3</v>
      </c>
      <c r="P107">
        <v>1.9E-3</v>
      </c>
      <c r="Q107" s="21">
        <f t="shared" si="33"/>
        <v>1.5400000000000011E-2</v>
      </c>
      <c r="R107" s="21">
        <f t="shared" si="34"/>
        <v>2.4000000000000002E-3</v>
      </c>
      <c r="S107" s="21">
        <f t="shared" si="35"/>
        <v>3.1700000000000001E-3</v>
      </c>
      <c r="T107">
        <v>0.1008</v>
      </c>
      <c r="U107">
        <v>6.1000000000000004E-3</v>
      </c>
      <c r="V107">
        <v>-3.2000000000000002E-3</v>
      </c>
      <c r="W107" s="21">
        <f t="shared" si="36"/>
        <v>6.409999999999999E-3</v>
      </c>
      <c r="X107" s="21">
        <f t="shared" si="37"/>
        <v>3.9199999999999999E-3</v>
      </c>
      <c r="Y107" s="21">
        <f t="shared" si="38"/>
        <v>1.1800000000000001E-3</v>
      </c>
      <c r="Z107">
        <v>3.4799999999999998E-2</v>
      </c>
      <c r="AA107">
        <v>0.01</v>
      </c>
      <c r="AB107">
        <v>1E-3</v>
      </c>
      <c r="AC107" s="21">
        <f t="shared" si="39"/>
        <v>6.4000000000000029E-3</v>
      </c>
      <c r="AD107" s="21">
        <f t="shared" si="40"/>
        <v>6.1600000000000005E-3</v>
      </c>
      <c r="AE107" s="21">
        <f t="shared" si="41"/>
        <v>1.4999999999999996E-4</v>
      </c>
      <c r="AF107">
        <v>7.9200000000000007E-2</v>
      </c>
      <c r="AG107">
        <v>2.8E-3</v>
      </c>
      <c r="AH107">
        <v>6.7000000000000002E-3</v>
      </c>
      <c r="AI107" s="21">
        <f t="shared" si="42"/>
        <v>1.0619999999999991E-2</v>
      </c>
      <c r="AJ107" s="21">
        <f t="shared" si="43"/>
        <v>6.7000000000000002E-4</v>
      </c>
      <c r="AK107" s="21">
        <f t="shared" si="44"/>
        <v>5.2200000000000007E-3</v>
      </c>
      <c r="AL107">
        <v>8.5900000000000004E-2</v>
      </c>
      <c r="AM107">
        <v>6.4000000000000003E-3</v>
      </c>
      <c r="AN107">
        <v>-1.3599999999999999E-2</v>
      </c>
      <c r="AO107" s="21">
        <f t="shared" si="45"/>
        <v>8.9999999999999802E-4</v>
      </c>
      <c r="AP107" s="21">
        <f t="shared" si="46"/>
        <v>1.1099999999999999E-3</v>
      </c>
      <c r="AQ107" s="21">
        <f t="shared" si="47"/>
        <v>1.159E-2</v>
      </c>
      <c r="AR107">
        <v>8.5300000000000001E-2</v>
      </c>
      <c r="AS107">
        <v>-5.3E-3</v>
      </c>
      <c r="AT107">
        <v>8.0000000000000002E-3</v>
      </c>
      <c r="AU107" s="21">
        <f t="shared" si="48"/>
        <v>2.5099999999999983E-3</v>
      </c>
      <c r="AV107" s="21">
        <f t="shared" si="49"/>
        <v>1.0200000000000001E-3</v>
      </c>
      <c r="AW107" s="21">
        <f t="shared" si="50"/>
        <v>6.6800000000000002E-3</v>
      </c>
      <c r="AX107">
        <v>6.3500000000000001E-2</v>
      </c>
      <c r="AY107">
        <v>-9.4000000000000004E-3</v>
      </c>
      <c r="AZ107">
        <v>3.0999999999999999E-3</v>
      </c>
      <c r="BA107" s="21">
        <f t="shared" si="51"/>
        <v>8.7199999999999986E-3</v>
      </c>
      <c r="BB107" s="21">
        <f t="shared" si="52"/>
        <v>8.8700000000000011E-3</v>
      </c>
      <c r="BC107" s="21">
        <f t="shared" si="53"/>
        <v>2.33E-3</v>
      </c>
    </row>
    <row r="108" spans="1:55" ht="15">
      <c r="A108" s="1">
        <v>102</v>
      </c>
      <c r="B108">
        <v>0.1167</v>
      </c>
      <c r="C108">
        <v>-1.8E-3</v>
      </c>
      <c r="D108">
        <v>-1.01E-2</v>
      </c>
      <c r="E108" s="15">
        <f t="shared" si="27"/>
        <v>4.8600000000000032E-3</v>
      </c>
      <c r="F108" s="15">
        <f t="shared" si="28"/>
        <v>3.1699999999999996E-3</v>
      </c>
      <c r="G108" s="16">
        <f t="shared" si="29"/>
        <v>8.5500000000000003E-3</v>
      </c>
      <c r="H108">
        <v>8.7800000000000003E-2</v>
      </c>
      <c r="I108">
        <v>1.3299999999999999E-2</v>
      </c>
      <c r="J108">
        <v>1.61E-2</v>
      </c>
      <c r="K108" s="21">
        <f t="shared" si="30"/>
        <v>1.4190000000000008E-2</v>
      </c>
      <c r="L108" s="21">
        <f t="shared" si="31"/>
        <v>1.1189999999999999E-2</v>
      </c>
      <c r="M108" s="21">
        <f t="shared" si="32"/>
        <v>1.2409999999999999E-2</v>
      </c>
      <c r="N108">
        <v>0.1053</v>
      </c>
      <c r="O108">
        <v>-3.0000000000000001E-3</v>
      </c>
      <c r="P108">
        <v>-2.8999999999999998E-3</v>
      </c>
      <c r="Q108" s="21">
        <f t="shared" si="33"/>
        <v>1.21E-2</v>
      </c>
      <c r="R108" s="21">
        <f t="shared" si="34"/>
        <v>3.8999999999999998E-3</v>
      </c>
      <c r="S108" s="21">
        <f t="shared" si="35"/>
        <v>2.1700000000000001E-3</v>
      </c>
      <c r="T108">
        <v>0.1171</v>
      </c>
      <c r="U108">
        <v>1.03E-2</v>
      </c>
      <c r="V108">
        <v>-3.2000000000000002E-3</v>
      </c>
      <c r="W108" s="21">
        <f t="shared" si="36"/>
        <v>9.889999999999996E-3</v>
      </c>
      <c r="X108" s="21">
        <f t="shared" si="37"/>
        <v>8.1200000000000005E-3</v>
      </c>
      <c r="Y108" s="21">
        <f t="shared" si="38"/>
        <v>1.1800000000000001E-3</v>
      </c>
      <c r="Z108">
        <v>2.2599999999999999E-2</v>
      </c>
      <c r="AA108">
        <v>1.9E-3</v>
      </c>
      <c r="AB108">
        <v>-1E-4</v>
      </c>
      <c r="AC108" s="21">
        <f t="shared" si="39"/>
        <v>1.8600000000000002E-2</v>
      </c>
      <c r="AD108" s="21">
        <f t="shared" si="40"/>
        <v>1.9400000000000001E-3</v>
      </c>
      <c r="AE108" s="21">
        <f t="shared" si="41"/>
        <v>1.0499999999999999E-3</v>
      </c>
      <c r="AF108">
        <v>8.4699999999999998E-2</v>
      </c>
      <c r="AG108">
        <v>2.9600000000000001E-2</v>
      </c>
      <c r="AH108">
        <v>1.6000000000000001E-3</v>
      </c>
      <c r="AI108" s="21">
        <f t="shared" si="42"/>
        <v>5.1199999999999996E-3</v>
      </c>
      <c r="AJ108" s="21">
        <f t="shared" si="43"/>
        <v>2.7470000000000001E-2</v>
      </c>
      <c r="AK108" s="21">
        <f t="shared" si="44"/>
        <v>1.200000000000001E-4</v>
      </c>
      <c r="AL108">
        <v>8.2400000000000001E-2</v>
      </c>
      <c r="AM108">
        <v>1.26E-2</v>
      </c>
      <c r="AN108">
        <v>-2.8E-3</v>
      </c>
      <c r="AO108" s="21">
        <f t="shared" si="45"/>
        <v>4.4000000000000011E-3</v>
      </c>
      <c r="AP108" s="21">
        <f t="shared" si="46"/>
        <v>7.3099999999999997E-3</v>
      </c>
      <c r="AQ108" s="21">
        <f t="shared" si="47"/>
        <v>7.899999999999999E-4</v>
      </c>
      <c r="AR108">
        <v>0.1056</v>
      </c>
      <c r="AS108">
        <v>-1.09E-2</v>
      </c>
      <c r="AT108">
        <v>8.5000000000000006E-3</v>
      </c>
      <c r="AU108" s="21">
        <f t="shared" si="48"/>
        <v>1.779E-2</v>
      </c>
      <c r="AV108" s="21">
        <f t="shared" si="49"/>
        <v>6.62E-3</v>
      </c>
      <c r="AW108" s="21">
        <f t="shared" si="50"/>
        <v>7.1800000000000006E-3</v>
      </c>
      <c r="AX108">
        <v>5.7700000000000001E-2</v>
      </c>
      <c r="AY108">
        <v>-2.5999999999999999E-3</v>
      </c>
      <c r="AZ108">
        <v>4.4000000000000003E-3</v>
      </c>
      <c r="BA108" s="21">
        <f t="shared" si="51"/>
        <v>2.919999999999999E-3</v>
      </c>
      <c r="BB108" s="21">
        <f t="shared" si="52"/>
        <v>2.0699999999999998E-3</v>
      </c>
      <c r="BC108" s="21">
        <f t="shared" si="53"/>
        <v>1.0299999999999997E-3</v>
      </c>
    </row>
    <row r="109" spans="1:55" ht="15">
      <c r="A109" s="1">
        <v>103</v>
      </c>
      <c r="B109">
        <v>0.1159</v>
      </c>
      <c r="C109">
        <v>0</v>
      </c>
      <c r="D109">
        <v>-1.2500000000000001E-2</v>
      </c>
      <c r="E109" s="15">
        <f t="shared" si="27"/>
        <v>5.6599999999999984E-3</v>
      </c>
      <c r="F109" s="15">
        <f t="shared" si="28"/>
        <v>4.9699999999999996E-3</v>
      </c>
      <c r="G109" s="16">
        <f t="shared" si="29"/>
        <v>1.0950000000000001E-2</v>
      </c>
      <c r="H109">
        <v>0.10539999999999999</v>
      </c>
      <c r="I109">
        <v>-8.2000000000000007E-3</v>
      </c>
      <c r="J109">
        <v>-1.52E-2</v>
      </c>
      <c r="K109" s="21">
        <f t="shared" si="30"/>
        <v>3.1789999999999999E-2</v>
      </c>
      <c r="L109" s="21">
        <f t="shared" si="31"/>
        <v>6.0900000000000008E-3</v>
      </c>
      <c r="M109" s="21">
        <f t="shared" si="32"/>
        <v>1.1509999999999999E-2</v>
      </c>
      <c r="N109">
        <v>0.10920000000000001</v>
      </c>
      <c r="O109">
        <v>-2.7000000000000001E-3</v>
      </c>
      <c r="P109">
        <v>-4.7999999999999996E-3</v>
      </c>
      <c r="Q109" s="21">
        <f t="shared" si="33"/>
        <v>8.199999999999999E-3</v>
      </c>
      <c r="R109" s="21">
        <f t="shared" si="34"/>
        <v>4.1999999999999997E-3</v>
      </c>
      <c r="S109" s="21">
        <f t="shared" si="35"/>
        <v>2.7000000000000027E-4</v>
      </c>
      <c r="T109">
        <v>0.11550000000000001</v>
      </c>
      <c r="U109">
        <v>-1.04E-2</v>
      </c>
      <c r="V109">
        <v>-2E-3</v>
      </c>
      <c r="W109" s="21">
        <f t="shared" si="36"/>
        <v>8.2900000000000057E-3</v>
      </c>
      <c r="X109" s="21">
        <f t="shared" si="37"/>
        <v>8.2199999999999999E-3</v>
      </c>
      <c r="Y109" s="21">
        <f t="shared" si="38"/>
        <v>2.0000000000000052E-5</v>
      </c>
      <c r="Z109">
        <v>4.5699999999999998E-2</v>
      </c>
      <c r="AA109">
        <v>3.8999999999999998E-3</v>
      </c>
      <c r="AB109">
        <v>-7.7000000000000002E-3</v>
      </c>
      <c r="AC109" s="21">
        <f t="shared" si="39"/>
        <v>4.4999999999999971E-3</v>
      </c>
      <c r="AD109" s="21">
        <f t="shared" si="40"/>
        <v>5.9999999999999724E-5</v>
      </c>
      <c r="AE109" s="21">
        <f t="shared" si="41"/>
        <v>6.5500000000000003E-3</v>
      </c>
      <c r="AF109">
        <v>6.9699999999999998E-2</v>
      </c>
      <c r="AG109">
        <v>1.04E-2</v>
      </c>
      <c r="AH109">
        <v>-7.3000000000000001E-3</v>
      </c>
      <c r="AI109" s="21">
        <f t="shared" si="42"/>
        <v>2.0119999999999999E-2</v>
      </c>
      <c r="AJ109" s="21">
        <f t="shared" si="43"/>
        <v>8.2699999999999996E-3</v>
      </c>
      <c r="AK109" s="21">
        <f t="shared" si="44"/>
        <v>5.8200000000000005E-3</v>
      </c>
      <c r="AL109">
        <v>6.2600000000000003E-2</v>
      </c>
      <c r="AM109">
        <v>-5.8999999999999999E-3</v>
      </c>
      <c r="AN109">
        <v>2.07E-2</v>
      </c>
      <c r="AO109" s="21">
        <f t="shared" si="45"/>
        <v>2.4199999999999999E-2</v>
      </c>
      <c r="AP109" s="21">
        <f t="shared" si="46"/>
        <v>6.0999999999999943E-4</v>
      </c>
      <c r="AQ109" s="21">
        <f t="shared" si="47"/>
        <v>1.8689999999999998E-2</v>
      </c>
      <c r="AR109">
        <v>0.11119999999999999</v>
      </c>
      <c r="AS109">
        <v>6.1999999999999998E-3</v>
      </c>
      <c r="AT109">
        <v>2.8E-3</v>
      </c>
      <c r="AU109" s="21">
        <f t="shared" si="48"/>
        <v>2.3389999999999994E-2</v>
      </c>
      <c r="AV109" s="21">
        <f t="shared" si="49"/>
        <v>1.9199999999999998E-3</v>
      </c>
      <c r="AW109" s="21">
        <f t="shared" si="50"/>
        <v>1.48E-3</v>
      </c>
      <c r="AX109">
        <v>6.6100000000000006E-2</v>
      </c>
      <c r="AY109">
        <v>-8.2000000000000007E-3</v>
      </c>
      <c r="AZ109">
        <v>6.7999999999999996E-3</v>
      </c>
      <c r="BA109" s="21">
        <f t="shared" si="51"/>
        <v>1.1320000000000004E-2</v>
      </c>
      <c r="BB109" s="21">
        <f t="shared" si="52"/>
        <v>7.6700000000000006E-3</v>
      </c>
      <c r="BC109" s="21">
        <f t="shared" si="53"/>
        <v>1.3699999999999997E-3</v>
      </c>
    </row>
    <row r="110" spans="1:55" ht="15">
      <c r="A110" s="1">
        <v>104</v>
      </c>
      <c r="B110">
        <v>0.1163</v>
      </c>
      <c r="C110">
        <v>-1.1000000000000001E-3</v>
      </c>
      <c r="D110">
        <v>-1.3599999999999999E-2</v>
      </c>
      <c r="E110" s="15">
        <f t="shared" si="27"/>
        <v>5.2600000000000008E-3</v>
      </c>
      <c r="F110" s="15">
        <f t="shared" si="28"/>
        <v>3.8699999999999993E-3</v>
      </c>
      <c r="G110" s="16">
        <f t="shared" si="29"/>
        <v>1.205E-2</v>
      </c>
      <c r="H110">
        <v>9.6299999999999997E-2</v>
      </c>
      <c r="I110">
        <v>-1.7299999999999999E-2</v>
      </c>
      <c r="J110">
        <v>-2.8999999999999998E-3</v>
      </c>
      <c r="K110" s="21">
        <f t="shared" si="30"/>
        <v>2.2690000000000002E-2</v>
      </c>
      <c r="L110" s="21">
        <f t="shared" si="31"/>
        <v>1.5189999999999999E-2</v>
      </c>
      <c r="M110" s="21">
        <f t="shared" si="32"/>
        <v>7.9000000000000034E-4</v>
      </c>
      <c r="N110">
        <v>0.1134</v>
      </c>
      <c r="O110">
        <v>-4.0000000000000002E-4</v>
      </c>
      <c r="P110">
        <v>-2.8E-3</v>
      </c>
      <c r="Q110" s="21">
        <f t="shared" si="33"/>
        <v>4.0000000000000036E-3</v>
      </c>
      <c r="R110" s="21">
        <f t="shared" si="34"/>
        <v>6.4999999999999997E-3</v>
      </c>
      <c r="S110" s="21">
        <f t="shared" si="35"/>
        <v>2.2699999999999999E-3</v>
      </c>
      <c r="T110">
        <v>0.1133</v>
      </c>
      <c r="U110">
        <v>-2E-3</v>
      </c>
      <c r="V110">
        <v>-6.4000000000000003E-3</v>
      </c>
      <c r="W110" s="21">
        <f t="shared" si="36"/>
        <v>6.0899999999999982E-3</v>
      </c>
      <c r="X110" s="21">
        <f t="shared" si="37"/>
        <v>1.8000000000000004E-4</v>
      </c>
      <c r="Y110" s="21">
        <f t="shared" si="38"/>
        <v>4.3800000000000002E-3</v>
      </c>
      <c r="Z110">
        <v>1.5299999999999999E-2</v>
      </c>
      <c r="AA110">
        <v>-2.93E-2</v>
      </c>
      <c r="AB110">
        <v>4.1000000000000003E-3</v>
      </c>
      <c r="AC110" s="21">
        <f t="shared" si="39"/>
        <v>2.5899999999999999E-2</v>
      </c>
      <c r="AD110" s="21">
        <f t="shared" si="40"/>
        <v>2.546E-2</v>
      </c>
      <c r="AE110" s="21">
        <f t="shared" si="41"/>
        <v>2.9500000000000004E-3</v>
      </c>
      <c r="AF110">
        <v>8.1799999999999998E-2</v>
      </c>
      <c r="AG110">
        <v>9.4000000000000004E-3</v>
      </c>
      <c r="AH110">
        <v>-1E-4</v>
      </c>
      <c r="AI110" s="21">
        <f t="shared" si="42"/>
        <v>8.0199999999999994E-3</v>
      </c>
      <c r="AJ110" s="21">
        <f t="shared" si="43"/>
        <v>7.2700000000000004E-3</v>
      </c>
      <c r="AK110" s="21">
        <f t="shared" si="44"/>
        <v>1.3799999999999999E-3</v>
      </c>
      <c r="AL110">
        <v>7.0499999999999993E-2</v>
      </c>
      <c r="AM110">
        <v>2.9999999999999997E-4</v>
      </c>
      <c r="AN110">
        <v>1.38E-2</v>
      </c>
      <c r="AO110" s="21">
        <f t="shared" si="45"/>
        <v>1.6300000000000009E-2</v>
      </c>
      <c r="AP110" s="21">
        <f t="shared" si="46"/>
        <v>4.9900000000000005E-3</v>
      </c>
      <c r="AQ110" s="21">
        <f t="shared" si="47"/>
        <v>1.179E-2</v>
      </c>
      <c r="AR110">
        <v>9.9000000000000005E-2</v>
      </c>
      <c r="AS110">
        <v>1.2999999999999999E-3</v>
      </c>
      <c r="AT110">
        <v>2.3999999999999998E-3</v>
      </c>
      <c r="AU110" s="21">
        <f t="shared" si="48"/>
        <v>1.1190000000000005E-2</v>
      </c>
      <c r="AV110" s="21">
        <f t="shared" si="49"/>
        <v>2.98E-3</v>
      </c>
      <c r="AW110" s="21">
        <f t="shared" si="50"/>
        <v>1.0799999999999998E-3</v>
      </c>
      <c r="AX110">
        <v>7.2099999999999997E-2</v>
      </c>
      <c r="AY110">
        <v>-1.6000000000000001E-3</v>
      </c>
      <c r="AZ110">
        <v>7.7000000000000002E-3</v>
      </c>
      <c r="BA110" s="21">
        <f t="shared" si="51"/>
        <v>1.7319999999999995E-2</v>
      </c>
      <c r="BB110" s="21">
        <f t="shared" si="52"/>
        <v>1.0700000000000002E-3</v>
      </c>
      <c r="BC110" s="21">
        <f t="shared" si="53"/>
        <v>2.2700000000000003E-3</v>
      </c>
    </row>
    <row r="111" spans="1:55" ht="15">
      <c r="A111" s="1">
        <v>105</v>
      </c>
      <c r="B111">
        <v>0.1241</v>
      </c>
      <c r="C111">
        <v>-2.3999999999999998E-3</v>
      </c>
      <c r="D111">
        <v>-1.89E-2</v>
      </c>
      <c r="E111" s="15">
        <f t="shared" si="27"/>
        <v>2.5400000000000006E-3</v>
      </c>
      <c r="F111" s="15">
        <f t="shared" si="28"/>
        <v>2.5699999999999998E-3</v>
      </c>
      <c r="G111" s="16">
        <f t="shared" si="29"/>
        <v>1.7350000000000001E-2</v>
      </c>
      <c r="H111">
        <v>6.7400000000000002E-2</v>
      </c>
      <c r="I111">
        <v>-1.9300000000000001E-2</v>
      </c>
      <c r="J111">
        <v>9.1000000000000004E-3</v>
      </c>
      <c r="K111" s="21">
        <f t="shared" si="30"/>
        <v>6.2099999999999933E-3</v>
      </c>
      <c r="L111" s="21">
        <f t="shared" si="31"/>
        <v>1.719E-2</v>
      </c>
      <c r="M111" s="21">
        <f t="shared" si="32"/>
        <v>5.4099999999999999E-3</v>
      </c>
      <c r="N111">
        <v>0.11650000000000001</v>
      </c>
      <c r="O111">
        <v>2.5999999999999999E-3</v>
      </c>
      <c r="P111">
        <v>2.8E-3</v>
      </c>
      <c r="Q111" s="21">
        <f t="shared" si="33"/>
        <v>8.9999999999999802E-4</v>
      </c>
      <c r="R111" s="21">
        <f t="shared" si="34"/>
        <v>4.3E-3</v>
      </c>
      <c r="S111" s="21">
        <f t="shared" si="35"/>
        <v>2.2699999999999999E-3</v>
      </c>
      <c r="T111">
        <v>0.1212</v>
      </c>
      <c r="U111">
        <v>2.8E-3</v>
      </c>
      <c r="V111">
        <v>-1.01E-2</v>
      </c>
      <c r="W111" s="21">
        <f t="shared" si="36"/>
        <v>1.3990000000000002E-2</v>
      </c>
      <c r="X111" s="21">
        <f t="shared" si="37"/>
        <v>6.1999999999999989E-4</v>
      </c>
      <c r="Y111" s="21">
        <f t="shared" si="38"/>
        <v>8.0800000000000004E-3</v>
      </c>
      <c r="Z111">
        <v>1.5299999999999999E-2</v>
      </c>
      <c r="AA111">
        <v>-2.01E-2</v>
      </c>
      <c r="AB111">
        <v>2.8199999999999999E-2</v>
      </c>
      <c r="AC111" s="21">
        <f t="shared" si="39"/>
        <v>2.5899999999999999E-2</v>
      </c>
      <c r="AD111" s="21">
        <f t="shared" si="40"/>
        <v>1.626E-2</v>
      </c>
      <c r="AE111" s="21">
        <f t="shared" si="41"/>
        <v>2.7049999999999998E-2</v>
      </c>
      <c r="AF111">
        <v>8.0299999999999996E-2</v>
      </c>
      <c r="AG111">
        <v>0</v>
      </c>
      <c r="AH111">
        <v>-4.5999999999999999E-3</v>
      </c>
      <c r="AI111" s="21">
        <f t="shared" si="42"/>
        <v>9.5200000000000007E-3</v>
      </c>
      <c r="AJ111" s="21">
        <f t="shared" si="43"/>
        <v>2.1299999999999999E-3</v>
      </c>
      <c r="AK111" s="21">
        <f t="shared" si="44"/>
        <v>3.1199999999999999E-3</v>
      </c>
      <c r="AL111">
        <v>6.8500000000000005E-2</v>
      </c>
      <c r="AM111">
        <v>1.8E-3</v>
      </c>
      <c r="AN111">
        <v>1.3899999999999999E-2</v>
      </c>
      <c r="AO111" s="21">
        <f t="shared" si="45"/>
        <v>1.8299999999999997E-2</v>
      </c>
      <c r="AP111" s="21">
        <f t="shared" si="46"/>
        <v>3.4900000000000005E-3</v>
      </c>
      <c r="AQ111" s="21">
        <f t="shared" si="47"/>
        <v>1.189E-2</v>
      </c>
      <c r="AR111">
        <v>8.6599999999999996E-2</v>
      </c>
      <c r="AS111">
        <v>3.3E-3</v>
      </c>
      <c r="AT111">
        <v>8.9999999999999993E-3</v>
      </c>
      <c r="AU111" s="21">
        <f t="shared" si="48"/>
        <v>1.2100000000000027E-3</v>
      </c>
      <c r="AV111" s="21">
        <f t="shared" si="49"/>
        <v>9.7999999999999997E-4</v>
      </c>
      <c r="AW111" s="21">
        <f t="shared" si="50"/>
        <v>7.6799999999999993E-3</v>
      </c>
      <c r="AX111">
        <v>5.3800000000000001E-2</v>
      </c>
      <c r="AY111">
        <v>-8.3000000000000001E-3</v>
      </c>
      <c r="AZ111">
        <v>7.1000000000000004E-3</v>
      </c>
      <c r="BA111" s="21">
        <f t="shared" si="51"/>
        <v>9.800000000000017E-4</v>
      </c>
      <c r="BB111" s="21">
        <f t="shared" si="52"/>
        <v>7.77E-3</v>
      </c>
      <c r="BC111" s="21">
        <f t="shared" si="53"/>
        <v>1.6700000000000005E-3</v>
      </c>
    </row>
    <row r="112" spans="1:55" ht="15">
      <c r="A112" s="1">
        <v>106</v>
      </c>
      <c r="B112">
        <v>0.12239999999999999</v>
      </c>
      <c r="C112">
        <v>-9.2999999999999992E-3</v>
      </c>
      <c r="D112">
        <v>-1.77E-2</v>
      </c>
      <c r="E112" s="15">
        <f t="shared" si="27"/>
        <v>8.3999999999999353E-4</v>
      </c>
      <c r="F112" s="15">
        <f t="shared" si="28"/>
        <v>4.3299999999999996E-3</v>
      </c>
      <c r="G112" s="16">
        <f t="shared" si="29"/>
        <v>1.6150000000000001E-2</v>
      </c>
      <c r="H112">
        <v>4.9099999999999998E-2</v>
      </c>
      <c r="I112">
        <v>-5.3E-3</v>
      </c>
      <c r="J112">
        <v>2.2100000000000002E-2</v>
      </c>
      <c r="K112" s="21">
        <f t="shared" si="30"/>
        <v>2.4509999999999997E-2</v>
      </c>
      <c r="L112" s="21">
        <f t="shared" si="31"/>
        <v>3.1900000000000001E-3</v>
      </c>
      <c r="M112" s="21">
        <f t="shared" si="32"/>
        <v>1.8410000000000003E-2</v>
      </c>
      <c r="N112">
        <v>0.1081</v>
      </c>
      <c r="O112">
        <v>-3.5999999999999999E-3</v>
      </c>
      <c r="P112">
        <v>-2.3999999999999998E-3</v>
      </c>
      <c r="Q112" s="21">
        <f t="shared" si="33"/>
        <v>9.3000000000000027E-3</v>
      </c>
      <c r="R112" s="21">
        <f t="shared" si="34"/>
        <v>3.3E-3</v>
      </c>
      <c r="S112" s="21">
        <f t="shared" si="35"/>
        <v>2.6700000000000001E-3</v>
      </c>
      <c r="T112">
        <v>0.1108</v>
      </c>
      <c r="U112">
        <v>2.3E-3</v>
      </c>
      <c r="V112">
        <v>-9.7999999999999997E-3</v>
      </c>
      <c r="W112" s="21">
        <f t="shared" si="36"/>
        <v>3.589999999999996E-3</v>
      </c>
      <c r="X112" s="21">
        <f t="shared" si="37"/>
        <v>1.1999999999999988E-4</v>
      </c>
      <c r="Y112" s="21">
        <f t="shared" si="38"/>
        <v>7.7799999999999996E-3</v>
      </c>
      <c r="Z112">
        <v>4.07E-2</v>
      </c>
      <c r="AA112">
        <v>-2.3300000000000001E-2</v>
      </c>
      <c r="AB112">
        <v>3.5099999999999999E-2</v>
      </c>
      <c r="AC112" s="21">
        <f t="shared" si="39"/>
        <v>5.0000000000000044E-4</v>
      </c>
      <c r="AD112" s="21">
        <f t="shared" si="40"/>
        <v>1.9460000000000002E-2</v>
      </c>
      <c r="AE112" s="21">
        <f t="shared" si="41"/>
        <v>3.3950000000000001E-2</v>
      </c>
      <c r="AF112">
        <v>6.4199999999999993E-2</v>
      </c>
      <c r="AG112">
        <v>-4.1000000000000003E-3</v>
      </c>
      <c r="AH112">
        <v>1.06E-2</v>
      </c>
      <c r="AI112" s="21">
        <f t="shared" si="42"/>
        <v>2.5620000000000004E-2</v>
      </c>
      <c r="AJ112" s="21">
        <f t="shared" si="43"/>
        <v>1.9700000000000004E-3</v>
      </c>
      <c r="AK112" s="21">
        <f t="shared" si="44"/>
        <v>9.1199999999999996E-3</v>
      </c>
      <c r="AL112">
        <v>7.5899999999999995E-2</v>
      </c>
      <c r="AM112">
        <v>1.5800000000000002E-2</v>
      </c>
      <c r="AN112">
        <v>1.43E-2</v>
      </c>
      <c r="AO112" s="21">
        <f t="shared" si="45"/>
        <v>1.0900000000000007E-2</v>
      </c>
      <c r="AP112" s="21">
        <f t="shared" si="46"/>
        <v>1.0510000000000002E-2</v>
      </c>
      <c r="AQ112" s="21">
        <f t="shared" si="47"/>
        <v>1.2290000000000001E-2</v>
      </c>
      <c r="AR112">
        <v>9.6500000000000002E-2</v>
      </c>
      <c r="AS112">
        <v>2.0000000000000001E-4</v>
      </c>
      <c r="AT112">
        <v>1.66E-2</v>
      </c>
      <c r="AU112" s="21">
        <f t="shared" si="48"/>
        <v>8.6900000000000033E-3</v>
      </c>
      <c r="AV112" s="21">
        <f t="shared" si="49"/>
        <v>4.0800000000000003E-3</v>
      </c>
      <c r="AW112" s="21">
        <f t="shared" si="50"/>
        <v>1.528E-2</v>
      </c>
      <c r="AX112">
        <v>5.4399999999999997E-2</v>
      </c>
      <c r="AY112">
        <v>-8.5000000000000006E-3</v>
      </c>
      <c r="AZ112">
        <v>9.9000000000000008E-3</v>
      </c>
      <c r="BA112" s="21">
        <f t="shared" si="51"/>
        <v>3.8000000000000533E-4</v>
      </c>
      <c r="BB112" s="21">
        <f t="shared" si="52"/>
        <v>7.9700000000000014E-3</v>
      </c>
      <c r="BC112" s="21">
        <f t="shared" si="53"/>
        <v>4.4700000000000009E-3</v>
      </c>
    </row>
    <row r="113" spans="1:55" ht="15">
      <c r="A113" s="1">
        <v>107</v>
      </c>
      <c r="B113">
        <v>0.1168</v>
      </c>
      <c r="C113">
        <v>-7.9000000000000008E-3</v>
      </c>
      <c r="D113">
        <v>-1.6299999999999999E-2</v>
      </c>
      <c r="E113" s="15">
        <f t="shared" si="27"/>
        <v>4.7600000000000003E-3</v>
      </c>
      <c r="F113" s="15">
        <f t="shared" si="28"/>
        <v>2.9300000000000012E-3</v>
      </c>
      <c r="G113" s="16">
        <f t="shared" si="29"/>
        <v>1.4749999999999999E-2</v>
      </c>
      <c r="H113">
        <v>4.6100000000000002E-2</v>
      </c>
      <c r="I113">
        <v>-1.35E-2</v>
      </c>
      <c r="J113">
        <v>1.7999999999999999E-2</v>
      </c>
      <c r="K113" s="21">
        <f t="shared" si="30"/>
        <v>2.7509999999999993E-2</v>
      </c>
      <c r="L113" s="21">
        <f t="shared" si="31"/>
        <v>1.1390000000000001E-2</v>
      </c>
      <c r="M113" s="21">
        <f t="shared" si="32"/>
        <v>1.4309999999999998E-2</v>
      </c>
      <c r="N113">
        <v>0.10970000000000001</v>
      </c>
      <c r="O113">
        <v>-1.8E-3</v>
      </c>
      <c r="P113">
        <v>-2.7000000000000001E-3</v>
      </c>
      <c r="Q113" s="21">
        <f t="shared" si="33"/>
        <v>7.6999999999999985E-3</v>
      </c>
      <c r="R113" s="21">
        <f t="shared" si="34"/>
        <v>5.1000000000000004E-3</v>
      </c>
      <c r="S113" s="21">
        <f t="shared" si="35"/>
        <v>2.3699999999999997E-3</v>
      </c>
      <c r="T113">
        <v>0.1143</v>
      </c>
      <c r="U113">
        <v>4.5999999999999999E-3</v>
      </c>
      <c r="V113">
        <v>-2.3E-3</v>
      </c>
      <c r="W113" s="21">
        <f t="shared" si="36"/>
        <v>7.0899999999999991E-3</v>
      </c>
      <c r="X113" s="21">
        <f t="shared" si="37"/>
        <v>2.4199999999999998E-3</v>
      </c>
      <c r="Y113" s="21">
        <f t="shared" si="38"/>
        <v>2.7999999999999987E-4</v>
      </c>
      <c r="Z113">
        <v>8.14E-2</v>
      </c>
      <c r="AA113">
        <v>-5.5999999999999999E-3</v>
      </c>
      <c r="AB113">
        <v>1.49E-2</v>
      </c>
      <c r="AC113" s="21">
        <f t="shared" si="39"/>
        <v>4.02E-2</v>
      </c>
      <c r="AD113" s="21">
        <f t="shared" si="40"/>
        <v>1.7599999999999998E-3</v>
      </c>
      <c r="AE113" s="21">
        <f t="shared" si="41"/>
        <v>1.375E-2</v>
      </c>
      <c r="AF113">
        <v>7.1099999999999997E-2</v>
      </c>
      <c r="AG113">
        <v>8.3999999999999995E-3</v>
      </c>
      <c r="AH113">
        <v>1.3299999999999999E-2</v>
      </c>
      <c r="AI113" s="21">
        <f t="shared" si="42"/>
        <v>1.8720000000000001E-2</v>
      </c>
      <c r="AJ113" s="21">
        <f t="shared" si="43"/>
        <v>6.2699999999999995E-3</v>
      </c>
      <c r="AK113" s="21">
        <f t="shared" si="44"/>
        <v>1.1819999999999999E-2</v>
      </c>
      <c r="AL113">
        <v>8.1600000000000006E-2</v>
      </c>
      <c r="AM113">
        <v>1.0999999999999999E-2</v>
      </c>
      <c r="AN113">
        <v>5.4999999999999997E-3</v>
      </c>
      <c r="AO113" s="21">
        <f t="shared" si="45"/>
        <v>5.1999999999999963E-3</v>
      </c>
      <c r="AP113" s="21">
        <f t="shared" si="46"/>
        <v>5.7099999999999989E-3</v>
      </c>
      <c r="AQ113" s="21">
        <f t="shared" si="47"/>
        <v>3.4899999999999996E-3</v>
      </c>
      <c r="AR113">
        <v>9.8500000000000004E-2</v>
      </c>
      <c r="AS113">
        <v>1.5699999999999999E-2</v>
      </c>
      <c r="AT113">
        <v>8.6999999999999994E-3</v>
      </c>
      <c r="AU113" s="21">
        <f t="shared" si="48"/>
        <v>1.0690000000000005E-2</v>
      </c>
      <c r="AV113" s="21">
        <f t="shared" si="49"/>
        <v>1.142E-2</v>
      </c>
      <c r="AW113" s="21">
        <f t="shared" si="50"/>
        <v>7.3799999999999994E-3</v>
      </c>
      <c r="AX113">
        <v>6.0900000000000003E-2</v>
      </c>
      <c r="AY113">
        <v>-2.01E-2</v>
      </c>
      <c r="AZ113">
        <v>9.2999999999999992E-3</v>
      </c>
      <c r="BA113" s="21">
        <f t="shared" si="51"/>
        <v>6.1200000000000004E-3</v>
      </c>
      <c r="BB113" s="21">
        <f t="shared" si="52"/>
        <v>1.9570000000000001E-2</v>
      </c>
      <c r="BC113" s="21">
        <f t="shared" si="53"/>
        <v>3.8699999999999993E-3</v>
      </c>
    </row>
    <row r="114" spans="1:55" ht="15">
      <c r="A114" s="1">
        <v>108</v>
      </c>
      <c r="B114">
        <v>0.1182</v>
      </c>
      <c r="C114">
        <v>-4.4999999999999997E-3</v>
      </c>
      <c r="D114">
        <v>-7.0000000000000001E-3</v>
      </c>
      <c r="E114" s="15">
        <f t="shared" si="27"/>
        <v>3.3600000000000019E-3</v>
      </c>
      <c r="F114" s="15">
        <f t="shared" si="28"/>
        <v>4.6999999999999993E-4</v>
      </c>
      <c r="G114" s="16">
        <f t="shared" si="29"/>
        <v>5.45E-3</v>
      </c>
      <c r="H114">
        <v>6.0499999999999998E-2</v>
      </c>
      <c r="I114">
        <v>-4.1999999999999997E-3</v>
      </c>
      <c r="J114">
        <v>5.1999999999999998E-3</v>
      </c>
      <c r="K114" s="21">
        <f t="shared" si="30"/>
        <v>1.3109999999999997E-2</v>
      </c>
      <c r="L114" s="21">
        <f t="shared" si="31"/>
        <v>2.0899999999999998E-3</v>
      </c>
      <c r="M114" s="21">
        <f t="shared" si="32"/>
        <v>1.5099999999999996E-3</v>
      </c>
      <c r="N114">
        <v>0.1183</v>
      </c>
      <c r="O114">
        <v>4.1999999999999997E-3</v>
      </c>
      <c r="P114">
        <v>-7.1999999999999998E-3</v>
      </c>
      <c r="Q114" s="21">
        <f t="shared" si="33"/>
        <v>8.9999999999999802E-4</v>
      </c>
      <c r="R114" s="21">
        <f t="shared" si="34"/>
        <v>2.7000000000000001E-3</v>
      </c>
      <c r="S114" s="21">
        <f t="shared" si="35"/>
        <v>2.1299999999999999E-3</v>
      </c>
      <c r="T114">
        <v>0.1168</v>
      </c>
      <c r="U114">
        <v>1.6899999999999998E-2</v>
      </c>
      <c r="V114">
        <v>-1.9E-3</v>
      </c>
      <c r="W114" s="21">
        <f t="shared" si="36"/>
        <v>9.5900000000000013E-3</v>
      </c>
      <c r="X114" s="21">
        <f t="shared" si="37"/>
        <v>1.4719999999999999E-2</v>
      </c>
      <c r="Y114" s="21">
        <f t="shared" si="38"/>
        <v>1.200000000000001E-4</v>
      </c>
      <c r="Z114">
        <v>7.3700000000000002E-2</v>
      </c>
      <c r="AA114">
        <v>-3.8999999999999998E-3</v>
      </c>
      <c r="AB114">
        <v>-9.4999999999999998E-3</v>
      </c>
      <c r="AC114" s="21">
        <f t="shared" si="39"/>
        <v>3.2500000000000001E-2</v>
      </c>
      <c r="AD114" s="21">
        <f t="shared" si="40"/>
        <v>5.9999999999999724E-5</v>
      </c>
      <c r="AE114" s="21">
        <f t="shared" si="41"/>
        <v>8.3499999999999998E-3</v>
      </c>
      <c r="AF114">
        <v>8.5999999999999993E-2</v>
      </c>
      <c r="AG114">
        <v>1.1999999999999999E-3</v>
      </c>
      <c r="AH114">
        <v>0</v>
      </c>
      <c r="AI114" s="21">
        <f t="shared" si="42"/>
        <v>3.8200000000000039E-3</v>
      </c>
      <c r="AJ114" s="21">
        <f t="shared" si="43"/>
        <v>9.3000000000000005E-4</v>
      </c>
      <c r="AK114" s="21">
        <f t="shared" si="44"/>
        <v>1.48E-3</v>
      </c>
      <c r="AL114">
        <v>8.8999999999999996E-2</v>
      </c>
      <c r="AM114">
        <v>1.3100000000000001E-2</v>
      </c>
      <c r="AN114">
        <v>9.7000000000000003E-3</v>
      </c>
      <c r="AO114" s="21">
        <f t="shared" si="45"/>
        <v>2.1999999999999936E-3</v>
      </c>
      <c r="AP114" s="21">
        <f t="shared" si="46"/>
        <v>7.8100000000000001E-3</v>
      </c>
      <c r="AQ114" s="21">
        <f t="shared" si="47"/>
        <v>7.6900000000000007E-3</v>
      </c>
      <c r="AR114">
        <v>5.2499999999999998E-2</v>
      </c>
      <c r="AS114">
        <v>2.2599999999999999E-2</v>
      </c>
      <c r="AT114">
        <v>-8.0999999999999996E-3</v>
      </c>
      <c r="AU114" s="21">
        <f t="shared" si="48"/>
        <v>3.5310000000000001E-2</v>
      </c>
      <c r="AV114" s="21">
        <f t="shared" si="49"/>
        <v>1.8319999999999999E-2</v>
      </c>
      <c r="AW114" s="21">
        <f t="shared" si="50"/>
        <v>6.7799999999999996E-3</v>
      </c>
      <c r="AX114">
        <v>4.0899999999999999E-2</v>
      </c>
      <c r="AY114">
        <v>-4.7000000000000002E-3</v>
      </c>
      <c r="AZ114">
        <v>1.35E-2</v>
      </c>
      <c r="BA114" s="21">
        <f t="shared" si="51"/>
        <v>1.3880000000000003E-2</v>
      </c>
      <c r="BB114" s="21">
        <f t="shared" si="52"/>
        <v>4.1700000000000001E-3</v>
      </c>
      <c r="BC114" s="21">
        <f t="shared" si="53"/>
        <v>8.0700000000000008E-3</v>
      </c>
    </row>
    <row r="115" spans="1:55" ht="15">
      <c r="A115" s="1">
        <v>109</v>
      </c>
      <c r="B115">
        <v>0.1227</v>
      </c>
      <c r="C115">
        <v>-5.3E-3</v>
      </c>
      <c r="D115">
        <v>-2.0000000000000001E-4</v>
      </c>
      <c r="E115" s="15">
        <f t="shared" si="27"/>
        <v>1.1400000000000021E-3</v>
      </c>
      <c r="F115" s="15">
        <f t="shared" si="28"/>
        <v>3.3000000000000043E-4</v>
      </c>
      <c r="G115" s="16">
        <f t="shared" si="29"/>
        <v>1.3499999999999999E-3</v>
      </c>
      <c r="H115">
        <v>5.8599999999999999E-2</v>
      </c>
      <c r="I115">
        <v>-2.3099999999999999E-2</v>
      </c>
      <c r="J115">
        <v>-2.0000000000000001E-4</v>
      </c>
      <c r="K115" s="21">
        <f t="shared" si="30"/>
        <v>1.5009999999999996E-2</v>
      </c>
      <c r="L115" s="21">
        <f t="shared" si="31"/>
        <v>2.0989999999999998E-2</v>
      </c>
      <c r="M115" s="21">
        <f t="shared" si="32"/>
        <v>3.49E-3</v>
      </c>
      <c r="N115">
        <v>0.11799999999999999</v>
      </c>
      <c r="O115">
        <v>6.0000000000000001E-3</v>
      </c>
      <c r="P115">
        <v>-1.18E-2</v>
      </c>
      <c r="Q115" s="21">
        <f t="shared" si="33"/>
        <v>5.9999999999998943E-4</v>
      </c>
      <c r="R115" s="21">
        <f t="shared" si="34"/>
        <v>8.9999999999999976E-4</v>
      </c>
      <c r="S115" s="21">
        <f t="shared" si="35"/>
        <v>6.7299999999999999E-3</v>
      </c>
      <c r="T115">
        <v>0.11749999999999999</v>
      </c>
      <c r="U115">
        <v>1.6E-2</v>
      </c>
      <c r="V115">
        <v>-8.0000000000000004E-4</v>
      </c>
      <c r="W115" s="21">
        <f t="shared" si="36"/>
        <v>1.0289999999999994E-2</v>
      </c>
      <c r="X115" s="21">
        <f t="shared" si="37"/>
        <v>1.3820000000000001E-2</v>
      </c>
      <c r="Y115" s="21">
        <f t="shared" si="38"/>
        <v>1.2200000000000002E-3</v>
      </c>
      <c r="Z115">
        <v>3.9800000000000002E-2</v>
      </c>
      <c r="AA115">
        <v>-8.2000000000000007E-3</v>
      </c>
      <c r="AB115">
        <v>-7.4999999999999997E-3</v>
      </c>
      <c r="AC115" s="21">
        <f t="shared" si="39"/>
        <v>1.3999999999999985E-3</v>
      </c>
      <c r="AD115" s="21">
        <f t="shared" si="40"/>
        <v>4.360000000000001E-3</v>
      </c>
      <c r="AE115" s="21">
        <f t="shared" si="41"/>
        <v>6.3499999999999997E-3</v>
      </c>
      <c r="AF115">
        <v>8.5500000000000007E-2</v>
      </c>
      <c r="AG115">
        <v>-1.1000000000000001E-3</v>
      </c>
      <c r="AH115">
        <v>-4.1000000000000003E-3</v>
      </c>
      <c r="AI115" s="21">
        <f t="shared" si="42"/>
        <v>4.3199999999999905E-3</v>
      </c>
      <c r="AJ115" s="21">
        <f t="shared" si="43"/>
        <v>1.0299999999999999E-3</v>
      </c>
      <c r="AK115" s="21">
        <f t="shared" si="44"/>
        <v>2.6200000000000004E-3</v>
      </c>
      <c r="AL115">
        <v>9.98E-2</v>
      </c>
      <c r="AM115">
        <v>1.0699999999999999E-2</v>
      </c>
      <c r="AN115">
        <v>3.8E-3</v>
      </c>
      <c r="AO115" s="21">
        <f t="shared" si="45"/>
        <v>1.2999999999999998E-2</v>
      </c>
      <c r="AP115" s="21">
        <f t="shared" si="46"/>
        <v>5.409999999999999E-3</v>
      </c>
      <c r="AQ115" s="21">
        <f t="shared" si="47"/>
        <v>1.7899999999999999E-3</v>
      </c>
      <c r="AR115">
        <v>4.6399999999999997E-2</v>
      </c>
      <c r="AS115">
        <v>-1.1299999999999999E-2</v>
      </c>
      <c r="AT115">
        <v>7.9000000000000008E-3</v>
      </c>
      <c r="AU115" s="21">
        <f t="shared" si="48"/>
        <v>4.1410000000000002E-2</v>
      </c>
      <c r="AV115" s="21">
        <f t="shared" si="49"/>
        <v>7.0199999999999993E-3</v>
      </c>
      <c r="AW115" s="21">
        <f t="shared" si="50"/>
        <v>6.5800000000000008E-3</v>
      </c>
      <c r="AX115">
        <v>3.8899999999999997E-2</v>
      </c>
      <c r="AY115">
        <v>1.21E-2</v>
      </c>
      <c r="AZ115">
        <v>1.1299999999999999E-2</v>
      </c>
      <c r="BA115" s="21">
        <f t="shared" si="51"/>
        <v>1.5880000000000005E-2</v>
      </c>
      <c r="BB115" s="21">
        <f t="shared" si="52"/>
        <v>1.157E-2</v>
      </c>
      <c r="BC115" s="21">
        <f t="shared" si="53"/>
        <v>5.8699999999999994E-3</v>
      </c>
    </row>
    <row r="116" spans="1:55" ht="15">
      <c r="A116" s="1">
        <v>110</v>
      </c>
      <c r="B116">
        <v>0.11550000000000001</v>
      </c>
      <c r="C116">
        <v>-2.5999999999999999E-3</v>
      </c>
      <c r="D116">
        <v>1.9E-3</v>
      </c>
      <c r="E116" s="15">
        <f t="shared" si="27"/>
        <v>6.0599999999999959E-3</v>
      </c>
      <c r="F116" s="15">
        <f t="shared" si="28"/>
        <v>2.3699999999999997E-3</v>
      </c>
      <c r="G116" s="16">
        <f t="shared" si="29"/>
        <v>3.5000000000000005E-4</v>
      </c>
      <c r="H116">
        <v>9.3399999999999997E-2</v>
      </c>
      <c r="I116">
        <v>-1.14E-2</v>
      </c>
      <c r="J116">
        <v>2.9999999999999997E-4</v>
      </c>
      <c r="K116" s="21">
        <f t="shared" si="30"/>
        <v>1.9790000000000002E-2</v>
      </c>
      <c r="L116" s="21">
        <f t="shared" si="31"/>
        <v>9.2899999999999996E-3</v>
      </c>
      <c r="M116" s="21">
        <f t="shared" si="32"/>
        <v>3.3900000000000002E-3</v>
      </c>
      <c r="N116">
        <v>0.1226</v>
      </c>
      <c r="O116">
        <v>7.7999999999999996E-3</v>
      </c>
      <c r="P116">
        <v>-1.41E-2</v>
      </c>
      <c r="Q116" s="21">
        <f t="shared" si="33"/>
        <v>5.1999999999999963E-3</v>
      </c>
      <c r="R116" s="21">
        <f t="shared" si="34"/>
        <v>8.9999999999999976E-4</v>
      </c>
      <c r="S116" s="21">
        <f t="shared" si="35"/>
        <v>9.0299999999999998E-3</v>
      </c>
      <c r="T116">
        <v>0.121</v>
      </c>
      <c r="U116">
        <v>-1E-3</v>
      </c>
      <c r="V116">
        <v>-1.1999999999999999E-3</v>
      </c>
      <c r="W116" s="21">
        <f t="shared" si="36"/>
        <v>1.3789999999999997E-2</v>
      </c>
      <c r="X116" s="21">
        <f t="shared" si="37"/>
        <v>1.1800000000000001E-3</v>
      </c>
      <c r="Y116" s="21">
        <f t="shared" si="38"/>
        <v>8.200000000000002E-4</v>
      </c>
      <c r="Z116">
        <v>2.9600000000000001E-2</v>
      </c>
      <c r="AA116">
        <v>3.8E-3</v>
      </c>
      <c r="AB116">
        <v>-1.6999999999999999E-3</v>
      </c>
      <c r="AC116" s="21">
        <f t="shared" si="39"/>
        <v>1.1599999999999999E-2</v>
      </c>
      <c r="AD116" s="21">
        <f t="shared" si="40"/>
        <v>4.0000000000000105E-5</v>
      </c>
      <c r="AE116" s="21">
        <f t="shared" si="41"/>
        <v>5.4999999999999992E-4</v>
      </c>
      <c r="AF116">
        <v>6.9800000000000001E-2</v>
      </c>
      <c r="AG116">
        <v>-3.5299999999999998E-2</v>
      </c>
      <c r="AH116">
        <v>-4.1000000000000003E-3</v>
      </c>
      <c r="AI116" s="21">
        <f t="shared" si="42"/>
        <v>2.0019999999999996E-2</v>
      </c>
      <c r="AJ116" s="21">
        <f t="shared" si="43"/>
        <v>3.3169999999999998E-2</v>
      </c>
      <c r="AK116" s="21">
        <f t="shared" si="44"/>
        <v>2.6200000000000004E-3</v>
      </c>
      <c r="AL116">
        <v>9.8100000000000007E-2</v>
      </c>
      <c r="AM116">
        <v>1.4E-2</v>
      </c>
      <c r="AN116">
        <v>-2.7000000000000001E-3</v>
      </c>
      <c r="AO116" s="21">
        <f t="shared" si="45"/>
        <v>1.1300000000000004E-2</v>
      </c>
      <c r="AP116" s="21">
        <f t="shared" si="46"/>
        <v>8.709999999999999E-3</v>
      </c>
      <c r="AQ116" s="21">
        <f t="shared" si="47"/>
        <v>6.9000000000000008E-4</v>
      </c>
      <c r="AR116">
        <v>0.04</v>
      </c>
      <c r="AS116">
        <v>1.0200000000000001E-2</v>
      </c>
      <c r="AT116">
        <v>-3.3999999999999998E-3</v>
      </c>
      <c r="AU116" s="21">
        <f t="shared" si="48"/>
        <v>4.7809999999999998E-2</v>
      </c>
      <c r="AV116" s="21">
        <f t="shared" si="49"/>
        <v>5.9200000000000008E-3</v>
      </c>
      <c r="AW116" s="21">
        <f t="shared" si="50"/>
        <v>2.0799999999999998E-3</v>
      </c>
      <c r="AX116">
        <v>4.1700000000000001E-2</v>
      </c>
      <c r="AY116">
        <v>1.7100000000000001E-2</v>
      </c>
      <c r="AZ116">
        <v>1.5699999999999999E-2</v>
      </c>
      <c r="BA116" s="21">
        <f t="shared" si="51"/>
        <v>1.3080000000000001E-2</v>
      </c>
      <c r="BB116" s="21">
        <f t="shared" si="52"/>
        <v>1.6570000000000001E-2</v>
      </c>
      <c r="BC116" s="21">
        <f t="shared" si="53"/>
        <v>1.0269999999999998E-2</v>
      </c>
    </row>
    <row r="117" spans="1:55" ht="15">
      <c r="A117" s="1">
        <v>111</v>
      </c>
      <c r="B117">
        <v>0.1089</v>
      </c>
      <c r="C117">
        <v>1.12E-2</v>
      </c>
      <c r="D117">
        <v>-1.4E-3</v>
      </c>
      <c r="E117" s="15">
        <f t="shared" si="27"/>
        <v>1.2660000000000005E-2</v>
      </c>
      <c r="F117" s="15">
        <f t="shared" si="28"/>
        <v>6.2300000000000003E-3</v>
      </c>
      <c r="G117" s="16">
        <f t="shared" si="29"/>
        <v>1.4999999999999996E-4</v>
      </c>
      <c r="H117">
        <v>7.7600000000000002E-2</v>
      </c>
      <c r="I117">
        <v>1.7100000000000001E-2</v>
      </c>
      <c r="J117">
        <v>4.4000000000000003E-3</v>
      </c>
      <c r="K117" s="21">
        <f t="shared" si="30"/>
        <v>3.9900000000000074E-3</v>
      </c>
      <c r="L117" s="21">
        <f t="shared" si="31"/>
        <v>1.499E-2</v>
      </c>
      <c r="M117" s="21">
        <f t="shared" si="32"/>
        <v>7.1000000000000013E-4</v>
      </c>
      <c r="N117">
        <v>0.1255</v>
      </c>
      <c r="O117">
        <v>-2.2000000000000001E-3</v>
      </c>
      <c r="P117">
        <v>-1.15E-2</v>
      </c>
      <c r="Q117" s="21">
        <f t="shared" si="33"/>
        <v>8.0999999999999961E-3</v>
      </c>
      <c r="R117" s="21">
        <f t="shared" si="34"/>
        <v>4.6999999999999993E-3</v>
      </c>
      <c r="S117" s="21">
        <f t="shared" si="35"/>
        <v>6.43E-3</v>
      </c>
      <c r="T117">
        <v>0.1216</v>
      </c>
      <c r="U117">
        <v>5.7999999999999996E-3</v>
      </c>
      <c r="V117">
        <v>-3.8999999999999998E-3</v>
      </c>
      <c r="W117" s="21">
        <f t="shared" si="36"/>
        <v>1.439E-2</v>
      </c>
      <c r="X117" s="21">
        <f t="shared" si="37"/>
        <v>3.6199999999999995E-3</v>
      </c>
      <c r="Y117" s="21">
        <f t="shared" si="38"/>
        <v>1.8799999999999997E-3</v>
      </c>
      <c r="Z117">
        <v>3.39E-2</v>
      </c>
      <c r="AA117">
        <v>-5.0000000000000001E-4</v>
      </c>
      <c r="AB117">
        <v>-5.5999999999999999E-3</v>
      </c>
      <c r="AC117" s="21">
        <f t="shared" si="39"/>
        <v>7.3000000000000009E-3</v>
      </c>
      <c r="AD117" s="21">
        <f t="shared" si="40"/>
        <v>3.3400000000000001E-3</v>
      </c>
      <c r="AE117" s="21">
        <f t="shared" si="41"/>
        <v>4.45E-3</v>
      </c>
      <c r="AF117">
        <v>6.8599999999999994E-2</v>
      </c>
      <c r="AG117">
        <v>-2.0400000000000001E-2</v>
      </c>
      <c r="AH117">
        <v>1.72E-2</v>
      </c>
      <c r="AI117" s="21">
        <f t="shared" si="42"/>
        <v>2.1220000000000003E-2</v>
      </c>
      <c r="AJ117" s="21">
        <f t="shared" si="43"/>
        <v>1.8270000000000002E-2</v>
      </c>
      <c r="AK117" s="21">
        <f t="shared" si="44"/>
        <v>1.5720000000000001E-2</v>
      </c>
      <c r="AL117">
        <v>0.1018</v>
      </c>
      <c r="AM117">
        <v>1.7299999999999999E-2</v>
      </c>
      <c r="AN117">
        <v>-2.0000000000000001E-4</v>
      </c>
      <c r="AO117" s="21">
        <f t="shared" si="45"/>
        <v>1.4999999999999999E-2</v>
      </c>
      <c r="AP117" s="21">
        <f t="shared" si="46"/>
        <v>1.201E-2</v>
      </c>
      <c r="AQ117" s="21">
        <f t="shared" si="47"/>
        <v>1.81E-3</v>
      </c>
      <c r="AR117">
        <v>3.73E-2</v>
      </c>
      <c r="AS117">
        <v>3.2399999999999998E-2</v>
      </c>
      <c r="AT117">
        <v>-1.43E-2</v>
      </c>
      <c r="AU117" s="21">
        <f t="shared" si="48"/>
        <v>5.0509999999999999E-2</v>
      </c>
      <c r="AV117" s="21">
        <f t="shared" si="49"/>
        <v>2.8119999999999999E-2</v>
      </c>
      <c r="AW117" s="21">
        <f t="shared" si="50"/>
        <v>1.298E-2</v>
      </c>
      <c r="AX117">
        <v>2.9700000000000001E-2</v>
      </c>
      <c r="AY117">
        <v>-3.8999999999999998E-3</v>
      </c>
      <c r="AZ117">
        <v>2.0899999999999998E-2</v>
      </c>
      <c r="BA117" s="21">
        <f t="shared" si="51"/>
        <v>2.5080000000000002E-2</v>
      </c>
      <c r="BB117" s="21">
        <f t="shared" si="52"/>
        <v>3.3699999999999997E-3</v>
      </c>
      <c r="BC117" s="21">
        <f t="shared" si="53"/>
        <v>1.5469999999999998E-2</v>
      </c>
    </row>
    <row r="118" spans="1:55" ht="15">
      <c r="A118" s="1">
        <v>112</v>
      </c>
      <c r="B118">
        <v>0.104</v>
      </c>
      <c r="C118">
        <v>-3.0000000000000001E-3</v>
      </c>
      <c r="D118">
        <v>-5.4000000000000003E-3</v>
      </c>
      <c r="E118" s="15">
        <f t="shared" si="27"/>
        <v>1.7560000000000006E-2</v>
      </c>
      <c r="F118" s="15">
        <f t="shared" si="28"/>
        <v>1.9699999999999995E-3</v>
      </c>
      <c r="G118" s="16">
        <f t="shared" si="29"/>
        <v>3.8500000000000001E-3</v>
      </c>
      <c r="H118">
        <v>5.7700000000000001E-2</v>
      </c>
      <c r="I118">
        <v>1.4E-2</v>
      </c>
      <c r="J118">
        <v>3.7000000000000002E-3</v>
      </c>
      <c r="K118" s="21">
        <f t="shared" si="30"/>
        <v>1.5909999999999994E-2</v>
      </c>
      <c r="L118" s="21">
        <f t="shared" si="31"/>
        <v>1.1890000000000001E-2</v>
      </c>
      <c r="M118" s="21">
        <f t="shared" si="32"/>
        <v>1.0000000000000026E-5</v>
      </c>
      <c r="N118">
        <v>0.1283</v>
      </c>
      <c r="O118">
        <v>-1.4200000000000001E-2</v>
      </c>
      <c r="P118">
        <v>-8.6E-3</v>
      </c>
      <c r="Q118" s="21">
        <f t="shared" si="33"/>
        <v>1.0899999999999993E-2</v>
      </c>
      <c r="R118" s="21">
        <f t="shared" si="34"/>
        <v>7.3000000000000009E-3</v>
      </c>
      <c r="S118" s="21">
        <f t="shared" si="35"/>
        <v>3.5300000000000002E-3</v>
      </c>
      <c r="T118">
        <v>0.12379999999999999</v>
      </c>
      <c r="U118">
        <v>-1.9E-3</v>
      </c>
      <c r="V118">
        <v>-3.5999999999999999E-3</v>
      </c>
      <c r="W118" s="21">
        <f t="shared" si="36"/>
        <v>1.6589999999999994E-2</v>
      </c>
      <c r="X118" s="21">
        <f t="shared" si="37"/>
        <v>2.8000000000000008E-4</v>
      </c>
      <c r="Y118" s="21">
        <f t="shared" si="38"/>
        <v>1.5799999999999998E-3</v>
      </c>
      <c r="Z118">
        <v>3.2300000000000002E-2</v>
      </c>
      <c r="AA118">
        <v>1.15E-2</v>
      </c>
      <c r="AB118">
        <v>1.1999999999999999E-3</v>
      </c>
      <c r="AC118" s="21">
        <f t="shared" si="39"/>
        <v>8.8999999999999982E-3</v>
      </c>
      <c r="AD118" s="21">
        <f t="shared" si="40"/>
        <v>7.6600000000000001E-3</v>
      </c>
      <c r="AE118" s="21">
        <f t="shared" si="41"/>
        <v>4.9999999999999914E-5</v>
      </c>
      <c r="AF118">
        <v>8.5999999999999993E-2</v>
      </c>
      <c r="AG118">
        <v>9.4999999999999998E-3</v>
      </c>
      <c r="AH118">
        <v>1.3100000000000001E-2</v>
      </c>
      <c r="AI118" s="21">
        <f t="shared" si="42"/>
        <v>3.8200000000000039E-3</v>
      </c>
      <c r="AJ118" s="21">
        <f t="shared" si="43"/>
        <v>7.3699999999999998E-3</v>
      </c>
      <c r="AK118" s="21">
        <f t="shared" si="44"/>
        <v>1.162E-2</v>
      </c>
      <c r="AL118">
        <v>9.5600000000000004E-2</v>
      </c>
      <c r="AM118">
        <v>1.5100000000000001E-2</v>
      </c>
      <c r="AN118">
        <v>-5.1999999999999998E-3</v>
      </c>
      <c r="AO118" s="21">
        <f t="shared" si="45"/>
        <v>8.8000000000000023E-3</v>
      </c>
      <c r="AP118" s="21">
        <f t="shared" si="46"/>
        <v>9.8099999999999993E-3</v>
      </c>
      <c r="AQ118" s="21">
        <f t="shared" si="47"/>
        <v>3.1899999999999997E-3</v>
      </c>
      <c r="AR118">
        <v>2.3099999999999999E-2</v>
      </c>
      <c r="AS118">
        <v>6.1999999999999998E-3</v>
      </c>
      <c r="AT118">
        <v>-8.8999999999999999E-3</v>
      </c>
      <c r="AU118" s="21">
        <f t="shared" si="48"/>
        <v>6.4710000000000004E-2</v>
      </c>
      <c r="AV118" s="21">
        <f t="shared" si="49"/>
        <v>1.9199999999999998E-3</v>
      </c>
      <c r="AW118" s="21">
        <f t="shared" si="50"/>
        <v>7.5799999999999999E-3</v>
      </c>
      <c r="AX118">
        <v>3.7999999999999999E-2</v>
      </c>
      <c r="AY118">
        <v>4.7999999999999996E-3</v>
      </c>
      <c r="AZ118">
        <v>1.8700000000000001E-2</v>
      </c>
      <c r="BA118" s="21">
        <f t="shared" si="51"/>
        <v>1.6780000000000003E-2</v>
      </c>
      <c r="BB118" s="21">
        <f t="shared" si="52"/>
        <v>4.2699999999999995E-3</v>
      </c>
      <c r="BC118" s="21">
        <f t="shared" si="53"/>
        <v>1.3270000000000001E-2</v>
      </c>
    </row>
    <row r="119" spans="1:55" ht="15">
      <c r="A119" s="1">
        <v>113</v>
      </c>
      <c r="B119">
        <v>0.1087</v>
      </c>
      <c r="C119">
        <v>9.1000000000000004E-3</v>
      </c>
      <c r="D119">
        <v>-5.3E-3</v>
      </c>
      <c r="E119" s="15">
        <f t="shared" si="27"/>
        <v>1.2859999999999996E-2</v>
      </c>
      <c r="F119" s="15">
        <f t="shared" si="28"/>
        <v>4.1300000000000009E-3</v>
      </c>
      <c r="G119" s="16">
        <f t="shared" si="29"/>
        <v>3.7499999999999999E-3</v>
      </c>
      <c r="H119">
        <v>5.91E-2</v>
      </c>
      <c r="I119">
        <v>2.3099999999999999E-2</v>
      </c>
      <c r="J119">
        <v>3.7000000000000002E-3</v>
      </c>
      <c r="K119" s="21">
        <f t="shared" si="30"/>
        <v>1.4509999999999995E-2</v>
      </c>
      <c r="L119" s="21">
        <f t="shared" si="31"/>
        <v>2.0989999999999998E-2</v>
      </c>
      <c r="M119" s="21">
        <f t="shared" si="32"/>
        <v>1.0000000000000026E-5</v>
      </c>
      <c r="N119">
        <v>0.1231</v>
      </c>
      <c r="O119">
        <v>1.5E-3</v>
      </c>
      <c r="P119">
        <v>-4.0000000000000002E-4</v>
      </c>
      <c r="Q119" s="21">
        <f t="shared" si="33"/>
        <v>5.6999999999999967E-3</v>
      </c>
      <c r="R119" s="21">
        <f t="shared" si="34"/>
        <v>5.4000000000000003E-3</v>
      </c>
      <c r="S119" s="21">
        <f t="shared" si="35"/>
        <v>4.6699999999999997E-3</v>
      </c>
      <c r="T119">
        <v>0.1241</v>
      </c>
      <c r="U119">
        <v>2.2000000000000001E-3</v>
      </c>
      <c r="V119">
        <v>-6.0000000000000001E-3</v>
      </c>
      <c r="W119" s="21">
        <f t="shared" si="36"/>
        <v>1.6890000000000002E-2</v>
      </c>
      <c r="X119" s="21">
        <f t="shared" si="37"/>
        <v>2.0000000000000052E-5</v>
      </c>
      <c r="Y119" s="21">
        <f t="shared" si="38"/>
        <v>3.98E-3</v>
      </c>
      <c r="Z119">
        <v>2.24E-2</v>
      </c>
      <c r="AA119">
        <v>8.0000000000000004E-4</v>
      </c>
      <c r="AB119">
        <v>7.4000000000000003E-3</v>
      </c>
      <c r="AC119" s="21">
        <f t="shared" si="39"/>
        <v>1.8800000000000001E-2</v>
      </c>
      <c r="AD119" s="21">
        <f t="shared" si="40"/>
        <v>3.0400000000000002E-3</v>
      </c>
      <c r="AE119" s="21">
        <f t="shared" si="41"/>
        <v>6.2500000000000003E-3</v>
      </c>
      <c r="AF119">
        <v>9.6600000000000005E-2</v>
      </c>
      <c r="AG119">
        <v>6.4999999999999997E-3</v>
      </c>
      <c r="AH119">
        <v>-1.5800000000000002E-2</v>
      </c>
      <c r="AI119" s="21">
        <f t="shared" si="42"/>
        <v>6.7800000000000082E-3</v>
      </c>
      <c r="AJ119" s="21">
        <f t="shared" si="43"/>
        <v>4.3699999999999998E-3</v>
      </c>
      <c r="AK119" s="21">
        <f t="shared" si="44"/>
        <v>1.4320000000000001E-2</v>
      </c>
      <c r="AL119">
        <v>0.1038</v>
      </c>
      <c r="AM119">
        <v>1.38E-2</v>
      </c>
      <c r="AN119">
        <v>-6.4999999999999997E-3</v>
      </c>
      <c r="AO119" s="21">
        <f t="shared" si="45"/>
        <v>1.7000000000000001E-2</v>
      </c>
      <c r="AP119" s="21">
        <f t="shared" si="46"/>
        <v>8.5100000000000002E-3</v>
      </c>
      <c r="AQ119" s="21">
        <f t="shared" si="47"/>
        <v>4.4899999999999992E-3</v>
      </c>
      <c r="AR119">
        <v>7.4800000000000005E-2</v>
      </c>
      <c r="AS119">
        <v>1.2699999999999999E-2</v>
      </c>
      <c r="AT119">
        <v>-1.8E-3</v>
      </c>
      <c r="AU119" s="21">
        <f t="shared" si="48"/>
        <v>1.3009999999999994E-2</v>
      </c>
      <c r="AV119" s="21">
        <f t="shared" si="49"/>
        <v>8.4200000000000004E-3</v>
      </c>
      <c r="AW119" s="21">
        <f t="shared" si="50"/>
        <v>4.7999999999999996E-4</v>
      </c>
      <c r="AX119">
        <v>6.54E-2</v>
      </c>
      <c r="AY119">
        <v>1.6799999999999999E-2</v>
      </c>
      <c r="AZ119">
        <v>3.3999999999999998E-3</v>
      </c>
      <c r="BA119" s="21">
        <f t="shared" si="51"/>
        <v>1.0619999999999997E-2</v>
      </c>
      <c r="BB119" s="21">
        <f t="shared" si="52"/>
        <v>1.627E-2</v>
      </c>
      <c r="BC119" s="21">
        <f t="shared" si="53"/>
        <v>2.0300000000000001E-3</v>
      </c>
    </row>
    <row r="120" spans="1:55" ht="15">
      <c r="A120" s="1">
        <v>114</v>
      </c>
      <c r="B120">
        <v>0.1045</v>
      </c>
      <c r="C120">
        <v>4.4999999999999997E-3</v>
      </c>
      <c r="D120">
        <v>-1.46E-2</v>
      </c>
      <c r="E120" s="15">
        <f t="shared" si="27"/>
        <v>1.7060000000000006E-2</v>
      </c>
      <c r="F120" s="15">
        <f t="shared" si="28"/>
        <v>4.6999999999999993E-4</v>
      </c>
      <c r="G120" s="16">
        <f t="shared" si="29"/>
        <v>1.3050000000000001E-2</v>
      </c>
      <c r="H120">
        <v>5.21E-2</v>
      </c>
      <c r="I120">
        <v>1.5E-3</v>
      </c>
      <c r="J120">
        <v>5.5999999999999999E-3</v>
      </c>
      <c r="K120" s="21">
        <f t="shared" si="30"/>
        <v>2.1509999999999994E-2</v>
      </c>
      <c r="L120" s="21">
        <f t="shared" si="31"/>
        <v>6.0999999999999987E-4</v>
      </c>
      <c r="M120" s="21">
        <f t="shared" si="32"/>
        <v>1.9099999999999998E-3</v>
      </c>
      <c r="N120">
        <v>0.1205</v>
      </c>
      <c r="O120">
        <v>-1E-4</v>
      </c>
      <c r="P120">
        <v>-6.7999999999999996E-3</v>
      </c>
      <c r="Q120" s="21">
        <f t="shared" si="33"/>
        <v>3.0999999999999917E-3</v>
      </c>
      <c r="R120" s="21">
        <f t="shared" si="34"/>
        <v>6.7999999999999996E-3</v>
      </c>
      <c r="S120" s="21">
        <f t="shared" si="35"/>
        <v>1.7299999999999998E-3</v>
      </c>
      <c r="T120">
        <v>0.1205</v>
      </c>
      <c r="U120">
        <v>4.4000000000000003E-3</v>
      </c>
      <c r="V120">
        <v>-5.0000000000000001E-3</v>
      </c>
      <c r="W120" s="21">
        <f t="shared" si="36"/>
        <v>1.3289999999999996E-2</v>
      </c>
      <c r="X120" s="21">
        <f t="shared" si="37"/>
        <v>2.2200000000000002E-3</v>
      </c>
      <c r="Y120" s="21">
        <f t="shared" si="38"/>
        <v>2.98E-3</v>
      </c>
      <c r="Z120">
        <v>1.9099999999999999E-2</v>
      </c>
      <c r="AA120">
        <v>-4.8999999999999998E-3</v>
      </c>
      <c r="AB120">
        <v>1.3100000000000001E-2</v>
      </c>
      <c r="AC120" s="21">
        <f t="shared" si="39"/>
        <v>2.2100000000000002E-2</v>
      </c>
      <c r="AD120" s="21">
        <f t="shared" si="40"/>
        <v>1.0599999999999997E-3</v>
      </c>
      <c r="AE120" s="21">
        <f t="shared" si="41"/>
        <v>1.1950000000000001E-2</v>
      </c>
      <c r="AF120">
        <v>6.0199999999999997E-2</v>
      </c>
      <c r="AG120">
        <v>2.63E-2</v>
      </c>
      <c r="AH120">
        <v>-1.03E-2</v>
      </c>
      <c r="AI120" s="21">
        <f t="shared" si="42"/>
        <v>2.962E-2</v>
      </c>
      <c r="AJ120" s="21">
        <f t="shared" si="43"/>
        <v>2.4170000000000001E-2</v>
      </c>
      <c r="AK120" s="21">
        <f t="shared" si="44"/>
        <v>8.8199999999999997E-3</v>
      </c>
      <c r="AL120">
        <v>0.10730000000000001</v>
      </c>
      <c r="AM120">
        <v>1.0699999999999999E-2</v>
      </c>
      <c r="AN120">
        <v>-5.4999999999999997E-3</v>
      </c>
      <c r="AO120" s="21">
        <f t="shared" si="45"/>
        <v>2.0500000000000004E-2</v>
      </c>
      <c r="AP120" s="21">
        <f t="shared" si="46"/>
        <v>5.409999999999999E-3</v>
      </c>
      <c r="AQ120" s="21">
        <f t="shared" si="47"/>
        <v>3.4899999999999996E-3</v>
      </c>
      <c r="AR120">
        <v>9.06E-2</v>
      </c>
      <c r="AS120">
        <v>1.17E-2</v>
      </c>
      <c r="AT120">
        <v>-2E-3</v>
      </c>
      <c r="AU120" s="21">
        <f t="shared" si="48"/>
        <v>2.7900000000000008E-3</v>
      </c>
      <c r="AV120" s="21">
        <f t="shared" si="49"/>
        <v>7.4200000000000004E-3</v>
      </c>
      <c r="AW120" s="21">
        <f t="shared" si="50"/>
        <v>6.8000000000000005E-4</v>
      </c>
      <c r="AX120">
        <v>7.9799999999999996E-2</v>
      </c>
      <c r="AY120">
        <v>-3.3999999999999998E-3</v>
      </c>
      <c r="AZ120">
        <v>-2.0999999999999999E-3</v>
      </c>
      <c r="BA120" s="21">
        <f t="shared" si="51"/>
        <v>2.5019999999999994E-2</v>
      </c>
      <c r="BB120" s="21">
        <f t="shared" si="52"/>
        <v>2.8699999999999997E-3</v>
      </c>
      <c r="BC120" s="21">
        <f t="shared" si="53"/>
        <v>3.3300000000000001E-3</v>
      </c>
    </row>
    <row r="121" spans="1:55" ht="15">
      <c r="A121" s="1">
        <v>115</v>
      </c>
      <c r="B121">
        <v>0.1085</v>
      </c>
      <c r="C121">
        <v>-4.7999999999999996E-3</v>
      </c>
      <c r="D121">
        <v>-5.4999999999999997E-3</v>
      </c>
      <c r="E121" s="15">
        <f t="shared" si="27"/>
        <v>1.3060000000000002E-2</v>
      </c>
      <c r="F121" s="15">
        <f t="shared" si="28"/>
        <v>1.7000000000000001E-4</v>
      </c>
      <c r="G121" s="16">
        <f t="shared" si="29"/>
        <v>3.9499999999999995E-3</v>
      </c>
      <c r="H121">
        <v>7.4499999999999997E-2</v>
      </c>
      <c r="I121">
        <v>-1.17E-2</v>
      </c>
      <c r="J121">
        <v>2.01E-2</v>
      </c>
      <c r="K121" s="21">
        <f t="shared" si="30"/>
        <v>8.900000000000019E-4</v>
      </c>
      <c r="L121" s="21">
        <f t="shared" si="31"/>
        <v>9.5900000000000013E-3</v>
      </c>
      <c r="M121" s="21">
        <f t="shared" si="32"/>
        <v>1.6410000000000001E-2</v>
      </c>
      <c r="N121">
        <v>0.1245</v>
      </c>
      <c r="O121">
        <v>1E-4</v>
      </c>
      <c r="P121">
        <v>-6.1999999999999998E-3</v>
      </c>
      <c r="Q121" s="21">
        <f t="shared" si="33"/>
        <v>7.0999999999999952E-3</v>
      </c>
      <c r="R121" s="21">
        <f t="shared" si="34"/>
        <v>6.7999999999999996E-3</v>
      </c>
      <c r="S121" s="21">
        <f t="shared" si="35"/>
        <v>1.1299999999999999E-3</v>
      </c>
      <c r="T121">
        <v>0.1176</v>
      </c>
      <c r="U121">
        <v>6.1999999999999998E-3</v>
      </c>
      <c r="V121">
        <v>-4.5999999999999999E-3</v>
      </c>
      <c r="W121" s="21">
        <f t="shared" si="36"/>
        <v>1.0389999999999996E-2</v>
      </c>
      <c r="X121" s="21">
        <f t="shared" si="37"/>
        <v>4.0199999999999993E-3</v>
      </c>
      <c r="Y121" s="21">
        <f t="shared" si="38"/>
        <v>2.5799999999999998E-3</v>
      </c>
      <c r="Z121">
        <v>2.1299999999999999E-2</v>
      </c>
      <c r="AA121">
        <v>3.8E-3</v>
      </c>
      <c r="AB121">
        <v>8.8000000000000005E-3</v>
      </c>
      <c r="AC121" s="21">
        <f t="shared" si="39"/>
        <v>1.9900000000000001E-2</v>
      </c>
      <c r="AD121" s="21">
        <f t="shared" si="40"/>
        <v>4.0000000000000105E-5</v>
      </c>
      <c r="AE121" s="21">
        <f t="shared" si="41"/>
        <v>7.6500000000000005E-3</v>
      </c>
      <c r="AF121">
        <v>6.2300000000000001E-2</v>
      </c>
      <c r="AG121">
        <v>-2.3400000000000001E-2</v>
      </c>
      <c r="AH121">
        <v>1.2699999999999999E-2</v>
      </c>
      <c r="AI121" s="21">
        <f t="shared" si="42"/>
        <v>2.7519999999999996E-2</v>
      </c>
      <c r="AJ121" s="21">
        <f t="shared" si="43"/>
        <v>2.1270000000000001E-2</v>
      </c>
      <c r="AK121" s="21">
        <f t="shared" si="44"/>
        <v>1.1219999999999999E-2</v>
      </c>
      <c r="AL121">
        <v>0.1012</v>
      </c>
      <c r="AM121">
        <v>1.61E-2</v>
      </c>
      <c r="AN121">
        <v>-0.01</v>
      </c>
      <c r="AO121" s="21">
        <f t="shared" si="45"/>
        <v>1.4399999999999996E-2</v>
      </c>
      <c r="AP121" s="21">
        <f t="shared" si="46"/>
        <v>1.081E-2</v>
      </c>
      <c r="AQ121" s="21">
        <f t="shared" si="47"/>
        <v>7.9900000000000006E-3</v>
      </c>
      <c r="AR121">
        <v>0.1013</v>
      </c>
      <c r="AS121">
        <v>-1.6799999999999999E-2</v>
      </c>
      <c r="AT121">
        <v>-8.9999999999999998E-4</v>
      </c>
      <c r="AU121" s="21">
        <f t="shared" si="48"/>
        <v>1.3490000000000002E-2</v>
      </c>
      <c r="AV121" s="21">
        <f t="shared" si="49"/>
        <v>1.252E-2</v>
      </c>
      <c r="AW121" s="21">
        <f t="shared" si="50"/>
        <v>4.2000000000000002E-4</v>
      </c>
      <c r="AX121">
        <v>5.0200000000000002E-2</v>
      </c>
      <c r="AY121">
        <v>8.0000000000000002E-3</v>
      </c>
      <c r="AZ121">
        <v>6.9999999999999999E-4</v>
      </c>
      <c r="BA121" s="21">
        <f t="shared" si="51"/>
        <v>4.5800000000000007E-3</v>
      </c>
      <c r="BB121" s="21">
        <f t="shared" si="52"/>
        <v>7.4700000000000001E-3</v>
      </c>
      <c r="BC121" s="21">
        <f t="shared" si="53"/>
        <v>4.7299999999999998E-3</v>
      </c>
    </row>
    <row r="122" spans="1:55" ht="15">
      <c r="A122" s="1">
        <v>116</v>
      </c>
      <c r="B122">
        <v>0.1176</v>
      </c>
      <c r="C122">
        <v>-3.8E-3</v>
      </c>
      <c r="D122">
        <v>-7.4999999999999997E-3</v>
      </c>
      <c r="E122" s="15">
        <f t="shared" si="27"/>
        <v>3.9600000000000052E-3</v>
      </c>
      <c r="F122" s="15">
        <f t="shared" si="28"/>
        <v>1.1699999999999996E-3</v>
      </c>
      <c r="G122" s="16">
        <f t="shared" si="29"/>
        <v>5.9499999999999996E-3</v>
      </c>
      <c r="H122">
        <v>8.2199999999999995E-2</v>
      </c>
      <c r="I122">
        <v>-1.9E-2</v>
      </c>
      <c r="J122">
        <v>1.0200000000000001E-2</v>
      </c>
      <c r="K122" s="21">
        <f t="shared" si="30"/>
        <v>8.5900000000000004E-3</v>
      </c>
      <c r="L122" s="21">
        <f t="shared" si="31"/>
        <v>1.6889999999999999E-2</v>
      </c>
      <c r="M122" s="21">
        <f t="shared" si="32"/>
        <v>6.5100000000000002E-3</v>
      </c>
      <c r="N122">
        <v>0.1138</v>
      </c>
      <c r="O122">
        <v>1.0500000000000001E-2</v>
      </c>
      <c r="P122">
        <v>-1.6999999999999999E-3</v>
      </c>
      <c r="Q122" s="21">
        <f t="shared" si="33"/>
        <v>3.600000000000006E-3</v>
      </c>
      <c r="R122" s="21">
        <f t="shared" si="34"/>
        <v>3.6000000000000008E-3</v>
      </c>
      <c r="S122" s="21">
        <f t="shared" si="35"/>
        <v>3.3699999999999997E-3</v>
      </c>
      <c r="T122">
        <v>0.1206</v>
      </c>
      <c r="U122">
        <v>1.17E-2</v>
      </c>
      <c r="V122">
        <v>-7.4999999999999997E-3</v>
      </c>
      <c r="W122" s="21">
        <f t="shared" si="36"/>
        <v>1.3389999999999999E-2</v>
      </c>
      <c r="X122" s="21">
        <f t="shared" si="37"/>
        <v>9.5200000000000007E-3</v>
      </c>
      <c r="Y122" s="21">
        <f t="shared" si="38"/>
        <v>5.4799999999999996E-3</v>
      </c>
      <c r="Z122">
        <v>3.3099999999999997E-2</v>
      </c>
      <c r="AA122">
        <v>1.9300000000000001E-2</v>
      </c>
      <c r="AB122">
        <v>-5.7000000000000002E-3</v>
      </c>
      <c r="AC122" s="21">
        <f t="shared" si="39"/>
        <v>8.100000000000003E-3</v>
      </c>
      <c r="AD122" s="21">
        <f t="shared" si="40"/>
        <v>1.5460000000000002E-2</v>
      </c>
      <c r="AE122" s="21">
        <f t="shared" si="41"/>
        <v>4.5500000000000002E-3</v>
      </c>
      <c r="AF122">
        <v>6.7400000000000002E-2</v>
      </c>
      <c r="AG122">
        <v>-5.0000000000000001E-3</v>
      </c>
      <c r="AH122">
        <v>1.7299999999999999E-2</v>
      </c>
      <c r="AI122" s="21">
        <f t="shared" si="42"/>
        <v>2.2419999999999995E-2</v>
      </c>
      <c r="AJ122" s="21">
        <f t="shared" si="43"/>
        <v>2.8700000000000002E-3</v>
      </c>
      <c r="AK122" s="21">
        <f t="shared" si="44"/>
        <v>1.5820000000000001E-2</v>
      </c>
      <c r="AL122">
        <v>0.10009999999999999</v>
      </c>
      <c r="AM122">
        <v>1.24E-2</v>
      </c>
      <c r="AN122">
        <v>-9.4999999999999998E-3</v>
      </c>
      <c r="AO122" s="21">
        <f t="shared" si="45"/>
        <v>1.3299999999999992E-2</v>
      </c>
      <c r="AP122" s="21">
        <f t="shared" si="46"/>
        <v>7.1099999999999991E-3</v>
      </c>
      <c r="AQ122" s="21">
        <f t="shared" si="47"/>
        <v>7.4900000000000001E-3</v>
      </c>
      <c r="AR122">
        <v>9.4399999999999998E-2</v>
      </c>
      <c r="AS122">
        <v>-3.6200000000000003E-2</v>
      </c>
      <c r="AT122">
        <v>1E-3</v>
      </c>
      <c r="AU122" s="21">
        <f t="shared" si="48"/>
        <v>6.5899999999999986E-3</v>
      </c>
      <c r="AV122" s="21">
        <f t="shared" si="49"/>
        <v>3.1920000000000004E-2</v>
      </c>
      <c r="AW122" s="21">
        <f t="shared" si="50"/>
        <v>3.1999999999999997E-4</v>
      </c>
      <c r="AX122">
        <v>2.29E-2</v>
      </c>
      <c r="AY122">
        <v>-7.7999999999999996E-3</v>
      </c>
      <c r="AZ122">
        <v>8.6999999999999994E-3</v>
      </c>
      <c r="BA122" s="21">
        <f t="shared" si="51"/>
        <v>3.1880000000000006E-2</v>
      </c>
      <c r="BB122" s="21">
        <f t="shared" si="52"/>
        <v>7.2699999999999996E-3</v>
      </c>
      <c r="BC122" s="21">
        <f t="shared" si="53"/>
        <v>3.2699999999999995E-3</v>
      </c>
    </row>
    <row r="123" spans="1:55" ht="15">
      <c r="A123" s="1">
        <v>117</v>
      </c>
      <c r="B123">
        <v>0.1197</v>
      </c>
      <c r="C123">
        <v>1.1999999999999999E-3</v>
      </c>
      <c r="D123">
        <v>-9.4999999999999998E-3</v>
      </c>
      <c r="E123" s="15">
        <f t="shared" si="27"/>
        <v>1.8600000000000005E-3</v>
      </c>
      <c r="F123" s="15">
        <f t="shared" si="28"/>
        <v>3.7699999999999999E-3</v>
      </c>
      <c r="G123" s="16">
        <f t="shared" si="29"/>
        <v>7.9500000000000005E-3</v>
      </c>
      <c r="H123">
        <v>9.35E-2</v>
      </c>
      <c r="I123">
        <v>-2.3999999999999998E-3</v>
      </c>
      <c r="J123">
        <v>-8.5000000000000006E-3</v>
      </c>
      <c r="K123" s="21">
        <f t="shared" si="30"/>
        <v>1.9890000000000005E-2</v>
      </c>
      <c r="L123" s="21">
        <f t="shared" si="31"/>
        <v>2.8999999999999989E-4</v>
      </c>
      <c r="M123" s="21">
        <f t="shared" si="32"/>
        <v>4.81E-3</v>
      </c>
      <c r="N123">
        <v>0.113</v>
      </c>
      <c r="O123">
        <v>2.9999999999999997E-4</v>
      </c>
      <c r="P123">
        <v>4.8999999999999998E-3</v>
      </c>
      <c r="Q123" s="21">
        <f t="shared" si="33"/>
        <v>4.4000000000000011E-3</v>
      </c>
      <c r="R123" s="21">
        <f t="shared" si="34"/>
        <v>6.6E-3</v>
      </c>
      <c r="S123" s="21">
        <f t="shared" si="35"/>
        <v>1.7000000000000001E-4</v>
      </c>
      <c r="T123">
        <v>0.1176</v>
      </c>
      <c r="U123">
        <v>6.7000000000000002E-3</v>
      </c>
      <c r="V123">
        <v>-6.4000000000000003E-3</v>
      </c>
      <c r="W123" s="21">
        <f t="shared" si="36"/>
        <v>1.0389999999999996E-2</v>
      </c>
      <c r="X123" s="21">
        <f t="shared" si="37"/>
        <v>4.5199999999999997E-3</v>
      </c>
      <c r="Y123" s="21">
        <f t="shared" si="38"/>
        <v>4.3800000000000002E-3</v>
      </c>
      <c r="Z123">
        <v>3.95E-2</v>
      </c>
      <c r="AA123">
        <v>-3.7000000000000002E-3</v>
      </c>
      <c r="AB123">
        <v>-8.8999999999999999E-3</v>
      </c>
      <c r="AC123" s="21">
        <f t="shared" si="39"/>
        <v>1.7000000000000001E-3</v>
      </c>
      <c r="AD123" s="21">
        <f t="shared" si="40"/>
        <v>1.3999999999999993E-4</v>
      </c>
      <c r="AE123" s="21">
        <f t="shared" si="41"/>
        <v>7.7499999999999999E-3</v>
      </c>
      <c r="AF123">
        <v>7.7799999999999994E-2</v>
      </c>
      <c r="AG123">
        <v>2.8199999999999999E-2</v>
      </c>
      <c r="AH123">
        <v>-6.1000000000000004E-3</v>
      </c>
      <c r="AI123" s="21">
        <f t="shared" si="42"/>
        <v>1.2020000000000003E-2</v>
      </c>
      <c r="AJ123" s="21">
        <f t="shared" si="43"/>
        <v>2.6069999999999999E-2</v>
      </c>
      <c r="AK123" s="21">
        <f t="shared" si="44"/>
        <v>4.6200000000000008E-3</v>
      </c>
      <c r="AL123">
        <v>0.10879999999999999</v>
      </c>
      <c r="AM123">
        <v>4.7999999999999996E-3</v>
      </c>
      <c r="AN123">
        <v>-1.1599999999999999E-2</v>
      </c>
      <c r="AO123" s="21">
        <f t="shared" si="45"/>
        <v>2.1999999999999992E-2</v>
      </c>
      <c r="AP123" s="21">
        <f t="shared" si="46"/>
        <v>4.9000000000000085E-4</v>
      </c>
      <c r="AQ123" s="21">
        <f t="shared" si="47"/>
        <v>9.5899999999999996E-3</v>
      </c>
      <c r="AR123">
        <v>8.4199999999999997E-2</v>
      </c>
      <c r="AS123">
        <v>-2.7900000000000001E-2</v>
      </c>
      <c r="AT123">
        <v>-2.8999999999999998E-3</v>
      </c>
      <c r="AU123" s="21">
        <f t="shared" si="48"/>
        <v>3.6100000000000021E-3</v>
      </c>
      <c r="AV123" s="21">
        <f t="shared" si="49"/>
        <v>2.3620000000000002E-2</v>
      </c>
      <c r="AW123" s="21">
        <f t="shared" si="50"/>
        <v>1.5799999999999998E-3</v>
      </c>
      <c r="AX123">
        <v>3.6900000000000002E-2</v>
      </c>
      <c r="AY123">
        <v>4.4000000000000003E-3</v>
      </c>
      <c r="AZ123">
        <v>2.1299999999999999E-2</v>
      </c>
      <c r="BA123" s="21">
        <f t="shared" si="51"/>
        <v>1.788E-2</v>
      </c>
      <c r="BB123" s="21">
        <f t="shared" si="52"/>
        <v>3.8700000000000002E-3</v>
      </c>
      <c r="BC123" s="21">
        <f t="shared" si="53"/>
        <v>1.5869999999999999E-2</v>
      </c>
    </row>
    <row r="124" spans="1:55" ht="15">
      <c r="A124" s="1">
        <v>118</v>
      </c>
      <c r="B124">
        <v>0.12</v>
      </c>
      <c r="C124">
        <v>2.0999999999999999E-3</v>
      </c>
      <c r="D124">
        <v>-8.3999999999999995E-3</v>
      </c>
      <c r="E124" s="15">
        <f t="shared" si="27"/>
        <v>1.5600000000000058E-3</v>
      </c>
      <c r="F124" s="15">
        <f t="shared" si="28"/>
        <v>2.8699999999999997E-3</v>
      </c>
      <c r="G124" s="16">
        <f t="shared" si="29"/>
        <v>6.8499999999999993E-3</v>
      </c>
      <c r="H124">
        <v>9.5799999999999996E-2</v>
      </c>
      <c r="I124">
        <v>7.9000000000000008E-3</v>
      </c>
      <c r="J124">
        <v>-1.12E-2</v>
      </c>
      <c r="K124" s="21">
        <f t="shared" si="30"/>
        <v>2.2190000000000001E-2</v>
      </c>
      <c r="L124" s="21">
        <f t="shared" si="31"/>
        <v>5.7900000000000009E-3</v>
      </c>
      <c r="M124" s="21">
        <f t="shared" si="32"/>
        <v>7.5099999999999993E-3</v>
      </c>
      <c r="N124">
        <v>0.1158</v>
      </c>
      <c r="O124">
        <v>1.03E-2</v>
      </c>
      <c r="P124">
        <v>-2E-3</v>
      </c>
      <c r="Q124" s="21">
        <f t="shared" si="33"/>
        <v>1.6000000000000042E-3</v>
      </c>
      <c r="R124" s="21">
        <f t="shared" si="34"/>
        <v>3.4000000000000002E-3</v>
      </c>
      <c r="S124" s="21">
        <f t="shared" si="35"/>
        <v>3.0699999999999998E-3</v>
      </c>
      <c r="T124">
        <v>0.1237</v>
      </c>
      <c r="U124">
        <v>7.4000000000000003E-3</v>
      </c>
      <c r="V124">
        <v>-7.1999999999999998E-3</v>
      </c>
      <c r="W124" s="21">
        <f t="shared" si="36"/>
        <v>1.6490000000000005E-2</v>
      </c>
      <c r="X124" s="21">
        <f t="shared" si="37"/>
        <v>5.2200000000000007E-3</v>
      </c>
      <c r="Y124" s="21">
        <f t="shared" si="38"/>
        <v>5.1799999999999997E-3</v>
      </c>
      <c r="Z124">
        <v>5.2200000000000003E-2</v>
      </c>
      <c r="AA124">
        <v>-1.06E-2</v>
      </c>
      <c r="AB124">
        <v>-5.4999999999999997E-3</v>
      </c>
      <c r="AC124" s="21">
        <f t="shared" si="39"/>
        <v>1.1000000000000003E-2</v>
      </c>
      <c r="AD124" s="21">
        <f t="shared" si="40"/>
        <v>6.7600000000000004E-3</v>
      </c>
      <c r="AE124" s="21">
        <f t="shared" si="41"/>
        <v>4.3499999999999997E-3</v>
      </c>
      <c r="AF124">
        <v>0.1055</v>
      </c>
      <c r="AG124">
        <v>-7.7999999999999996E-3</v>
      </c>
      <c r="AH124">
        <v>-2.06E-2</v>
      </c>
      <c r="AI124" s="21">
        <f t="shared" si="42"/>
        <v>1.5679999999999999E-2</v>
      </c>
      <c r="AJ124" s="21">
        <f t="shared" si="43"/>
        <v>5.6699999999999997E-3</v>
      </c>
      <c r="AK124" s="21">
        <f t="shared" si="44"/>
        <v>1.9120000000000002E-2</v>
      </c>
      <c r="AL124">
        <v>0.1123</v>
      </c>
      <c r="AM124">
        <v>4.3E-3</v>
      </c>
      <c r="AN124">
        <v>-9.9000000000000008E-3</v>
      </c>
      <c r="AO124" s="21">
        <f t="shared" si="45"/>
        <v>2.5499999999999995E-2</v>
      </c>
      <c r="AP124" s="21">
        <f t="shared" si="46"/>
        <v>9.9000000000000043E-4</v>
      </c>
      <c r="AQ124" s="21">
        <f t="shared" si="47"/>
        <v>7.8900000000000012E-3</v>
      </c>
      <c r="AR124">
        <v>9.8299999999999998E-2</v>
      </c>
      <c r="AS124">
        <v>-9.7999999999999997E-3</v>
      </c>
      <c r="AT124">
        <v>9.2999999999999992E-3</v>
      </c>
      <c r="AU124" s="21">
        <f t="shared" si="48"/>
        <v>1.0489999999999999E-2</v>
      </c>
      <c r="AV124" s="21">
        <f t="shared" si="49"/>
        <v>5.5199999999999997E-3</v>
      </c>
      <c r="AW124" s="21">
        <f t="shared" si="50"/>
        <v>7.9799999999999992E-3</v>
      </c>
      <c r="AX124">
        <v>6.7799999999999999E-2</v>
      </c>
      <c r="AY124">
        <v>-5.1999999999999998E-3</v>
      </c>
      <c r="AZ124">
        <v>1.01E-2</v>
      </c>
      <c r="BA124" s="21">
        <f t="shared" si="51"/>
        <v>1.3019999999999997E-2</v>
      </c>
      <c r="BB124" s="21">
        <f t="shared" si="52"/>
        <v>4.6699999999999997E-3</v>
      </c>
      <c r="BC124" s="21">
        <f t="shared" si="53"/>
        <v>4.6699999999999997E-3</v>
      </c>
    </row>
    <row r="125" spans="1:55" ht="15">
      <c r="A125" s="1">
        <v>119</v>
      </c>
      <c r="B125">
        <v>0.1202</v>
      </c>
      <c r="C125">
        <v>-4.1999999999999997E-3</v>
      </c>
      <c r="D125">
        <v>-4.7000000000000002E-3</v>
      </c>
      <c r="E125" s="15">
        <f t="shared" si="27"/>
        <v>1.3600000000000001E-3</v>
      </c>
      <c r="F125" s="15">
        <f t="shared" si="28"/>
        <v>7.6999999999999985E-4</v>
      </c>
      <c r="G125" s="16">
        <f t="shared" si="29"/>
        <v>3.15E-3</v>
      </c>
      <c r="H125">
        <v>8.0199999999999994E-2</v>
      </c>
      <c r="I125">
        <v>-3.5999999999999999E-3</v>
      </c>
      <c r="J125">
        <v>3.0999999999999999E-3</v>
      </c>
      <c r="K125" s="21">
        <f t="shared" si="30"/>
        <v>6.5899999999999986E-3</v>
      </c>
      <c r="L125" s="21">
        <f t="shared" si="31"/>
        <v>1.49E-3</v>
      </c>
      <c r="M125" s="21">
        <f t="shared" si="32"/>
        <v>5.9000000000000025E-4</v>
      </c>
      <c r="N125">
        <v>0.1174</v>
      </c>
      <c r="O125">
        <v>8.8999999999999999E-3</v>
      </c>
      <c r="P125">
        <v>-4.7000000000000002E-3</v>
      </c>
      <c r="Q125" s="21">
        <f t="shared" si="33"/>
        <v>0</v>
      </c>
      <c r="R125" s="21">
        <f t="shared" si="34"/>
        <v>2E-3</v>
      </c>
      <c r="S125" s="21">
        <f t="shared" si="35"/>
        <v>3.6999999999999967E-4</v>
      </c>
      <c r="T125">
        <v>0.1158</v>
      </c>
      <c r="U125">
        <v>-6.3E-3</v>
      </c>
      <c r="V125">
        <v>-4.0000000000000001E-3</v>
      </c>
      <c r="W125" s="21">
        <f t="shared" si="36"/>
        <v>8.5900000000000004E-3</v>
      </c>
      <c r="X125" s="21">
        <f t="shared" si="37"/>
        <v>4.1200000000000004E-3</v>
      </c>
      <c r="Y125" s="21">
        <f t="shared" si="38"/>
        <v>1.98E-3</v>
      </c>
      <c r="Z125">
        <v>4.8300000000000003E-2</v>
      </c>
      <c r="AA125">
        <v>-2E-3</v>
      </c>
      <c r="AB125">
        <v>-8.3999999999999995E-3</v>
      </c>
      <c r="AC125" s="21">
        <f t="shared" si="39"/>
        <v>7.1000000000000021E-3</v>
      </c>
      <c r="AD125" s="21">
        <f t="shared" si="40"/>
        <v>1.8400000000000001E-3</v>
      </c>
      <c r="AE125" s="21">
        <f t="shared" si="41"/>
        <v>7.2499999999999995E-3</v>
      </c>
      <c r="AF125">
        <v>0.1104</v>
      </c>
      <c r="AG125">
        <v>-9.4000000000000004E-3</v>
      </c>
      <c r="AH125">
        <v>-2.1499999999999998E-2</v>
      </c>
      <c r="AI125" s="21">
        <f t="shared" si="42"/>
        <v>2.0580000000000001E-2</v>
      </c>
      <c r="AJ125" s="21">
        <f t="shared" si="43"/>
        <v>7.2700000000000004E-3</v>
      </c>
      <c r="AK125" s="21">
        <f t="shared" si="44"/>
        <v>2.002E-2</v>
      </c>
      <c r="AL125">
        <v>0.1048</v>
      </c>
      <c r="AM125">
        <v>1.8200000000000001E-2</v>
      </c>
      <c r="AN125">
        <v>-7.0000000000000001E-3</v>
      </c>
      <c r="AO125" s="21">
        <f t="shared" si="45"/>
        <v>1.8000000000000002E-2</v>
      </c>
      <c r="AP125" s="21">
        <f t="shared" si="46"/>
        <v>1.2910000000000001E-2</v>
      </c>
      <c r="AQ125" s="21">
        <f t="shared" si="47"/>
        <v>4.9899999999999996E-3</v>
      </c>
      <c r="AR125">
        <v>9.5299999999999996E-2</v>
      </c>
      <c r="AS125">
        <v>2.7E-2</v>
      </c>
      <c r="AT125">
        <v>6.6E-3</v>
      </c>
      <c r="AU125" s="21">
        <f t="shared" si="48"/>
        <v>7.4899999999999967E-3</v>
      </c>
      <c r="AV125" s="21">
        <f t="shared" si="49"/>
        <v>2.2720000000000001E-2</v>
      </c>
      <c r="AW125" s="21">
        <f t="shared" si="50"/>
        <v>5.28E-3</v>
      </c>
      <c r="AX125">
        <v>6.9199999999999998E-2</v>
      </c>
      <c r="AY125">
        <v>-2.9999999999999997E-4</v>
      </c>
      <c r="AZ125">
        <v>-4.7999999999999996E-3</v>
      </c>
      <c r="BA125" s="21">
        <f t="shared" si="51"/>
        <v>1.4419999999999995E-2</v>
      </c>
      <c r="BB125" s="21">
        <f t="shared" si="52"/>
        <v>2.3000000000000001E-4</v>
      </c>
      <c r="BC125" s="21">
        <f t="shared" si="53"/>
        <v>6.3000000000000035E-4</v>
      </c>
    </row>
    <row r="126" spans="1:55" ht="15">
      <c r="A126" s="1">
        <v>120</v>
      </c>
      <c r="B126">
        <v>0.1157</v>
      </c>
      <c r="C126">
        <v>-5.9999999999999995E-4</v>
      </c>
      <c r="D126">
        <v>-2.0999999999999999E-3</v>
      </c>
      <c r="E126" s="15">
        <f t="shared" si="27"/>
        <v>5.8600000000000041E-3</v>
      </c>
      <c r="F126" s="15">
        <f t="shared" si="28"/>
        <v>4.3699999999999998E-3</v>
      </c>
      <c r="G126" s="16">
        <f t="shared" si="29"/>
        <v>5.4999999999999992E-4</v>
      </c>
      <c r="H126">
        <v>7.6600000000000001E-2</v>
      </c>
      <c r="I126">
        <v>2.0999999999999999E-3</v>
      </c>
      <c r="J126">
        <v>2.01E-2</v>
      </c>
      <c r="K126" s="21">
        <f t="shared" si="30"/>
        <v>2.9900000000000065E-3</v>
      </c>
      <c r="L126" s="21">
        <f t="shared" si="31"/>
        <v>1.0000000000000026E-5</v>
      </c>
      <c r="M126" s="21">
        <f t="shared" si="32"/>
        <v>1.6410000000000001E-2</v>
      </c>
      <c r="N126">
        <v>0.1221</v>
      </c>
      <c r="O126">
        <v>-1E-3</v>
      </c>
      <c r="P126">
        <v>-8.9999999999999998E-4</v>
      </c>
      <c r="Q126" s="21">
        <f t="shared" si="33"/>
        <v>4.6999999999999958E-3</v>
      </c>
      <c r="R126" s="21">
        <f t="shared" si="34"/>
        <v>5.8999999999999999E-3</v>
      </c>
      <c r="S126" s="21">
        <f t="shared" si="35"/>
        <v>4.1700000000000001E-3</v>
      </c>
      <c r="T126">
        <v>0.1142</v>
      </c>
      <c r="U126">
        <v>-6.7999999999999996E-3</v>
      </c>
      <c r="V126">
        <v>-7.3000000000000001E-3</v>
      </c>
      <c r="W126" s="21">
        <f t="shared" si="36"/>
        <v>6.9899999999999962E-3</v>
      </c>
      <c r="X126" s="21">
        <f t="shared" si="37"/>
        <v>4.6199999999999991E-3</v>
      </c>
      <c r="Y126" s="21">
        <f t="shared" si="38"/>
        <v>5.28E-3</v>
      </c>
      <c r="Z126">
        <v>3.5900000000000001E-2</v>
      </c>
      <c r="AA126">
        <v>1.4E-2</v>
      </c>
      <c r="AB126">
        <v>-1.2E-2</v>
      </c>
      <c r="AC126" s="21">
        <f t="shared" si="39"/>
        <v>5.2999999999999992E-3</v>
      </c>
      <c r="AD126" s="21">
        <f t="shared" si="40"/>
        <v>1.0160000000000001E-2</v>
      </c>
      <c r="AE126" s="21">
        <f t="shared" si="41"/>
        <v>1.085E-2</v>
      </c>
      <c r="AF126">
        <v>0.1008</v>
      </c>
      <c r="AG126">
        <v>-1.1999999999999999E-3</v>
      </c>
      <c r="AH126">
        <v>-8.2000000000000007E-3</v>
      </c>
      <c r="AI126" s="21">
        <f t="shared" si="42"/>
        <v>1.0980000000000004E-2</v>
      </c>
      <c r="AJ126" s="21">
        <f t="shared" si="43"/>
        <v>9.3000000000000005E-4</v>
      </c>
      <c r="AK126" s="21">
        <f t="shared" si="44"/>
        <v>6.7200000000000003E-3</v>
      </c>
      <c r="AL126">
        <v>8.6699999999999999E-2</v>
      </c>
      <c r="AM126">
        <v>9.1999999999999998E-3</v>
      </c>
      <c r="AN126">
        <v>-5.4000000000000003E-3</v>
      </c>
      <c r="AO126" s="21">
        <f t="shared" si="45"/>
        <v>1.0000000000000286E-4</v>
      </c>
      <c r="AP126" s="21">
        <f t="shared" si="46"/>
        <v>3.9099999999999994E-3</v>
      </c>
      <c r="AQ126" s="21">
        <f t="shared" si="47"/>
        <v>3.3900000000000002E-3</v>
      </c>
      <c r="AR126">
        <v>7.5399999999999995E-2</v>
      </c>
      <c r="AS126">
        <v>-2.0000000000000001E-4</v>
      </c>
      <c r="AT126">
        <v>-9.7999999999999997E-3</v>
      </c>
      <c r="AU126" s="21">
        <f t="shared" si="48"/>
        <v>1.2410000000000004E-2</v>
      </c>
      <c r="AV126" s="21">
        <f t="shared" si="49"/>
        <v>4.0800000000000003E-3</v>
      </c>
      <c r="AW126" s="21">
        <f t="shared" si="50"/>
        <v>8.4799999999999997E-3</v>
      </c>
      <c r="AX126">
        <v>6.3100000000000003E-2</v>
      </c>
      <c r="AY126">
        <v>-1.3299999999999999E-2</v>
      </c>
      <c r="AZ126">
        <v>-5.0000000000000001E-4</v>
      </c>
      <c r="BA126" s="21">
        <f t="shared" si="51"/>
        <v>8.320000000000001E-3</v>
      </c>
      <c r="BB126" s="21">
        <f t="shared" si="52"/>
        <v>1.277E-2</v>
      </c>
      <c r="BC126" s="21">
        <f t="shared" si="53"/>
        <v>4.9300000000000004E-3</v>
      </c>
    </row>
    <row r="127" spans="1:55" ht="15">
      <c r="A127" s="1">
        <v>121</v>
      </c>
      <c r="B127">
        <v>0.1162</v>
      </c>
      <c r="C127">
        <v>-1.5E-3</v>
      </c>
      <c r="D127">
        <v>-2.7000000000000001E-3</v>
      </c>
      <c r="E127" s="15">
        <f t="shared" si="27"/>
        <v>5.3600000000000037E-3</v>
      </c>
      <c r="F127" s="15">
        <f t="shared" si="28"/>
        <v>3.4699999999999996E-3</v>
      </c>
      <c r="G127" s="16">
        <f t="shared" si="29"/>
        <v>1.1500000000000002E-3</v>
      </c>
      <c r="H127">
        <v>7.22E-2</v>
      </c>
      <c r="I127">
        <v>-8.0000000000000004E-4</v>
      </c>
      <c r="J127">
        <v>1.7999999999999999E-2</v>
      </c>
      <c r="K127" s="21">
        <f t="shared" si="30"/>
        <v>1.4099999999999946E-3</v>
      </c>
      <c r="L127" s="21">
        <f t="shared" si="31"/>
        <v>1.31E-3</v>
      </c>
      <c r="M127" s="21">
        <f t="shared" si="32"/>
        <v>1.4309999999999998E-2</v>
      </c>
      <c r="N127">
        <v>0.1308</v>
      </c>
      <c r="O127">
        <v>8.0000000000000002E-3</v>
      </c>
      <c r="P127">
        <v>1.8200000000000001E-2</v>
      </c>
      <c r="Q127" s="21">
        <f t="shared" si="33"/>
        <v>1.3399999999999995E-2</v>
      </c>
      <c r="R127" s="21">
        <f t="shared" si="34"/>
        <v>1.1000000000000003E-3</v>
      </c>
      <c r="S127" s="21">
        <f t="shared" si="35"/>
        <v>1.3130000000000001E-2</v>
      </c>
      <c r="T127">
        <v>0.11360000000000001</v>
      </c>
      <c r="U127">
        <v>-4.3E-3</v>
      </c>
      <c r="V127">
        <v>-5.4000000000000003E-3</v>
      </c>
      <c r="W127" s="21">
        <f t="shared" si="36"/>
        <v>6.3900000000000068E-3</v>
      </c>
      <c r="X127" s="21">
        <f t="shared" si="37"/>
        <v>2.1199999999999999E-3</v>
      </c>
      <c r="Y127" s="21">
        <f t="shared" si="38"/>
        <v>3.3800000000000002E-3</v>
      </c>
      <c r="Z127">
        <v>1.21E-2</v>
      </c>
      <c r="AA127">
        <v>1.77E-2</v>
      </c>
      <c r="AB127">
        <v>-1.1599999999999999E-2</v>
      </c>
      <c r="AC127" s="21">
        <f t="shared" si="39"/>
        <v>2.9100000000000001E-2</v>
      </c>
      <c r="AD127" s="21">
        <f t="shared" si="40"/>
        <v>1.3860000000000001E-2</v>
      </c>
      <c r="AE127" s="21">
        <f t="shared" si="41"/>
        <v>1.0449999999999999E-2</v>
      </c>
      <c r="AF127">
        <v>9.01E-2</v>
      </c>
      <c r="AG127">
        <v>-1.6899999999999998E-2</v>
      </c>
      <c r="AH127">
        <v>-2.9999999999999997E-4</v>
      </c>
      <c r="AI127" s="21">
        <f t="shared" si="42"/>
        <v>2.8000000000000247E-4</v>
      </c>
      <c r="AJ127" s="21">
        <f t="shared" si="43"/>
        <v>1.4769999999999998E-2</v>
      </c>
      <c r="AK127" s="21">
        <f t="shared" si="44"/>
        <v>1.1800000000000001E-3</v>
      </c>
      <c r="AL127">
        <v>9.2499999999999999E-2</v>
      </c>
      <c r="AM127">
        <v>-2.5999999999999999E-3</v>
      </c>
      <c r="AN127">
        <v>-5.9999999999999995E-4</v>
      </c>
      <c r="AO127" s="21">
        <f t="shared" si="45"/>
        <v>5.6999999999999967E-3</v>
      </c>
      <c r="AP127" s="21">
        <f t="shared" si="46"/>
        <v>2.6900000000000006E-3</v>
      </c>
      <c r="AQ127" s="21">
        <f t="shared" si="47"/>
        <v>1.4100000000000002E-3</v>
      </c>
      <c r="AR127">
        <v>8.8999999999999996E-2</v>
      </c>
      <c r="AS127">
        <v>1.12E-2</v>
      </c>
      <c r="AT127">
        <v>-8.8000000000000005E-3</v>
      </c>
      <c r="AU127" s="21">
        <f t="shared" si="48"/>
        <v>1.1899999999999966E-3</v>
      </c>
      <c r="AV127" s="21">
        <f t="shared" si="49"/>
        <v>6.9199999999999999E-3</v>
      </c>
      <c r="AW127" s="21">
        <f t="shared" si="50"/>
        <v>7.4800000000000005E-3</v>
      </c>
      <c r="AX127">
        <v>6.5000000000000002E-2</v>
      </c>
      <c r="AY127">
        <v>-6.7999999999999996E-3</v>
      </c>
      <c r="AZ127">
        <v>1.44E-2</v>
      </c>
      <c r="BA127" s="21">
        <f t="shared" si="51"/>
        <v>1.022E-2</v>
      </c>
      <c r="BB127" s="21">
        <f t="shared" si="52"/>
        <v>6.2699999999999995E-3</v>
      </c>
      <c r="BC127" s="21">
        <f t="shared" si="53"/>
        <v>8.9699999999999988E-3</v>
      </c>
    </row>
    <row r="128" spans="1:55" ht="15">
      <c r="A128" s="1">
        <v>122</v>
      </c>
      <c r="B128">
        <v>0.1193</v>
      </c>
      <c r="C128">
        <v>5.1000000000000004E-3</v>
      </c>
      <c r="D128">
        <v>1E-4</v>
      </c>
      <c r="E128" s="15">
        <f t="shared" si="27"/>
        <v>2.2599999999999981E-3</v>
      </c>
      <c r="F128" s="15">
        <f t="shared" si="28"/>
        <v>1.3000000000000077E-4</v>
      </c>
      <c r="G128" s="16">
        <f t="shared" si="29"/>
        <v>1.4499999999999999E-3</v>
      </c>
      <c r="H128">
        <v>5.3699999999999998E-2</v>
      </c>
      <c r="I128">
        <v>1.5800000000000002E-2</v>
      </c>
      <c r="J128">
        <v>6.8999999999999999E-3</v>
      </c>
      <c r="K128" s="21">
        <f t="shared" si="30"/>
        <v>1.9909999999999997E-2</v>
      </c>
      <c r="L128" s="21">
        <f t="shared" si="31"/>
        <v>1.3690000000000001E-2</v>
      </c>
      <c r="M128" s="21">
        <f t="shared" si="32"/>
        <v>3.2099999999999997E-3</v>
      </c>
      <c r="N128">
        <v>0.13009999999999999</v>
      </c>
      <c r="O128">
        <v>-5.4999999999999997E-3</v>
      </c>
      <c r="P128">
        <v>4.0000000000000002E-4</v>
      </c>
      <c r="Q128" s="21">
        <f t="shared" si="33"/>
        <v>1.2699999999999989E-2</v>
      </c>
      <c r="R128" s="21">
        <f t="shared" si="34"/>
        <v>1.4000000000000002E-3</v>
      </c>
      <c r="S128" s="21">
        <f t="shared" si="35"/>
        <v>4.6699999999999997E-3</v>
      </c>
      <c r="T128">
        <v>0.1153</v>
      </c>
      <c r="U128">
        <v>-3.5999999999999999E-3</v>
      </c>
      <c r="V128">
        <v>-1.01E-2</v>
      </c>
      <c r="W128" s="21">
        <f t="shared" si="36"/>
        <v>8.09E-3</v>
      </c>
      <c r="X128" s="21">
        <f t="shared" si="37"/>
        <v>1.4199999999999998E-3</v>
      </c>
      <c r="Y128" s="21">
        <f t="shared" si="38"/>
        <v>8.0800000000000004E-3</v>
      </c>
      <c r="Z128">
        <v>3.1300000000000001E-2</v>
      </c>
      <c r="AA128">
        <v>2.2000000000000001E-3</v>
      </c>
      <c r="AB128">
        <v>-6.4000000000000003E-3</v>
      </c>
      <c r="AC128" s="21">
        <f t="shared" si="39"/>
        <v>9.8999999999999991E-3</v>
      </c>
      <c r="AD128" s="21">
        <f t="shared" si="40"/>
        <v>1.64E-3</v>
      </c>
      <c r="AE128" s="21">
        <f t="shared" si="41"/>
        <v>5.2500000000000003E-3</v>
      </c>
      <c r="AF128">
        <v>8.9800000000000005E-2</v>
      </c>
      <c r="AG128">
        <v>-2.2000000000000001E-3</v>
      </c>
      <c r="AH128">
        <v>-8.0000000000000004E-4</v>
      </c>
      <c r="AI128" s="21">
        <f t="shared" si="42"/>
        <v>1.9999999999992246E-5</v>
      </c>
      <c r="AJ128" s="21">
        <f t="shared" si="43"/>
        <v>7.0000000000000184E-5</v>
      </c>
      <c r="AK128" s="21">
        <f t="shared" si="44"/>
        <v>6.7999999999999994E-4</v>
      </c>
      <c r="AL128">
        <v>8.4599999999999995E-2</v>
      </c>
      <c r="AM128">
        <v>4.1999999999999997E-3</v>
      </c>
      <c r="AN128">
        <v>-5.5999999999999999E-3</v>
      </c>
      <c r="AO128" s="21">
        <f t="shared" si="45"/>
        <v>2.2000000000000075E-3</v>
      </c>
      <c r="AP128" s="21">
        <f t="shared" si="46"/>
        <v>1.0900000000000007E-3</v>
      </c>
      <c r="AQ128" s="21">
        <f t="shared" si="47"/>
        <v>3.5899999999999999E-3</v>
      </c>
      <c r="AR128">
        <v>8.48E-2</v>
      </c>
      <c r="AS128">
        <v>-1.5599999999999999E-2</v>
      </c>
      <c r="AT128">
        <v>-5.0000000000000001E-4</v>
      </c>
      <c r="AU128" s="21">
        <f t="shared" si="48"/>
        <v>3.0099999999999988E-3</v>
      </c>
      <c r="AV128" s="21">
        <f t="shared" si="49"/>
        <v>1.132E-2</v>
      </c>
      <c r="AW128" s="21">
        <f t="shared" si="50"/>
        <v>8.1999999999999998E-4</v>
      </c>
      <c r="AX128">
        <v>6.1899999999999997E-2</v>
      </c>
      <c r="AY128">
        <v>8.2000000000000007E-3</v>
      </c>
      <c r="AZ128">
        <v>1.32E-2</v>
      </c>
      <c r="BA128" s="21">
        <f t="shared" si="51"/>
        <v>7.1199999999999944E-3</v>
      </c>
      <c r="BB128" s="21">
        <f t="shared" si="52"/>
        <v>7.6700000000000006E-3</v>
      </c>
      <c r="BC128" s="21">
        <f t="shared" si="53"/>
        <v>7.77E-3</v>
      </c>
    </row>
    <row r="129" spans="1:55" ht="15">
      <c r="A129" s="1">
        <v>123</v>
      </c>
      <c r="B129">
        <v>0.1242</v>
      </c>
      <c r="C129">
        <v>2E-3</v>
      </c>
      <c r="D129">
        <v>8.0000000000000004E-4</v>
      </c>
      <c r="E129" s="15">
        <f t="shared" si="27"/>
        <v>2.6400000000000035E-3</v>
      </c>
      <c r="F129" s="15">
        <f t="shared" si="28"/>
        <v>2.9699999999999996E-3</v>
      </c>
      <c r="G129" s="16">
        <f t="shared" si="29"/>
        <v>7.4999999999999991E-4</v>
      </c>
      <c r="H129">
        <v>7.0999999999999994E-2</v>
      </c>
      <c r="I129">
        <v>-1.11E-2</v>
      </c>
      <c r="J129">
        <v>7.3000000000000001E-3</v>
      </c>
      <c r="K129" s="21">
        <f t="shared" si="30"/>
        <v>2.6100000000000012E-3</v>
      </c>
      <c r="L129" s="21">
        <f t="shared" si="31"/>
        <v>8.9900000000000015E-3</v>
      </c>
      <c r="M129" s="21">
        <f t="shared" si="32"/>
        <v>3.6099999999999999E-3</v>
      </c>
      <c r="N129">
        <v>0.129</v>
      </c>
      <c r="O129">
        <v>-2.0999999999999999E-3</v>
      </c>
      <c r="P129">
        <v>-3.7000000000000002E-3</v>
      </c>
      <c r="Q129" s="21">
        <f t="shared" si="33"/>
        <v>1.1599999999999999E-2</v>
      </c>
      <c r="R129" s="21">
        <f t="shared" si="34"/>
        <v>4.8000000000000004E-3</v>
      </c>
      <c r="S129" s="21">
        <f t="shared" si="35"/>
        <v>1.3699999999999997E-3</v>
      </c>
      <c r="T129">
        <v>0.1138</v>
      </c>
      <c r="U129">
        <v>9.1999999999999998E-3</v>
      </c>
      <c r="V129">
        <v>-1.6000000000000001E-3</v>
      </c>
      <c r="W129" s="21">
        <f t="shared" si="36"/>
        <v>6.5899999999999986E-3</v>
      </c>
      <c r="X129" s="21">
        <f t="shared" si="37"/>
        <v>7.0200000000000002E-3</v>
      </c>
      <c r="Y129" s="21">
        <f t="shared" si="38"/>
        <v>4.2000000000000002E-4</v>
      </c>
      <c r="Z129">
        <v>2.6700000000000002E-2</v>
      </c>
      <c r="AA129">
        <v>9.7000000000000003E-3</v>
      </c>
      <c r="AB129">
        <v>-8.6E-3</v>
      </c>
      <c r="AC129" s="21">
        <f t="shared" si="39"/>
        <v>1.4499999999999999E-2</v>
      </c>
      <c r="AD129" s="21">
        <f t="shared" si="40"/>
        <v>5.8600000000000006E-3</v>
      </c>
      <c r="AE129" s="21">
        <f t="shared" si="41"/>
        <v>7.45E-3</v>
      </c>
      <c r="AF129">
        <v>7.7799999999999994E-2</v>
      </c>
      <c r="AG129">
        <v>-2.6499999999999999E-2</v>
      </c>
      <c r="AH129">
        <v>1.2999999999999999E-2</v>
      </c>
      <c r="AI129" s="21">
        <f t="shared" si="42"/>
        <v>1.2020000000000003E-2</v>
      </c>
      <c r="AJ129" s="21">
        <f t="shared" si="43"/>
        <v>2.4369999999999999E-2</v>
      </c>
      <c r="AK129" s="21">
        <f t="shared" si="44"/>
        <v>1.1519999999999999E-2</v>
      </c>
      <c r="AL129">
        <v>8.6300000000000002E-2</v>
      </c>
      <c r="AM129">
        <v>5.3E-3</v>
      </c>
      <c r="AN129">
        <v>-4.5999999999999999E-3</v>
      </c>
      <c r="AO129" s="21">
        <f t="shared" si="45"/>
        <v>5.0000000000000044E-4</v>
      </c>
      <c r="AP129" s="21">
        <f t="shared" si="46"/>
        <v>9.9999999999995925E-6</v>
      </c>
      <c r="AQ129" s="21">
        <f t="shared" si="47"/>
        <v>2.5899999999999999E-3</v>
      </c>
      <c r="AR129">
        <v>8.3799999999999999E-2</v>
      </c>
      <c r="AS129">
        <v>-1.4E-3</v>
      </c>
      <c r="AT129">
        <v>2.01E-2</v>
      </c>
      <c r="AU129" s="21">
        <f t="shared" si="48"/>
        <v>4.0099999999999997E-3</v>
      </c>
      <c r="AV129" s="21">
        <f t="shared" si="49"/>
        <v>2.8799999999999997E-3</v>
      </c>
      <c r="AW129" s="21">
        <f t="shared" si="50"/>
        <v>1.8779999999999998E-2</v>
      </c>
      <c r="AX129">
        <v>7.8200000000000006E-2</v>
      </c>
      <c r="AY129">
        <v>-1.0200000000000001E-2</v>
      </c>
      <c r="AZ129">
        <v>-2.0999999999999999E-3</v>
      </c>
      <c r="BA129" s="21">
        <f t="shared" si="51"/>
        <v>2.3420000000000003E-2</v>
      </c>
      <c r="BB129" s="21">
        <f t="shared" si="52"/>
        <v>9.6700000000000015E-3</v>
      </c>
      <c r="BC129" s="21">
        <f t="shared" si="53"/>
        <v>3.3300000000000001E-3</v>
      </c>
    </row>
    <row r="130" spans="1:55" ht="15">
      <c r="A130" s="1">
        <v>124</v>
      </c>
      <c r="B130">
        <v>0.12590000000000001</v>
      </c>
      <c r="C130">
        <v>3.0999999999999999E-3</v>
      </c>
      <c r="D130">
        <v>-5.0000000000000001E-4</v>
      </c>
      <c r="E130" s="15">
        <f t="shared" si="27"/>
        <v>4.3400000000000105E-3</v>
      </c>
      <c r="F130" s="15">
        <f t="shared" si="28"/>
        <v>1.8699999999999997E-3</v>
      </c>
      <c r="G130" s="16">
        <f t="shared" si="29"/>
        <v>1.0499999999999999E-3</v>
      </c>
      <c r="H130">
        <v>8.0600000000000005E-2</v>
      </c>
      <c r="I130">
        <v>-1.24E-2</v>
      </c>
      <c r="J130">
        <v>2.5999999999999999E-3</v>
      </c>
      <c r="K130" s="21">
        <f t="shared" si="30"/>
        <v>6.9900000000000101E-3</v>
      </c>
      <c r="L130" s="21">
        <f t="shared" si="31"/>
        <v>1.0290000000000001E-2</v>
      </c>
      <c r="M130" s="21">
        <f t="shared" si="32"/>
        <v>1.0900000000000003E-3</v>
      </c>
      <c r="N130">
        <v>0.1174</v>
      </c>
      <c r="O130">
        <v>1.9400000000000001E-2</v>
      </c>
      <c r="P130">
        <v>-3.5000000000000001E-3</v>
      </c>
      <c r="Q130" s="21">
        <f t="shared" si="33"/>
        <v>0</v>
      </c>
      <c r="R130" s="21">
        <f t="shared" si="34"/>
        <v>1.2500000000000001E-2</v>
      </c>
      <c r="S130" s="21">
        <f t="shared" si="35"/>
        <v>1.5699999999999998E-3</v>
      </c>
      <c r="T130">
        <v>0.1133</v>
      </c>
      <c r="U130">
        <v>1.6899999999999998E-2</v>
      </c>
      <c r="V130">
        <v>-4.5999999999999999E-3</v>
      </c>
      <c r="W130" s="21">
        <f t="shared" si="36"/>
        <v>6.0899999999999982E-3</v>
      </c>
      <c r="X130" s="21">
        <f t="shared" si="37"/>
        <v>1.4719999999999999E-2</v>
      </c>
      <c r="Y130" s="21">
        <f t="shared" si="38"/>
        <v>2.5799999999999998E-3</v>
      </c>
      <c r="Z130">
        <v>4.9700000000000001E-2</v>
      </c>
      <c r="AA130">
        <v>-5.4000000000000003E-3</v>
      </c>
      <c r="AB130">
        <v>5.9999999999999995E-4</v>
      </c>
      <c r="AC130" s="21">
        <f t="shared" si="39"/>
        <v>8.5000000000000006E-3</v>
      </c>
      <c r="AD130" s="21">
        <f t="shared" si="40"/>
        <v>1.5600000000000002E-3</v>
      </c>
      <c r="AE130" s="21">
        <f t="shared" si="41"/>
        <v>5.5000000000000003E-4</v>
      </c>
      <c r="AF130">
        <v>9.1399999999999995E-2</v>
      </c>
      <c r="AG130">
        <v>-8.8999999999999999E-3</v>
      </c>
      <c r="AH130">
        <v>8.6999999999999994E-3</v>
      </c>
      <c r="AI130" s="21">
        <f t="shared" si="42"/>
        <v>1.5799999999999981E-3</v>
      </c>
      <c r="AJ130" s="21">
        <f t="shared" si="43"/>
        <v>6.77E-3</v>
      </c>
      <c r="AK130" s="21">
        <f t="shared" si="44"/>
        <v>7.219999999999999E-3</v>
      </c>
      <c r="AL130">
        <v>9.8100000000000007E-2</v>
      </c>
      <c r="AM130">
        <v>-6.9999999999999999E-4</v>
      </c>
      <c r="AN130">
        <v>-4.1999999999999997E-3</v>
      </c>
      <c r="AO130" s="21">
        <f t="shared" si="45"/>
        <v>1.1300000000000004E-2</v>
      </c>
      <c r="AP130" s="21">
        <f t="shared" si="46"/>
        <v>4.5900000000000003E-3</v>
      </c>
      <c r="AQ130" s="21">
        <f t="shared" si="47"/>
        <v>2.1899999999999997E-3</v>
      </c>
      <c r="AR130">
        <v>0.10589999999999999</v>
      </c>
      <c r="AS130">
        <v>6.4999999999999997E-3</v>
      </c>
      <c r="AT130">
        <v>2.3199999999999998E-2</v>
      </c>
      <c r="AU130" s="21">
        <f t="shared" si="48"/>
        <v>1.8089999999999995E-2</v>
      </c>
      <c r="AV130" s="21">
        <f t="shared" si="49"/>
        <v>2.2199999999999998E-3</v>
      </c>
      <c r="AW130" s="21">
        <f t="shared" si="50"/>
        <v>2.1879999999999997E-2</v>
      </c>
      <c r="AX130">
        <v>6.6299999999999998E-2</v>
      </c>
      <c r="AY130">
        <v>-1.6899999999999998E-2</v>
      </c>
      <c r="AZ130">
        <v>-6.6E-3</v>
      </c>
      <c r="BA130" s="21">
        <f t="shared" si="51"/>
        <v>1.1519999999999996E-2</v>
      </c>
      <c r="BB130" s="21">
        <f t="shared" si="52"/>
        <v>1.6369999999999999E-2</v>
      </c>
      <c r="BC130" s="21">
        <f t="shared" si="53"/>
        <v>1.17E-3</v>
      </c>
    </row>
    <row r="131" spans="1:55" ht="15">
      <c r="A131" s="1">
        <v>125</v>
      </c>
      <c r="B131">
        <v>0.12280000000000001</v>
      </c>
      <c r="C131">
        <v>-7.7999999999999996E-3</v>
      </c>
      <c r="D131">
        <v>-3.0000000000000001E-3</v>
      </c>
      <c r="E131" s="15">
        <f t="shared" si="27"/>
        <v>1.240000000000005E-3</v>
      </c>
      <c r="F131" s="15">
        <f t="shared" si="28"/>
        <v>2.8300000000000001E-3</v>
      </c>
      <c r="G131" s="16">
        <f t="shared" si="29"/>
        <v>1.4500000000000001E-3</v>
      </c>
      <c r="H131">
        <v>8.1600000000000006E-2</v>
      </c>
      <c r="I131">
        <v>-3.0999999999999999E-3</v>
      </c>
      <c r="J131">
        <v>-2.0000000000000001E-4</v>
      </c>
      <c r="K131" s="21">
        <f t="shared" si="30"/>
        <v>7.990000000000011E-3</v>
      </c>
      <c r="L131" s="21">
        <f t="shared" si="31"/>
        <v>9.8999999999999999E-4</v>
      </c>
      <c r="M131" s="21">
        <f t="shared" si="32"/>
        <v>3.49E-3</v>
      </c>
      <c r="N131">
        <v>0.11940000000000001</v>
      </c>
      <c r="O131">
        <v>1.46E-2</v>
      </c>
      <c r="P131">
        <v>-4.4999999999999997E-3</v>
      </c>
      <c r="Q131" s="21">
        <f t="shared" si="33"/>
        <v>2.0000000000000018E-3</v>
      </c>
      <c r="R131" s="21">
        <f t="shared" si="34"/>
        <v>7.7000000000000002E-3</v>
      </c>
      <c r="S131" s="21">
        <f t="shared" si="35"/>
        <v>5.7000000000000019E-4</v>
      </c>
      <c r="T131">
        <v>9.3600000000000003E-2</v>
      </c>
      <c r="U131">
        <v>8.3999999999999995E-3</v>
      </c>
      <c r="V131">
        <v>1.11E-2</v>
      </c>
      <c r="W131" s="21">
        <f t="shared" si="36"/>
        <v>1.3609999999999997E-2</v>
      </c>
      <c r="X131" s="21">
        <f t="shared" si="37"/>
        <v>6.2199999999999998E-3</v>
      </c>
      <c r="Y131" s="21">
        <f t="shared" si="38"/>
        <v>9.0800000000000013E-3</v>
      </c>
      <c r="Z131">
        <v>5.4300000000000001E-2</v>
      </c>
      <c r="AA131">
        <v>8.8000000000000005E-3</v>
      </c>
      <c r="AB131">
        <v>5.1999999999999998E-3</v>
      </c>
      <c r="AC131" s="21">
        <f t="shared" si="39"/>
        <v>1.3100000000000001E-2</v>
      </c>
      <c r="AD131" s="21">
        <f t="shared" si="40"/>
        <v>4.9600000000000009E-3</v>
      </c>
      <c r="AE131" s="21">
        <f t="shared" si="41"/>
        <v>4.0499999999999998E-3</v>
      </c>
      <c r="AF131">
        <v>8.3799999999999999E-2</v>
      </c>
      <c r="AG131">
        <v>-2.4500000000000001E-2</v>
      </c>
      <c r="AH131">
        <v>6.9999999999999999E-4</v>
      </c>
      <c r="AI131" s="21">
        <f t="shared" si="42"/>
        <v>6.0199999999999976E-3</v>
      </c>
      <c r="AJ131" s="21">
        <f t="shared" si="43"/>
        <v>2.2370000000000001E-2</v>
      </c>
      <c r="AK131" s="21">
        <f t="shared" si="44"/>
        <v>7.7999999999999999E-4</v>
      </c>
      <c r="AL131">
        <v>0.10680000000000001</v>
      </c>
      <c r="AM131">
        <v>1.11E-2</v>
      </c>
      <c r="AN131">
        <v>-1.01E-2</v>
      </c>
      <c r="AO131" s="21">
        <f t="shared" si="45"/>
        <v>2.0000000000000004E-2</v>
      </c>
      <c r="AP131" s="21">
        <f t="shared" si="46"/>
        <v>5.8100000000000001E-3</v>
      </c>
      <c r="AQ131" s="21">
        <f t="shared" si="47"/>
        <v>8.09E-3</v>
      </c>
      <c r="AR131">
        <v>0.10489999999999999</v>
      </c>
      <c r="AS131">
        <v>2.8E-3</v>
      </c>
      <c r="AT131">
        <v>1.43E-2</v>
      </c>
      <c r="AU131" s="21">
        <f t="shared" si="48"/>
        <v>1.7089999999999994E-2</v>
      </c>
      <c r="AV131" s="21">
        <f t="shared" si="49"/>
        <v>1.48E-3</v>
      </c>
      <c r="AW131" s="21">
        <f t="shared" si="50"/>
        <v>1.298E-2</v>
      </c>
      <c r="AX131">
        <v>5.6399999999999999E-2</v>
      </c>
      <c r="AY131">
        <v>-2.1499999999999998E-2</v>
      </c>
      <c r="AZ131">
        <v>-7.0000000000000001E-3</v>
      </c>
      <c r="BA131" s="21">
        <f t="shared" si="51"/>
        <v>1.6199999999999964E-3</v>
      </c>
      <c r="BB131" s="21">
        <f t="shared" si="52"/>
        <v>2.0969999999999999E-2</v>
      </c>
      <c r="BC131" s="21">
        <f t="shared" si="53"/>
        <v>1.5700000000000002E-3</v>
      </c>
    </row>
    <row r="132" spans="1:55" ht="15">
      <c r="A132" s="1">
        <v>126</v>
      </c>
      <c r="B132">
        <v>0.11840000000000001</v>
      </c>
      <c r="C132">
        <v>-8.9999999999999993E-3</v>
      </c>
      <c r="D132">
        <v>-4.1000000000000003E-3</v>
      </c>
      <c r="E132" s="15">
        <f t="shared" si="27"/>
        <v>3.1599999999999961E-3</v>
      </c>
      <c r="F132" s="15">
        <f t="shared" si="28"/>
        <v>4.0299999999999997E-3</v>
      </c>
      <c r="G132" s="16">
        <f t="shared" si="29"/>
        <v>2.5500000000000002E-3</v>
      </c>
      <c r="H132">
        <v>8.9899999999999994E-2</v>
      </c>
      <c r="I132">
        <v>4.1999999999999997E-3</v>
      </c>
      <c r="J132">
        <v>3.5000000000000001E-3</v>
      </c>
      <c r="K132" s="21">
        <f t="shared" si="30"/>
        <v>1.6289999999999999E-2</v>
      </c>
      <c r="L132" s="21">
        <f t="shared" si="31"/>
        <v>2.0899999999999998E-3</v>
      </c>
      <c r="M132" s="21">
        <f t="shared" si="32"/>
        <v>1.9000000000000006E-4</v>
      </c>
      <c r="N132">
        <v>0.1211</v>
      </c>
      <c r="O132">
        <v>4.0000000000000001E-3</v>
      </c>
      <c r="P132">
        <v>2.0000000000000001E-4</v>
      </c>
      <c r="Q132" s="21">
        <f t="shared" si="33"/>
        <v>3.699999999999995E-3</v>
      </c>
      <c r="R132" s="21">
        <f t="shared" si="34"/>
        <v>2.8999999999999998E-3</v>
      </c>
      <c r="S132" s="21">
        <f t="shared" si="35"/>
        <v>4.8700000000000002E-3</v>
      </c>
      <c r="T132">
        <v>0.1014</v>
      </c>
      <c r="U132">
        <v>1.7999999999999999E-2</v>
      </c>
      <c r="V132">
        <v>1.34E-2</v>
      </c>
      <c r="W132" s="21">
        <f t="shared" si="36"/>
        <v>5.8099999999999957E-3</v>
      </c>
      <c r="X132" s="21">
        <f t="shared" si="37"/>
        <v>1.5819999999999997E-2</v>
      </c>
      <c r="Y132" s="21">
        <f t="shared" si="38"/>
        <v>1.1380000000000001E-2</v>
      </c>
      <c r="Z132">
        <v>0.04</v>
      </c>
      <c r="AA132">
        <v>2.8E-3</v>
      </c>
      <c r="AB132">
        <v>7.3000000000000001E-3</v>
      </c>
      <c r="AC132" s="21">
        <f t="shared" si="39"/>
        <v>1.1999999999999997E-3</v>
      </c>
      <c r="AD132" s="21">
        <f t="shared" si="40"/>
        <v>1.0400000000000001E-3</v>
      </c>
      <c r="AE132" s="21">
        <f t="shared" si="41"/>
        <v>6.1500000000000001E-3</v>
      </c>
      <c r="AF132">
        <v>7.9100000000000004E-2</v>
      </c>
      <c r="AG132">
        <v>-8.6E-3</v>
      </c>
      <c r="AH132">
        <v>2.5000000000000001E-3</v>
      </c>
      <c r="AI132" s="21">
        <f t="shared" si="42"/>
        <v>1.0719999999999993E-2</v>
      </c>
      <c r="AJ132" s="21">
        <f t="shared" si="43"/>
        <v>6.4700000000000001E-3</v>
      </c>
      <c r="AK132" s="21">
        <f t="shared" si="44"/>
        <v>1.0200000000000001E-3</v>
      </c>
      <c r="AL132">
        <v>0.1135</v>
      </c>
      <c r="AM132">
        <v>5.4999999999999997E-3</v>
      </c>
      <c r="AN132">
        <v>-7.4000000000000003E-3</v>
      </c>
      <c r="AO132" s="21">
        <f t="shared" si="45"/>
        <v>2.6700000000000002E-2</v>
      </c>
      <c r="AP132" s="21">
        <f t="shared" si="46"/>
        <v>2.0999999999999925E-4</v>
      </c>
      <c r="AQ132" s="21">
        <f t="shared" si="47"/>
        <v>5.3900000000000007E-3</v>
      </c>
      <c r="AR132">
        <v>0.1071</v>
      </c>
      <c r="AS132">
        <v>-3.7699999999999997E-2</v>
      </c>
      <c r="AT132">
        <v>-6.0000000000000001E-3</v>
      </c>
      <c r="AU132" s="21">
        <f t="shared" si="48"/>
        <v>1.9290000000000002E-2</v>
      </c>
      <c r="AV132" s="21">
        <f t="shared" si="49"/>
        <v>3.3419999999999998E-2</v>
      </c>
      <c r="AW132" s="21">
        <f t="shared" si="50"/>
        <v>4.6800000000000001E-3</v>
      </c>
      <c r="AX132">
        <v>5.8799999999999998E-2</v>
      </c>
      <c r="AY132">
        <v>-1.37E-2</v>
      </c>
      <c r="AZ132">
        <v>-1.6000000000000001E-3</v>
      </c>
      <c r="BA132" s="21">
        <f t="shared" si="51"/>
        <v>4.0199999999999958E-3</v>
      </c>
      <c r="BB132" s="21">
        <f t="shared" si="52"/>
        <v>1.3170000000000001E-2</v>
      </c>
      <c r="BC132" s="21">
        <f t="shared" si="53"/>
        <v>3.8300000000000001E-3</v>
      </c>
    </row>
    <row r="133" spans="1:55" ht="15">
      <c r="A133" s="1">
        <v>127</v>
      </c>
      <c r="B133">
        <v>0.1171</v>
      </c>
      <c r="C133">
        <v>-9.9000000000000008E-3</v>
      </c>
      <c r="D133">
        <v>-6.4000000000000003E-3</v>
      </c>
      <c r="E133" s="15">
        <f t="shared" si="27"/>
        <v>4.4600000000000056E-3</v>
      </c>
      <c r="F133" s="15">
        <f t="shared" si="28"/>
        <v>4.9300000000000012E-3</v>
      </c>
      <c r="G133" s="16">
        <f t="shared" si="29"/>
        <v>4.8500000000000001E-3</v>
      </c>
      <c r="H133">
        <v>7.4700000000000003E-2</v>
      </c>
      <c r="I133">
        <v>7.7999999999999996E-3</v>
      </c>
      <c r="J133">
        <v>9.5999999999999992E-3</v>
      </c>
      <c r="K133" s="21">
        <f t="shared" si="30"/>
        <v>1.0900000000000076E-3</v>
      </c>
      <c r="L133" s="21">
        <f t="shared" si="31"/>
        <v>5.6899999999999997E-3</v>
      </c>
      <c r="M133" s="21">
        <f t="shared" si="32"/>
        <v>5.9099999999999986E-3</v>
      </c>
      <c r="N133">
        <v>0.1211</v>
      </c>
      <c r="O133">
        <v>3.5000000000000001E-3</v>
      </c>
      <c r="P133">
        <v>-3.2000000000000002E-3</v>
      </c>
      <c r="Q133" s="21">
        <f t="shared" si="33"/>
        <v>3.699999999999995E-3</v>
      </c>
      <c r="R133" s="21">
        <f t="shared" si="34"/>
        <v>3.3999999999999998E-3</v>
      </c>
      <c r="S133" s="21">
        <f t="shared" si="35"/>
        <v>1.8699999999999997E-3</v>
      </c>
      <c r="T133">
        <v>0.1065</v>
      </c>
      <c r="U133">
        <v>6.7999999999999996E-3</v>
      </c>
      <c r="V133">
        <v>4.1000000000000003E-3</v>
      </c>
      <c r="W133" s="21">
        <f t="shared" si="36"/>
        <v>7.100000000000023E-4</v>
      </c>
      <c r="X133" s="21">
        <f t="shared" si="37"/>
        <v>4.6199999999999991E-3</v>
      </c>
      <c r="Y133" s="21">
        <f t="shared" si="38"/>
        <v>2.0800000000000003E-3</v>
      </c>
      <c r="Z133">
        <v>2.46E-2</v>
      </c>
      <c r="AA133">
        <v>-9.4000000000000004E-3</v>
      </c>
      <c r="AB133">
        <v>7.1999999999999998E-3</v>
      </c>
      <c r="AC133" s="21">
        <f t="shared" si="39"/>
        <v>1.66E-2</v>
      </c>
      <c r="AD133" s="21">
        <f t="shared" si="40"/>
        <v>5.5600000000000007E-3</v>
      </c>
      <c r="AE133" s="21">
        <f t="shared" si="41"/>
        <v>6.0499999999999998E-3</v>
      </c>
      <c r="AF133">
        <v>6.2E-2</v>
      </c>
      <c r="AG133">
        <v>-4.7999999999999996E-3</v>
      </c>
      <c r="AH133">
        <v>-4.0000000000000002E-4</v>
      </c>
      <c r="AI133" s="21">
        <f t="shared" si="42"/>
        <v>2.7819999999999998E-2</v>
      </c>
      <c r="AJ133" s="21">
        <f t="shared" si="43"/>
        <v>2.6699999999999996E-3</v>
      </c>
      <c r="AK133" s="21">
        <f t="shared" si="44"/>
        <v>1.08E-3</v>
      </c>
      <c r="AL133">
        <v>0.1095</v>
      </c>
      <c r="AM133">
        <v>6.7999999999999996E-3</v>
      </c>
      <c r="AN133">
        <v>-8.0999999999999996E-3</v>
      </c>
      <c r="AO133" s="21">
        <f t="shared" si="45"/>
        <v>2.2699999999999998E-2</v>
      </c>
      <c r="AP133" s="21">
        <f t="shared" si="46"/>
        <v>1.5099999999999992E-3</v>
      </c>
      <c r="AQ133" s="21">
        <f t="shared" si="47"/>
        <v>6.0899999999999999E-3</v>
      </c>
      <c r="AR133">
        <v>8.8099999999999998E-2</v>
      </c>
      <c r="AS133">
        <v>-2.2200000000000001E-2</v>
      </c>
      <c r="AT133">
        <v>-1.04E-2</v>
      </c>
      <c r="AU133" s="21">
        <f t="shared" si="48"/>
        <v>2.8999999999999859E-4</v>
      </c>
      <c r="AV133" s="21">
        <f t="shared" si="49"/>
        <v>1.7920000000000002E-2</v>
      </c>
      <c r="AW133" s="21">
        <f t="shared" si="50"/>
        <v>9.0799999999999995E-3</v>
      </c>
      <c r="AX133">
        <v>7.7200000000000005E-2</v>
      </c>
      <c r="AY133">
        <v>-2.2200000000000001E-2</v>
      </c>
      <c r="AZ133">
        <v>-1.5E-3</v>
      </c>
      <c r="BA133" s="21">
        <f t="shared" si="51"/>
        <v>2.2420000000000002E-2</v>
      </c>
      <c r="BB133" s="21">
        <f t="shared" si="52"/>
        <v>2.1670000000000002E-2</v>
      </c>
      <c r="BC133" s="21">
        <f t="shared" si="53"/>
        <v>3.9299999999999995E-3</v>
      </c>
    </row>
    <row r="134" spans="1:55" ht="15">
      <c r="A134" s="1">
        <v>128</v>
      </c>
      <c r="B134">
        <v>0.11360000000000001</v>
      </c>
      <c r="C134">
        <v>-0.01</v>
      </c>
      <c r="D134">
        <v>-5.4999999999999997E-3</v>
      </c>
      <c r="E134" s="15">
        <f t="shared" si="27"/>
        <v>7.9599999999999949E-3</v>
      </c>
      <c r="F134" s="15">
        <f t="shared" si="28"/>
        <v>5.0300000000000006E-3</v>
      </c>
      <c r="G134" s="16">
        <f t="shared" si="29"/>
        <v>3.9499999999999995E-3</v>
      </c>
      <c r="H134">
        <v>7.1400000000000005E-2</v>
      </c>
      <c r="I134">
        <v>2.5000000000000001E-2</v>
      </c>
      <c r="J134">
        <v>2.5000000000000001E-3</v>
      </c>
      <c r="K134" s="21">
        <f t="shared" si="30"/>
        <v>2.2099999999999898E-3</v>
      </c>
      <c r="L134" s="21">
        <f t="shared" si="31"/>
        <v>2.2890000000000001E-2</v>
      </c>
      <c r="M134" s="21">
        <f t="shared" si="32"/>
        <v>1.1900000000000001E-3</v>
      </c>
      <c r="N134">
        <v>0.12280000000000001</v>
      </c>
      <c r="O134">
        <v>1.5E-3</v>
      </c>
      <c r="P134">
        <v>-5.1999999999999998E-3</v>
      </c>
      <c r="Q134" s="21">
        <f t="shared" si="33"/>
        <v>5.400000000000002E-3</v>
      </c>
      <c r="R134" s="21">
        <f t="shared" si="34"/>
        <v>5.4000000000000003E-3</v>
      </c>
      <c r="S134" s="21">
        <f t="shared" si="35"/>
        <v>1.2999999999999991E-4</v>
      </c>
      <c r="T134">
        <v>0.10630000000000001</v>
      </c>
      <c r="U134">
        <v>0</v>
      </c>
      <c r="V134">
        <v>-5.4000000000000003E-3</v>
      </c>
      <c r="W134" s="21">
        <f t="shared" si="36"/>
        <v>9.0999999999999415E-4</v>
      </c>
      <c r="X134" s="21">
        <f t="shared" si="37"/>
        <v>2.1800000000000001E-3</v>
      </c>
      <c r="Y134" s="21">
        <f t="shared" si="38"/>
        <v>3.3800000000000002E-3</v>
      </c>
      <c r="Z134">
        <v>2.86E-2</v>
      </c>
      <c r="AA134">
        <v>4.0000000000000002E-4</v>
      </c>
      <c r="AB134">
        <v>2.0999999999999999E-3</v>
      </c>
      <c r="AC134" s="21">
        <f t="shared" si="39"/>
        <v>1.26E-2</v>
      </c>
      <c r="AD134" s="21">
        <f t="shared" si="40"/>
        <v>3.4399999999999999E-3</v>
      </c>
      <c r="AE134" s="21">
        <f t="shared" si="41"/>
        <v>9.4999999999999989E-4</v>
      </c>
      <c r="AF134">
        <v>8.48E-2</v>
      </c>
      <c r="AG134">
        <v>9.2999999999999992E-3</v>
      </c>
      <c r="AH134">
        <v>-1.7500000000000002E-2</v>
      </c>
      <c r="AI134" s="21">
        <f t="shared" si="42"/>
        <v>5.0199999999999967E-3</v>
      </c>
      <c r="AJ134" s="21">
        <f t="shared" si="43"/>
        <v>7.1699999999999993E-3</v>
      </c>
      <c r="AK134" s="21">
        <f t="shared" si="44"/>
        <v>1.6020000000000003E-2</v>
      </c>
      <c r="AL134">
        <v>0.1081</v>
      </c>
      <c r="AM134">
        <v>1.47E-2</v>
      </c>
      <c r="AN134">
        <v>-1.6299999999999999E-2</v>
      </c>
      <c r="AO134" s="21">
        <f t="shared" si="45"/>
        <v>2.1299999999999999E-2</v>
      </c>
      <c r="AP134" s="21">
        <f t="shared" si="46"/>
        <v>9.4099999999999982E-3</v>
      </c>
      <c r="AQ134" s="21">
        <f t="shared" si="47"/>
        <v>1.4289999999999999E-2</v>
      </c>
      <c r="AR134">
        <v>9.5600000000000004E-2</v>
      </c>
      <c r="AS134">
        <v>2.4299999999999999E-2</v>
      </c>
      <c r="AT134">
        <v>4.4000000000000003E-3</v>
      </c>
      <c r="AU134" s="21">
        <f t="shared" si="48"/>
        <v>7.7900000000000053E-3</v>
      </c>
      <c r="AV134" s="21">
        <f t="shared" si="49"/>
        <v>2.002E-2</v>
      </c>
      <c r="AW134" s="21">
        <f t="shared" si="50"/>
        <v>3.0800000000000003E-3</v>
      </c>
      <c r="AX134">
        <v>6.9500000000000006E-2</v>
      </c>
      <c r="AY134">
        <v>-4.1000000000000003E-3</v>
      </c>
      <c r="AZ134">
        <v>7.4000000000000003E-3</v>
      </c>
      <c r="BA134" s="21">
        <f t="shared" si="51"/>
        <v>1.4720000000000004E-2</v>
      </c>
      <c r="BB134" s="21">
        <f t="shared" si="52"/>
        <v>3.5700000000000003E-3</v>
      </c>
      <c r="BC134" s="21">
        <f t="shared" si="53"/>
        <v>1.9700000000000004E-3</v>
      </c>
    </row>
    <row r="135" spans="1:55" ht="15">
      <c r="A135" s="1">
        <v>129</v>
      </c>
      <c r="B135">
        <v>0.12509999999999999</v>
      </c>
      <c r="C135">
        <v>-2.3999999999999998E-3</v>
      </c>
      <c r="D135">
        <v>5.0000000000000001E-4</v>
      </c>
      <c r="E135" s="15">
        <f t="shared" si="27"/>
        <v>3.5399999999999876E-3</v>
      </c>
      <c r="F135" s="15">
        <f t="shared" si="28"/>
        <v>2.5699999999999998E-3</v>
      </c>
      <c r="G135" s="16">
        <f t="shared" si="29"/>
        <v>1.0499999999999999E-3</v>
      </c>
      <c r="H135">
        <v>3.6900000000000002E-2</v>
      </c>
      <c r="I135">
        <v>-1.7600000000000001E-2</v>
      </c>
      <c r="J135">
        <v>-1.8800000000000001E-2</v>
      </c>
      <c r="K135" s="21">
        <f t="shared" si="30"/>
        <v>3.6709999999999993E-2</v>
      </c>
      <c r="L135" s="21">
        <f t="shared" si="31"/>
        <v>1.549E-2</v>
      </c>
      <c r="M135" s="21">
        <f t="shared" si="32"/>
        <v>1.511E-2</v>
      </c>
      <c r="N135">
        <v>0.1265</v>
      </c>
      <c r="O135">
        <v>2.9999999999999997E-4</v>
      </c>
      <c r="P135">
        <v>-8.9999999999999993E-3</v>
      </c>
      <c r="Q135" s="21">
        <f t="shared" si="33"/>
        <v>9.099999999999997E-3</v>
      </c>
      <c r="R135" s="21">
        <f t="shared" si="34"/>
        <v>6.6E-3</v>
      </c>
      <c r="S135" s="21">
        <f t="shared" si="35"/>
        <v>3.9299999999999995E-3</v>
      </c>
      <c r="T135">
        <v>0.11260000000000001</v>
      </c>
      <c r="U135">
        <v>4.7999999999999996E-3</v>
      </c>
      <c r="V135">
        <v>-6.4999999999999997E-3</v>
      </c>
      <c r="W135" s="21">
        <f t="shared" si="36"/>
        <v>5.3900000000000059E-3</v>
      </c>
      <c r="X135" s="21">
        <f t="shared" si="37"/>
        <v>2.6199999999999995E-3</v>
      </c>
      <c r="Y135" s="21">
        <f t="shared" si="38"/>
        <v>4.4799999999999996E-3</v>
      </c>
      <c r="Z135">
        <v>3.3399999999999999E-2</v>
      </c>
      <c r="AA135">
        <v>2.7000000000000001E-3</v>
      </c>
      <c r="AB135">
        <v>-1.6999999999999999E-3</v>
      </c>
      <c r="AC135" s="21">
        <f t="shared" si="39"/>
        <v>7.8000000000000014E-3</v>
      </c>
      <c r="AD135" s="21">
        <f t="shared" si="40"/>
        <v>1.14E-3</v>
      </c>
      <c r="AE135" s="21">
        <f t="shared" si="41"/>
        <v>5.4999999999999992E-4</v>
      </c>
      <c r="AF135">
        <v>8.6999999999999994E-2</v>
      </c>
      <c r="AG135">
        <v>7.3000000000000001E-3</v>
      </c>
      <c r="AH135">
        <v>-1.8200000000000001E-2</v>
      </c>
      <c r="AI135" s="21">
        <f t="shared" si="42"/>
        <v>2.8200000000000031E-3</v>
      </c>
      <c r="AJ135" s="21">
        <f t="shared" si="43"/>
        <v>5.1700000000000001E-3</v>
      </c>
      <c r="AK135" s="21">
        <f t="shared" si="44"/>
        <v>1.6720000000000002E-2</v>
      </c>
      <c r="AL135">
        <v>9.8599999999999993E-2</v>
      </c>
      <c r="AM135">
        <v>6.3E-3</v>
      </c>
      <c r="AN135">
        <v>-1.61E-2</v>
      </c>
      <c r="AO135" s="21">
        <f t="shared" si="45"/>
        <v>1.1799999999999991E-2</v>
      </c>
      <c r="AP135" s="21">
        <f t="shared" si="46"/>
        <v>1.0099999999999996E-3</v>
      </c>
      <c r="AQ135" s="21">
        <f t="shared" si="47"/>
        <v>1.409E-2</v>
      </c>
      <c r="AR135">
        <v>0.1045</v>
      </c>
      <c r="AS135">
        <v>5.1999999999999998E-3</v>
      </c>
      <c r="AT135">
        <v>5.7000000000000002E-3</v>
      </c>
      <c r="AU135" s="21">
        <f t="shared" si="48"/>
        <v>1.6689999999999997E-2</v>
      </c>
      <c r="AV135" s="21">
        <f t="shared" si="49"/>
        <v>9.1999999999999981E-4</v>
      </c>
      <c r="AW135" s="21">
        <f t="shared" si="50"/>
        <v>4.3800000000000002E-3</v>
      </c>
      <c r="AX135">
        <v>6.54E-2</v>
      </c>
      <c r="AY135">
        <v>-1.1000000000000001E-3</v>
      </c>
      <c r="AZ135">
        <v>1.03E-2</v>
      </c>
      <c r="BA135" s="21">
        <f t="shared" si="51"/>
        <v>1.0619999999999997E-2</v>
      </c>
      <c r="BB135" s="21">
        <f t="shared" si="52"/>
        <v>5.7000000000000009E-4</v>
      </c>
      <c r="BC135" s="21">
        <f t="shared" si="53"/>
        <v>4.8700000000000002E-3</v>
      </c>
    </row>
    <row r="136" spans="1:55" ht="15">
      <c r="A136" s="1">
        <v>130</v>
      </c>
      <c r="B136">
        <v>0.12230000000000001</v>
      </c>
      <c r="C136">
        <v>2.8E-3</v>
      </c>
      <c r="D136">
        <v>-4.0000000000000001E-3</v>
      </c>
      <c r="E136" s="15">
        <f t="shared" ref="E136:E146" si="54">IF(B136&gt;0.12156,B136-0.12156,0.12156-B136)</f>
        <v>7.4000000000000454E-4</v>
      </c>
      <c r="F136" s="15">
        <f t="shared" ref="F136:F146" si="55">IF(C136&gt;0.00497,C136-0.00497,IF(C136&gt;0,0.00497-C136,IF(C136&gt;(-0.00497),0.00497-(C136*(-1)),(C136+0.00497)*(-1))))</f>
        <v>2.1699999999999996E-3</v>
      </c>
      <c r="G136" s="16">
        <f t="shared" ref="G136:G146" si="56">IF(D136&gt;0.00155,D136-0.00155,IF(D136&gt;0,0.00155-D136,IF(D136&gt;(-0.00155),0.00155-(D136*(-1)),(D136+0.00155)*(-1))))</f>
        <v>2.4499999999999999E-3</v>
      </c>
      <c r="H136">
        <v>5.0999999999999997E-2</v>
      </c>
      <c r="I136">
        <v>-7.6E-3</v>
      </c>
      <c r="J136">
        <v>7.6E-3</v>
      </c>
      <c r="K136" s="21">
        <f t="shared" ref="K136:K146" si="57">IF(H136&gt;0.07361,H136-0.07361,0.07361-H136)</f>
        <v>2.2609999999999998E-2</v>
      </c>
      <c r="L136" s="21">
        <f t="shared" ref="L136:L146" si="58">IF(I136&gt;0.00211,I136-0.00211,IF(I136&gt;0,0.00211-I136,IF(I136&gt;(-0.00211),0.00211-(I136*(-1)),(I136+0.00211)*(-1))))</f>
        <v>5.4900000000000001E-3</v>
      </c>
      <c r="M136" s="21">
        <f t="shared" ref="M136:M146" si="59">IF(J136&gt;0.00369,J136-0.00369,IF(J136&gt;0,0.00369-J136,IF(J136&gt;(-0.00369),0.00369-(J136*(-1)),(J136+0.00369)*(-1))))</f>
        <v>3.9100000000000003E-3</v>
      </c>
      <c r="N136">
        <v>0.1196</v>
      </c>
      <c r="O136">
        <v>9.5999999999999992E-3</v>
      </c>
      <c r="P136">
        <v>-2E-3</v>
      </c>
      <c r="Q136" s="21">
        <f t="shared" ref="Q136:Q146" si="60">IF(N136&gt;0.1174,N136-0.1174,0.1174-N136)</f>
        <v>2.1999999999999936E-3</v>
      </c>
      <c r="R136" s="21">
        <f t="shared" ref="R136:R146" si="61">IF(O136&gt;0.0069,O136-0.0069,IF(O136&gt;0,0.0069-O136,IF(O136&gt;(-0.0069),0.0069-(O136*(-1)),(O136+0.0069)*(-1))))</f>
        <v>2.6999999999999993E-3</v>
      </c>
      <c r="S136" s="21">
        <f t="shared" ref="S136:S146" si="62">IF(P136&gt;0.00507,P136-0.00507,IF(P136&gt;0,0.00507-P136,IF(P136&gt;(-0.00507),0.00507-(P136*(-1)),(P136+0.00507)*(-1))))</f>
        <v>3.0699999999999998E-3</v>
      </c>
      <c r="T136">
        <v>0.1114</v>
      </c>
      <c r="U136">
        <v>1.18E-2</v>
      </c>
      <c r="V136">
        <v>-6.1999999999999998E-3</v>
      </c>
      <c r="W136" s="21">
        <f t="shared" ref="W136:W146" si="63">IF(T136&gt;0.10721,T136-0.10721,0.10721-T136)</f>
        <v>4.1899999999999993E-3</v>
      </c>
      <c r="X136" s="21">
        <f t="shared" ref="X136:X146" si="64">IF(U136&gt;0.00218,U136-0.00218,IF(U136&gt;0,0.00218-U136,IF(U136&gt;(-0.00218),0.00218-(U136*(-1)),(U136+0.00218)*(-1))))</f>
        <v>9.6200000000000001E-3</v>
      </c>
      <c r="Y136" s="21">
        <f t="shared" ref="Y136:Y146" si="65">IF(V136&gt;0.00202,V136-0.00202,IF(V136&gt;0,0.00202-V136,IF(V136&gt;(-0.00202),0.00202-(V136*(-1)),(V136+0.00202)*(-1))))</f>
        <v>4.1799999999999997E-3</v>
      </c>
      <c r="Z136">
        <v>3.2899999999999999E-2</v>
      </c>
      <c r="AA136">
        <v>4.0000000000000001E-3</v>
      </c>
      <c r="AB136">
        <v>-2.8E-3</v>
      </c>
      <c r="AC136" s="21">
        <f t="shared" ref="AC136:AC146" si="66">IF(Z136&gt;0.0412,Z136-0.0412,0.0412-Z136)</f>
        <v>8.3000000000000018E-3</v>
      </c>
      <c r="AD136" s="21">
        <f t="shared" ref="AD136:AD146" si="67">IF(AA136&gt;0.00384,AA136-0.00384,IF(AA136&gt;0,0.00384-AA136,IF(AA136&gt;(-0.00384),0.00384-(AA136*(-1)),(AA136+0.00384)*(-1))))</f>
        <v>1.5999999999999999E-4</v>
      </c>
      <c r="AE136" s="21">
        <f t="shared" ref="AE136:AE146" si="68">IF(AB136&gt;0.00115,AB136-0.00115,IF(AB136&gt;0,0.00115-AB136,IF(AB136&gt;(-0.00115),0.00115-(AB136*(-1)),(AB136+0.00115)*(-1))))</f>
        <v>1.65E-3</v>
      </c>
      <c r="AF136">
        <v>7.2400000000000006E-2</v>
      </c>
      <c r="AG136">
        <v>-9.4000000000000004E-3</v>
      </c>
      <c r="AH136">
        <v>-1.2699999999999999E-2</v>
      </c>
      <c r="AI136" s="21">
        <f t="shared" ref="AI136:AI146" si="69">IF(AF136&gt;0.08982,AF136-0.08982,0.08982-AF136)</f>
        <v>1.7419999999999991E-2</v>
      </c>
      <c r="AJ136" s="21">
        <f t="shared" ref="AJ136:AJ146" si="70">IF(AG136&gt;0.00213,AG136-0.00213,IF(AG136&gt;0,0.00213-AG136,IF(AG136&gt;(-0.00213),0.00213-(AG136*(-1)),(AG136+0.00213)*(-1))))</f>
        <v>7.2700000000000004E-3</v>
      </c>
      <c r="AK136" s="21">
        <f t="shared" ref="AK136:AK146" si="71">IF(AH136&gt;0.00148,AH136-0.00148,IF(AH136&gt;0,0.00148-AH136,IF(AH136&gt;(-0.00148),0.00148-(AH136*(-1)),(AH136+0.00148)*(-1))))</f>
        <v>1.1219999999999999E-2</v>
      </c>
      <c r="AL136">
        <v>9.3700000000000006E-2</v>
      </c>
      <c r="AM136">
        <v>1.0999999999999999E-2</v>
      </c>
      <c r="AN136">
        <v>-4.8999999999999998E-3</v>
      </c>
      <c r="AO136" s="21">
        <f t="shared" ref="AO136:AO146" si="72">IF(AL136&gt;0.0868,AL136-0.0868,0.0868-AL136)</f>
        <v>6.9000000000000034E-3</v>
      </c>
      <c r="AP136" s="21">
        <f t="shared" ref="AP136:AP146" si="73">IF(AM136&gt;0.00529,AM136-0.00529,IF(AM136&gt;0,0.00529-AM136,IF(AM136&gt;(-0.00529),0.00529-(AM136*(-1)),(AM136+0.00529)*(-1))))</f>
        <v>5.7099999999999989E-3</v>
      </c>
      <c r="AQ136" s="21">
        <f t="shared" ref="AQ136:AQ146" si="74">IF(AN136&gt;0.00201,AN136-0.00201,IF(AN136&gt;0,0.00201-AN136,IF(AN136&gt;(-0.00201),0.00201-(AN136*(-1)),(AN136+0.00201)*(-1))))</f>
        <v>2.8899999999999998E-3</v>
      </c>
      <c r="AR136">
        <v>0.1162</v>
      </c>
      <c r="AS136">
        <v>1.6500000000000001E-2</v>
      </c>
      <c r="AT136">
        <v>7.1000000000000004E-3</v>
      </c>
      <c r="AU136" s="21">
        <f t="shared" ref="AU136:AU146" si="75">IF(AR136&gt;0.08781,AR136-0.08781,0.08781-AR136)</f>
        <v>2.8389999999999999E-2</v>
      </c>
      <c r="AV136" s="21">
        <f t="shared" ref="AV136:AV146" si="76">IF(AS136&gt;0.00428,AS136-0.00428,IF(AS136&gt;0,0.00428-AS136,IF(AS136&gt;(-0.00428),0.00428-(AS136*(-1)),(AS136+0.00428)*(-1))))</f>
        <v>1.2220000000000002E-2</v>
      </c>
      <c r="AW136" s="21">
        <f t="shared" ref="AW136:AW146" si="77">IF(AT136&gt;0.00132,AT136-0.00132,IF(AT136&gt;0,0.00132-AT136,IF(AT136&gt;(-0.00132),0.00132-(AT136*(-1)),(AT136+0.00132)*(-1))))</f>
        <v>5.7800000000000004E-3</v>
      </c>
      <c r="AX136">
        <v>6.1100000000000002E-2</v>
      </c>
      <c r="AY136">
        <v>1.04E-2</v>
      </c>
      <c r="AZ136">
        <v>6.1999999999999998E-3</v>
      </c>
      <c r="BA136" s="21">
        <f t="shared" ref="BA136:BA146" si="78">IF(AX136&gt;0.05478,AX136-0.05478,0.05478-AX136)</f>
        <v>6.3199999999999992E-3</v>
      </c>
      <c r="BB136" s="21">
        <f t="shared" ref="BB136:BB146" si="79">IF(AY136&gt;0.00053,AY136-0.00053,IF(AY136&gt;0,0.00053-AY136,IF(AY136&gt;(-0.00053),0.00053-(AY136*(-1)),(AY136+0.00053)*(-1))))</f>
        <v>9.8700000000000003E-3</v>
      </c>
      <c r="BC136" s="21">
        <f t="shared" ref="BC136:BC146" si="80">IF(AZ136&gt;0.00543,AZ136-0.00543,IF(AZ136&gt;0,0.00543-AZ136,IF(AZ136&gt;(-0.00543),0.00543-(AZ136*(-1)),(AZ136+0.00543)*(-1))))</f>
        <v>7.6999999999999985E-4</v>
      </c>
    </row>
    <row r="137" spans="1:55" ht="15">
      <c r="A137" s="1">
        <v>131</v>
      </c>
      <c r="B137">
        <v>0.13070000000000001</v>
      </c>
      <c r="C137">
        <v>-1.4E-3</v>
      </c>
      <c r="D137">
        <v>-2.2000000000000001E-3</v>
      </c>
      <c r="E137" s="15">
        <f t="shared" si="54"/>
        <v>9.1400000000000092E-3</v>
      </c>
      <c r="F137" s="15">
        <f t="shared" si="55"/>
        <v>3.5699999999999994E-3</v>
      </c>
      <c r="G137" s="16">
        <f t="shared" si="56"/>
        <v>6.5000000000000019E-4</v>
      </c>
      <c r="H137">
        <v>4.6800000000000001E-2</v>
      </c>
      <c r="I137">
        <v>-1.8E-3</v>
      </c>
      <c r="J137">
        <v>3.0000000000000001E-3</v>
      </c>
      <c r="K137" s="21">
        <f t="shared" si="57"/>
        <v>2.6809999999999994E-2</v>
      </c>
      <c r="L137" s="21">
        <f t="shared" si="58"/>
        <v>3.0999999999999995E-4</v>
      </c>
      <c r="M137" s="21">
        <f t="shared" si="59"/>
        <v>6.9000000000000008E-4</v>
      </c>
      <c r="N137">
        <v>0.1216</v>
      </c>
      <c r="O137">
        <v>5.4000000000000003E-3</v>
      </c>
      <c r="P137">
        <v>8.3000000000000001E-3</v>
      </c>
      <c r="Q137" s="21">
        <f t="shared" si="60"/>
        <v>4.1999999999999954E-3</v>
      </c>
      <c r="R137" s="21">
        <f t="shared" si="61"/>
        <v>1.4999999999999996E-3</v>
      </c>
      <c r="S137" s="21">
        <f t="shared" si="62"/>
        <v>3.2300000000000002E-3</v>
      </c>
      <c r="T137">
        <v>0.1069</v>
      </c>
      <c r="U137">
        <v>1.6799999999999999E-2</v>
      </c>
      <c r="V137">
        <v>-5.5999999999999999E-3</v>
      </c>
      <c r="W137" s="21">
        <f t="shared" si="63"/>
        <v>3.1000000000000472E-4</v>
      </c>
      <c r="X137" s="21">
        <f t="shared" si="64"/>
        <v>1.4619999999999999E-2</v>
      </c>
      <c r="Y137" s="21">
        <f t="shared" si="65"/>
        <v>3.5799999999999998E-3</v>
      </c>
      <c r="Z137">
        <v>1.41E-2</v>
      </c>
      <c r="AA137">
        <v>6.0000000000000001E-3</v>
      </c>
      <c r="AB137">
        <v>-2.3999999999999998E-3</v>
      </c>
      <c r="AC137" s="21">
        <f t="shared" si="66"/>
        <v>2.7099999999999999E-2</v>
      </c>
      <c r="AD137" s="21">
        <f t="shared" si="67"/>
        <v>2.16E-3</v>
      </c>
      <c r="AE137" s="21">
        <f t="shared" si="68"/>
        <v>1.2499999999999998E-3</v>
      </c>
      <c r="AF137">
        <v>6.4199999999999993E-2</v>
      </c>
      <c r="AG137">
        <v>-1.01E-2</v>
      </c>
      <c r="AH137">
        <v>0</v>
      </c>
      <c r="AI137" s="21">
        <f t="shared" si="69"/>
        <v>2.5620000000000004E-2</v>
      </c>
      <c r="AJ137" s="21">
        <f t="shared" si="70"/>
        <v>7.9699999999999997E-3</v>
      </c>
      <c r="AK137" s="21">
        <f t="shared" si="71"/>
        <v>1.48E-3</v>
      </c>
      <c r="AL137">
        <v>8.3000000000000004E-2</v>
      </c>
      <c r="AM137">
        <v>1.24E-2</v>
      </c>
      <c r="AN137">
        <v>4.4000000000000003E-3</v>
      </c>
      <c r="AO137" s="21">
        <f t="shared" si="72"/>
        <v>3.7999999999999978E-3</v>
      </c>
      <c r="AP137" s="21">
        <f t="shared" si="73"/>
        <v>7.1099999999999991E-3</v>
      </c>
      <c r="AQ137" s="21">
        <f t="shared" si="74"/>
        <v>2.3900000000000002E-3</v>
      </c>
      <c r="AR137">
        <v>0.1021</v>
      </c>
      <c r="AS137">
        <v>1.41E-2</v>
      </c>
      <c r="AT137">
        <v>-4.4000000000000003E-3</v>
      </c>
      <c r="AU137" s="21">
        <f t="shared" si="75"/>
        <v>1.4289999999999997E-2</v>
      </c>
      <c r="AV137" s="21">
        <f t="shared" si="76"/>
        <v>9.8199999999999989E-3</v>
      </c>
      <c r="AW137" s="21">
        <f t="shared" si="77"/>
        <v>3.0800000000000003E-3</v>
      </c>
      <c r="AX137">
        <v>5.2699999999999997E-2</v>
      </c>
      <c r="AY137">
        <v>6.8999999999999999E-3</v>
      </c>
      <c r="AZ137">
        <v>1.8E-3</v>
      </c>
      <c r="BA137" s="21">
        <f t="shared" si="78"/>
        <v>2.0800000000000055E-3</v>
      </c>
      <c r="BB137" s="21">
        <f t="shared" si="79"/>
        <v>6.3699999999999998E-3</v>
      </c>
      <c r="BC137" s="21">
        <f t="shared" si="80"/>
        <v>3.63E-3</v>
      </c>
    </row>
    <row r="138" spans="1:55" ht="15">
      <c r="A138" s="1">
        <v>132</v>
      </c>
      <c r="B138">
        <v>0.12909999999999999</v>
      </c>
      <c r="C138">
        <v>-3.7000000000000002E-3</v>
      </c>
      <c r="D138">
        <v>-3.0000000000000001E-3</v>
      </c>
      <c r="E138" s="15">
        <f t="shared" si="54"/>
        <v>7.5399999999999912E-3</v>
      </c>
      <c r="F138" s="15">
        <f t="shared" si="55"/>
        <v>1.2699999999999994E-3</v>
      </c>
      <c r="G138" s="16">
        <f t="shared" si="56"/>
        <v>1.4500000000000001E-3</v>
      </c>
      <c r="H138">
        <v>5.3199999999999997E-2</v>
      </c>
      <c r="I138">
        <v>-1.15E-2</v>
      </c>
      <c r="J138">
        <v>1.2E-2</v>
      </c>
      <c r="K138" s="21">
        <f t="shared" si="57"/>
        <v>2.0409999999999998E-2</v>
      </c>
      <c r="L138" s="21">
        <f t="shared" si="58"/>
        <v>9.389999999999999E-3</v>
      </c>
      <c r="M138" s="21">
        <f t="shared" si="59"/>
        <v>8.3099999999999997E-3</v>
      </c>
      <c r="N138">
        <v>0.1002</v>
      </c>
      <c r="O138">
        <v>1.21E-2</v>
      </c>
      <c r="P138">
        <v>2.23E-2</v>
      </c>
      <c r="Q138" s="21">
        <f t="shared" si="60"/>
        <v>1.7200000000000007E-2</v>
      </c>
      <c r="R138" s="21">
        <f t="shared" si="61"/>
        <v>5.1999999999999998E-3</v>
      </c>
      <c r="S138" s="21">
        <f t="shared" si="62"/>
        <v>1.7230000000000002E-2</v>
      </c>
      <c r="T138">
        <v>0.1111</v>
      </c>
      <c r="U138">
        <v>7.7000000000000002E-3</v>
      </c>
      <c r="V138">
        <v>-1.11E-2</v>
      </c>
      <c r="W138" s="21">
        <f t="shared" si="63"/>
        <v>3.8900000000000046E-3</v>
      </c>
      <c r="X138" s="21">
        <f t="shared" si="64"/>
        <v>5.5200000000000006E-3</v>
      </c>
      <c r="Y138" s="21">
        <f t="shared" si="65"/>
        <v>9.0800000000000013E-3</v>
      </c>
      <c r="Z138">
        <v>2.8400000000000002E-2</v>
      </c>
      <c r="AA138">
        <v>-6.7000000000000002E-3</v>
      </c>
      <c r="AB138">
        <v>-1.5E-3</v>
      </c>
      <c r="AC138" s="21">
        <f t="shared" si="66"/>
        <v>1.2799999999999999E-2</v>
      </c>
      <c r="AD138" s="21">
        <f t="shared" si="67"/>
        <v>2.8600000000000001E-3</v>
      </c>
      <c r="AE138" s="21">
        <f t="shared" si="68"/>
        <v>3.5000000000000005E-4</v>
      </c>
      <c r="AF138">
        <v>5.16E-2</v>
      </c>
      <c r="AG138">
        <v>5.1999999999999998E-3</v>
      </c>
      <c r="AH138">
        <v>2.3199999999999998E-2</v>
      </c>
      <c r="AI138" s="21">
        <f t="shared" si="69"/>
        <v>3.8219999999999997E-2</v>
      </c>
      <c r="AJ138" s="21">
        <f t="shared" si="70"/>
        <v>3.0699999999999998E-3</v>
      </c>
      <c r="AK138" s="21">
        <f t="shared" si="71"/>
        <v>2.172E-2</v>
      </c>
      <c r="AL138">
        <v>8.3099999999999993E-2</v>
      </c>
      <c r="AM138">
        <v>1.6199999999999999E-2</v>
      </c>
      <c r="AN138">
        <v>9.1999999999999998E-3</v>
      </c>
      <c r="AO138" s="21">
        <f t="shared" si="72"/>
        <v>3.7000000000000088E-3</v>
      </c>
      <c r="AP138" s="21">
        <f t="shared" si="73"/>
        <v>1.091E-2</v>
      </c>
      <c r="AQ138" s="21">
        <f t="shared" si="74"/>
        <v>7.1900000000000002E-3</v>
      </c>
      <c r="AR138">
        <v>9.2299999999999993E-2</v>
      </c>
      <c r="AS138">
        <v>-2.6100000000000002E-2</v>
      </c>
      <c r="AT138">
        <v>-1.9199999999999998E-2</v>
      </c>
      <c r="AU138" s="21">
        <f t="shared" si="75"/>
        <v>4.489999999999994E-3</v>
      </c>
      <c r="AV138" s="21">
        <f t="shared" si="76"/>
        <v>2.1820000000000003E-2</v>
      </c>
      <c r="AW138" s="21">
        <f t="shared" si="77"/>
        <v>1.788E-2</v>
      </c>
      <c r="AX138">
        <v>5.9499999999999997E-2</v>
      </c>
      <c r="AY138">
        <v>-7.6E-3</v>
      </c>
      <c r="AZ138">
        <v>8.6999999999999994E-3</v>
      </c>
      <c r="BA138" s="21">
        <f t="shared" si="78"/>
        <v>4.719999999999995E-3</v>
      </c>
      <c r="BB138" s="21">
        <f t="shared" si="79"/>
        <v>7.0699999999999999E-3</v>
      </c>
      <c r="BC138" s="21">
        <f t="shared" si="80"/>
        <v>3.2699999999999995E-3</v>
      </c>
    </row>
    <row r="139" spans="1:55" ht="15">
      <c r="A139" s="1">
        <v>133</v>
      </c>
      <c r="B139">
        <v>0.1366</v>
      </c>
      <c r="C139">
        <v>-3.2000000000000002E-3</v>
      </c>
      <c r="D139">
        <v>-4.0000000000000002E-4</v>
      </c>
      <c r="E139" s="15">
        <f t="shared" si="54"/>
        <v>1.5039999999999998E-2</v>
      </c>
      <c r="F139" s="15">
        <f t="shared" si="55"/>
        <v>1.7699999999999994E-3</v>
      </c>
      <c r="G139" s="16">
        <f t="shared" si="56"/>
        <v>1.15E-3</v>
      </c>
      <c r="H139">
        <v>5.8000000000000003E-2</v>
      </c>
      <c r="I139">
        <v>-1.18E-2</v>
      </c>
      <c r="J139">
        <v>2.64E-2</v>
      </c>
      <c r="K139" s="21">
        <f t="shared" si="57"/>
        <v>1.5609999999999992E-2</v>
      </c>
      <c r="L139" s="21">
        <f t="shared" si="58"/>
        <v>9.6900000000000007E-3</v>
      </c>
      <c r="M139" s="21">
        <f t="shared" si="59"/>
        <v>2.2710000000000001E-2</v>
      </c>
      <c r="N139">
        <v>0.10780000000000001</v>
      </c>
      <c r="O139">
        <v>9.7999999999999997E-3</v>
      </c>
      <c r="P139">
        <v>-1E-4</v>
      </c>
      <c r="Q139" s="21">
        <f t="shared" si="60"/>
        <v>9.5999999999999974E-3</v>
      </c>
      <c r="R139" s="21">
        <f t="shared" si="61"/>
        <v>2.8999999999999998E-3</v>
      </c>
      <c r="S139" s="21">
        <f t="shared" si="62"/>
        <v>4.9699999999999996E-3</v>
      </c>
      <c r="T139">
        <v>0.1159</v>
      </c>
      <c r="U139">
        <v>7.7999999999999996E-3</v>
      </c>
      <c r="V139">
        <v>-1.0200000000000001E-2</v>
      </c>
      <c r="W139" s="21">
        <f t="shared" si="63"/>
        <v>8.6900000000000033E-3</v>
      </c>
      <c r="X139" s="21">
        <f t="shared" si="64"/>
        <v>5.62E-3</v>
      </c>
      <c r="Y139" s="21">
        <f t="shared" si="65"/>
        <v>8.1799999999999998E-3</v>
      </c>
      <c r="Z139">
        <v>3.2399999999999998E-2</v>
      </c>
      <c r="AA139">
        <v>-5.1999999999999998E-3</v>
      </c>
      <c r="AB139">
        <v>1.29E-2</v>
      </c>
      <c r="AC139" s="21">
        <f t="shared" si="66"/>
        <v>8.8000000000000023E-3</v>
      </c>
      <c r="AD139" s="21">
        <f t="shared" si="67"/>
        <v>1.3599999999999997E-3</v>
      </c>
      <c r="AE139" s="21">
        <f t="shared" si="68"/>
        <v>1.175E-2</v>
      </c>
      <c r="AF139">
        <v>6.1600000000000002E-2</v>
      </c>
      <c r="AG139">
        <v>2.52E-2</v>
      </c>
      <c r="AH139">
        <v>1.3599999999999999E-2</v>
      </c>
      <c r="AI139" s="21">
        <f t="shared" si="69"/>
        <v>2.8219999999999995E-2</v>
      </c>
      <c r="AJ139" s="21">
        <f t="shared" si="70"/>
        <v>2.307E-2</v>
      </c>
      <c r="AK139" s="21">
        <f t="shared" si="71"/>
        <v>1.2119999999999999E-2</v>
      </c>
      <c r="AL139">
        <v>8.6300000000000002E-2</v>
      </c>
      <c r="AM139">
        <v>1.2200000000000001E-2</v>
      </c>
      <c r="AN139">
        <v>5.1000000000000004E-3</v>
      </c>
      <c r="AO139" s="21">
        <f t="shared" si="72"/>
        <v>5.0000000000000044E-4</v>
      </c>
      <c r="AP139" s="21">
        <f t="shared" si="73"/>
        <v>6.9100000000000003E-3</v>
      </c>
      <c r="AQ139" s="21">
        <f t="shared" si="74"/>
        <v>3.0900000000000003E-3</v>
      </c>
      <c r="AR139">
        <v>0.1</v>
      </c>
      <c r="AS139">
        <v>-2.8899999999999999E-2</v>
      </c>
      <c r="AT139">
        <v>-3.5000000000000001E-3</v>
      </c>
      <c r="AU139" s="21">
        <f t="shared" si="75"/>
        <v>1.2190000000000006E-2</v>
      </c>
      <c r="AV139" s="21">
        <f t="shared" si="76"/>
        <v>2.462E-2</v>
      </c>
      <c r="AW139" s="21">
        <f t="shared" si="77"/>
        <v>2.1800000000000001E-3</v>
      </c>
      <c r="AX139">
        <v>7.4099999999999999E-2</v>
      </c>
      <c r="AY139">
        <v>2.3E-3</v>
      </c>
      <c r="AZ139">
        <v>1.01E-2</v>
      </c>
      <c r="BA139" s="21">
        <f t="shared" si="78"/>
        <v>1.9319999999999997E-2</v>
      </c>
      <c r="BB139" s="21">
        <f t="shared" si="79"/>
        <v>1.7699999999999999E-3</v>
      </c>
      <c r="BC139" s="21">
        <f t="shared" si="80"/>
        <v>4.6699999999999997E-3</v>
      </c>
    </row>
    <row r="140" spans="1:55" ht="15">
      <c r="A140" s="1">
        <v>134</v>
      </c>
      <c r="B140">
        <v>0.13800000000000001</v>
      </c>
      <c r="C140">
        <v>-3.3999999999999998E-3</v>
      </c>
      <c r="D140">
        <v>-4.3E-3</v>
      </c>
      <c r="E140" s="15">
        <f t="shared" si="54"/>
        <v>1.644000000000001E-2</v>
      </c>
      <c r="F140" s="15">
        <f t="shared" si="55"/>
        <v>1.5699999999999998E-3</v>
      </c>
      <c r="G140" s="16">
        <f t="shared" si="56"/>
        <v>2.7499999999999998E-3</v>
      </c>
      <c r="H140">
        <v>0.10059999999999999</v>
      </c>
      <c r="I140">
        <v>-2.7000000000000001E-3</v>
      </c>
      <c r="J140">
        <v>1.41E-2</v>
      </c>
      <c r="K140" s="21">
        <f t="shared" si="57"/>
        <v>2.699E-2</v>
      </c>
      <c r="L140" s="21">
        <f t="shared" si="58"/>
        <v>5.9000000000000025E-4</v>
      </c>
      <c r="M140" s="21">
        <f t="shared" si="59"/>
        <v>1.0409999999999999E-2</v>
      </c>
      <c r="N140">
        <v>0.1145</v>
      </c>
      <c r="O140">
        <v>-2.2000000000000001E-3</v>
      </c>
      <c r="P140">
        <v>-6.7999999999999996E-3</v>
      </c>
      <c r="Q140" s="21">
        <f t="shared" si="60"/>
        <v>2.8999999999999998E-3</v>
      </c>
      <c r="R140" s="21">
        <f t="shared" si="61"/>
        <v>4.6999999999999993E-3</v>
      </c>
      <c r="S140" s="21">
        <f t="shared" si="62"/>
        <v>1.7299999999999998E-3</v>
      </c>
      <c r="T140">
        <v>0.1072</v>
      </c>
      <c r="U140">
        <v>-1.6000000000000001E-3</v>
      </c>
      <c r="V140">
        <v>-5.7000000000000002E-3</v>
      </c>
      <c r="W140" s="21">
        <f t="shared" si="63"/>
        <v>9.9999999999961231E-6</v>
      </c>
      <c r="X140" s="21">
        <f t="shared" si="64"/>
        <v>5.8E-4</v>
      </c>
      <c r="Y140" s="21">
        <f t="shared" si="65"/>
        <v>3.6800000000000001E-3</v>
      </c>
      <c r="Z140">
        <v>4.6600000000000003E-2</v>
      </c>
      <c r="AA140">
        <v>1.1999999999999999E-3</v>
      </c>
      <c r="AB140">
        <v>1.9300000000000001E-2</v>
      </c>
      <c r="AC140" s="21">
        <f t="shared" si="66"/>
        <v>5.400000000000002E-3</v>
      </c>
      <c r="AD140" s="21">
        <f t="shared" si="67"/>
        <v>2.64E-3</v>
      </c>
      <c r="AE140" s="21">
        <f t="shared" si="68"/>
        <v>1.8149999999999999E-2</v>
      </c>
      <c r="AF140">
        <v>7.4700000000000003E-2</v>
      </c>
      <c r="AG140">
        <v>1.8E-3</v>
      </c>
      <c r="AH140">
        <v>1.6999999999999999E-3</v>
      </c>
      <c r="AI140" s="21">
        <f t="shared" si="69"/>
        <v>1.5119999999999995E-2</v>
      </c>
      <c r="AJ140" s="21">
        <f t="shared" si="70"/>
        <v>3.3E-4</v>
      </c>
      <c r="AK140" s="21">
        <f t="shared" si="71"/>
        <v>2.1999999999999993E-4</v>
      </c>
      <c r="AL140">
        <v>8.9300000000000004E-2</v>
      </c>
      <c r="AM140">
        <v>1.4E-2</v>
      </c>
      <c r="AN140">
        <v>-1.6000000000000001E-3</v>
      </c>
      <c r="AO140" s="21">
        <f t="shared" si="72"/>
        <v>2.5000000000000022E-3</v>
      </c>
      <c r="AP140" s="21">
        <f t="shared" si="73"/>
        <v>8.709999999999999E-3</v>
      </c>
      <c r="AQ140" s="21">
        <f t="shared" si="74"/>
        <v>4.0999999999999999E-4</v>
      </c>
      <c r="AR140">
        <v>8.4699999999999998E-2</v>
      </c>
      <c r="AS140">
        <v>-1.9E-2</v>
      </c>
      <c r="AT140">
        <v>-6.3E-3</v>
      </c>
      <c r="AU140" s="21">
        <f t="shared" si="75"/>
        <v>3.1100000000000017E-3</v>
      </c>
      <c r="AV140" s="21">
        <f t="shared" si="76"/>
        <v>1.472E-2</v>
      </c>
      <c r="AW140" s="21">
        <f t="shared" si="77"/>
        <v>4.9800000000000001E-3</v>
      </c>
      <c r="AX140">
        <v>7.9799999999999996E-2</v>
      </c>
      <c r="AY140">
        <v>-4.7000000000000002E-3</v>
      </c>
      <c r="AZ140">
        <v>1.6000000000000001E-3</v>
      </c>
      <c r="BA140" s="21">
        <f t="shared" si="78"/>
        <v>2.5019999999999994E-2</v>
      </c>
      <c r="BB140" s="21">
        <f t="shared" si="79"/>
        <v>4.1700000000000001E-3</v>
      </c>
      <c r="BC140" s="21">
        <f t="shared" si="80"/>
        <v>3.8300000000000001E-3</v>
      </c>
    </row>
    <row r="141" spans="1:55" ht="15">
      <c r="A141" s="1">
        <v>135</v>
      </c>
      <c r="B141">
        <v>0.12790000000000001</v>
      </c>
      <c r="C141">
        <v>6.7000000000000002E-3</v>
      </c>
      <c r="D141">
        <v>-5.3E-3</v>
      </c>
      <c r="E141" s="15">
        <f t="shared" si="54"/>
        <v>6.3400000000000123E-3</v>
      </c>
      <c r="F141" s="15">
        <f t="shared" si="55"/>
        <v>1.7300000000000006E-3</v>
      </c>
      <c r="G141" s="16">
        <f t="shared" si="56"/>
        <v>3.7499999999999999E-3</v>
      </c>
      <c r="H141">
        <v>8.7499999999999994E-2</v>
      </c>
      <c r="I141">
        <v>-6.0000000000000001E-3</v>
      </c>
      <c r="J141">
        <v>9.1000000000000004E-3</v>
      </c>
      <c r="K141" s="21">
        <f t="shared" si="57"/>
        <v>1.389E-2</v>
      </c>
      <c r="L141" s="21">
        <f t="shared" si="58"/>
        <v>3.8900000000000002E-3</v>
      </c>
      <c r="M141" s="21">
        <f t="shared" si="59"/>
        <v>5.4099999999999999E-3</v>
      </c>
      <c r="N141">
        <v>0.12330000000000001</v>
      </c>
      <c r="O141">
        <v>-3.8E-3</v>
      </c>
      <c r="P141">
        <v>-5.8999999999999999E-3</v>
      </c>
      <c r="Q141" s="21">
        <f t="shared" si="60"/>
        <v>5.9000000000000025E-3</v>
      </c>
      <c r="R141" s="21">
        <f t="shared" si="61"/>
        <v>3.0999999999999999E-3</v>
      </c>
      <c r="S141" s="21">
        <f t="shared" si="62"/>
        <v>8.3000000000000001E-4</v>
      </c>
      <c r="T141">
        <v>0.11119999999999999</v>
      </c>
      <c r="U141">
        <v>-1.72E-2</v>
      </c>
      <c r="V141">
        <v>-4.0000000000000001E-3</v>
      </c>
      <c r="W141" s="21">
        <f t="shared" si="63"/>
        <v>3.9899999999999936E-3</v>
      </c>
      <c r="X141" s="21">
        <f t="shared" si="64"/>
        <v>1.502E-2</v>
      </c>
      <c r="Y141" s="21">
        <f t="shared" si="65"/>
        <v>1.98E-3</v>
      </c>
      <c r="Z141">
        <v>4.8599999999999997E-2</v>
      </c>
      <c r="AA141">
        <v>8.9999999999999993E-3</v>
      </c>
      <c r="AB141">
        <v>1.24E-2</v>
      </c>
      <c r="AC141" s="21">
        <f t="shared" si="66"/>
        <v>7.3999999999999969E-3</v>
      </c>
      <c r="AD141" s="21">
        <f t="shared" si="67"/>
        <v>5.1599999999999997E-3</v>
      </c>
      <c r="AE141" s="21">
        <f t="shared" si="68"/>
        <v>1.125E-2</v>
      </c>
      <c r="AF141">
        <v>9.3799999999999994E-2</v>
      </c>
      <c r="AG141">
        <v>-6.7000000000000002E-3</v>
      </c>
      <c r="AH141">
        <v>-2.5999999999999999E-3</v>
      </c>
      <c r="AI141" s="21">
        <f t="shared" si="69"/>
        <v>3.9799999999999974E-3</v>
      </c>
      <c r="AJ141" s="21">
        <f t="shared" si="70"/>
        <v>4.5700000000000003E-3</v>
      </c>
      <c r="AK141" s="21">
        <f t="shared" si="71"/>
        <v>1.1199999999999999E-3</v>
      </c>
      <c r="AL141">
        <v>8.8999999999999996E-2</v>
      </c>
      <c r="AM141">
        <v>2.5600000000000001E-2</v>
      </c>
      <c r="AN141">
        <v>-8.0999999999999996E-3</v>
      </c>
      <c r="AO141" s="21">
        <f t="shared" si="72"/>
        <v>2.1999999999999936E-3</v>
      </c>
      <c r="AP141" s="21">
        <f t="shared" si="73"/>
        <v>2.0310000000000002E-2</v>
      </c>
      <c r="AQ141" s="21">
        <f t="shared" si="74"/>
        <v>6.0899999999999999E-3</v>
      </c>
      <c r="AR141">
        <v>9.1200000000000003E-2</v>
      </c>
      <c r="AS141">
        <v>-6.1999999999999998E-3</v>
      </c>
      <c r="AT141">
        <v>-3.7000000000000002E-3</v>
      </c>
      <c r="AU141" s="21">
        <f t="shared" si="75"/>
        <v>3.3900000000000041E-3</v>
      </c>
      <c r="AV141" s="21">
        <f t="shared" si="76"/>
        <v>1.9199999999999998E-3</v>
      </c>
      <c r="AW141" s="21">
        <f t="shared" si="77"/>
        <v>2.3800000000000002E-3</v>
      </c>
      <c r="AX141">
        <v>9.6699999999999994E-2</v>
      </c>
      <c r="AY141">
        <v>2.3300000000000001E-2</v>
      </c>
      <c r="AZ141">
        <v>-7.7999999999999996E-3</v>
      </c>
      <c r="BA141" s="21">
        <f t="shared" si="78"/>
        <v>4.1919999999999992E-2</v>
      </c>
      <c r="BB141" s="21">
        <f t="shared" si="79"/>
        <v>2.2770000000000002E-2</v>
      </c>
      <c r="BC141" s="21">
        <f t="shared" si="80"/>
        <v>2.3699999999999997E-3</v>
      </c>
    </row>
    <row r="142" spans="1:55" ht="15">
      <c r="A142" s="1">
        <v>136</v>
      </c>
      <c r="B142">
        <v>0.11940000000000001</v>
      </c>
      <c r="C142">
        <v>7.4000000000000003E-3</v>
      </c>
      <c r="D142">
        <v>-7.6E-3</v>
      </c>
      <c r="E142" s="15">
        <f t="shared" si="54"/>
        <v>2.1599999999999953E-3</v>
      </c>
      <c r="F142" s="15">
        <f t="shared" si="55"/>
        <v>2.4300000000000007E-3</v>
      </c>
      <c r="G142" s="16">
        <f t="shared" si="56"/>
        <v>6.0499999999999998E-3</v>
      </c>
      <c r="H142">
        <v>8.3199999999999996E-2</v>
      </c>
      <c r="I142">
        <v>2.35E-2</v>
      </c>
      <c r="J142">
        <v>-2E-3</v>
      </c>
      <c r="K142" s="21">
        <f t="shared" si="57"/>
        <v>9.5900000000000013E-3</v>
      </c>
      <c r="L142" s="21">
        <f t="shared" si="58"/>
        <v>2.1389999999999999E-2</v>
      </c>
      <c r="M142" s="21">
        <f t="shared" si="59"/>
        <v>1.6900000000000001E-3</v>
      </c>
      <c r="N142">
        <v>0.13059999999999999</v>
      </c>
      <c r="O142">
        <v>-5.7000000000000002E-3</v>
      </c>
      <c r="P142">
        <v>-3.5999999999999999E-3</v>
      </c>
      <c r="Q142" s="21">
        <f t="shared" si="60"/>
        <v>1.319999999999999E-2</v>
      </c>
      <c r="R142" s="21">
        <f t="shared" si="61"/>
        <v>1.1999999999999997E-3</v>
      </c>
      <c r="S142" s="21">
        <f t="shared" si="62"/>
        <v>1.47E-3</v>
      </c>
      <c r="T142">
        <v>0.1074</v>
      </c>
      <c r="U142">
        <v>-9.7999999999999997E-3</v>
      </c>
      <c r="V142">
        <v>-7.3000000000000001E-3</v>
      </c>
      <c r="W142" s="21">
        <f t="shared" si="63"/>
        <v>1.8999999999999573E-4</v>
      </c>
      <c r="X142" s="21">
        <f t="shared" si="64"/>
        <v>7.62E-3</v>
      </c>
      <c r="Y142" s="21">
        <f t="shared" si="65"/>
        <v>5.28E-3</v>
      </c>
      <c r="Z142">
        <v>4.5400000000000003E-2</v>
      </c>
      <c r="AA142">
        <v>-1.5599999999999999E-2</v>
      </c>
      <c r="AB142">
        <v>1.8100000000000002E-2</v>
      </c>
      <c r="AC142" s="21">
        <f t="shared" si="66"/>
        <v>4.2000000000000023E-3</v>
      </c>
      <c r="AD142" s="21">
        <f t="shared" si="67"/>
        <v>1.176E-2</v>
      </c>
      <c r="AE142" s="21">
        <f t="shared" si="68"/>
        <v>1.695E-2</v>
      </c>
      <c r="AF142">
        <v>8.3500000000000005E-2</v>
      </c>
      <c r="AG142">
        <v>-5.1000000000000004E-3</v>
      </c>
      <c r="AH142">
        <v>2.3E-3</v>
      </c>
      <c r="AI142" s="21">
        <f t="shared" si="69"/>
        <v>6.3199999999999923E-3</v>
      </c>
      <c r="AJ142" s="21">
        <f t="shared" si="70"/>
        <v>2.9700000000000004E-3</v>
      </c>
      <c r="AK142" s="21">
        <f t="shared" si="71"/>
        <v>8.1999999999999998E-4</v>
      </c>
      <c r="AL142">
        <v>8.5199999999999998E-2</v>
      </c>
      <c r="AM142">
        <v>7.7999999999999996E-3</v>
      </c>
      <c r="AN142">
        <v>-1.5699999999999999E-2</v>
      </c>
      <c r="AO142" s="21">
        <f t="shared" si="72"/>
        <v>1.6000000000000042E-3</v>
      </c>
      <c r="AP142" s="21">
        <f t="shared" si="73"/>
        <v>2.5099999999999992E-3</v>
      </c>
      <c r="AQ142" s="21">
        <f t="shared" si="74"/>
        <v>1.3689999999999999E-2</v>
      </c>
      <c r="AR142">
        <v>9.4700000000000006E-2</v>
      </c>
      <c r="AS142">
        <v>-1.0999999999999999E-2</v>
      </c>
      <c r="AT142">
        <v>1.4E-3</v>
      </c>
      <c r="AU142" s="21">
        <f t="shared" si="75"/>
        <v>6.8900000000000072E-3</v>
      </c>
      <c r="AV142" s="21">
        <f t="shared" si="76"/>
        <v>6.7199999999999994E-3</v>
      </c>
      <c r="AW142" s="21">
        <f t="shared" si="77"/>
        <v>7.9999999999999993E-5</v>
      </c>
      <c r="AX142">
        <v>7.8100000000000003E-2</v>
      </c>
      <c r="AY142">
        <v>-5.4999999999999997E-3</v>
      </c>
      <c r="AZ142">
        <v>-1.23E-2</v>
      </c>
      <c r="BA142" s="21">
        <f t="shared" si="78"/>
        <v>2.332E-2</v>
      </c>
      <c r="BB142" s="21">
        <f t="shared" si="79"/>
        <v>4.9699999999999996E-3</v>
      </c>
      <c r="BC142" s="21">
        <f t="shared" si="80"/>
        <v>6.8700000000000002E-3</v>
      </c>
    </row>
    <row r="143" spans="1:55" ht="15">
      <c r="A143" s="1">
        <v>137</v>
      </c>
      <c r="B143">
        <v>0.1137</v>
      </c>
      <c r="C143">
        <v>1E-3</v>
      </c>
      <c r="D143">
        <v>-5.1000000000000004E-3</v>
      </c>
      <c r="E143" s="15">
        <f t="shared" si="54"/>
        <v>7.8600000000000059E-3</v>
      </c>
      <c r="F143" s="15">
        <f t="shared" si="55"/>
        <v>3.9699999999999996E-3</v>
      </c>
      <c r="G143" s="16">
        <f t="shared" si="56"/>
        <v>3.5500000000000002E-3</v>
      </c>
      <c r="H143">
        <v>5.1900000000000002E-2</v>
      </c>
      <c r="I143">
        <v>1.89E-2</v>
      </c>
      <c r="J143">
        <v>-6.4000000000000003E-3</v>
      </c>
      <c r="K143" s="21">
        <f t="shared" si="57"/>
        <v>2.1709999999999993E-2</v>
      </c>
      <c r="L143" s="21">
        <f t="shared" si="58"/>
        <v>1.6789999999999999E-2</v>
      </c>
      <c r="M143" s="21">
        <f t="shared" si="59"/>
        <v>2.7100000000000002E-3</v>
      </c>
      <c r="N143">
        <v>0.12540000000000001</v>
      </c>
      <c r="O143">
        <v>-2.3999999999999998E-3</v>
      </c>
      <c r="P143">
        <v>-4.1999999999999997E-3</v>
      </c>
      <c r="Q143" s="21">
        <f t="shared" si="60"/>
        <v>8.0000000000000071E-3</v>
      </c>
      <c r="R143" s="21">
        <f t="shared" si="61"/>
        <v>4.5000000000000005E-3</v>
      </c>
      <c r="S143" s="21">
        <f t="shared" si="62"/>
        <v>8.7000000000000011E-4</v>
      </c>
      <c r="T143">
        <v>0.1071</v>
      </c>
      <c r="U143">
        <v>0</v>
      </c>
      <c r="V143">
        <v>-5.0000000000000001E-3</v>
      </c>
      <c r="W143" s="21">
        <f t="shared" si="63"/>
        <v>1.0999999999999899E-4</v>
      </c>
      <c r="X143" s="21">
        <f t="shared" si="64"/>
        <v>2.1800000000000001E-3</v>
      </c>
      <c r="Y143" s="21">
        <f t="shared" si="65"/>
        <v>2.98E-3</v>
      </c>
      <c r="Z143">
        <v>4.24E-2</v>
      </c>
      <c r="AA143">
        <v>8.0000000000000002E-3</v>
      </c>
      <c r="AB143">
        <v>1.5599999999999999E-2</v>
      </c>
      <c r="AC143" s="21">
        <f t="shared" si="66"/>
        <v>1.1999999999999997E-3</v>
      </c>
      <c r="AD143" s="21">
        <f t="shared" si="67"/>
        <v>4.1600000000000005E-3</v>
      </c>
      <c r="AE143" s="21">
        <f t="shared" si="68"/>
        <v>1.4449999999999999E-2</v>
      </c>
      <c r="AF143">
        <v>9.8599999999999993E-2</v>
      </c>
      <c r="AG143">
        <v>-7.1000000000000004E-3</v>
      </c>
      <c r="AH143">
        <v>6.9999999999999999E-4</v>
      </c>
      <c r="AI143" s="21">
        <f t="shared" si="69"/>
        <v>8.7799999999999961E-3</v>
      </c>
      <c r="AJ143" s="21">
        <f t="shared" si="70"/>
        <v>4.9700000000000005E-3</v>
      </c>
      <c r="AK143" s="21">
        <f t="shared" si="71"/>
        <v>7.7999999999999999E-4</v>
      </c>
      <c r="AL143">
        <v>8.1699999999999995E-2</v>
      </c>
      <c r="AM143">
        <v>-8.3999999999999995E-3</v>
      </c>
      <c r="AN143">
        <v>-3.8999999999999998E-3</v>
      </c>
      <c r="AO143" s="21">
        <f t="shared" si="72"/>
        <v>5.1000000000000073E-3</v>
      </c>
      <c r="AP143" s="21">
        <f t="shared" si="73"/>
        <v>3.109999999999999E-3</v>
      </c>
      <c r="AQ143" s="21">
        <f t="shared" si="74"/>
        <v>1.8899999999999998E-3</v>
      </c>
      <c r="AR143">
        <v>0.10829999999999999</v>
      </c>
      <c r="AS143">
        <v>4.7999999999999996E-3</v>
      </c>
      <c r="AT143">
        <v>4.4999999999999997E-3</v>
      </c>
      <c r="AU143" s="21">
        <f t="shared" si="75"/>
        <v>2.0489999999999994E-2</v>
      </c>
      <c r="AV143" s="21">
        <f t="shared" si="76"/>
        <v>5.1999999999999963E-4</v>
      </c>
      <c r="AW143" s="21">
        <f t="shared" si="77"/>
        <v>3.1799999999999997E-3</v>
      </c>
      <c r="AX143">
        <v>7.2900000000000006E-2</v>
      </c>
      <c r="AY143">
        <v>-6.1000000000000004E-3</v>
      </c>
      <c r="AZ143">
        <v>-8.0000000000000004E-4</v>
      </c>
      <c r="BA143" s="21">
        <f t="shared" si="78"/>
        <v>1.8120000000000004E-2</v>
      </c>
      <c r="BB143" s="21">
        <f t="shared" si="79"/>
        <v>5.5700000000000003E-3</v>
      </c>
      <c r="BC143" s="21">
        <f t="shared" si="80"/>
        <v>4.6299999999999996E-3</v>
      </c>
    </row>
    <row r="144" spans="1:55" ht="15">
      <c r="A144" s="1">
        <v>138</v>
      </c>
      <c r="B144">
        <v>0.1143</v>
      </c>
      <c r="C144">
        <v>-4.3E-3</v>
      </c>
      <c r="D144">
        <v>-2.7000000000000001E-3</v>
      </c>
      <c r="E144" s="15">
        <f t="shared" si="54"/>
        <v>7.2600000000000026E-3</v>
      </c>
      <c r="F144" s="15">
        <f t="shared" si="55"/>
        <v>6.6999999999999959E-4</v>
      </c>
      <c r="G144" s="16">
        <f t="shared" si="56"/>
        <v>1.1500000000000002E-3</v>
      </c>
      <c r="H144">
        <v>4.07E-2</v>
      </c>
      <c r="I144">
        <v>3.5200000000000002E-2</v>
      </c>
      <c r="J144">
        <v>-6.7000000000000002E-3</v>
      </c>
      <c r="K144" s="21">
        <f t="shared" si="57"/>
        <v>3.2909999999999995E-2</v>
      </c>
      <c r="L144" s="21">
        <f t="shared" si="58"/>
        <v>3.3090000000000001E-2</v>
      </c>
      <c r="M144" s="21">
        <f t="shared" si="59"/>
        <v>3.0100000000000001E-3</v>
      </c>
      <c r="N144">
        <v>0.12590000000000001</v>
      </c>
      <c r="O144">
        <v>-1E-3</v>
      </c>
      <c r="P144">
        <v>-5.8999999999999999E-3</v>
      </c>
      <c r="Q144" s="21">
        <f t="shared" si="60"/>
        <v>8.5000000000000075E-3</v>
      </c>
      <c r="R144" s="21">
        <f t="shared" si="61"/>
        <v>5.8999999999999999E-3</v>
      </c>
      <c r="S144" s="21">
        <f t="shared" si="62"/>
        <v>8.3000000000000001E-4</v>
      </c>
      <c r="T144">
        <v>0.11360000000000001</v>
      </c>
      <c r="U144">
        <v>2.9999999999999997E-4</v>
      </c>
      <c r="V144">
        <v>-8.6E-3</v>
      </c>
      <c r="W144" s="21">
        <f t="shared" si="63"/>
        <v>6.3900000000000068E-3</v>
      </c>
      <c r="X144" s="21">
        <f t="shared" si="64"/>
        <v>1.8800000000000002E-3</v>
      </c>
      <c r="Y144" s="21">
        <f t="shared" si="65"/>
        <v>6.5799999999999999E-3</v>
      </c>
      <c r="Z144">
        <v>4.2799999999999998E-2</v>
      </c>
      <c r="AA144">
        <v>7.3000000000000001E-3</v>
      </c>
      <c r="AB144">
        <v>1.26E-2</v>
      </c>
      <c r="AC144" s="21">
        <f t="shared" si="66"/>
        <v>1.5999999999999973E-3</v>
      </c>
      <c r="AD144" s="21">
        <f t="shared" si="67"/>
        <v>3.46E-3</v>
      </c>
      <c r="AE144" s="21">
        <f t="shared" si="68"/>
        <v>1.145E-2</v>
      </c>
      <c r="AF144">
        <v>9.9900000000000003E-2</v>
      </c>
      <c r="AG144">
        <v>-8.5000000000000006E-3</v>
      </c>
      <c r="AH144">
        <v>-3.0999999999999999E-3</v>
      </c>
      <c r="AI144" s="21">
        <f t="shared" si="69"/>
        <v>1.0080000000000006E-2</v>
      </c>
      <c r="AJ144" s="21">
        <f t="shared" si="70"/>
        <v>6.3700000000000007E-3</v>
      </c>
      <c r="AK144" s="21">
        <f t="shared" si="71"/>
        <v>1.6199999999999999E-3</v>
      </c>
      <c r="AL144">
        <v>9.8400000000000001E-2</v>
      </c>
      <c r="AM144">
        <v>2.5000000000000001E-3</v>
      </c>
      <c r="AN144">
        <v>2.3999999999999998E-3</v>
      </c>
      <c r="AO144" s="21">
        <f t="shared" si="72"/>
        <v>1.1599999999999999E-2</v>
      </c>
      <c r="AP144" s="21">
        <f t="shared" si="73"/>
        <v>2.7900000000000004E-3</v>
      </c>
      <c r="AQ144" s="21">
        <f t="shared" si="74"/>
        <v>3.8999999999999972E-4</v>
      </c>
      <c r="AR144">
        <v>0.1042</v>
      </c>
      <c r="AS144">
        <v>-1.1000000000000001E-3</v>
      </c>
      <c r="AT144">
        <v>8.8999999999999999E-3</v>
      </c>
      <c r="AU144" s="21">
        <f t="shared" si="75"/>
        <v>1.6390000000000002E-2</v>
      </c>
      <c r="AV144" s="21">
        <f t="shared" si="76"/>
        <v>3.1799999999999997E-3</v>
      </c>
      <c r="AW144" s="21">
        <f t="shared" si="77"/>
        <v>7.5799999999999999E-3</v>
      </c>
      <c r="AX144">
        <v>7.2900000000000006E-2</v>
      </c>
      <c r="AY144">
        <v>0.02</v>
      </c>
      <c r="AZ144">
        <v>4.0000000000000001E-3</v>
      </c>
      <c r="BA144" s="21">
        <f t="shared" si="78"/>
        <v>1.8120000000000004E-2</v>
      </c>
      <c r="BB144" s="21">
        <f t="shared" si="79"/>
        <v>1.9470000000000001E-2</v>
      </c>
      <c r="BC144" s="21">
        <f t="shared" si="80"/>
        <v>1.4299999999999998E-3</v>
      </c>
    </row>
    <row r="145" spans="1:55" ht="15">
      <c r="A145" s="1">
        <v>139</v>
      </c>
      <c r="B145">
        <v>0.1246</v>
      </c>
      <c r="C145">
        <v>-3.3E-3</v>
      </c>
      <c r="D145">
        <v>-4.3E-3</v>
      </c>
      <c r="E145" s="15">
        <f t="shared" si="54"/>
        <v>3.040000000000001E-3</v>
      </c>
      <c r="F145" s="15">
        <f t="shared" si="55"/>
        <v>1.6699999999999996E-3</v>
      </c>
      <c r="G145" s="16">
        <f t="shared" si="56"/>
        <v>2.7499999999999998E-3</v>
      </c>
      <c r="H145">
        <v>4.1099999999999998E-2</v>
      </c>
      <c r="I145">
        <v>-6.9999999999999999E-4</v>
      </c>
      <c r="J145">
        <v>-4.4000000000000003E-3</v>
      </c>
      <c r="K145" s="21">
        <f t="shared" si="57"/>
        <v>3.2509999999999997E-2</v>
      </c>
      <c r="L145" s="21">
        <f t="shared" si="58"/>
        <v>1.4099999999999998E-3</v>
      </c>
      <c r="M145" s="21">
        <f t="shared" si="59"/>
        <v>7.1000000000000013E-4</v>
      </c>
      <c r="N145">
        <v>0.1186</v>
      </c>
      <c r="O145">
        <v>-1.1000000000000001E-3</v>
      </c>
      <c r="P145">
        <v>-6.7000000000000002E-3</v>
      </c>
      <c r="Q145" s="21">
        <f t="shared" si="60"/>
        <v>1.1999999999999927E-3</v>
      </c>
      <c r="R145" s="21">
        <f t="shared" si="61"/>
        <v>5.7999999999999996E-3</v>
      </c>
      <c r="S145" s="21">
        <f t="shared" si="62"/>
        <v>1.6300000000000004E-3</v>
      </c>
      <c r="T145">
        <v>0.1221</v>
      </c>
      <c r="U145">
        <v>-7.0000000000000001E-3</v>
      </c>
      <c r="V145">
        <v>-7.7999999999999996E-3</v>
      </c>
      <c r="W145" s="21">
        <f t="shared" si="63"/>
        <v>1.489E-2</v>
      </c>
      <c r="X145" s="21">
        <f t="shared" si="64"/>
        <v>4.8199999999999996E-3</v>
      </c>
      <c r="Y145" s="21">
        <f t="shared" si="65"/>
        <v>5.7799999999999995E-3</v>
      </c>
      <c r="Z145">
        <v>3.56E-2</v>
      </c>
      <c r="AA145">
        <v>8.9999999999999998E-4</v>
      </c>
      <c r="AB145">
        <v>-7.1000000000000004E-3</v>
      </c>
      <c r="AC145" s="21">
        <f t="shared" si="66"/>
        <v>5.6000000000000008E-3</v>
      </c>
      <c r="AD145" s="21">
        <f t="shared" si="67"/>
        <v>2.9399999999999999E-3</v>
      </c>
      <c r="AE145" s="21">
        <f t="shared" si="68"/>
        <v>5.9500000000000004E-3</v>
      </c>
      <c r="AF145">
        <v>9.7900000000000001E-2</v>
      </c>
      <c r="AG145">
        <v>-1.14E-2</v>
      </c>
      <c r="AH145">
        <v>-4.4000000000000003E-3</v>
      </c>
      <c r="AI145" s="21">
        <f t="shared" si="69"/>
        <v>8.0800000000000038E-3</v>
      </c>
      <c r="AJ145" s="21">
        <f t="shared" si="70"/>
        <v>9.2700000000000005E-3</v>
      </c>
      <c r="AK145" s="21">
        <f t="shared" si="71"/>
        <v>2.9200000000000003E-3</v>
      </c>
      <c r="AL145">
        <v>0.11799999999999999</v>
      </c>
      <c r="AM145">
        <v>1.2999999999999999E-2</v>
      </c>
      <c r="AN145">
        <v>-9.1000000000000004E-3</v>
      </c>
      <c r="AO145" s="21">
        <f t="shared" si="72"/>
        <v>3.1199999999999992E-2</v>
      </c>
      <c r="AP145" s="21">
        <f t="shared" si="73"/>
        <v>7.709999999999999E-3</v>
      </c>
      <c r="AQ145" s="21">
        <f t="shared" si="74"/>
        <v>7.0900000000000008E-3</v>
      </c>
      <c r="AR145">
        <v>0.11169999999999999</v>
      </c>
      <c r="AS145">
        <v>-2.2700000000000001E-2</v>
      </c>
      <c r="AT145">
        <v>-1.1000000000000001E-3</v>
      </c>
      <c r="AU145" s="21">
        <f t="shared" si="75"/>
        <v>2.3889999999999995E-2</v>
      </c>
      <c r="AV145" s="21">
        <f t="shared" si="76"/>
        <v>1.8420000000000002E-2</v>
      </c>
      <c r="AW145" s="21">
        <f t="shared" si="77"/>
        <v>2.1999999999999993E-4</v>
      </c>
      <c r="AX145">
        <v>6.6100000000000006E-2</v>
      </c>
      <c r="AY145">
        <v>1.8800000000000001E-2</v>
      </c>
      <c r="AZ145">
        <v>-8.0000000000000004E-4</v>
      </c>
      <c r="BA145" s="21">
        <f t="shared" si="78"/>
        <v>1.1320000000000004E-2</v>
      </c>
      <c r="BB145" s="21">
        <f t="shared" si="79"/>
        <v>1.8270000000000002E-2</v>
      </c>
      <c r="BC145" s="21">
        <f t="shared" si="80"/>
        <v>4.6299999999999996E-3</v>
      </c>
    </row>
    <row r="146" spans="1:55" ht="15">
      <c r="A146" s="1">
        <v>140</v>
      </c>
      <c r="B146">
        <v>0.12740000000000001</v>
      </c>
      <c r="C146">
        <v>-6.1999999999999998E-3</v>
      </c>
      <c r="D146">
        <v>-8.6999999999999994E-3</v>
      </c>
      <c r="E146" s="15">
        <f t="shared" si="54"/>
        <v>5.8400000000000118E-3</v>
      </c>
      <c r="F146" s="15">
        <f t="shared" si="55"/>
        <v>1.2300000000000002E-3</v>
      </c>
      <c r="G146" s="16">
        <f t="shared" si="56"/>
        <v>7.1499999999999992E-3</v>
      </c>
      <c r="H146">
        <v>3.39E-2</v>
      </c>
      <c r="I146">
        <v>-1.7500000000000002E-2</v>
      </c>
      <c r="J146">
        <v>1.1599999999999999E-2</v>
      </c>
      <c r="K146" s="21">
        <f t="shared" si="57"/>
        <v>3.9709999999999995E-2</v>
      </c>
      <c r="L146" s="21">
        <f t="shared" si="58"/>
        <v>1.5390000000000001E-2</v>
      </c>
      <c r="M146" s="21">
        <f t="shared" si="59"/>
        <v>7.9099999999999986E-3</v>
      </c>
      <c r="N146">
        <v>0.1187</v>
      </c>
      <c r="O146">
        <v>5.3E-3</v>
      </c>
      <c r="P146">
        <v>-8.3000000000000001E-3</v>
      </c>
      <c r="Q146" s="21">
        <f t="shared" si="60"/>
        <v>1.2999999999999956E-3</v>
      </c>
      <c r="R146" s="21">
        <f t="shared" si="61"/>
        <v>1.5999999999999999E-3</v>
      </c>
      <c r="S146" s="21">
        <f t="shared" si="62"/>
        <v>3.2300000000000002E-3</v>
      </c>
      <c r="T146">
        <v>0.1103</v>
      </c>
      <c r="U146">
        <v>0</v>
      </c>
      <c r="V146">
        <v>-1.1900000000000001E-2</v>
      </c>
      <c r="W146" s="21">
        <f t="shared" si="63"/>
        <v>3.0899999999999955E-3</v>
      </c>
      <c r="X146" s="21">
        <f t="shared" si="64"/>
        <v>2.1800000000000001E-3</v>
      </c>
      <c r="Y146" s="21">
        <f t="shared" si="65"/>
        <v>9.8799999999999999E-3</v>
      </c>
      <c r="Z146">
        <v>4.7600000000000003E-2</v>
      </c>
      <c r="AA146">
        <v>-0.01</v>
      </c>
      <c r="AB146">
        <v>-8.9999999999999993E-3</v>
      </c>
      <c r="AC146" s="21">
        <f t="shared" si="66"/>
        <v>6.4000000000000029E-3</v>
      </c>
      <c r="AD146" s="21">
        <f t="shared" si="67"/>
        <v>6.1600000000000005E-3</v>
      </c>
      <c r="AE146" s="21">
        <f t="shared" si="68"/>
        <v>7.8499999999999993E-3</v>
      </c>
      <c r="AF146">
        <v>9.1800000000000007E-2</v>
      </c>
      <c r="AG146">
        <v>4.8999999999999998E-3</v>
      </c>
      <c r="AH146">
        <v>1.0500000000000001E-2</v>
      </c>
      <c r="AI146" s="21">
        <f t="shared" si="69"/>
        <v>1.9800000000000095E-3</v>
      </c>
      <c r="AJ146" s="21">
        <f t="shared" si="70"/>
        <v>2.7699999999999999E-3</v>
      </c>
      <c r="AK146" s="21">
        <f t="shared" si="71"/>
        <v>9.0200000000000002E-3</v>
      </c>
      <c r="AL146">
        <v>9.5500000000000002E-2</v>
      </c>
      <c r="AM146">
        <v>9.1999999999999998E-3</v>
      </c>
      <c r="AN146">
        <v>-9.1999999999999998E-3</v>
      </c>
      <c r="AO146" s="21">
        <f t="shared" si="72"/>
        <v>8.6999999999999994E-3</v>
      </c>
      <c r="AP146" s="21">
        <f t="shared" si="73"/>
        <v>3.9099999999999994E-3</v>
      </c>
      <c r="AQ146" s="21">
        <f t="shared" si="74"/>
        <v>7.1900000000000002E-3</v>
      </c>
      <c r="AR146">
        <v>7.6100000000000001E-2</v>
      </c>
      <c r="AS146">
        <v>-3.6400000000000002E-2</v>
      </c>
      <c r="AT146">
        <v>-1.7600000000000001E-2</v>
      </c>
      <c r="AU146" s="21">
        <f t="shared" si="75"/>
        <v>1.1709999999999998E-2</v>
      </c>
      <c r="AV146" s="21">
        <f t="shared" si="76"/>
        <v>3.2120000000000003E-2</v>
      </c>
      <c r="AW146" s="21">
        <f t="shared" si="77"/>
        <v>1.6280000000000003E-2</v>
      </c>
      <c r="AX146">
        <v>7.6399999999999996E-2</v>
      </c>
      <c r="AY146">
        <v>-1.8599999999999998E-2</v>
      </c>
      <c r="AZ146">
        <v>-5.1999999999999998E-3</v>
      </c>
      <c r="BA146" s="21">
        <f t="shared" si="78"/>
        <v>2.1619999999999993E-2</v>
      </c>
      <c r="BB146" s="21">
        <f t="shared" si="79"/>
        <v>1.8069999999999999E-2</v>
      </c>
      <c r="BC146" s="21">
        <f t="shared" si="80"/>
        <v>2.3000000000000017E-4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81">(SUM(B7:B146))/140</f>
        <v>0.12156357142857147</v>
      </c>
      <c r="C149" s="5">
        <f t="shared" si="81"/>
        <v>-4.9692857142857151E-3</v>
      </c>
      <c r="D149" s="5">
        <f t="shared" si="81"/>
        <v>-1.5450000000000004E-3</v>
      </c>
      <c r="E149" s="18">
        <f t="shared" si="81"/>
        <v>5.1484285714285712E-3</v>
      </c>
      <c r="F149" s="18">
        <f t="shared" si="81"/>
        <v>3.8969999999999999E-3</v>
      </c>
      <c r="G149" s="18">
        <f t="shared" si="81"/>
        <v>3.3599999999999997E-3</v>
      </c>
      <c r="H149" s="5">
        <f t="shared" si="81"/>
        <v>7.3613571428571417E-2</v>
      </c>
      <c r="I149" s="5">
        <f t="shared" si="81"/>
        <v>2.1085714285714271E-3</v>
      </c>
      <c r="J149" s="5">
        <f t="shared" si="81"/>
        <v>3.6907142857142868E-3</v>
      </c>
      <c r="K149" s="18">
        <f t="shared" si="81"/>
        <v>1.5067714285714283E-2</v>
      </c>
      <c r="L149" s="18">
        <f t="shared" si="81"/>
        <v>1.1670999999999997E-2</v>
      </c>
      <c r="M149" s="18">
        <f t="shared" si="81"/>
        <v>6.2638571428571431E-3</v>
      </c>
      <c r="N149" s="5">
        <f t="shared" si="81"/>
        <v>0.11739857142857146</v>
      </c>
      <c r="O149" s="5">
        <f t="shared" si="81"/>
        <v>-6.9007142857142869E-3</v>
      </c>
      <c r="P149" s="5">
        <f t="shared" si="81"/>
        <v>-5.0671428571428586E-3</v>
      </c>
      <c r="Q149" s="18">
        <f t="shared" si="81"/>
        <v>5.4299999999999965E-3</v>
      </c>
      <c r="R149" s="18">
        <f t="shared" si="81"/>
        <v>5.7235714285714286E-3</v>
      </c>
      <c r="S149" s="18">
        <f t="shared" si="81"/>
        <v>3.4681428571428567E-3</v>
      </c>
      <c r="T149" s="5">
        <f t="shared" si="81"/>
        <v>0.10720857142857146</v>
      </c>
      <c r="U149" s="5">
        <f t="shared" si="81"/>
        <v>2.1771428571428571E-3</v>
      </c>
      <c r="V149" s="5">
        <f t="shared" si="81"/>
        <v>-2.0228571428571431E-3</v>
      </c>
      <c r="W149" s="18">
        <f t="shared" si="81"/>
        <v>7.6895714285714293E-3</v>
      </c>
      <c r="X149" s="18">
        <f t="shared" si="81"/>
        <v>5.8288571428571382E-3</v>
      </c>
      <c r="Y149" s="18">
        <f t="shared" si="81"/>
        <v>3.5414285714285725E-3</v>
      </c>
      <c r="Z149" s="5">
        <f t="shared" si="81"/>
        <v>4.1198571428571418E-2</v>
      </c>
      <c r="AA149" s="5">
        <f t="shared" si="81"/>
        <v>3.8371428571428597E-3</v>
      </c>
      <c r="AB149" s="5">
        <f t="shared" si="81"/>
        <v>1.1528571428571428E-3</v>
      </c>
      <c r="AC149" s="18">
        <f t="shared" si="81"/>
        <v>1.1042857142857142E-2</v>
      </c>
      <c r="AD149" s="18">
        <f t="shared" si="81"/>
        <v>1.0014285714285706E-2</v>
      </c>
      <c r="AE149" s="18">
        <f t="shared" si="81"/>
        <v>7.0285714285714266E-3</v>
      </c>
      <c r="AF149" s="5">
        <f t="shared" si="81"/>
        <v>8.9816428571428561E-2</v>
      </c>
      <c r="AG149" s="5">
        <f t="shared" si="81"/>
        <v>-2.1342857142857153E-3</v>
      </c>
      <c r="AH149" s="5">
        <f t="shared" ref="AH149:BC149" si="82">(SUM(AH7:AH146))/140</f>
        <v>-1.479285714285714E-3</v>
      </c>
      <c r="AI149" s="18">
        <f t="shared" si="82"/>
        <v>1.2559285714285712E-2</v>
      </c>
      <c r="AJ149" s="18">
        <f t="shared" si="82"/>
        <v>9.3407142857142803E-3</v>
      </c>
      <c r="AK149" s="18">
        <f t="shared" si="82"/>
        <v>7.8452857142857144E-3</v>
      </c>
      <c r="AL149" s="5">
        <f t="shared" si="82"/>
        <v>8.6796428571428608E-2</v>
      </c>
      <c r="AM149" s="5">
        <f t="shared" si="82"/>
        <v>5.2942857142857123E-3</v>
      </c>
      <c r="AN149" s="5">
        <f t="shared" si="82"/>
        <v>-2.0128571428571426E-3</v>
      </c>
      <c r="AO149" s="18">
        <f t="shared" si="82"/>
        <v>1.1479285714285709E-2</v>
      </c>
      <c r="AP149" s="18">
        <f t="shared" si="82"/>
        <v>6.1780000000000003E-3</v>
      </c>
      <c r="AQ149" s="18">
        <f t="shared" si="82"/>
        <v>5.4217142857142849E-3</v>
      </c>
      <c r="AR149" s="5">
        <f t="shared" si="82"/>
        <v>8.7812142857142894E-2</v>
      </c>
      <c r="AS149" s="5">
        <f t="shared" si="82"/>
        <v>-4.2842857142857153E-3</v>
      </c>
      <c r="AT149" s="5">
        <f t="shared" si="82"/>
        <v>-1.3192857142857136E-3</v>
      </c>
      <c r="AU149" s="18">
        <f t="shared" si="82"/>
        <v>1.6527E-2</v>
      </c>
      <c r="AV149" s="18">
        <f t="shared" si="82"/>
        <v>9.3294285714285718E-3</v>
      </c>
      <c r="AW149" s="18">
        <f t="shared" si="82"/>
        <v>6.8955714285714297E-3</v>
      </c>
      <c r="AX149" s="5">
        <f t="shared" si="82"/>
        <v>5.4779285714285732E-2</v>
      </c>
      <c r="AY149" s="5">
        <f t="shared" si="82"/>
        <v>-5.3214285714285722E-4</v>
      </c>
      <c r="AZ149" s="5">
        <f t="shared" si="82"/>
        <v>5.4321428571428576E-3</v>
      </c>
      <c r="BA149" s="18">
        <f t="shared" si="82"/>
        <v>1.1314714285714287E-2</v>
      </c>
      <c r="BB149" s="18">
        <f t="shared" si="82"/>
        <v>8.6677142857142838E-3</v>
      </c>
      <c r="BC149" s="18">
        <f t="shared" si="82"/>
        <v>4.9874285714285741E-3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0.16970044319999997</v>
      </c>
      <c r="D151" s="5" t="s">
        <v>17</v>
      </c>
      <c r="E151" s="18">
        <f>$A150*E149*F149</f>
        <v>0.19682221046142853</v>
      </c>
      <c r="F151" s="18" t="s">
        <v>18</v>
      </c>
      <c r="G151" s="18">
        <f>$A150*F149*G149</f>
        <v>0.12845135519999998</v>
      </c>
      <c r="H151" s="5" t="s">
        <v>16</v>
      </c>
      <c r="I151" s="5">
        <f>$A150*K149*M149</f>
        <v>0.9258875156975509</v>
      </c>
      <c r="J151" s="5" t="s">
        <v>17</v>
      </c>
      <c r="K151" s="18">
        <f>$A150*K149*L149</f>
        <v>1.7251404285342851</v>
      </c>
      <c r="L151" s="18" t="s">
        <v>18</v>
      </c>
      <c r="M151" s="18">
        <f>$A150*L149*M149</f>
        <v>0.7171647265671427</v>
      </c>
      <c r="N151" s="5" t="s">
        <v>16</v>
      </c>
      <c r="O151" s="5">
        <f t="shared" ref="O151" si="83">$A150*Q149*S149</f>
        <v>0.18474207415714272</v>
      </c>
      <c r="P151" s="5" t="s">
        <v>17</v>
      </c>
      <c r="Q151" s="18">
        <f t="shared" ref="Q151" si="84">$A150*Q149*R149</f>
        <v>0.30488491992857125</v>
      </c>
      <c r="R151" s="18" t="s">
        <v>18</v>
      </c>
      <c r="S151" s="18">
        <f t="shared" ref="S151" si="85">$A150*R149*S149</f>
        <v>0.19473010263367344</v>
      </c>
      <c r="T151" s="5" t="s">
        <v>16</v>
      </c>
      <c r="U151" s="5">
        <f t="shared" ref="U151" si="86">$A150*W149*Y149</f>
        <v>0.26714658667959196</v>
      </c>
      <c r="V151" s="5" t="s">
        <v>17</v>
      </c>
      <c r="W151" s="18">
        <f t="shared" ref="W151" si="87">$A150*W149*X149</f>
        <v>0.43969806493346908</v>
      </c>
      <c r="X151" s="18" t="s">
        <v>18</v>
      </c>
      <c r="Y151" s="18">
        <f t="shared" ref="Y151" si="88">$A150*X149*Y149</f>
        <v>0.20250274081224479</v>
      </c>
      <c r="Z151" s="5" t="s">
        <v>16</v>
      </c>
      <c r="AA151" s="5">
        <f t="shared" ref="AA151" si="89">$A150*AC149*AE149</f>
        <v>0.76140815510204063</v>
      </c>
      <c r="AB151" s="5" t="s">
        <v>17</v>
      </c>
      <c r="AC151" s="18">
        <f t="shared" ref="AC151" si="90">$A150*AC149*AD149</f>
        <v>1.0848518632653052</v>
      </c>
      <c r="AD151" s="18" t="s">
        <v>18</v>
      </c>
      <c r="AE151" s="18">
        <f t="shared" ref="AE151" si="91">$A150*AD149*AE149</f>
        <v>0.69048786122448913</v>
      </c>
      <c r="AF151" s="5" t="s">
        <v>16</v>
      </c>
      <c r="AG151" s="5">
        <f t="shared" ref="AG151" si="92">$A150*AI149*AK149</f>
        <v>0.966590922847959</v>
      </c>
      <c r="AH151" s="5" t="s">
        <v>17</v>
      </c>
      <c r="AI151" s="18">
        <f t="shared" ref="AI151" si="93">$A150*AI149*AJ149</f>
        <v>1.1508375819948971</v>
      </c>
      <c r="AJ151" s="18" t="s">
        <v>18</v>
      </c>
      <c r="AK151" s="18">
        <f t="shared" ref="AK151" si="94">$A150*AJ149*AK149</f>
        <v>0.71888241472346903</v>
      </c>
      <c r="AL151" s="5" t="s">
        <v>16</v>
      </c>
      <c r="AM151" s="5">
        <f t="shared" ref="AM151" si="95">$A150*AO149*AQ149</f>
        <v>0.61054896607346898</v>
      </c>
      <c r="AN151" s="5" t="s">
        <v>17</v>
      </c>
      <c r="AO151" s="18">
        <f t="shared" ref="AO151" si="96">$A150*AO149*AP149</f>
        <v>0.69571565627142828</v>
      </c>
      <c r="AP151" s="18" t="s">
        <v>18</v>
      </c>
      <c r="AQ151" s="18">
        <f t="shared" ref="AQ151" si="97">$A150*AP149*AQ149</f>
        <v>0.32858939190857139</v>
      </c>
      <c r="AR151" s="5" t="s">
        <v>16</v>
      </c>
      <c r="AS151" s="5">
        <f t="shared" ref="AS151" si="98">$A150*AU149*AW149</f>
        <v>1.1179780992900004</v>
      </c>
      <c r="AT151" s="5" t="s">
        <v>17</v>
      </c>
      <c r="AU151" s="18">
        <f t="shared" ref="AU151" si="99">$A150*AU149*AV149</f>
        <v>1.5125790414600002</v>
      </c>
      <c r="AV151" s="18" t="s">
        <v>18</v>
      </c>
      <c r="AW151" s="18">
        <f t="shared" ref="AW151" si="100">$A150*AV149*AW149</f>
        <v>0.63109438021102049</v>
      </c>
      <c r="AX151" s="5" t="s">
        <v>16</v>
      </c>
      <c r="AY151" s="5">
        <f t="shared" ref="AY151" si="101">$A150*BA149*BC149</f>
        <v>0.55359134049306158</v>
      </c>
      <c r="AZ151" s="5" t="s">
        <v>17</v>
      </c>
      <c r="BA151" s="18">
        <f t="shared" ref="BA151" si="102">$A150*BA149*BB149</f>
        <v>0.96209329150653056</v>
      </c>
      <c r="BB151" s="18" t="s">
        <v>18</v>
      </c>
      <c r="BC151" s="18">
        <f t="shared" ref="BC151" si="103">$A150*BB149*BC149</f>
        <v>0.42408243365877568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10">
        <f>SQRT(C151/$A150)</f>
        <v>4.1591729947190216E-3</v>
      </c>
      <c r="D153" s="5" t="s">
        <v>17</v>
      </c>
      <c r="E153" s="19">
        <f>SQRT(E151/$A150)</f>
        <v>4.47922160010611E-3</v>
      </c>
      <c r="F153" s="18" t="s">
        <v>18</v>
      </c>
      <c r="G153" s="20">
        <f>SQRT(G151/$A150)</f>
        <v>3.6185521966665061E-3</v>
      </c>
      <c r="H153" s="5" t="s">
        <v>16</v>
      </c>
      <c r="I153" s="10">
        <f>SQRT(I151/$A150)</f>
        <v>9.7150403887529997E-3</v>
      </c>
      <c r="J153" s="5" t="s">
        <v>17</v>
      </c>
      <c r="K153" s="19">
        <f>SQRT(K151/$A150)</f>
        <v>1.326104420581469E-2</v>
      </c>
      <c r="L153" s="18" t="s">
        <v>18</v>
      </c>
      <c r="M153" s="20">
        <f>SQRT(M151/$A150)</f>
        <v>8.5501740750867587E-3</v>
      </c>
      <c r="N153" s="5" t="s">
        <v>16</v>
      </c>
      <c r="O153" s="10">
        <f t="shared" ref="O153" si="104">SQRT(O151/$A150)</f>
        <v>4.3395870442111996E-3</v>
      </c>
      <c r="P153" s="5" t="s">
        <v>17</v>
      </c>
      <c r="Q153" s="19">
        <f t="shared" ref="Q153" si="105">SQRT(Q151/$A150)</f>
        <v>5.5748536175529162E-3</v>
      </c>
      <c r="R153" s="18" t="s">
        <v>18</v>
      </c>
      <c r="S153" s="20">
        <f t="shared" ref="S153" si="106">SQRT(S151/$A150)</f>
        <v>4.4553522158575672E-3</v>
      </c>
      <c r="T153" s="5" t="s">
        <v>16</v>
      </c>
      <c r="U153" s="10">
        <f t="shared" ref="U153" si="107">SQRT(U151/$A150)</f>
        <v>5.218435393792251E-3</v>
      </c>
      <c r="V153" s="5" t="s">
        <v>17</v>
      </c>
      <c r="W153" s="19">
        <f t="shared" ref="W153" si="108">SQRT(W151/$A150)</f>
        <v>6.6948796364788175E-3</v>
      </c>
      <c r="X153" s="18" t="s">
        <v>18</v>
      </c>
      <c r="Y153" s="20">
        <f t="shared" ref="Y153" si="109">SQRT(Y151/$A150)</f>
        <v>4.543399742977695E-3</v>
      </c>
      <c r="Z153" s="5" t="s">
        <v>16</v>
      </c>
      <c r="AA153" s="10">
        <f t="shared" ref="AA153" si="110">SQRT(AA151/$A150)</f>
        <v>8.809966526842291E-3</v>
      </c>
      <c r="AB153" s="5" t="s">
        <v>17</v>
      </c>
      <c r="AC153" s="19">
        <f t="shared" ref="AC153" si="111">SQRT(AC151/$A150)</f>
        <v>1.0516003353489964E-2</v>
      </c>
      <c r="AD153" s="18" t="s">
        <v>18</v>
      </c>
      <c r="AE153" s="20">
        <f t="shared" ref="AE153" si="112">SQRT(AE151/$A150)</f>
        <v>8.3896437617445672E-3</v>
      </c>
      <c r="AF153" s="5" t="s">
        <v>16</v>
      </c>
      <c r="AG153" s="10">
        <f t="shared" ref="AG153" si="113">SQRT(AG151/$A150)</f>
        <v>9.9262875636321538E-3</v>
      </c>
      <c r="AH153" s="5" t="s">
        <v>17</v>
      </c>
      <c r="AI153" s="19">
        <f t="shared" ref="AI153" si="114">SQRT(AI151/$A150)</f>
        <v>1.083109872034208E-2</v>
      </c>
      <c r="AJ153" s="18" t="s">
        <v>18</v>
      </c>
      <c r="AK153" s="20">
        <f t="shared" ref="AK153" si="115">SQRT(AK151/$A150)</f>
        <v>8.5604072535679487E-3</v>
      </c>
      <c r="AL153" s="5" t="s">
        <v>16</v>
      </c>
      <c r="AM153" s="10">
        <f t="shared" ref="AM153" si="116">SQRT(AM151/$A150)</f>
        <v>7.8890688517047908E-3</v>
      </c>
      <c r="AN153" s="5" t="s">
        <v>17</v>
      </c>
      <c r="AO153" s="19">
        <f t="shared" ref="AO153" si="117">SQRT(AO151/$A150)</f>
        <v>8.4213435473715903E-3</v>
      </c>
      <c r="AP153" s="18" t="s">
        <v>18</v>
      </c>
      <c r="AQ153" s="20">
        <f t="shared" ref="AQ153" si="118">SQRT(AQ151/$A150)</f>
        <v>5.7875168126877057E-3</v>
      </c>
      <c r="AR153" s="5" t="s">
        <v>16</v>
      </c>
      <c r="AS153" s="10">
        <f t="shared" ref="AS153" si="119">SQRT(AS151/$A150)</f>
        <v>1.0675350532886497E-2</v>
      </c>
      <c r="AT153" s="5" t="s">
        <v>17</v>
      </c>
      <c r="AU153" s="19">
        <f t="shared" ref="AU153" si="120">SQRT(AU151/$A150)</f>
        <v>1.2417224569121718E-2</v>
      </c>
      <c r="AV153" s="18" t="s">
        <v>18</v>
      </c>
      <c r="AW153" s="20">
        <f t="shared" ref="AW153" si="121">SQRT(AW151/$A150)</f>
        <v>8.0207070200850016E-3</v>
      </c>
      <c r="AX153" s="5" t="s">
        <v>16</v>
      </c>
      <c r="AY153" s="10">
        <f t="shared" ref="AY153" si="122">SQRT(AY151/$A150)</f>
        <v>7.5120788937631964E-3</v>
      </c>
      <c r="AZ153" s="5" t="s">
        <v>17</v>
      </c>
      <c r="BA153" s="19">
        <f t="shared" ref="BA153" si="123">SQRT(BA151/$A150)</f>
        <v>9.9031666982365412E-3</v>
      </c>
      <c r="BB153" s="18" t="s">
        <v>18</v>
      </c>
      <c r="BC153" s="20">
        <f t="shared" ref="BC153" si="124">SQRT(BC151/$A150)</f>
        <v>6.5749224997372433E-3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0.12156357142857147</v>
      </c>
      <c r="D156" s="23">
        <f>C149</f>
        <v>-4.9692857142857151E-3</v>
      </c>
      <c r="E156" s="5">
        <f>D149</f>
        <v>-1.5450000000000004E-3</v>
      </c>
      <c r="F156" s="5">
        <f t="shared" ref="F156:H156" si="125">E149</f>
        <v>5.1484285714285712E-3</v>
      </c>
      <c r="G156" s="23">
        <f t="shared" si="125"/>
        <v>3.8969999999999999E-3</v>
      </c>
      <c r="H156" s="5">
        <f t="shared" si="125"/>
        <v>3.3599999999999997E-3</v>
      </c>
      <c r="I156" s="5">
        <f>C151</f>
        <v>0.16970044319999997</v>
      </c>
      <c r="J156" s="23">
        <f>E151</f>
        <v>0.19682221046142853</v>
      </c>
      <c r="K156" s="23">
        <f>G151</f>
        <v>0.12845135519999998</v>
      </c>
      <c r="L156" s="5">
        <f>C153</f>
        <v>4.1591729947190216E-3</v>
      </c>
      <c r="M156" s="23">
        <f>E153</f>
        <v>4.47922160010611E-3</v>
      </c>
      <c r="N156" s="23">
        <f>G153</f>
        <v>3.6185521966665061E-3</v>
      </c>
    </row>
    <row r="157" spans="1:55" ht="15">
      <c r="B157" s="3">
        <v>2</v>
      </c>
      <c r="C157" s="5">
        <f>H149</f>
        <v>7.3613571428571417E-2</v>
      </c>
      <c r="D157" s="23">
        <f t="shared" ref="D157:H157" si="126">I149</f>
        <v>2.1085714285714271E-3</v>
      </c>
      <c r="E157" s="5">
        <f t="shared" si="126"/>
        <v>3.6907142857142868E-3</v>
      </c>
      <c r="F157" s="5">
        <f t="shared" si="126"/>
        <v>1.5067714285714283E-2</v>
      </c>
      <c r="G157" s="23">
        <f t="shared" si="126"/>
        <v>1.1670999999999997E-2</v>
      </c>
      <c r="H157" s="5">
        <f t="shared" si="126"/>
        <v>6.2638571428571431E-3</v>
      </c>
      <c r="I157" s="5">
        <f>I151</f>
        <v>0.9258875156975509</v>
      </c>
      <c r="J157" s="23">
        <f>K151</f>
        <v>1.7251404285342851</v>
      </c>
      <c r="K157" s="23">
        <f>M51</f>
        <v>1.6099999999999999E-3</v>
      </c>
      <c r="L157" s="5">
        <f>I153</f>
        <v>9.7150403887529997E-3</v>
      </c>
      <c r="M157" s="23">
        <f>K153</f>
        <v>1.326104420581469E-2</v>
      </c>
      <c r="N157" s="23">
        <f>M153</f>
        <v>8.5501740750867587E-3</v>
      </c>
    </row>
    <row r="158" spans="1:55" ht="15">
      <c r="B158" s="3">
        <v>3</v>
      </c>
      <c r="C158" s="5">
        <f>N149</f>
        <v>0.11739857142857146</v>
      </c>
      <c r="D158" s="23">
        <f t="shared" ref="D158:H158" si="127">O149</f>
        <v>-6.9007142857142869E-3</v>
      </c>
      <c r="E158" s="5">
        <f t="shared" si="127"/>
        <v>-5.0671428571428586E-3</v>
      </c>
      <c r="F158" s="5">
        <f t="shared" si="127"/>
        <v>5.4299999999999965E-3</v>
      </c>
      <c r="G158" s="23">
        <f t="shared" si="127"/>
        <v>5.7235714285714286E-3</v>
      </c>
      <c r="H158" s="5">
        <f t="shared" si="127"/>
        <v>3.4681428571428567E-3</v>
      </c>
      <c r="I158" s="5">
        <f>O151</f>
        <v>0.18474207415714272</v>
      </c>
      <c r="J158" s="23">
        <f>Q151</f>
        <v>0.30488491992857125</v>
      </c>
      <c r="K158" s="23">
        <f>S151</f>
        <v>0.19473010263367344</v>
      </c>
      <c r="L158" s="5">
        <f>O153</f>
        <v>4.3395870442111996E-3</v>
      </c>
      <c r="M158" s="23">
        <f>Q153</f>
        <v>5.5748536175529162E-3</v>
      </c>
      <c r="N158" s="23">
        <f>S153</f>
        <v>4.4553522158575672E-3</v>
      </c>
    </row>
    <row r="159" spans="1:55" ht="15">
      <c r="B159" s="3">
        <v>4</v>
      </c>
      <c r="C159" s="5">
        <f>T149</f>
        <v>0.10720857142857146</v>
      </c>
      <c r="D159" s="23">
        <f t="shared" ref="D159:H159" si="128">U149</f>
        <v>2.1771428571428571E-3</v>
      </c>
      <c r="E159" s="5">
        <f t="shared" si="128"/>
        <v>-2.0228571428571431E-3</v>
      </c>
      <c r="F159" s="5">
        <f t="shared" si="128"/>
        <v>7.6895714285714293E-3</v>
      </c>
      <c r="G159" s="23">
        <f t="shared" si="128"/>
        <v>5.8288571428571382E-3</v>
      </c>
      <c r="H159" s="5">
        <f t="shared" si="128"/>
        <v>3.5414285714285725E-3</v>
      </c>
      <c r="I159" s="5">
        <f>U151</f>
        <v>0.26714658667959196</v>
      </c>
      <c r="J159" s="23">
        <f>W151</f>
        <v>0.43969806493346908</v>
      </c>
      <c r="K159" s="23">
        <f>Y151</f>
        <v>0.20250274081224479</v>
      </c>
      <c r="L159" s="5">
        <f>U153</f>
        <v>5.218435393792251E-3</v>
      </c>
      <c r="M159" s="23">
        <f>W153</f>
        <v>6.6948796364788175E-3</v>
      </c>
      <c r="N159" s="23">
        <f>Y153</f>
        <v>4.543399742977695E-3</v>
      </c>
    </row>
    <row r="160" spans="1:55" ht="15">
      <c r="B160" s="3">
        <v>5</v>
      </c>
      <c r="C160" s="5">
        <f>Z149</f>
        <v>4.1198571428571418E-2</v>
      </c>
      <c r="D160" s="23">
        <f t="shared" ref="D160:H160" si="129">AA149</f>
        <v>3.8371428571428597E-3</v>
      </c>
      <c r="E160" s="5">
        <f t="shared" si="129"/>
        <v>1.1528571428571428E-3</v>
      </c>
      <c r="F160" s="5">
        <f t="shared" si="129"/>
        <v>1.1042857142857142E-2</v>
      </c>
      <c r="G160" s="23">
        <f t="shared" si="129"/>
        <v>1.0014285714285706E-2</v>
      </c>
      <c r="H160" s="5">
        <f t="shared" si="129"/>
        <v>7.0285714285714266E-3</v>
      </c>
      <c r="I160" s="5">
        <f>AA151</f>
        <v>0.76140815510204063</v>
      </c>
      <c r="J160" s="23">
        <f>AC151</f>
        <v>1.0848518632653052</v>
      </c>
      <c r="K160" s="23">
        <f>AE151</f>
        <v>0.69048786122448913</v>
      </c>
      <c r="L160" s="5">
        <f>AA153</f>
        <v>8.809966526842291E-3</v>
      </c>
      <c r="M160" s="23">
        <f>AC153</f>
        <v>1.0516003353489964E-2</v>
      </c>
      <c r="N160" s="23">
        <f>AE153</f>
        <v>8.3896437617445672E-3</v>
      </c>
    </row>
    <row r="161" spans="2:14" s="1" customFormat="1" ht="15">
      <c r="B161" s="3">
        <v>6</v>
      </c>
      <c r="C161" s="5">
        <f>AF149</f>
        <v>8.9816428571428561E-2</v>
      </c>
      <c r="D161" s="23">
        <f t="shared" ref="D161:H161" si="130">AG149</f>
        <v>-2.1342857142857153E-3</v>
      </c>
      <c r="E161" s="5">
        <f t="shared" si="130"/>
        <v>-1.479285714285714E-3</v>
      </c>
      <c r="F161" s="5">
        <f t="shared" si="130"/>
        <v>1.2559285714285712E-2</v>
      </c>
      <c r="G161" s="23">
        <f t="shared" si="130"/>
        <v>9.3407142857142803E-3</v>
      </c>
      <c r="H161" s="5">
        <f t="shared" si="130"/>
        <v>7.8452857142857144E-3</v>
      </c>
      <c r="I161" s="5">
        <f>AG151</f>
        <v>0.966590922847959</v>
      </c>
      <c r="J161" s="23">
        <f>AI151</f>
        <v>1.1508375819948971</v>
      </c>
      <c r="K161" s="23">
        <f>AK151</f>
        <v>0.71888241472346903</v>
      </c>
      <c r="L161" s="5">
        <f>AG153</f>
        <v>9.9262875636321538E-3</v>
      </c>
      <c r="M161" s="23">
        <f>AI153</f>
        <v>1.083109872034208E-2</v>
      </c>
      <c r="N161" s="23">
        <f>AK153</f>
        <v>8.5604072535679487E-3</v>
      </c>
    </row>
    <row r="162" spans="2:14" s="1" customFormat="1" ht="15">
      <c r="B162" s="3">
        <v>7</v>
      </c>
      <c r="C162" s="5">
        <f>AL149</f>
        <v>8.6796428571428608E-2</v>
      </c>
      <c r="D162" s="23">
        <f t="shared" ref="D162:H162" si="131">AM149</f>
        <v>5.2942857142857123E-3</v>
      </c>
      <c r="E162" s="5">
        <f t="shared" si="131"/>
        <v>-2.0128571428571426E-3</v>
      </c>
      <c r="F162" s="5">
        <f t="shared" si="131"/>
        <v>1.1479285714285709E-2</v>
      </c>
      <c r="G162" s="23">
        <f t="shared" si="131"/>
        <v>6.1780000000000003E-3</v>
      </c>
      <c r="H162" s="5">
        <f t="shared" si="131"/>
        <v>5.4217142857142849E-3</v>
      </c>
      <c r="I162" s="5">
        <f>AM151</f>
        <v>0.61054896607346898</v>
      </c>
      <c r="J162" s="23">
        <f>AO151</f>
        <v>0.69571565627142828</v>
      </c>
      <c r="K162" s="23">
        <f>AQ151</f>
        <v>0.32858939190857139</v>
      </c>
      <c r="L162" s="5">
        <f>AM153</f>
        <v>7.8890688517047908E-3</v>
      </c>
      <c r="M162" s="23">
        <f>AO153</f>
        <v>8.4213435473715903E-3</v>
      </c>
      <c r="N162" s="23">
        <f>AQ153</f>
        <v>5.7875168126877057E-3</v>
      </c>
    </row>
    <row r="163" spans="2:14" s="1" customFormat="1" ht="15">
      <c r="B163" s="3">
        <v>8</v>
      </c>
      <c r="C163" s="5">
        <f>AR149</f>
        <v>8.7812142857142894E-2</v>
      </c>
      <c r="D163" s="23">
        <f t="shared" ref="D163:H163" si="132">AS149</f>
        <v>-4.2842857142857153E-3</v>
      </c>
      <c r="E163" s="5">
        <f t="shared" si="132"/>
        <v>-1.3192857142857136E-3</v>
      </c>
      <c r="F163" s="5">
        <f t="shared" si="132"/>
        <v>1.6527E-2</v>
      </c>
      <c r="G163" s="23">
        <f t="shared" si="132"/>
        <v>9.3294285714285718E-3</v>
      </c>
      <c r="H163" s="5">
        <f t="shared" si="132"/>
        <v>6.8955714285714297E-3</v>
      </c>
      <c r="I163" s="5">
        <f>AS151</f>
        <v>1.1179780992900004</v>
      </c>
      <c r="J163" s="23">
        <f>AU151</f>
        <v>1.5125790414600002</v>
      </c>
      <c r="K163" s="23">
        <f>AW151</f>
        <v>0.63109438021102049</v>
      </c>
      <c r="L163" s="5">
        <f>AS153</f>
        <v>1.0675350532886497E-2</v>
      </c>
      <c r="M163" s="23">
        <f>AU153</f>
        <v>1.2417224569121718E-2</v>
      </c>
      <c r="N163" s="23">
        <f>AW153</f>
        <v>8.0207070200850016E-3</v>
      </c>
    </row>
    <row r="164" spans="2:14" s="1" customFormat="1" ht="15">
      <c r="B164" s="3">
        <v>9</v>
      </c>
      <c r="C164" s="5">
        <f>AX149</f>
        <v>5.4779285714285732E-2</v>
      </c>
      <c r="D164" s="23">
        <f t="shared" ref="D164:H164" si="133">AY149</f>
        <v>-5.3214285714285722E-4</v>
      </c>
      <c r="E164" s="5">
        <f t="shared" si="133"/>
        <v>5.4321428571428576E-3</v>
      </c>
      <c r="F164" s="5">
        <f t="shared" si="133"/>
        <v>1.1314714285714287E-2</v>
      </c>
      <c r="G164" s="23">
        <f t="shared" si="133"/>
        <v>8.6677142857142838E-3</v>
      </c>
      <c r="H164" s="5">
        <f t="shared" si="133"/>
        <v>4.9874285714285741E-3</v>
      </c>
      <c r="I164" s="5">
        <f>AY151</f>
        <v>0.55359134049306158</v>
      </c>
      <c r="J164" s="23">
        <f>BA151</f>
        <v>0.96209329150653056</v>
      </c>
      <c r="K164" s="23">
        <f>BC151</f>
        <v>0.42408243365877568</v>
      </c>
      <c r="L164" s="5">
        <f>AY153</f>
        <v>7.5120788937631964E-3</v>
      </c>
      <c r="M164" s="23">
        <f>BA153</f>
        <v>9.9031666982365412E-3</v>
      </c>
      <c r="N164" s="23">
        <f>BC153</f>
        <v>6.5749224997372433E-3</v>
      </c>
    </row>
    <row r="165" spans="2:14" s="1" customFormat="1"/>
    <row r="166" spans="2:14" s="1" customFormat="1"/>
    <row r="167" spans="2:14" s="1" customFormat="1"/>
    <row r="168" spans="2:14" s="1" customFormat="1"/>
    <row r="169" spans="2:14" s="1" customFormat="1"/>
    <row r="170" spans="2:14" s="1" customFormat="1"/>
    <row r="182" spans="2:55" ht="30">
      <c r="B182" s="2" t="s">
        <v>69</v>
      </c>
      <c r="C182" s="1">
        <f>_xlfn.STDEV.P(C7:C146)</f>
        <v>6.3367397704472061E-3</v>
      </c>
      <c r="D182" s="1">
        <f t="shared" ref="D182:BC182" si="134">_xlfn.STDEV.P(D7:D146)</f>
        <v>5.8917172490588129E-3</v>
      </c>
      <c r="E182" s="1">
        <f t="shared" si="134"/>
        <v>3.9852241864575862E-3</v>
      </c>
      <c r="F182" s="1">
        <f t="shared" si="134"/>
        <v>3.1149096983012913E-3</v>
      </c>
      <c r="G182" s="1">
        <f t="shared" si="134"/>
        <v>3.7509484514872101E-3</v>
      </c>
      <c r="H182" s="1">
        <f t="shared" si="134"/>
        <v>1.8160385500605742E-2</v>
      </c>
      <c r="I182" s="1">
        <f t="shared" si="134"/>
        <v>1.6954558955860666E-2</v>
      </c>
      <c r="J182" s="1">
        <f t="shared" si="134"/>
        <v>1.0647762316418353E-2</v>
      </c>
      <c r="K182" s="1">
        <f t="shared" si="134"/>
        <v>1.0137238306846487E-2</v>
      </c>
      <c r="L182" s="1">
        <f t="shared" si="134"/>
        <v>1.0145236834523445E-2</v>
      </c>
      <c r="M182" s="1">
        <f t="shared" si="134"/>
        <v>5.9065962624986704E-3</v>
      </c>
      <c r="N182" s="1">
        <f t="shared" si="134"/>
        <v>6.6910920069072396E-3</v>
      </c>
      <c r="O182" s="1">
        <f t="shared" si="134"/>
        <v>9.2086178304313839E-3</v>
      </c>
      <c r="P182" s="1">
        <f t="shared" si="134"/>
        <v>5.859393470038915E-3</v>
      </c>
      <c r="Q182" s="1">
        <f t="shared" si="134"/>
        <v>3.9097076982447581E-3</v>
      </c>
      <c r="R182" s="1">
        <f t="shared" si="134"/>
        <v>4.0951820248099529E-3</v>
      </c>
      <c r="S182" s="1">
        <f t="shared" si="134"/>
        <v>2.9376812006640029E-3</v>
      </c>
      <c r="T182" s="1">
        <f t="shared" si="134"/>
        <v>9.5997655158437927E-3</v>
      </c>
      <c r="U182" s="1">
        <f t="shared" si="134"/>
        <v>9.2540210785608742E-3</v>
      </c>
      <c r="V182" s="1">
        <f t="shared" si="134"/>
        <v>5.7696167594581535E-3</v>
      </c>
      <c r="W182" s="1">
        <f t="shared" si="134"/>
        <v>5.7468244487628058E-3</v>
      </c>
      <c r="X182" s="1">
        <f t="shared" si="134"/>
        <v>5.2943496950879233E-3</v>
      </c>
      <c r="Y182" s="1">
        <f t="shared" si="134"/>
        <v>2.8198425922199904E-3</v>
      </c>
      <c r="Z182" s="1">
        <f t="shared" si="134"/>
        <v>1.434990784298081E-2</v>
      </c>
      <c r="AA182" s="1">
        <f t="shared" si="134"/>
        <v>1.7131559610668191E-2</v>
      </c>
      <c r="AB182" s="1">
        <f t="shared" si="134"/>
        <v>1.0309859655807592E-2</v>
      </c>
      <c r="AC182" s="1">
        <f t="shared" si="134"/>
        <v>9.1637963347788384E-3</v>
      </c>
      <c r="AD182" s="1">
        <f t="shared" si="134"/>
        <v>1.1007045610027457E-2</v>
      </c>
      <c r="AE182" s="1">
        <f t="shared" si="134"/>
        <v>6.4012809623686844E-3</v>
      </c>
      <c r="AF182" s="1">
        <f t="shared" si="134"/>
        <v>1.5430019955150151E-2</v>
      </c>
      <c r="AG182" s="1">
        <f t="shared" si="134"/>
        <v>1.4035993381449053E-2</v>
      </c>
      <c r="AH182" s="1">
        <f t="shared" si="134"/>
        <v>1.1241927239633982E-2</v>
      </c>
      <c r="AI182" s="1">
        <f t="shared" si="134"/>
        <v>8.9638089514651881E-3</v>
      </c>
      <c r="AJ182" s="1">
        <f t="shared" si="134"/>
        <v>8.427249139619921E-3</v>
      </c>
      <c r="AK182" s="1">
        <f t="shared" si="134"/>
        <v>6.4942847888252693E-3</v>
      </c>
      <c r="AL182" s="1">
        <f t="shared" si="134"/>
        <v>1.399758862250536E-2</v>
      </c>
      <c r="AM182" s="1">
        <f t="shared" si="134"/>
        <v>1.1225104335681638E-2</v>
      </c>
      <c r="AN182" s="1">
        <f>_xlfn.STDEV.P(AN7:AN146)</f>
        <v>8.6604506881829777E-3</v>
      </c>
      <c r="AO182" s="1">
        <f t="shared" si="134"/>
        <v>8.0099000923729326E-3</v>
      </c>
      <c r="AP182" s="1">
        <f t="shared" si="134"/>
        <v>6.1830587899517802E-3</v>
      </c>
      <c r="AQ182" s="1">
        <f t="shared" si="134"/>
        <v>5.0163589446155579E-3</v>
      </c>
      <c r="AR182" s="1">
        <f t="shared" si="134"/>
        <v>2.1117079978934753E-2</v>
      </c>
      <c r="AS182" s="1">
        <f t="shared" si="134"/>
        <v>1.542340184556559E-2</v>
      </c>
      <c r="AT182" s="1">
        <f t="shared" si="134"/>
        <v>1.0152852494521438E-2</v>
      </c>
      <c r="AU182" s="1">
        <f t="shared" si="134"/>
        <v>1.3144935999409482E-2</v>
      </c>
      <c r="AV182" s="1">
        <f t="shared" si="134"/>
        <v>8.9005821456021785E-3</v>
      </c>
      <c r="AW182" s="1">
        <f t="shared" si="134"/>
        <v>6.1523208479667673E-3</v>
      </c>
      <c r="AX182" s="1">
        <f t="shared" si="134"/>
        <v>1.3694693948640735E-2</v>
      </c>
      <c r="AY182" s="1">
        <f t="shared" si="134"/>
        <v>1.1319371940282241E-2</v>
      </c>
      <c r="AZ182" s="1">
        <f t="shared" si="134"/>
        <v>8.2977386580160937E-3</v>
      </c>
      <c r="BA182" s="1">
        <f t="shared" si="134"/>
        <v>7.715042675824668E-3</v>
      </c>
      <c r="BB182" s="1">
        <f t="shared" si="134"/>
        <v>6.6199590355721302E-3</v>
      </c>
      <c r="BC182" s="1">
        <f t="shared" si="134"/>
        <v>4.2251592313914286E-3</v>
      </c>
    </row>
  </sheetData>
  <mergeCells count="36">
    <mergeCell ref="B152:G152"/>
    <mergeCell ref="H150:M150"/>
    <mergeCell ref="H152:M152"/>
    <mergeCell ref="N150:S150"/>
    <mergeCell ref="T4:Y4"/>
    <mergeCell ref="B4:G4"/>
    <mergeCell ref="H4:M4"/>
    <mergeCell ref="N4:S4"/>
    <mergeCell ref="H147:M147"/>
    <mergeCell ref="N147:S147"/>
    <mergeCell ref="T147:Y147"/>
    <mergeCell ref="B147:G147"/>
    <mergeCell ref="B150:G150"/>
    <mergeCell ref="N152:S152"/>
    <mergeCell ref="T152:Y152"/>
    <mergeCell ref="T150:Y150"/>
    <mergeCell ref="AX4:BC4"/>
    <mergeCell ref="AL4:AQ4"/>
    <mergeCell ref="AR4:AW4"/>
    <mergeCell ref="Z4:AE4"/>
    <mergeCell ref="AF4:AK4"/>
    <mergeCell ref="Z147:AE147"/>
    <mergeCell ref="AF147:AK147"/>
    <mergeCell ref="AL147:AQ147"/>
    <mergeCell ref="AR147:AW147"/>
    <mergeCell ref="AX147:BC147"/>
    <mergeCell ref="Z152:AE152"/>
    <mergeCell ref="AF152:AK152"/>
    <mergeCell ref="AL152:AQ152"/>
    <mergeCell ref="AR152:AW152"/>
    <mergeCell ref="AX150:BC150"/>
    <mergeCell ref="Z150:AE150"/>
    <mergeCell ref="AF150:AK150"/>
    <mergeCell ref="AL150:AQ150"/>
    <mergeCell ref="AR150:AW150"/>
    <mergeCell ref="AX152:BC152"/>
  </mergeCells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3" width="9" style="21"/>
    <col min="14" max="16" width="9" style="1"/>
    <col min="17" max="19" width="9" style="21"/>
    <col min="20" max="22" width="9" style="1"/>
    <col min="23" max="25" width="9" style="21"/>
    <col min="26" max="28" width="9" style="1"/>
    <col min="29" max="31" width="9" style="21"/>
    <col min="32" max="34" width="9" style="1"/>
    <col min="35" max="37" width="9" style="21"/>
    <col min="38" max="40" width="9" style="1"/>
    <col min="41" max="43" width="9" style="21"/>
    <col min="44" max="46" width="9" style="1"/>
    <col min="47" max="49" width="9" style="21"/>
    <col min="50" max="52" width="9" style="1"/>
    <col min="53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7" t="s">
        <v>0</v>
      </c>
      <c r="C5" s="8" t="s">
        <v>1</v>
      </c>
      <c r="D5" s="7" t="s">
        <v>2</v>
      </c>
      <c r="E5" s="12" t="s">
        <v>0</v>
      </c>
      <c r="F5" s="13" t="s">
        <v>1</v>
      </c>
      <c r="G5" s="12" t="s">
        <v>2</v>
      </c>
      <c r="H5" s="7" t="s">
        <v>0</v>
      </c>
      <c r="I5" s="8" t="s">
        <v>1</v>
      </c>
      <c r="J5" s="7" t="s">
        <v>2</v>
      </c>
      <c r="K5" s="12" t="s">
        <v>0</v>
      </c>
      <c r="L5" s="13" t="s">
        <v>1</v>
      </c>
      <c r="M5" s="12" t="s">
        <v>2</v>
      </c>
      <c r="N5" s="7" t="s">
        <v>0</v>
      </c>
      <c r="O5" s="8" t="s">
        <v>1</v>
      </c>
      <c r="P5" s="7" t="s">
        <v>2</v>
      </c>
      <c r="Q5" s="12" t="s">
        <v>0</v>
      </c>
      <c r="R5" s="13" t="s">
        <v>1</v>
      </c>
      <c r="S5" s="12" t="s">
        <v>2</v>
      </c>
      <c r="T5" s="7" t="s">
        <v>0</v>
      </c>
      <c r="U5" s="8" t="s">
        <v>1</v>
      </c>
      <c r="V5" s="7" t="s">
        <v>2</v>
      </c>
      <c r="W5" s="12" t="s">
        <v>0</v>
      </c>
      <c r="X5" s="13" t="s">
        <v>1</v>
      </c>
      <c r="Y5" s="12" t="s">
        <v>2</v>
      </c>
      <c r="Z5" s="7" t="s">
        <v>0</v>
      </c>
      <c r="AA5" s="8" t="s">
        <v>1</v>
      </c>
      <c r="AB5" s="7" t="s">
        <v>2</v>
      </c>
      <c r="AC5" s="12" t="s">
        <v>0</v>
      </c>
      <c r="AD5" s="13" t="s">
        <v>1</v>
      </c>
      <c r="AE5" s="12" t="s">
        <v>2</v>
      </c>
      <c r="AF5" s="7" t="s">
        <v>0</v>
      </c>
      <c r="AG5" s="8" t="s">
        <v>1</v>
      </c>
      <c r="AH5" s="7" t="s">
        <v>2</v>
      </c>
      <c r="AI5" s="12" t="s">
        <v>0</v>
      </c>
      <c r="AJ5" s="13" t="s">
        <v>1</v>
      </c>
      <c r="AK5" s="12" t="s">
        <v>2</v>
      </c>
      <c r="AL5" s="7" t="s">
        <v>0</v>
      </c>
      <c r="AM5" s="8" t="s">
        <v>1</v>
      </c>
      <c r="AN5" s="7" t="s">
        <v>2</v>
      </c>
      <c r="AO5" s="12" t="s">
        <v>0</v>
      </c>
      <c r="AP5" s="13" t="s">
        <v>1</v>
      </c>
      <c r="AQ5" s="12" t="s">
        <v>2</v>
      </c>
      <c r="AR5" s="7" t="s">
        <v>0</v>
      </c>
      <c r="AS5" s="8" t="s">
        <v>1</v>
      </c>
      <c r="AT5" s="7" t="s">
        <v>2</v>
      </c>
      <c r="AU5" s="12" t="s">
        <v>0</v>
      </c>
      <c r="AV5" s="13" t="s">
        <v>1</v>
      </c>
      <c r="AW5" s="12" t="s">
        <v>2</v>
      </c>
      <c r="AX5" s="7" t="s">
        <v>0</v>
      </c>
      <c r="AY5" s="8" t="s">
        <v>1</v>
      </c>
      <c r="AZ5" s="7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0.23469999999999999</v>
      </c>
      <c r="C7">
        <v>2.47E-2</v>
      </c>
      <c r="D7">
        <v>-1.0500000000000001E-2</v>
      </c>
      <c r="E7" s="34">
        <f>IF(B7&gt;0.23288,B7-0.23288,0.23288-B7)</f>
        <v>1.8199999999999883E-3</v>
      </c>
      <c r="F7" s="34">
        <f>IF(C7&gt;0.01852,C7-0.01852,IF(C7&gt;0,0.01852-C7,IF(C7&gt;(-0.01852),0.01852-(C7*(-1)),(C7+0.01852)*(-1))))</f>
        <v>6.1800000000000015E-3</v>
      </c>
      <c r="G7" s="33">
        <f>IF(D7&gt;0.00885,D7-0.00885,IF(D7&gt;0,0.00885-D7,IF(D7&gt;(-0.00885),0.00885-(D7*(-1)),(D7+0.00885)*(-1))))</f>
        <v>1.6500000000000004E-3</v>
      </c>
      <c r="H7">
        <v>0.17849999999999999</v>
      </c>
      <c r="I7">
        <v>2.5100000000000001E-2</v>
      </c>
      <c r="J7">
        <v>2E-3</v>
      </c>
      <c r="K7" s="35">
        <f>IF(H7&gt;0.1908,H7-0.1908,0.1908-H7)</f>
        <v>1.2300000000000005E-2</v>
      </c>
      <c r="L7" s="35">
        <f>IF(I7&gt;0.0141,I7-0.0141,IF(I7&gt;0,0.0141-I7,IF(I7&gt;(-0.0141),0.0141-(I7*(-1)),(I7+0.0141)*(-1))))</f>
        <v>1.1000000000000001E-2</v>
      </c>
      <c r="M7" s="35">
        <f>IF(J7&gt;0.00709,J7-0.00709,IF(J7&gt;0,0.00709-J7,IF(J7&gt;(-0.00709),0.00709-(J7*(-1)),(J7+0.00709)*(-1))))</f>
        <v>5.0899999999999999E-3</v>
      </c>
      <c r="N7">
        <v>0.23280000000000001</v>
      </c>
      <c r="O7">
        <v>8.6E-3</v>
      </c>
      <c r="P7">
        <v>-1.24E-2</v>
      </c>
      <c r="Q7" s="35">
        <f>IF(N7&gt;0.24367,N7-0.24367,0.24367-N7)</f>
        <v>1.0869999999999991E-2</v>
      </c>
      <c r="R7" s="35">
        <f>IF(O7&gt;0.02756,O7-0.02756,IF(O7&gt;0,0.02756-O7,IF(O7&gt;(-0.02756),0.02756-(O7*(-1)),(O7+0.02756)*(-1))))</f>
        <v>1.8960000000000001E-2</v>
      </c>
      <c r="S7" s="35">
        <f>IF(P7&gt;0.00082,P7-0.00082,IF(P7&gt;0,0.00082-P7,IF(P7&gt;(-0.00082),0.00082-(P7*(-1)),(P7+0.00082)*(-1))))</f>
        <v>1.158E-2</v>
      </c>
      <c r="T7">
        <v>0.20469999999999999</v>
      </c>
      <c r="U7">
        <v>-2.0999999999999999E-3</v>
      </c>
      <c r="V7">
        <v>-6.1999999999999998E-3</v>
      </c>
      <c r="W7" s="35">
        <f>IF(T7&gt;0.21073,T7-0.21073,0.21073-T7)</f>
        <v>6.0300000000000076E-3</v>
      </c>
      <c r="X7" s="35">
        <f>IF(U7&gt;0.0148,U7-0.0148,IF(U7&gt;0,0.0148-U7,IF(U7&gt;(-0.0148),0.0148-(U7*(-1)),(U7+0.0148)*(-1))))</f>
        <v>1.2700000000000001E-2</v>
      </c>
      <c r="Y7" s="35">
        <f>IF(V7&gt;0.00742,V7-0.00742,IF(V7&gt;0,0.00742-V7,IF(V7&gt;(-0.00742),0.00742-(V7*(-1)),(V7+0.00742)*(-1))))</f>
        <v>1.2200000000000006E-3</v>
      </c>
      <c r="Z7">
        <v>7.3300000000000004E-2</v>
      </c>
      <c r="AA7">
        <v>-0.01</v>
      </c>
      <c r="AB7">
        <v>-3.3999999999999998E-3</v>
      </c>
      <c r="AC7" s="35">
        <f>IF(Z7&gt;0.08062,Z7-0.08062,0.08062-Z7)</f>
        <v>7.3199999999999932E-3</v>
      </c>
      <c r="AD7" s="35">
        <f>IF(AA7&gt;0.01364,AA7-0.01364,IF(AA7&gt;0,0.01364-AA7,IF(AA7&gt;(-0.01364),0.01364-(AA7*(-1)),(AA7+0.01364)*(-1))))</f>
        <v>3.6399999999999991E-3</v>
      </c>
      <c r="AE7" s="35">
        <f>IF(AB7&gt;0.00062,AB7-0.00062,IF(AB7&gt;0,0.00062-AB7,IF(AB7&gt;(-0.00062),0.00062-(AB7*(-1)),(AB7+0.00062)*(-1))))</f>
        <v>2.7799999999999999E-3</v>
      </c>
      <c r="AF7">
        <v>0.1797</v>
      </c>
      <c r="AG7">
        <v>-4.7000000000000002E-3</v>
      </c>
      <c r="AH7">
        <v>6.0000000000000001E-3</v>
      </c>
      <c r="AI7" s="35">
        <f>IF(AF7&gt;0.17275,AF7-0.17275,0.17275-AF7)</f>
        <v>6.9500000000000117E-3</v>
      </c>
      <c r="AJ7" s="35">
        <f>IF(AG7&gt;0.00201,AG7-0.00201,IF(AG7&gt;0,0.00201-AG7,IF(AG7&gt;(-0.00201),0.00201-(AG7*(-1)),(AG7+0.00201)*(-1))))</f>
        <v>2.6900000000000001E-3</v>
      </c>
      <c r="AK7" s="35">
        <f>IF(AH7&gt;0.00088,AH7-0.00088,IF(AH7&gt;0,0.00088-AH7,IF(AH7&gt;(-0.00088),0.00088-(AH7*(-1)),(AH7+0.00088)*(-1))))</f>
        <v>5.1200000000000004E-3</v>
      </c>
      <c r="AL7">
        <v>0.21210000000000001</v>
      </c>
      <c r="AM7">
        <v>1.89E-2</v>
      </c>
      <c r="AN7">
        <v>-1.04E-2</v>
      </c>
      <c r="AO7" s="35">
        <f>IF(AL7&gt;0.18538,AL7-0.18538,0.18538-AL7)</f>
        <v>2.6720000000000022E-2</v>
      </c>
      <c r="AP7" s="35">
        <f>IF(AM7&gt;0.01051,AM7-0.01051,IF(AM7&gt;0,0.01051-AM7,IF(AM7&gt;(-0.01051),0.01051-(AM7*(-1)),(AM7+0.01051)*(-1))))</f>
        <v>8.3899999999999999E-3</v>
      </c>
      <c r="AQ7" s="35">
        <f>IF(AN7&gt;0.00415,AN7-0.00415,IF(AN7&gt;0,0.00415-AN7,IF(AN7&gt;(-0.00415),0.00415-(AN7*(-1)),(AN7+0.00415)*(-1))))</f>
        <v>6.2499999999999995E-3</v>
      </c>
      <c r="AR7">
        <v>4.8899999999999999E-2</v>
      </c>
      <c r="AS7">
        <v>-2.5999999999999999E-3</v>
      </c>
      <c r="AT7">
        <v>1.0800000000000001E-2</v>
      </c>
      <c r="AU7" s="35">
        <f>IF(AR7&gt;0.09803,AR7-0.09803,0.09803-AR7)</f>
        <v>4.9130000000000007E-2</v>
      </c>
      <c r="AV7" s="35">
        <f>IF(AS7&gt;0.00669,AS7-0.00669,IF(AS7&gt;0,0.00669-AS7,IF(AS7&gt;(-0.00669),0.00669-(AS7*(-1)),(AS7+0.00669)*(-1))))</f>
        <v>4.0899999999999999E-3</v>
      </c>
      <c r="AW7" s="35">
        <f>IF(AT7&gt;0.00934,AT7-0.00934,IF(AT7&gt;0,0.00934-AT7,IF(AT7&gt;(-0.00934),0.00934-(AT7*(-1)),(AT7+0.00934)*(-1))))</f>
        <v>1.4600000000000012E-3</v>
      </c>
      <c r="AX7">
        <v>8.4900000000000003E-2</v>
      </c>
      <c r="AY7">
        <v>8.0000000000000004E-4</v>
      </c>
      <c r="AZ7">
        <v>2.12E-2</v>
      </c>
      <c r="BA7" s="35">
        <f>IF(AX7&gt;0.12226,AX7-0.12226,0.12226-AX7)</f>
        <v>3.735999999999999E-2</v>
      </c>
      <c r="BB7" s="35">
        <f>IF(AY7&gt;0.00853,AY7-0.00853,IF(AY7&gt;0,0.00853-AY7,IF(AY7&gt;(-0.00853),0.00853-(AY7*(-1)),(AY7+0.00853)*(-1))))</f>
        <v>7.729999999999999E-3</v>
      </c>
      <c r="BC7" s="35">
        <f>IF(AZ7&gt;0.01307,AZ7-0.01307,IF(AZ7&gt;0,0.01307-AZ7,IF(AZ7&gt;(-0.01307),0.01307-(AZ7*(-1)),(AZ7+0.01307)*(-1))))</f>
        <v>8.1300000000000001E-3</v>
      </c>
    </row>
    <row r="8" spans="1:55" ht="15">
      <c r="A8" s="1">
        <v>2</v>
      </c>
      <c r="B8">
        <v>0.2462</v>
      </c>
      <c r="C8">
        <v>2.5700000000000001E-2</v>
      </c>
      <c r="D8">
        <v>-1.35E-2</v>
      </c>
      <c r="E8" s="34">
        <f t="shared" ref="E8:E71" si="0">IF(B8&gt;0.23288,B8-0.23288,0.23288-B8)</f>
        <v>1.3319999999999999E-2</v>
      </c>
      <c r="F8" s="34">
        <f t="shared" ref="F8:F71" si="1">IF(C8&gt;0.01852,C8-0.01852,IF(C8&gt;0,0.01852-C8,IF(C8&gt;(-0.01852),0.01852-(C8*(-1)),(C8+0.01852)*(-1))))</f>
        <v>7.1800000000000024E-3</v>
      </c>
      <c r="G8" s="33">
        <f t="shared" ref="G8:G71" si="2">IF(D8&gt;0.00885,D8-0.00885,IF(D8&gt;0,0.00885-D8,IF(D8&gt;(-0.00885),0.00885-(D8*(-1)),(D8+0.00885)*(-1))))</f>
        <v>4.6499999999999996E-3</v>
      </c>
      <c r="H8">
        <v>0.17799999999999999</v>
      </c>
      <c r="I8">
        <v>-4.0000000000000002E-4</v>
      </c>
      <c r="J8">
        <v>-6.7000000000000002E-3</v>
      </c>
      <c r="K8" s="35">
        <f t="shared" ref="K8:K71" si="3">IF(H8&gt;0.1908,H8-0.1908,0.1908-H8)</f>
        <v>1.2800000000000006E-2</v>
      </c>
      <c r="L8" s="35">
        <f t="shared" ref="L8:L71" si="4">IF(I8&gt;0.0141,I8-0.0141,IF(I8&gt;0,0.0141-I8,IF(I8&gt;(-0.0141),0.0141-(I8*(-1)),(I8+0.0141)*(-1))))</f>
        <v>1.37E-2</v>
      </c>
      <c r="M8" s="35">
        <f t="shared" ref="M8:M71" si="5">IF(J8&gt;0.00709,J8-0.00709,IF(J8&gt;0,0.00709-J8,IF(J8&gt;(-0.00709),0.00709-(J8*(-1)),(J8+0.00709)*(-1))))</f>
        <v>3.8999999999999972E-4</v>
      </c>
      <c r="N8">
        <v>0.24429999999999999</v>
      </c>
      <c r="O8">
        <v>3.39E-2</v>
      </c>
      <c r="P8">
        <v>-5.5999999999999999E-3</v>
      </c>
      <c r="Q8" s="35">
        <f t="shared" ref="Q8:Q71" si="6">IF(N8&gt;0.24367,N8-0.24367,0.24367-N8)</f>
        <v>6.2999999999999168E-4</v>
      </c>
      <c r="R8" s="35">
        <f t="shared" ref="R8:R71" si="7">IF(O8&gt;0.02756,O8-0.02756,IF(O8&gt;0,0.02756-O8,IF(O8&gt;(-0.02756),0.02756-(O8*(-1)),(O8+0.02756)*(-1))))</f>
        <v>6.3399999999999984E-3</v>
      </c>
      <c r="S8" s="35">
        <f t="shared" ref="S8:S71" si="8">IF(P8&gt;0.00082,P8-0.00082,IF(P8&gt;0,0.00082-P8,IF(P8&gt;(-0.00082),0.00082-(P8*(-1)),(P8+0.00082)*(-1))))</f>
        <v>4.7799999999999995E-3</v>
      </c>
      <c r="T8">
        <v>0.216</v>
      </c>
      <c r="U8">
        <v>3.9800000000000002E-2</v>
      </c>
      <c r="V8">
        <v>-1.7100000000000001E-2</v>
      </c>
      <c r="W8" s="35">
        <f t="shared" ref="W8:W71" si="9">IF(T8&gt;0.21073,T8-0.21073,0.21073-T8)</f>
        <v>5.2699999999999969E-3</v>
      </c>
      <c r="X8" s="35">
        <f t="shared" ref="X8:X71" si="10">IF(U8&gt;0.0148,U8-0.0148,IF(U8&gt;0,0.0148-U8,IF(U8&gt;(-0.0148),0.0148-(U8*(-1)),(U8+0.0148)*(-1))))</f>
        <v>2.5000000000000001E-2</v>
      </c>
      <c r="Y8" s="35">
        <f t="shared" ref="Y8:Y71" si="11">IF(V8&gt;0.00742,V8-0.00742,IF(V8&gt;0,0.00742-V8,IF(V8&gt;(-0.00742),0.00742-(V8*(-1)),(V8+0.00742)*(-1))))</f>
        <v>9.6800000000000011E-3</v>
      </c>
      <c r="Z8">
        <v>7.4700000000000003E-2</v>
      </c>
      <c r="AA8">
        <v>5.8999999999999999E-3</v>
      </c>
      <c r="AB8">
        <v>-4.3E-3</v>
      </c>
      <c r="AC8" s="35">
        <f t="shared" ref="AC8:AC71" si="12">IF(Z8&gt;0.08062,Z8-0.08062,0.08062-Z8)</f>
        <v>5.9199999999999947E-3</v>
      </c>
      <c r="AD8" s="35">
        <f t="shared" ref="AD8:AD71" si="13">IF(AA8&gt;0.01364,AA8-0.01364,IF(AA8&gt;0,0.01364-AA8,IF(AA8&gt;(-0.01364),0.01364-(AA8*(-1)),(AA8+0.01364)*(-1))))</f>
        <v>7.7399999999999995E-3</v>
      </c>
      <c r="AE8" s="35">
        <f t="shared" ref="AE8:AE71" si="14">IF(AB8&gt;0.00062,AB8-0.00062,IF(AB8&gt;0,0.00062-AB8,IF(AB8&gt;(-0.00062),0.00062-(AB8*(-1)),(AB8+0.00062)*(-1))))</f>
        <v>3.6800000000000001E-3</v>
      </c>
      <c r="AF8">
        <v>0.158</v>
      </c>
      <c r="AG8">
        <v>1.29E-2</v>
      </c>
      <c r="AH8">
        <v>3.2000000000000002E-3</v>
      </c>
      <c r="AI8" s="35">
        <f t="shared" ref="AI8:AI71" si="15">IF(AF8&gt;0.17275,AF8-0.17275,0.17275-AF8)</f>
        <v>1.4749999999999985E-2</v>
      </c>
      <c r="AJ8" s="35">
        <f t="shared" ref="AJ8:AJ71" si="16">IF(AG8&gt;0.00201,AG8-0.00201,IF(AG8&gt;0,0.00201-AG8,IF(AG8&gt;(-0.00201),0.00201-(AG8*(-1)),(AG8+0.00201)*(-1))))</f>
        <v>1.089E-2</v>
      </c>
      <c r="AK8" s="35">
        <f t="shared" ref="AK8:AK71" si="17">IF(AH8&gt;0.00088,AH8-0.00088,IF(AH8&gt;0,0.00088-AH8,IF(AH8&gt;(-0.00088),0.00088-(AH8*(-1)),(AH8+0.00088)*(-1))))</f>
        <v>2.32E-3</v>
      </c>
      <c r="AL8">
        <v>0.187</v>
      </c>
      <c r="AM8">
        <v>1.1299999999999999E-2</v>
      </c>
      <c r="AN8">
        <v>6.3E-3</v>
      </c>
      <c r="AO8" s="35">
        <f t="shared" ref="AO8:AO71" si="18">IF(AL8&gt;0.18538,AL8-0.18538,0.18538-AL8)</f>
        <v>1.6200000000000103E-3</v>
      </c>
      <c r="AP8" s="35">
        <f t="shared" ref="AP8:AP71" si="19">IF(AM8&gt;0.01051,AM8-0.01051,IF(AM8&gt;0,0.01051-AM8,IF(AM8&gt;(-0.01051),0.01051-(AM8*(-1)),(AM8+0.01051)*(-1))))</f>
        <v>7.8999999999999904E-4</v>
      </c>
      <c r="AQ8" s="35">
        <f t="shared" ref="AQ8:AQ71" si="20">IF(AN8&gt;0.00415,AN8-0.00415,IF(AN8&gt;0,0.00415-AN8,IF(AN8&gt;(-0.00415),0.00415-(AN8*(-1)),(AN8+0.00415)*(-1))))</f>
        <v>2.15E-3</v>
      </c>
      <c r="AR8">
        <v>7.1599999999999997E-2</v>
      </c>
      <c r="AS8">
        <v>4.7999999999999996E-3</v>
      </c>
      <c r="AT8">
        <v>1.41E-2</v>
      </c>
      <c r="AU8" s="35">
        <f t="shared" ref="AU8:AU71" si="21">IF(AR8&gt;0.09803,AR8-0.09803,0.09803-AR8)</f>
        <v>2.6430000000000009E-2</v>
      </c>
      <c r="AV8" s="35">
        <f t="shared" ref="AV8:AV71" si="22">IF(AS8&gt;0.00669,AS8-0.00669,IF(AS8&gt;0,0.00669-AS8,IF(AS8&gt;(-0.00669),0.00669-(AS8*(-1)),(AS8+0.00669)*(-1))))</f>
        <v>1.8900000000000002E-3</v>
      </c>
      <c r="AW8" s="35">
        <f t="shared" ref="AW8:AW71" si="23">IF(AT8&gt;0.00934,AT8-0.00934,IF(AT8&gt;0,0.00934-AT8,IF(AT8&gt;(-0.00934),0.00934-(AT8*(-1)),(AT8+0.00934)*(-1))))</f>
        <v>4.7600000000000003E-3</v>
      </c>
      <c r="AX8">
        <v>9.4899999999999998E-2</v>
      </c>
      <c r="AY8">
        <v>-3.0700000000000002E-2</v>
      </c>
      <c r="AZ8">
        <v>2.92E-2</v>
      </c>
      <c r="BA8" s="35">
        <f t="shared" ref="BA8:BA71" si="24">IF(AX8&gt;0.12226,AX8-0.12226,0.12226-AX8)</f>
        <v>2.7359999999999995E-2</v>
      </c>
      <c r="BB8" s="35">
        <f t="shared" ref="BB8:BB71" si="25">IF(AY8&gt;0.00853,AY8-0.00853,IF(AY8&gt;0,0.00853-AY8,IF(AY8&gt;(-0.00853),0.00853-(AY8*(-1)),(AY8+0.00853)*(-1))))</f>
        <v>2.2170000000000002E-2</v>
      </c>
      <c r="BC8" s="35">
        <f t="shared" ref="BC8:BC71" si="26">IF(AZ8&gt;0.01307,AZ8-0.01307,IF(AZ8&gt;0,0.01307-AZ8,IF(AZ8&gt;(-0.01307),0.01307-(AZ8*(-1)),(AZ8+0.01307)*(-1))))</f>
        <v>1.6129999999999999E-2</v>
      </c>
    </row>
    <row r="9" spans="1:55" ht="15">
      <c r="A9" s="1">
        <v>3</v>
      </c>
      <c r="B9">
        <v>0.23669999999999999</v>
      </c>
      <c r="C9">
        <v>2.7699999999999999E-2</v>
      </c>
      <c r="D9">
        <v>-1.15E-2</v>
      </c>
      <c r="E9" s="34">
        <f t="shared" si="0"/>
        <v>3.8199999999999901E-3</v>
      </c>
      <c r="F9" s="34">
        <f t="shared" si="1"/>
        <v>9.1800000000000007E-3</v>
      </c>
      <c r="G9" s="33">
        <f t="shared" si="2"/>
        <v>2.6499999999999996E-3</v>
      </c>
      <c r="H9">
        <v>0.215</v>
      </c>
      <c r="I9">
        <v>-3.0999999999999999E-3</v>
      </c>
      <c r="J9">
        <v>-1.1599999999999999E-2</v>
      </c>
      <c r="K9" s="35">
        <f t="shared" si="3"/>
        <v>2.4199999999999999E-2</v>
      </c>
      <c r="L9" s="35">
        <f t="shared" si="4"/>
        <v>1.0999999999999999E-2</v>
      </c>
      <c r="M9" s="35">
        <f t="shared" si="5"/>
        <v>4.5099999999999993E-3</v>
      </c>
      <c r="N9">
        <v>0.22950000000000001</v>
      </c>
      <c r="O9">
        <v>2.6700000000000002E-2</v>
      </c>
      <c r="P9">
        <v>-1.2699999999999999E-2</v>
      </c>
      <c r="Q9" s="35">
        <f t="shared" si="6"/>
        <v>1.4169999999999988E-2</v>
      </c>
      <c r="R9" s="35">
        <f t="shared" si="7"/>
        <v>8.5999999999999965E-4</v>
      </c>
      <c r="S9" s="35">
        <f t="shared" si="8"/>
        <v>1.188E-2</v>
      </c>
      <c r="T9">
        <v>0.18970000000000001</v>
      </c>
      <c r="U9">
        <v>-4.2299999999999997E-2</v>
      </c>
      <c r="V9">
        <v>-1.9E-3</v>
      </c>
      <c r="W9" s="35">
        <f t="shared" si="9"/>
        <v>2.1029999999999993E-2</v>
      </c>
      <c r="X9" s="35">
        <f t="shared" si="10"/>
        <v>2.7499999999999997E-2</v>
      </c>
      <c r="Y9" s="35">
        <f t="shared" si="11"/>
        <v>5.5200000000000006E-3</v>
      </c>
      <c r="Z9">
        <v>0.1095</v>
      </c>
      <c r="AA9">
        <v>-5.0000000000000001E-3</v>
      </c>
      <c r="AB9">
        <v>-1.4999999999999999E-2</v>
      </c>
      <c r="AC9" s="35">
        <f t="shared" si="12"/>
        <v>2.8880000000000003E-2</v>
      </c>
      <c r="AD9" s="35">
        <f t="shared" si="13"/>
        <v>8.6399999999999984E-3</v>
      </c>
      <c r="AE9" s="35">
        <f t="shared" si="14"/>
        <v>1.4379999999999999E-2</v>
      </c>
      <c r="AF9">
        <v>0.18579999999999999</v>
      </c>
      <c r="AG9">
        <v>-8.9999999999999998E-4</v>
      </c>
      <c r="AH9">
        <v>2.8899999999999999E-2</v>
      </c>
      <c r="AI9" s="35">
        <f t="shared" si="15"/>
        <v>1.3050000000000006E-2</v>
      </c>
      <c r="AJ9" s="35">
        <f t="shared" si="16"/>
        <v>1.1100000000000001E-3</v>
      </c>
      <c r="AK9" s="35">
        <f t="shared" si="17"/>
        <v>2.802E-2</v>
      </c>
      <c r="AL9">
        <v>0.20369999999999999</v>
      </c>
      <c r="AM9">
        <v>5.7000000000000002E-3</v>
      </c>
      <c r="AN9">
        <v>-0.01</v>
      </c>
      <c r="AO9" s="35">
        <f t="shared" si="18"/>
        <v>1.8320000000000003E-2</v>
      </c>
      <c r="AP9" s="35">
        <f t="shared" si="19"/>
        <v>4.81E-3</v>
      </c>
      <c r="AQ9" s="35">
        <f t="shared" si="20"/>
        <v>5.8500000000000002E-3</v>
      </c>
      <c r="AR9">
        <v>4.7600000000000003E-2</v>
      </c>
      <c r="AS9">
        <v>1.9E-3</v>
      </c>
      <c r="AT9">
        <v>5.7999999999999996E-3</v>
      </c>
      <c r="AU9" s="35">
        <f t="shared" si="21"/>
        <v>5.0430000000000003E-2</v>
      </c>
      <c r="AV9" s="35">
        <f t="shared" si="22"/>
        <v>4.79E-3</v>
      </c>
      <c r="AW9" s="35">
        <f t="shared" si="23"/>
        <v>3.5399999999999997E-3</v>
      </c>
      <c r="AX9">
        <v>0.10199999999999999</v>
      </c>
      <c r="AY9">
        <v>-7.9000000000000008E-3</v>
      </c>
      <c r="AZ9">
        <v>2.75E-2</v>
      </c>
      <c r="BA9" s="35">
        <f t="shared" si="24"/>
        <v>2.026E-2</v>
      </c>
      <c r="BB9" s="35">
        <f t="shared" si="25"/>
        <v>6.2999999999999862E-4</v>
      </c>
      <c r="BC9" s="35">
        <f t="shared" si="26"/>
        <v>1.443E-2</v>
      </c>
    </row>
    <row r="10" spans="1:55" ht="15">
      <c r="A10" s="1">
        <v>4</v>
      </c>
      <c r="B10">
        <v>0.2397</v>
      </c>
      <c r="C10">
        <v>1.52E-2</v>
      </c>
      <c r="D10">
        <v>-8.6E-3</v>
      </c>
      <c r="E10" s="34">
        <f t="shared" si="0"/>
        <v>6.8199999999999927E-3</v>
      </c>
      <c r="F10" s="34">
        <f t="shared" si="1"/>
        <v>3.3199999999999983E-3</v>
      </c>
      <c r="G10" s="33">
        <f t="shared" si="2"/>
        <v>2.5000000000000022E-4</v>
      </c>
      <c r="H10">
        <v>0.2248</v>
      </c>
      <c r="I10">
        <v>2.6100000000000002E-2</v>
      </c>
      <c r="J10">
        <v>1.1599999999999999E-2</v>
      </c>
      <c r="K10" s="35">
        <f t="shared" si="3"/>
        <v>3.4000000000000002E-2</v>
      </c>
      <c r="L10" s="35">
        <f t="shared" si="4"/>
        <v>1.2000000000000002E-2</v>
      </c>
      <c r="M10" s="35">
        <f t="shared" si="5"/>
        <v>4.5099999999999993E-3</v>
      </c>
      <c r="N10">
        <v>0.22189999999999999</v>
      </c>
      <c r="O10">
        <v>2.1499999999999998E-2</v>
      </c>
      <c r="P10">
        <v>-1.03E-2</v>
      </c>
      <c r="Q10" s="35">
        <f t="shared" si="6"/>
        <v>2.1770000000000012E-2</v>
      </c>
      <c r="R10" s="35">
        <f t="shared" si="7"/>
        <v>6.0600000000000029E-3</v>
      </c>
      <c r="S10" s="35">
        <f t="shared" si="8"/>
        <v>9.4800000000000006E-3</v>
      </c>
      <c r="T10">
        <v>0.2077</v>
      </c>
      <c r="U10">
        <v>-4.3E-3</v>
      </c>
      <c r="V10">
        <v>-1.54E-2</v>
      </c>
      <c r="W10" s="35">
        <f t="shared" si="9"/>
        <v>3.0300000000000049E-3</v>
      </c>
      <c r="X10" s="35">
        <f t="shared" si="10"/>
        <v>1.0500000000000001E-2</v>
      </c>
      <c r="Y10" s="35">
        <f t="shared" si="11"/>
        <v>7.980000000000001E-3</v>
      </c>
      <c r="Z10">
        <v>0.10920000000000001</v>
      </c>
      <c r="AA10">
        <v>4.1000000000000003E-3</v>
      </c>
      <c r="AB10">
        <v>-8.2000000000000007E-3</v>
      </c>
      <c r="AC10" s="35">
        <f t="shared" si="12"/>
        <v>2.8580000000000008E-2</v>
      </c>
      <c r="AD10" s="35">
        <f t="shared" si="13"/>
        <v>9.5399999999999999E-3</v>
      </c>
      <c r="AE10" s="35">
        <f t="shared" si="14"/>
        <v>7.5800000000000008E-3</v>
      </c>
      <c r="AF10">
        <v>0.18029999999999999</v>
      </c>
      <c r="AG10">
        <v>-5.1999999999999998E-3</v>
      </c>
      <c r="AH10">
        <v>-2.8199999999999999E-2</v>
      </c>
      <c r="AI10" s="35">
        <f t="shared" si="15"/>
        <v>7.5500000000000012E-3</v>
      </c>
      <c r="AJ10" s="35">
        <f t="shared" si="16"/>
        <v>3.1899999999999997E-3</v>
      </c>
      <c r="AK10" s="35">
        <f t="shared" si="17"/>
        <v>2.7320000000000001E-2</v>
      </c>
      <c r="AL10">
        <v>0.1961</v>
      </c>
      <c r="AM10">
        <v>6.7999999999999996E-3</v>
      </c>
      <c r="AN10">
        <v>-7.0000000000000001E-3</v>
      </c>
      <c r="AO10" s="35">
        <f t="shared" si="18"/>
        <v>1.0720000000000007E-2</v>
      </c>
      <c r="AP10" s="35">
        <f t="shared" si="19"/>
        <v>3.7100000000000006E-3</v>
      </c>
      <c r="AQ10" s="35">
        <f t="shared" si="20"/>
        <v>2.8500000000000001E-3</v>
      </c>
      <c r="AR10">
        <v>3.9300000000000002E-2</v>
      </c>
      <c r="AS10">
        <v>5.8999999999999999E-3</v>
      </c>
      <c r="AT10">
        <v>-5.4000000000000003E-3</v>
      </c>
      <c r="AU10" s="35">
        <f t="shared" si="21"/>
        <v>5.8730000000000004E-2</v>
      </c>
      <c r="AV10" s="35">
        <f t="shared" si="22"/>
        <v>7.899999999999999E-4</v>
      </c>
      <c r="AW10" s="35">
        <f t="shared" si="23"/>
        <v>3.9399999999999991E-3</v>
      </c>
      <c r="AX10">
        <v>8.2100000000000006E-2</v>
      </c>
      <c r="AY10">
        <v>-1.7399999999999999E-2</v>
      </c>
      <c r="AZ10">
        <v>2.2599999999999999E-2</v>
      </c>
      <c r="BA10" s="35">
        <f t="shared" si="24"/>
        <v>4.0159999999999987E-2</v>
      </c>
      <c r="BB10" s="35">
        <f t="shared" si="25"/>
        <v>8.8699999999999994E-3</v>
      </c>
      <c r="BC10" s="35">
        <f t="shared" si="26"/>
        <v>9.5299999999999985E-3</v>
      </c>
    </row>
    <row r="11" spans="1:55" ht="15">
      <c r="A11" s="1">
        <v>5</v>
      </c>
      <c r="B11">
        <v>0.22800000000000001</v>
      </c>
      <c r="C11">
        <v>2.3800000000000002E-2</v>
      </c>
      <c r="D11">
        <v>-6.4000000000000003E-3</v>
      </c>
      <c r="E11" s="34">
        <f t="shared" si="0"/>
        <v>4.8799999999999955E-3</v>
      </c>
      <c r="F11" s="34">
        <f t="shared" si="1"/>
        <v>5.2800000000000034E-3</v>
      </c>
      <c r="G11" s="33">
        <f t="shared" si="2"/>
        <v>2.4499999999999999E-3</v>
      </c>
      <c r="H11">
        <v>0.15390000000000001</v>
      </c>
      <c r="I11">
        <v>6.6400000000000001E-2</v>
      </c>
      <c r="J11">
        <v>2.3800000000000002E-2</v>
      </c>
      <c r="K11" s="35">
        <f t="shared" si="3"/>
        <v>3.6899999999999988E-2</v>
      </c>
      <c r="L11" s="35">
        <f t="shared" si="4"/>
        <v>5.2299999999999999E-2</v>
      </c>
      <c r="M11" s="35">
        <f t="shared" si="5"/>
        <v>1.6710000000000003E-2</v>
      </c>
      <c r="N11">
        <v>0.23499999999999999</v>
      </c>
      <c r="O11">
        <v>3.2099999999999997E-2</v>
      </c>
      <c r="P11">
        <v>5.9999999999999995E-4</v>
      </c>
      <c r="Q11" s="35">
        <f t="shared" si="6"/>
        <v>8.670000000000011E-3</v>
      </c>
      <c r="R11" s="35">
        <f t="shared" si="7"/>
        <v>4.5399999999999954E-3</v>
      </c>
      <c r="S11" s="35">
        <f t="shared" si="8"/>
        <v>2.2000000000000003E-4</v>
      </c>
      <c r="T11">
        <v>0.19409999999999999</v>
      </c>
      <c r="U11">
        <v>-6.8999999999999999E-3</v>
      </c>
      <c r="V11">
        <v>-1.46E-2</v>
      </c>
      <c r="W11" s="35">
        <f t="shared" si="9"/>
        <v>1.6630000000000006E-2</v>
      </c>
      <c r="X11" s="35">
        <f t="shared" si="10"/>
        <v>7.9000000000000008E-3</v>
      </c>
      <c r="Y11" s="35">
        <f t="shared" si="11"/>
        <v>7.1799999999999998E-3</v>
      </c>
      <c r="Z11">
        <v>9.6299999999999997E-2</v>
      </c>
      <c r="AA11">
        <v>3.1300000000000001E-2</v>
      </c>
      <c r="AB11">
        <v>-2.0999999999999999E-3</v>
      </c>
      <c r="AC11" s="35">
        <f t="shared" si="12"/>
        <v>1.5679999999999999E-2</v>
      </c>
      <c r="AD11" s="35">
        <f t="shared" si="13"/>
        <v>1.7660000000000002E-2</v>
      </c>
      <c r="AE11" s="35">
        <f t="shared" si="14"/>
        <v>1.48E-3</v>
      </c>
      <c r="AF11">
        <v>0.15459999999999999</v>
      </c>
      <c r="AG11">
        <v>-5.0999999999999997E-2</v>
      </c>
      <c r="AH11">
        <v>2.7E-2</v>
      </c>
      <c r="AI11" s="35">
        <f t="shared" si="15"/>
        <v>1.8149999999999999E-2</v>
      </c>
      <c r="AJ11" s="35">
        <f t="shared" si="16"/>
        <v>4.8989999999999999E-2</v>
      </c>
      <c r="AK11" s="35">
        <f t="shared" si="17"/>
        <v>2.6120000000000001E-2</v>
      </c>
      <c r="AL11">
        <v>0.20080000000000001</v>
      </c>
      <c r="AM11">
        <v>2.9000000000000001E-2</v>
      </c>
      <c r="AN11">
        <v>-1.09E-2</v>
      </c>
      <c r="AO11" s="35">
        <f t="shared" si="18"/>
        <v>1.5420000000000017E-2</v>
      </c>
      <c r="AP11" s="35">
        <f t="shared" si="19"/>
        <v>1.8489999999999999E-2</v>
      </c>
      <c r="AQ11" s="35">
        <f t="shared" si="20"/>
        <v>6.7499999999999999E-3</v>
      </c>
      <c r="AR11">
        <v>4.2099999999999999E-2</v>
      </c>
      <c r="AS11">
        <v>3.3500000000000002E-2</v>
      </c>
      <c r="AT11">
        <v>5.3E-3</v>
      </c>
      <c r="AU11" s="35">
        <f t="shared" si="21"/>
        <v>5.5930000000000007E-2</v>
      </c>
      <c r="AV11" s="35">
        <f t="shared" si="22"/>
        <v>2.681E-2</v>
      </c>
      <c r="AW11" s="35">
        <f t="shared" si="23"/>
        <v>4.0399999999999993E-3</v>
      </c>
      <c r="AX11">
        <v>0.1195</v>
      </c>
      <c r="AY11">
        <v>-3.6200000000000003E-2</v>
      </c>
      <c r="AZ11">
        <v>1.6400000000000001E-2</v>
      </c>
      <c r="BA11" s="35">
        <f t="shared" si="24"/>
        <v>2.7599999999999986E-3</v>
      </c>
      <c r="BB11" s="35">
        <f t="shared" si="25"/>
        <v>2.7670000000000004E-2</v>
      </c>
      <c r="BC11" s="35">
        <f t="shared" si="26"/>
        <v>3.3300000000000014E-3</v>
      </c>
    </row>
    <row r="12" spans="1:55" ht="15">
      <c r="A12" s="1">
        <v>6</v>
      </c>
      <c r="B12">
        <v>0.21940000000000001</v>
      </c>
      <c r="C12">
        <v>1.8800000000000001E-2</v>
      </c>
      <c r="D12">
        <v>-4.0000000000000002E-4</v>
      </c>
      <c r="E12" s="34">
        <f t="shared" si="0"/>
        <v>1.3479999999999992E-2</v>
      </c>
      <c r="F12" s="34">
        <f t="shared" si="1"/>
        <v>2.8000000000000247E-4</v>
      </c>
      <c r="G12" s="33">
        <f t="shared" si="2"/>
        <v>8.4500000000000009E-3</v>
      </c>
      <c r="H12">
        <v>0.1696</v>
      </c>
      <c r="I12">
        <v>2.1000000000000001E-2</v>
      </c>
      <c r="J12">
        <v>1.77E-2</v>
      </c>
      <c r="K12" s="35">
        <f t="shared" si="3"/>
        <v>2.1199999999999997E-2</v>
      </c>
      <c r="L12" s="35">
        <f t="shared" si="4"/>
        <v>6.9000000000000016E-3</v>
      </c>
      <c r="M12" s="35">
        <f t="shared" si="5"/>
        <v>1.0610000000000001E-2</v>
      </c>
      <c r="N12">
        <v>0.23930000000000001</v>
      </c>
      <c r="O12">
        <v>1.09E-2</v>
      </c>
      <c r="P12">
        <v>-2.18E-2</v>
      </c>
      <c r="Q12" s="35">
        <f t="shared" si="6"/>
        <v>4.369999999999985E-3</v>
      </c>
      <c r="R12" s="35">
        <f t="shared" si="7"/>
        <v>1.6660000000000001E-2</v>
      </c>
      <c r="S12" s="35">
        <f t="shared" si="8"/>
        <v>2.0979999999999999E-2</v>
      </c>
      <c r="T12">
        <v>0.20530000000000001</v>
      </c>
      <c r="U12">
        <v>-1.72E-2</v>
      </c>
      <c r="V12">
        <v>7.1000000000000004E-3</v>
      </c>
      <c r="W12" s="35">
        <f t="shared" si="9"/>
        <v>5.4299999999999904E-3</v>
      </c>
      <c r="X12" s="35">
        <f t="shared" si="10"/>
        <v>2.3999999999999994E-3</v>
      </c>
      <c r="Y12" s="35">
        <f t="shared" si="11"/>
        <v>3.1999999999999997E-4</v>
      </c>
      <c r="Z12">
        <v>8.1299999999999997E-2</v>
      </c>
      <c r="AA12">
        <v>1.7600000000000001E-2</v>
      </c>
      <c r="AB12">
        <v>1.3100000000000001E-2</v>
      </c>
      <c r="AC12" s="35">
        <f t="shared" si="12"/>
        <v>6.8000000000000005E-4</v>
      </c>
      <c r="AD12" s="35">
        <f t="shared" si="13"/>
        <v>3.9600000000000017E-3</v>
      </c>
      <c r="AE12" s="35">
        <f t="shared" si="14"/>
        <v>1.248E-2</v>
      </c>
      <c r="AF12">
        <v>0.19139999999999999</v>
      </c>
      <c r="AG12">
        <v>9.7000000000000003E-3</v>
      </c>
      <c r="AH12">
        <v>1.3899999999999999E-2</v>
      </c>
      <c r="AI12" s="35">
        <f t="shared" si="15"/>
        <v>1.865E-2</v>
      </c>
      <c r="AJ12" s="35">
        <f t="shared" si="16"/>
        <v>7.6900000000000007E-3</v>
      </c>
      <c r="AK12" s="35">
        <f t="shared" si="17"/>
        <v>1.3019999999999999E-2</v>
      </c>
      <c r="AL12">
        <v>0.16389999999999999</v>
      </c>
      <c r="AM12">
        <v>8.2000000000000007E-3</v>
      </c>
      <c r="AN12">
        <v>2.24E-2</v>
      </c>
      <c r="AO12" s="35">
        <f t="shared" si="18"/>
        <v>2.1479999999999999E-2</v>
      </c>
      <c r="AP12" s="35">
        <f t="shared" si="19"/>
        <v>2.3099999999999996E-3</v>
      </c>
      <c r="AQ12" s="35">
        <f t="shared" si="20"/>
        <v>1.8249999999999999E-2</v>
      </c>
      <c r="AR12">
        <v>9.2299999999999993E-2</v>
      </c>
      <c r="AS12">
        <v>-2.3E-2</v>
      </c>
      <c r="AT12">
        <v>1.95E-2</v>
      </c>
      <c r="AU12" s="35">
        <f t="shared" si="21"/>
        <v>5.7300000000000129E-3</v>
      </c>
      <c r="AV12" s="35">
        <f t="shared" si="22"/>
        <v>1.6309999999999998E-2</v>
      </c>
      <c r="AW12" s="35">
        <f t="shared" si="23"/>
        <v>1.0160000000000001E-2</v>
      </c>
      <c r="AX12">
        <v>0.1198</v>
      </c>
      <c r="AY12">
        <v>2E-3</v>
      </c>
      <c r="AZ12">
        <v>1.29E-2</v>
      </c>
      <c r="BA12" s="35">
        <f t="shared" si="24"/>
        <v>2.45999999999999E-3</v>
      </c>
      <c r="BB12" s="35">
        <f t="shared" si="25"/>
        <v>6.5299999999999993E-3</v>
      </c>
      <c r="BC12" s="35">
        <f t="shared" si="26"/>
        <v>1.7000000000000001E-4</v>
      </c>
    </row>
    <row r="13" spans="1:55" ht="15">
      <c r="A13" s="1">
        <v>7</v>
      </c>
      <c r="B13">
        <v>0.2225</v>
      </c>
      <c r="C13">
        <v>1.8599999999999998E-2</v>
      </c>
      <c r="D13">
        <v>6.4000000000000003E-3</v>
      </c>
      <c r="E13" s="34">
        <f t="shared" si="0"/>
        <v>1.038E-2</v>
      </c>
      <c r="F13" s="34">
        <f t="shared" si="1"/>
        <v>8.000000000000021E-5</v>
      </c>
      <c r="G13" s="33">
        <f t="shared" si="2"/>
        <v>2.4499999999999999E-3</v>
      </c>
      <c r="H13">
        <v>0.21179999999999999</v>
      </c>
      <c r="I13">
        <v>3.1800000000000002E-2</v>
      </c>
      <c r="J13">
        <v>-1.2E-2</v>
      </c>
      <c r="K13" s="35">
        <f t="shared" si="3"/>
        <v>2.0999999999999991E-2</v>
      </c>
      <c r="L13" s="35">
        <f t="shared" si="4"/>
        <v>1.77E-2</v>
      </c>
      <c r="M13" s="35">
        <f t="shared" si="5"/>
        <v>4.9100000000000003E-3</v>
      </c>
      <c r="N13">
        <v>0.2457</v>
      </c>
      <c r="O13">
        <v>7.3000000000000001E-3</v>
      </c>
      <c r="P13">
        <v>-1.8800000000000001E-2</v>
      </c>
      <c r="Q13" s="35">
        <f t="shared" si="6"/>
        <v>2.030000000000004E-3</v>
      </c>
      <c r="R13" s="35">
        <f t="shared" si="7"/>
        <v>2.026E-2</v>
      </c>
      <c r="S13" s="35">
        <f t="shared" si="8"/>
        <v>1.7979999999999999E-2</v>
      </c>
      <c r="T13">
        <v>0.1865</v>
      </c>
      <c r="U13">
        <v>1E-4</v>
      </c>
      <c r="V13">
        <v>8.8999999999999999E-3</v>
      </c>
      <c r="W13" s="35">
        <f t="shared" si="9"/>
        <v>2.4230000000000002E-2</v>
      </c>
      <c r="X13" s="35">
        <f t="shared" si="10"/>
        <v>1.4700000000000001E-2</v>
      </c>
      <c r="Y13" s="35">
        <f t="shared" si="11"/>
        <v>1.4799999999999995E-3</v>
      </c>
      <c r="Z13">
        <v>7.51E-2</v>
      </c>
      <c r="AA13">
        <v>-2.9999999999999997E-4</v>
      </c>
      <c r="AB13">
        <v>-2.3699999999999999E-2</v>
      </c>
      <c r="AC13" s="35">
        <f t="shared" si="12"/>
        <v>5.5199999999999971E-3</v>
      </c>
      <c r="AD13" s="35">
        <f t="shared" si="13"/>
        <v>1.3339999999999999E-2</v>
      </c>
      <c r="AE13" s="35">
        <f t="shared" si="14"/>
        <v>2.308E-2</v>
      </c>
      <c r="AF13">
        <v>0.15040000000000001</v>
      </c>
      <c r="AG13">
        <v>9.7999999999999997E-3</v>
      </c>
      <c r="AH13">
        <v>-1.3899999999999999E-2</v>
      </c>
      <c r="AI13" s="35">
        <f t="shared" si="15"/>
        <v>2.2349999999999981E-2</v>
      </c>
      <c r="AJ13" s="35">
        <f t="shared" si="16"/>
        <v>7.79E-3</v>
      </c>
      <c r="AK13" s="35">
        <f t="shared" si="17"/>
        <v>1.3019999999999999E-2</v>
      </c>
      <c r="AL13">
        <v>0.1774</v>
      </c>
      <c r="AM13">
        <v>5.3100000000000001E-2</v>
      </c>
      <c r="AN13">
        <v>7.9000000000000008E-3</v>
      </c>
      <c r="AO13" s="35">
        <f t="shared" si="18"/>
        <v>7.9799999999999871E-3</v>
      </c>
      <c r="AP13" s="35">
        <f t="shared" si="19"/>
        <v>4.2590000000000003E-2</v>
      </c>
      <c r="AQ13" s="35">
        <f t="shared" si="20"/>
        <v>3.7500000000000007E-3</v>
      </c>
      <c r="AR13">
        <v>0.1172</v>
      </c>
      <c r="AS13">
        <v>-5.1999999999999998E-3</v>
      </c>
      <c r="AT13">
        <v>4.1700000000000001E-2</v>
      </c>
      <c r="AU13" s="35">
        <f t="shared" si="21"/>
        <v>1.9169999999999993E-2</v>
      </c>
      <c r="AV13" s="35">
        <f t="shared" si="22"/>
        <v>1.49E-3</v>
      </c>
      <c r="AW13" s="35">
        <f t="shared" si="23"/>
        <v>3.236E-2</v>
      </c>
      <c r="AX13">
        <v>0.1885</v>
      </c>
      <c r="AY13">
        <v>-8.8000000000000005E-3</v>
      </c>
      <c r="AZ13">
        <v>-1.9199999999999998E-2</v>
      </c>
      <c r="BA13" s="35">
        <f t="shared" si="24"/>
        <v>6.6240000000000007E-2</v>
      </c>
      <c r="BB13" s="35">
        <f t="shared" si="25"/>
        <v>2.7000000000000114E-4</v>
      </c>
      <c r="BC13" s="35">
        <f t="shared" si="26"/>
        <v>6.1299999999999983E-3</v>
      </c>
    </row>
    <row r="14" spans="1:55" ht="15">
      <c r="A14" s="1">
        <v>8</v>
      </c>
      <c r="B14">
        <v>0.2366</v>
      </c>
      <c r="C14">
        <v>1.4500000000000001E-2</v>
      </c>
      <c r="D14">
        <v>-5.7000000000000002E-3</v>
      </c>
      <c r="E14" s="34">
        <f t="shared" si="0"/>
        <v>3.7200000000000011E-3</v>
      </c>
      <c r="F14" s="34">
        <f t="shared" si="1"/>
        <v>4.0199999999999975E-3</v>
      </c>
      <c r="G14" s="33">
        <f t="shared" si="2"/>
        <v>3.15E-3</v>
      </c>
      <c r="H14">
        <v>0.1956</v>
      </c>
      <c r="I14">
        <v>-7.6E-3</v>
      </c>
      <c r="J14">
        <v>-9.1999999999999998E-3</v>
      </c>
      <c r="K14" s="35">
        <f t="shared" si="3"/>
        <v>4.7999999999999987E-3</v>
      </c>
      <c r="L14" s="35">
        <f t="shared" si="4"/>
        <v>6.4999999999999997E-3</v>
      </c>
      <c r="M14" s="35">
        <f t="shared" si="5"/>
        <v>2.1099999999999999E-3</v>
      </c>
      <c r="N14">
        <v>0.24970000000000001</v>
      </c>
      <c r="O14">
        <v>1.6E-2</v>
      </c>
      <c r="P14">
        <v>-6.1999999999999998E-3</v>
      </c>
      <c r="Q14" s="35">
        <f t="shared" si="6"/>
        <v>6.0300000000000076E-3</v>
      </c>
      <c r="R14" s="35">
        <f t="shared" si="7"/>
        <v>1.1560000000000001E-2</v>
      </c>
      <c r="S14" s="35">
        <f t="shared" si="8"/>
        <v>5.3799999999999994E-3</v>
      </c>
      <c r="T14">
        <v>0.21890000000000001</v>
      </c>
      <c r="U14">
        <v>1.8800000000000001E-2</v>
      </c>
      <c r="V14">
        <v>-8.9999999999999998E-4</v>
      </c>
      <c r="W14" s="35">
        <f t="shared" si="9"/>
        <v>8.1700000000000106E-3</v>
      </c>
      <c r="X14" s="35">
        <f t="shared" si="10"/>
        <v>4.0000000000000001E-3</v>
      </c>
      <c r="Y14" s="35">
        <f t="shared" si="11"/>
        <v>6.5200000000000006E-3</v>
      </c>
      <c r="Z14">
        <v>9.8900000000000002E-2</v>
      </c>
      <c r="AA14">
        <v>1.55E-2</v>
      </c>
      <c r="AB14">
        <v>-0.03</v>
      </c>
      <c r="AC14" s="35">
        <f t="shared" si="12"/>
        <v>1.8280000000000005E-2</v>
      </c>
      <c r="AD14" s="35">
        <f t="shared" si="13"/>
        <v>1.8600000000000005E-3</v>
      </c>
      <c r="AE14" s="35">
        <f t="shared" si="14"/>
        <v>2.938E-2</v>
      </c>
      <c r="AF14">
        <v>0.16350000000000001</v>
      </c>
      <c r="AG14">
        <v>1.35E-2</v>
      </c>
      <c r="AH14">
        <v>-2.2200000000000001E-2</v>
      </c>
      <c r="AI14" s="35">
        <f t="shared" si="15"/>
        <v>9.2499999999999805E-3</v>
      </c>
      <c r="AJ14" s="35">
        <f t="shared" si="16"/>
        <v>1.149E-2</v>
      </c>
      <c r="AK14" s="35">
        <f t="shared" si="17"/>
        <v>2.1320000000000002E-2</v>
      </c>
      <c r="AL14">
        <v>0.1636</v>
      </c>
      <c r="AM14">
        <v>1.52E-2</v>
      </c>
      <c r="AN14">
        <v>7.3000000000000001E-3</v>
      </c>
      <c r="AO14" s="35">
        <f t="shared" si="18"/>
        <v>2.1779999999999994E-2</v>
      </c>
      <c r="AP14" s="35">
        <f t="shared" si="19"/>
        <v>4.6899999999999997E-3</v>
      </c>
      <c r="AQ14" s="35">
        <f t="shared" si="20"/>
        <v>3.15E-3</v>
      </c>
      <c r="AR14">
        <v>9.7199999999999995E-2</v>
      </c>
      <c r="AS14">
        <v>2.8000000000000001E-2</v>
      </c>
      <c r="AT14">
        <v>1.5100000000000001E-2</v>
      </c>
      <c r="AU14" s="35">
        <f t="shared" si="21"/>
        <v>8.3000000000001128E-4</v>
      </c>
      <c r="AV14" s="35">
        <f t="shared" si="22"/>
        <v>2.1310000000000003E-2</v>
      </c>
      <c r="AW14" s="35">
        <f t="shared" si="23"/>
        <v>5.7600000000000012E-3</v>
      </c>
      <c r="AX14">
        <v>0.18329999999999999</v>
      </c>
      <c r="AY14">
        <v>-4.8999999999999998E-3</v>
      </c>
      <c r="AZ14">
        <v>-5.4000000000000003E-3</v>
      </c>
      <c r="BA14" s="35">
        <f t="shared" si="24"/>
        <v>6.1039999999999997E-2</v>
      </c>
      <c r="BB14" s="35">
        <f t="shared" si="25"/>
        <v>3.6299999999999995E-3</v>
      </c>
      <c r="BC14" s="35">
        <f t="shared" si="26"/>
        <v>7.6699999999999997E-3</v>
      </c>
    </row>
    <row r="15" spans="1:55" ht="15">
      <c r="A15" s="1">
        <v>9</v>
      </c>
      <c r="B15">
        <v>0.2374</v>
      </c>
      <c r="C15">
        <v>2.47E-2</v>
      </c>
      <c r="D15">
        <v>-1.66E-2</v>
      </c>
      <c r="E15" s="34">
        <f t="shared" si="0"/>
        <v>4.5199999999999962E-3</v>
      </c>
      <c r="F15" s="34">
        <f t="shared" si="1"/>
        <v>6.1800000000000015E-3</v>
      </c>
      <c r="G15" s="33">
        <f t="shared" si="2"/>
        <v>7.7499999999999999E-3</v>
      </c>
      <c r="H15">
        <v>0.1724</v>
      </c>
      <c r="I15">
        <v>3.7000000000000002E-3</v>
      </c>
      <c r="J15">
        <v>2.0999999999999999E-3</v>
      </c>
      <c r="K15" s="35">
        <f t="shared" si="3"/>
        <v>1.84E-2</v>
      </c>
      <c r="L15" s="35">
        <f t="shared" si="4"/>
        <v>1.04E-2</v>
      </c>
      <c r="M15" s="35">
        <f t="shared" si="5"/>
        <v>4.9899999999999996E-3</v>
      </c>
      <c r="N15">
        <v>0.25090000000000001</v>
      </c>
      <c r="O15">
        <v>1.17E-2</v>
      </c>
      <c r="P15">
        <v>-1.46E-2</v>
      </c>
      <c r="Q15" s="35">
        <f t="shared" si="6"/>
        <v>7.2300000000000142E-3</v>
      </c>
      <c r="R15" s="35">
        <f t="shared" si="7"/>
        <v>1.5859999999999999E-2</v>
      </c>
      <c r="S15" s="35">
        <f t="shared" si="8"/>
        <v>1.3780000000000001E-2</v>
      </c>
      <c r="T15">
        <v>0.20699999999999999</v>
      </c>
      <c r="U15">
        <v>1.7999999999999999E-2</v>
      </c>
      <c r="V15">
        <v>-2.8999999999999998E-3</v>
      </c>
      <c r="W15" s="35">
        <f t="shared" si="9"/>
        <v>3.7300000000000111E-3</v>
      </c>
      <c r="X15" s="35">
        <f t="shared" si="10"/>
        <v>3.199999999999998E-3</v>
      </c>
      <c r="Y15" s="35">
        <f t="shared" si="11"/>
        <v>4.5200000000000006E-3</v>
      </c>
      <c r="Z15">
        <v>9.06E-2</v>
      </c>
      <c r="AA15">
        <v>1.1299999999999999E-2</v>
      </c>
      <c r="AB15">
        <v>-2.5000000000000001E-3</v>
      </c>
      <c r="AC15" s="35">
        <f t="shared" si="12"/>
        <v>9.9800000000000028E-3</v>
      </c>
      <c r="AD15" s="35">
        <f t="shared" si="13"/>
        <v>2.3400000000000001E-3</v>
      </c>
      <c r="AE15" s="35">
        <f t="shared" si="14"/>
        <v>1.8800000000000002E-3</v>
      </c>
      <c r="AF15">
        <v>0.15390000000000001</v>
      </c>
      <c r="AG15">
        <v>1.38E-2</v>
      </c>
      <c r="AH15">
        <v>1.8700000000000001E-2</v>
      </c>
      <c r="AI15" s="35">
        <f t="shared" si="15"/>
        <v>1.8849999999999978E-2</v>
      </c>
      <c r="AJ15" s="35">
        <f t="shared" si="16"/>
        <v>1.179E-2</v>
      </c>
      <c r="AK15" s="35">
        <f t="shared" si="17"/>
        <v>1.7820000000000003E-2</v>
      </c>
      <c r="AL15">
        <v>0.15770000000000001</v>
      </c>
      <c r="AM15">
        <v>-2.9999999999999997E-4</v>
      </c>
      <c r="AN15">
        <v>-5.7000000000000002E-3</v>
      </c>
      <c r="AO15" s="35">
        <f t="shared" si="18"/>
        <v>2.7679999999999982E-2</v>
      </c>
      <c r="AP15" s="35">
        <f t="shared" si="19"/>
        <v>1.021E-2</v>
      </c>
      <c r="AQ15" s="35">
        <f t="shared" si="20"/>
        <v>1.5500000000000002E-3</v>
      </c>
      <c r="AR15">
        <v>0.10050000000000001</v>
      </c>
      <c r="AS15">
        <v>5.7000000000000002E-3</v>
      </c>
      <c r="AT15">
        <v>3.8E-3</v>
      </c>
      <c r="AU15" s="35">
        <f t="shared" si="21"/>
        <v>2.47E-3</v>
      </c>
      <c r="AV15" s="35">
        <f t="shared" si="22"/>
        <v>9.8999999999999956E-4</v>
      </c>
      <c r="AW15" s="35">
        <f t="shared" si="23"/>
        <v>5.5399999999999998E-3</v>
      </c>
      <c r="AX15">
        <v>0.18160000000000001</v>
      </c>
      <c r="AY15">
        <v>-1.66E-2</v>
      </c>
      <c r="AZ15">
        <v>-1.7500000000000002E-2</v>
      </c>
      <c r="BA15" s="35">
        <f t="shared" si="24"/>
        <v>5.9340000000000018E-2</v>
      </c>
      <c r="BB15" s="35">
        <f t="shared" si="25"/>
        <v>8.0700000000000008E-3</v>
      </c>
      <c r="BC15" s="35">
        <f t="shared" si="26"/>
        <v>4.4300000000000016E-3</v>
      </c>
    </row>
    <row r="16" spans="1:55" ht="15">
      <c r="A16" s="1">
        <v>10</v>
      </c>
      <c r="B16">
        <v>0.23350000000000001</v>
      </c>
      <c r="C16">
        <v>1.95E-2</v>
      </c>
      <c r="D16">
        <v>-2.2800000000000001E-2</v>
      </c>
      <c r="E16" s="34">
        <f t="shared" si="0"/>
        <v>6.2000000000000943E-4</v>
      </c>
      <c r="F16" s="34">
        <f t="shared" si="1"/>
        <v>9.800000000000017E-4</v>
      </c>
      <c r="G16" s="33">
        <f t="shared" si="2"/>
        <v>1.3950000000000001E-2</v>
      </c>
      <c r="H16">
        <v>0.16980000000000001</v>
      </c>
      <c r="I16">
        <v>1.8700000000000001E-2</v>
      </c>
      <c r="J16">
        <v>1.34E-2</v>
      </c>
      <c r="K16" s="35">
        <f t="shared" si="3"/>
        <v>2.0999999999999991E-2</v>
      </c>
      <c r="L16" s="35">
        <f t="shared" si="4"/>
        <v>4.6000000000000017E-3</v>
      </c>
      <c r="M16" s="35">
        <f t="shared" si="5"/>
        <v>6.3100000000000005E-3</v>
      </c>
      <c r="N16">
        <v>0.2485</v>
      </c>
      <c r="O16">
        <v>1.03E-2</v>
      </c>
      <c r="P16">
        <v>-1.9400000000000001E-2</v>
      </c>
      <c r="Q16" s="35">
        <f t="shared" si="6"/>
        <v>4.830000000000001E-3</v>
      </c>
      <c r="R16" s="35">
        <f t="shared" si="7"/>
        <v>1.7260000000000001E-2</v>
      </c>
      <c r="S16" s="35">
        <f t="shared" si="8"/>
        <v>1.8579999999999999E-2</v>
      </c>
      <c r="T16">
        <v>0.19389999999999999</v>
      </c>
      <c r="U16">
        <v>9.4999999999999998E-3</v>
      </c>
      <c r="V16">
        <v>8.3000000000000001E-3</v>
      </c>
      <c r="W16" s="35">
        <f t="shared" si="9"/>
        <v>1.6830000000000012E-2</v>
      </c>
      <c r="X16" s="35">
        <f t="shared" si="10"/>
        <v>5.3000000000000009E-3</v>
      </c>
      <c r="Y16" s="35">
        <f t="shared" si="11"/>
        <v>8.7999999999999971E-4</v>
      </c>
      <c r="Z16">
        <v>6.08E-2</v>
      </c>
      <c r="AA16">
        <v>1.6400000000000001E-2</v>
      </c>
      <c r="AB16">
        <v>2.69E-2</v>
      </c>
      <c r="AC16" s="35">
        <f t="shared" si="12"/>
        <v>1.9819999999999997E-2</v>
      </c>
      <c r="AD16" s="35">
        <f t="shared" si="13"/>
        <v>2.760000000000002E-3</v>
      </c>
      <c r="AE16" s="35">
        <f t="shared" si="14"/>
        <v>2.6280000000000001E-2</v>
      </c>
      <c r="AF16">
        <v>0.17580000000000001</v>
      </c>
      <c r="AG16">
        <v>6.6E-3</v>
      </c>
      <c r="AH16">
        <v>-2.9999999999999997E-4</v>
      </c>
      <c r="AI16" s="35">
        <f t="shared" si="15"/>
        <v>3.0500000000000249E-3</v>
      </c>
      <c r="AJ16" s="35">
        <f t="shared" si="16"/>
        <v>4.5900000000000003E-3</v>
      </c>
      <c r="AK16" s="35">
        <f t="shared" si="17"/>
        <v>5.8E-4</v>
      </c>
      <c r="AL16">
        <v>0.1636</v>
      </c>
      <c r="AM16">
        <v>1.3899999999999999E-2</v>
      </c>
      <c r="AN16">
        <v>1.1299999999999999E-2</v>
      </c>
      <c r="AO16" s="35">
        <f t="shared" si="18"/>
        <v>2.1779999999999994E-2</v>
      </c>
      <c r="AP16" s="35">
        <f t="shared" si="19"/>
        <v>3.3899999999999989E-3</v>
      </c>
      <c r="AQ16" s="35">
        <f t="shared" si="20"/>
        <v>7.1499999999999992E-3</v>
      </c>
      <c r="AR16">
        <v>0.109</v>
      </c>
      <c r="AS16">
        <v>-2.0000000000000001E-4</v>
      </c>
      <c r="AT16">
        <v>8.3000000000000001E-3</v>
      </c>
      <c r="AU16" s="35">
        <f t="shared" si="21"/>
        <v>1.0969999999999994E-2</v>
      </c>
      <c r="AV16" s="35">
        <f t="shared" si="22"/>
        <v>6.4900000000000001E-3</v>
      </c>
      <c r="AW16" s="35">
        <f t="shared" si="23"/>
        <v>1.0399999999999993E-3</v>
      </c>
      <c r="AX16">
        <v>0.16239999999999999</v>
      </c>
      <c r="AY16">
        <v>-1.7600000000000001E-2</v>
      </c>
      <c r="AZ16">
        <v>-1.7500000000000002E-2</v>
      </c>
      <c r="BA16" s="35">
        <f t="shared" si="24"/>
        <v>4.0139999999999995E-2</v>
      </c>
      <c r="BB16" s="35">
        <f t="shared" si="25"/>
        <v>9.0700000000000017E-3</v>
      </c>
      <c r="BC16" s="35">
        <f t="shared" si="26"/>
        <v>4.4300000000000016E-3</v>
      </c>
    </row>
    <row r="17" spans="1:55" ht="15">
      <c r="A17" s="1">
        <v>11</v>
      </c>
      <c r="B17">
        <v>0.2273</v>
      </c>
      <c r="C17">
        <v>1.77E-2</v>
      </c>
      <c r="D17">
        <v>-4.0000000000000001E-3</v>
      </c>
      <c r="E17" s="34">
        <f t="shared" si="0"/>
        <v>5.5800000000000016E-3</v>
      </c>
      <c r="F17" s="34">
        <f t="shared" si="1"/>
        <v>8.1999999999999781E-4</v>
      </c>
      <c r="G17" s="33">
        <f t="shared" si="2"/>
        <v>4.8500000000000001E-3</v>
      </c>
      <c r="H17">
        <v>0.1792</v>
      </c>
      <c r="I17">
        <v>2.8299999999999999E-2</v>
      </c>
      <c r="J17">
        <v>2.64E-2</v>
      </c>
      <c r="K17" s="35">
        <f t="shared" si="3"/>
        <v>1.1599999999999999E-2</v>
      </c>
      <c r="L17" s="35">
        <f t="shared" si="4"/>
        <v>1.4199999999999999E-2</v>
      </c>
      <c r="M17" s="35">
        <f t="shared" si="5"/>
        <v>1.9310000000000001E-2</v>
      </c>
      <c r="N17">
        <v>0.2407</v>
      </c>
      <c r="O17">
        <v>7.4999999999999997E-3</v>
      </c>
      <c r="P17">
        <v>-8.6E-3</v>
      </c>
      <c r="Q17" s="35">
        <f t="shared" si="6"/>
        <v>2.9700000000000004E-3</v>
      </c>
      <c r="R17" s="35">
        <f t="shared" si="7"/>
        <v>2.0060000000000001E-2</v>
      </c>
      <c r="S17" s="35">
        <f t="shared" si="8"/>
        <v>7.7800000000000005E-3</v>
      </c>
      <c r="T17">
        <v>0.2127</v>
      </c>
      <c r="U17">
        <v>-1.9800000000000002E-2</v>
      </c>
      <c r="V17">
        <v>-2.2800000000000001E-2</v>
      </c>
      <c r="W17" s="35">
        <f t="shared" si="9"/>
        <v>1.9699999999999995E-3</v>
      </c>
      <c r="X17" s="35">
        <f t="shared" si="10"/>
        <v>5.000000000000001E-3</v>
      </c>
      <c r="Y17" s="35">
        <f t="shared" si="11"/>
        <v>1.5380000000000001E-2</v>
      </c>
      <c r="Z17">
        <v>7.6799999999999993E-2</v>
      </c>
      <c r="AA17">
        <v>-4.7699999999999999E-2</v>
      </c>
      <c r="AB17">
        <v>4.2000000000000003E-2</v>
      </c>
      <c r="AC17" s="35">
        <f t="shared" si="12"/>
        <v>3.8200000000000039E-3</v>
      </c>
      <c r="AD17" s="35">
        <f t="shared" si="13"/>
        <v>3.406E-2</v>
      </c>
      <c r="AE17" s="35">
        <f t="shared" si="14"/>
        <v>4.138E-2</v>
      </c>
      <c r="AF17">
        <v>0.20660000000000001</v>
      </c>
      <c r="AG17">
        <v>-4.5699999999999998E-2</v>
      </c>
      <c r="AH17">
        <v>5.4999999999999997E-3</v>
      </c>
      <c r="AI17" s="35">
        <f t="shared" si="15"/>
        <v>3.3850000000000019E-2</v>
      </c>
      <c r="AJ17" s="35">
        <f t="shared" si="16"/>
        <v>4.369E-2</v>
      </c>
      <c r="AK17" s="35">
        <f t="shared" si="17"/>
        <v>4.62E-3</v>
      </c>
      <c r="AL17">
        <v>0.1807</v>
      </c>
      <c r="AM17">
        <v>-3.04E-2</v>
      </c>
      <c r="AN17">
        <v>-2.7000000000000001E-3</v>
      </c>
      <c r="AO17" s="35">
        <f t="shared" si="18"/>
        <v>4.6799999999999897E-3</v>
      </c>
      <c r="AP17" s="35">
        <f t="shared" si="19"/>
        <v>1.9889999999999998E-2</v>
      </c>
      <c r="AQ17" s="35">
        <f t="shared" si="20"/>
        <v>1.4499999999999999E-3</v>
      </c>
      <c r="AR17">
        <v>0.14560000000000001</v>
      </c>
      <c r="AS17">
        <v>-3.6700000000000003E-2</v>
      </c>
      <c r="AT17">
        <v>1.5299999999999999E-2</v>
      </c>
      <c r="AU17" s="35">
        <f t="shared" si="21"/>
        <v>4.7570000000000001E-2</v>
      </c>
      <c r="AV17" s="35">
        <f t="shared" si="22"/>
        <v>3.0010000000000002E-2</v>
      </c>
      <c r="AW17" s="35">
        <f t="shared" si="23"/>
        <v>5.96E-3</v>
      </c>
      <c r="AX17">
        <v>0.15840000000000001</v>
      </c>
      <c r="AY17">
        <v>-5.3800000000000001E-2</v>
      </c>
      <c r="AZ17">
        <v>2.1700000000000001E-2</v>
      </c>
      <c r="BA17" s="35">
        <f t="shared" si="24"/>
        <v>3.6140000000000019E-2</v>
      </c>
      <c r="BB17" s="35">
        <f t="shared" si="25"/>
        <v>4.5270000000000005E-2</v>
      </c>
      <c r="BC17" s="35">
        <f t="shared" si="26"/>
        <v>8.6300000000000005E-3</v>
      </c>
    </row>
    <row r="18" spans="1:55" ht="15">
      <c r="A18" s="1">
        <v>12</v>
      </c>
      <c r="B18">
        <v>0.24340000000000001</v>
      </c>
      <c r="C18">
        <v>1.5299999999999999E-2</v>
      </c>
      <c r="D18">
        <v>-8.9999999999999993E-3</v>
      </c>
      <c r="E18" s="34">
        <f t="shared" si="0"/>
        <v>1.0520000000000002E-2</v>
      </c>
      <c r="F18" s="34">
        <f t="shared" si="1"/>
        <v>3.2199999999999989E-3</v>
      </c>
      <c r="G18" s="33">
        <f t="shared" si="2"/>
        <v>1.4999999999999909E-4</v>
      </c>
      <c r="H18">
        <v>0.18310000000000001</v>
      </c>
      <c r="I18">
        <v>2.9000000000000001E-2</v>
      </c>
      <c r="J18">
        <v>5.4999999999999997E-3</v>
      </c>
      <c r="K18" s="35">
        <f t="shared" si="3"/>
        <v>7.6999999999999846E-3</v>
      </c>
      <c r="L18" s="35">
        <f t="shared" si="4"/>
        <v>1.4900000000000002E-2</v>
      </c>
      <c r="M18" s="35">
        <f t="shared" si="5"/>
        <v>1.5900000000000003E-3</v>
      </c>
      <c r="N18">
        <v>0.24479999999999999</v>
      </c>
      <c r="O18">
        <v>6.8999999999999999E-3</v>
      </c>
      <c r="P18">
        <v>-4.1999999999999997E-3</v>
      </c>
      <c r="Q18" s="35">
        <f t="shared" si="6"/>
        <v>1.1299999999999921E-3</v>
      </c>
      <c r="R18" s="35">
        <f t="shared" si="7"/>
        <v>2.0660000000000001E-2</v>
      </c>
      <c r="S18" s="35">
        <f t="shared" si="8"/>
        <v>3.3799999999999998E-3</v>
      </c>
      <c r="T18">
        <v>0.23169999999999999</v>
      </c>
      <c r="U18">
        <v>-1.12E-2</v>
      </c>
      <c r="V18">
        <v>-6.9999999999999999E-4</v>
      </c>
      <c r="W18" s="35">
        <f t="shared" si="9"/>
        <v>2.0969999999999989E-2</v>
      </c>
      <c r="X18" s="35">
        <f t="shared" si="10"/>
        <v>3.6000000000000008E-3</v>
      </c>
      <c r="Y18" s="35">
        <f t="shared" si="11"/>
        <v>6.7200000000000003E-3</v>
      </c>
      <c r="Z18">
        <v>9.2899999999999996E-2</v>
      </c>
      <c r="AA18">
        <v>-9.7999999999999997E-3</v>
      </c>
      <c r="AB18">
        <v>1.4500000000000001E-2</v>
      </c>
      <c r="AC18" s="35">
        <f t="shared" si="12"/>
        <v>1.2279999999999999E-2</v>
      </c>
      <c r="AD18" s="35">
        <f t="shared" si="13"/>
        <v>3.8399999999999997E-3</v>
      </c>
      <c r="AE18" s="35">
        <f t="shared" si="14"/>
        <v>1.388E-2</v>
      </c>
      <c r="AF18">
        <v>0.21809999999999999</v>
      </c>
      <c r="AG18">
        <v>8.9999999999999993E-3</v>
      </c>
      <c r="AH18">
        <v>9.1999999999999998E-3</v>
      </c>
      <c r="AI18" s="35">
        <f t="shared" si="15"/>
        <v>4.5350000000000001E-2</v>
      </c>
      <c r="AJ18" s="35">
        <f t="shared" si="16"/>
        <v>6.9899999999999997E-3</v>
      </c>
      <c r="AK18" s="35">
        <f t="shared" si="17"/>
        <v>8.3199999999999993E-3</v>
      </c>
      <c r="AL18">
        <v>0.1973</v>
      </c>
      <c r="AM18">
        <v>-1.6199999999999999E-2</v>
      </c>
      <c r="AN18">
        <v>6.1000000000000004E-3</v>
      </c>
      <c r="AO18" s="35">
        <f t="shared" si="18"/>
        <v>1.1920000000000014E-2</v>
      </c>
      <c r="AP18" s="35">
        <f t="shared" si="19"/>
        <v>5.6899999999999989E-3</v>
      </c>
      <c r="AQ18" s="35">
        <f t="shared" si="20"/>
        <v>1.9500000000000003E-3</v>
      </c>
      <c r="AR18">
        <v>7.5700000000000003E-2</v>
      </c>
      <c r="AS18">
        <v>4.0500000000000001E-2</v>
      </c>
      <c r="AT18">
        <v>1.0200000000000001E-2</v>
      </c>
      <c r="AU18" s="35">
        <f t="shared" si="21"/>
        <v>2.2330000000000003E-2</v>
      </c>
      <c r="AV18" s="35">
        <f t="shared" si="22"/>
        <v>3.381E-2</v>
      </c>
      <c r="AW18" s="35">
        <f t="shared" si="23"/>
        <v>8.6000000000000139E-4</v>
      </c>
      <c r="AX18">
        <v>0.16</v>
      </c>
      <c r="AY18">
        <v>-2.9999999999999997E-4</v>
      </c>
      <c r="AZ18">
        <v>1.2E-2</v>
      </c>
      <c r="BA18" s="35">
        <f t="shared" si="24"/>
        <v>3.774000000000001E-2</v>
      </c>
      <c r="BB18" s="35">
        <f t="shared" si="25"/>
        <v>8.2299999999999995E-3</v>
      </c>
      <c r="BC18" s="35">
        <f t="shared" si="26"/>
        <v>1.0699999999999998E-3</v>
      </c>
    </row>
    <row r="19" spans="1:55" ht="15">
      <c r="A19" s="1">
        <v>13</v>
      </c>
      <c r="B19">
        <v>0.24579999999999999</v>
      </c>
      <c r="C19">
        <v>2.41E-2</v>
      </c>
      <c r="D19">
        <v>-1.52E-2</v>
      </c>
      <c r="E19" s="34">
        <f t="shared" si="0"/>
        <v>1.2919999999999987E-2</v>
      </c>
      <c r="F19" s="34">
        <f t="shared" si="1"/>
        <v>5.5800000000000016E-3</v>
      </c>
      <c r="G19" s="33">
        <f t="shared" si="2"/>
        <v>6.3499999999999997E-3</v>
      </c>
      <c r="H19">
        <v>0.2117</v>
      </c>
      <c r="I19">
        <v>1.9199999999999998E-2</v>
      </c>
      <c r="J19">
        <v>4.1999999999999997E-3</v>
      </c>
      <c r="K19" s="35">
        <f t="shared" si="3"/>
        <v>2.0900000000000002E-2</v>
      </c>
      <c r="L19" s="35">
        <f t="shared" si="4"/>
        <v>5.0999999999999986E-3</v>
      </c>
      <c r="M19" s="35">
        <f t="shared" si="5"/>
        <v>2.8900000000000002E-3</v>
      </c>
      <c r="N19">
        <v>0.24529999999999999</v>
      </c>
      <c r="O19">
        <v>1.9E-3</v>
      </c>
      <c r="P19">
        <v>7.7000000000000002E-3</v>
      </c>
      <c r="Q19" s="35">
        <f t="shared" si="6"/>
        <v>1.6299999999999926E-3</v>
      </c>
      <c r="R19" s="35">
        <f t="shared" si="7"/>
        <v>2.5660000000000002E-2</v>
      </c>
      <c r="S19" s="35">
        <f t="shared" si="8"/>
        <v>6.8800000000000007E-3</v>
      </c>
      <c r="T19">
        <v>0.22140000000000001</v>
      </c>
      <c r="U19">
        <v>-2.1499999999999998E-2</v>
      </c>
      <c r="V19">
        <v>-8.0999999999999996E-3</v>
      </c>
      <c r="W19" s="35">
        <f t="shared" si="9"/>
        <v>1.0670000000000013E-2</v>
      </c>
      <c r="X19" s="35">
        <f t="shared" si="10"/>
        <v>6.6999999999999976E-3</v>
      </c>
      <c r="Y19" s="35">
        <f t="shared" si="11"/>
        <v>6.7999999999999918E-4</v>
      </c>
      <c r="Z19">
        <v>5.9700000000000003E-2</v>
      </c>
      <c r="AA19">
        <v>-7.4000000000000003E-3</v>
      </c>
      <c r="AB19">
        <v>2.9999999999999997E-4</v>
      </c>
      <c r="AC19" s="35">
        <f t="shared" si="12"/>
        <v>2.0919999999999994E-2</v>
      </c>
      <c r="AD19" s="35">
        <f t="shared" si="13"/>
        <v>6.239999999999999E-3</v>
      </c>
      <c r="AE19" s="35">
        <f t="shared" si="14"/>
        <v>3.2000000000000003E-4</v>
      </c>
      <c r="AF19">
        <v>0.19409999999999999</v>
      </c>
      <c r="AG19">
        <v>-1.29E-2</v>
      </c>
      <c r="AH19">
        <v>-1.9199999999999998E-2</v>
      </c>
      <c r="AI19" s="35">
        <f t="shared" si="15"/>
        <v>2.1350000000000008E-2</v>
      </c>
      <c r="AJ19" s="35">
        <f t="shared" si="16"/>
        <v>1.089E-2</v>
      </c>
      <c r="AK19" s="35">
        <f t="shared" si="17"/>
        <v>1.8319999999999999E-2</v>
      </c>
      <c r="AL19">
        <v>0.16420000000000001</v>
      </c>
      <c r="AM19">
        <v>9.4999999999999998E-3</v>
      </c>
      <c r="AN19">
        <v>1E-3</v>
      </c>
      <c r="AO19" s="35">
        <f t="shared" si="18"/>
        <v>2.1179999999999977E-2</v>
      </c>
      <c r="AP19" s="35">
        <f t="shared" si="19"/>
        <v>1.0100000000000005E-3</v>
      </c>
      <c r="AQ19" s="35">
        <f t="shared" si="20"/>
        <v>3.15E-3</v>
      </c>
      <c r="AR19">
        <v>8.3699999999999997E-2</v>
      </c>
      <c r="AS19">
        <v>3.2399999999999998E-2</v>
      </c>
      <c r="AT19">
        <v>7.4000000000000003E-3</v>
      </c>
      <c r="AU19" s="35">
        <f t="shared" si="21"/>
        <v>1.4330000000000009E-2</v>
      </c>
      <c r="AV19" s="35">
        <f t="shared" si="22"/>
        <v>2.5709999999999997E-2</v>
      </c>
      <c r="AW19" s="35">
        <f t="shared" si="23"/>
        <v>1.939999999999999E-3</v>
      </c>
      <c r="AX19">
        <v>0.1348</v>
      </c>
      <c r="AY19">
        <v>1.3599999999999999E-2</v>
      </c>
      <c r="AZ19">
        <v>6.1999999999999998E-3</v>
      </c>
      <c r="BA19" s="35">
        <f t="shared" si="24"/>
        <v>1.2540000000000009E-2</v>
      </c>
      <c r="BB19" s="35">
        <f t="shared" si="25"/>
        <v>5.0699999999999999E-3</v>
      </c>
      <c r="BC19" s="35">
        <f t="shared" si="26"/>
        <v>6.8700000000000002E-3</v>
      </c>
    </row>
    <row r="20" spans="1:55" ht="15">
      <c r="A20" s="1">
        <v>14</v>
      </c>
      <c r="B20">
        <v>0.25459999999999999</v>
      </c>
      <c r="C20">
        <v>1.4E-2</v>
      </c>
      <c r="D20">
        <v>-1.0999999999999999E-2</v>
      </c>
      <c r="E20" s="34">
        <f t="shared" si="0"/>
        <v>2.1719999999999989E-2</v>
      </c>
      <c r="F20" s="34">
        <f t="shared" si="1"/>
        <v>4.519999999999998E-3</v>
      </c>
      <c r="G20" s="33">
        <f t="shared" si="2"/>
        <v>2.1499999999999991E-3</v>
      </c>
      <c r="H20">
        <v>0.1706</v>
      </c>
      <c r="I20">
        <v>1.6500000000000001E-2</v>
      </c>
      <c r="J20">
        <v>3.1800000000000002E-2</v>
      </c>
      <c r="K20" s="35">
        <f t="shared" si="3"/>
        <v>2.0199999999999996E-2</v>
      </c>
      <c r="L20" s="35">
        <f t="shared" si="4"/>
        <v>2.4000000000000011E-3</v>
      </c>
      <c r="M20" s="35">
        <f t="shared" si="5"/>
        <v>2.4710000000000003E-2</v>
      </c>
      <c r="N20">
        <v>0.25480000000000003</v>
      </c>
      <c r="O20">
        <v>1.95E-2</v>
      </c>
      <c r="P20">
        <v>1.9E-2</v>
      </c>
      <c r="Q20" s="35">
        <f t="shared" si="6"/>
        <v>1.1130000000000029E-2</v>
      </c>
      <c r="R20" s="35">
        <f t="shared" si="7"/>
        <v>8.0600000000000012E-3</v>
      </c>
      <c r="S20" s="35">
        <f t="shared" si="8"/>
        <v>1.8179999999999998E-2</v>
      </c>
      <c r="T20">
        <v>0.21829999999999999</v>
      </c>
      <c r="U20">
        <v>1.9E-3</v>
      </c>
      <c r="V20">
        <v>-1.55E-2</v>
      </c>
      <c r="W20" s="35">
        <f t="shared" si="9"/>
        <v>7.5699999999999934E-3</v>
      </c>
      <c r="X20" s="35">
        <f t="shared" si="10"/>
        <v>1.29E-2</v>
      </c>
      <c r="Y20" s="35">
        <f t="shared" si="11"/>
        <v>8.0800000000000004E-3</v>
      </c>
      <c r="Z20">
        <v>9.3200000000000005E-2</v>
      </c>
      <c r="AA20">
        <v>-3.8300000000000001E-2</v>
      </c>
      <c r="AB20">
        <v>-2.3999999999999998E-3</v>
      </c>
      <c r="AC20" s="35">
        <f t="shared" si="12"/>
        <v>1.2580000000000008E-2</v>
      </c>
      <c r="AD20" s="35">
        <f t="shared" si="13"/>
        <v>2.4660000000000001E-2</v>
      </c>
      <c r="AE20" s="35">
        <f t="shared" si="14"/>
        <v>1.7799999999999999E-3</v>
      </c>
      <c r="AF20">
        <v>0.18279999999999999</v>
      </c>
      <c r="AG20">
        <v>-4.2299999999999997E-2</v>
      </c>
      <c r="AH20">
        <v>7.6E-3</v>
      </c>
      <c r="AI20" s="35">
        <f t="shared" si="15"/>
        <v>1.0050000000000003E-2</v>
      </c>
      <c r="AJ20" s="35">
        <f t="shared" si="16"/>
        <v>4.0289999999999999E-2</v>
      </c>
      <c r="AK20" s="35">
        <f t="shared" si="17"/>
        <v>6.7200000000000003E-3</v>
      </c>
      <c r="AL20">
        <v>0.1855</v>
      </c>
      <c r="AM20">
        <v>3.4200000000000001E-2</v>
      </c>
      <c r="AN20">
        <v>-6.6E-3</v>
      </c>
      <c r="AO20" s="35">
        <f t="shared" si="18"/>
        <v>1.2000000000000899E-4</v>
      </c>
      <c r="AP20" s="35">
        <f t="shared" si="19"/>
        <v>2.3690000000000003E-2</v>
      </c>
      <c r="AQ20" s="35">
        <f t="shared" si="20"/>
        <v>2.4499999999999999E-3</v>
      </c>
      <c r="AR20">
        <v>0.1298</v>
      </c>
      <c r="AS20">
        <v>-4.1000000000000003E-3</v>
      </c>
      <c r="AT20">
        <v>2.69E-2</v>
      </c>
      <c r="AU20" s="35">
        <f t="shared" si="21"/>
        <v>3.1769999999999993E-2</v>
      </c>
      <c r="AV20" s="35">
        <f t="shared" si="22"/>
        <v>2.5899999999999994E-3</v>
      </c>
      <c r="AW20" s="35">
        <f t="shared" si="23"/>
        <v>1.7559999999999999E-2</v>
      </c>
      <c r="AX20">
        <v>0.14280000000000001</v>
      </c>
      <c r="AY20">
        <v>-1.54E-2</v>
      </c>
      <c r="AZ20">
        <v>2.0199999999999999E-2</v>
      </c>
      <c r="BA20" s="35">
        <f t="shared" si="24"/>
        <v>2.0540000000000017E-2</v>
      </c>
      <c r="BB20" s="35">
        <f t="shared" si="25"/>
        <v>6.8700000000000011E-3</v>
      </c>
      <c r="BC20" s="35">
        <f t="shared" si="26"/>
        <v>7.1299999999999992E-3</v>
      </c>
    </row>
    <row r="21" spans="1:55" ht="15">
      <c r="A21" s="1">
        <v>15</v>
      </c>
      <c r="B21">
        <v>0.24279999999999999</v>
      </c>
      <c r="C21">
        <v>1.4999999999999999E-2</v>
      </c>
      <c r="D21">
        <v>-1.41E-2</v>
      </c>
      <c r="E21" s="34">
        <f t="shared" si="0"/>
        <v>9.9199999999999844E-3</v>
      </c>
      <c r="F21" s="34">
        <f t="shared" si="1"/>
        <v>3.5199999999999988E-3</v>
      </c>
      <c r="G21" s="33">
        <f t="shared" si="2"/>
        <v>5.2499999999999995E-3</v>
      </c>
      <c r="H21">
        <v>0.16969999999999999</v>
      </c>
      <c r="I21">
        <v>0.03</v>
      </c>
      <c r="J21">
        <v>5.4999999999999997E-3</v>
      </c>
      <c r="K21" s="35">
        <f t="shared" si="3"/>
        <v>2.1100000000000008E-2</v>
      </c>
      <c r="L21" s="35">
        <f t="shared" si="4"/>
        <v>1.5899999999999997E-2</v>
      </c>
      <c r="M21" s="35">
        <f t="shared" si="5"/>
        <v>1.5900000000000003E-3</v>
      </c>
      <c r="N21">
        <v>0.25600000000000001</v>
      </c>
      <c r="O21">
        <v>9.7000000000000003E-3</v>
      </c>
      <c r="P21">
        <v>1.24E-2</v>
      </c>
      <c r="Q21" s="35">
        <f t="shared" si="6"/>
        <v>1.2330000000000008E-2</v>
      </c>
      <c r="R21" s="35">
        <f t="shared" si="7"/>
        <v>1.7860000000000001E-2</v>
      </c>
      <c r="S21" s="35">
        <f t="shared" si="8"/>
        <v>1.158E-2</v>
      </c>
      <c r="T21">
        <v>0.217</v>
      </c>
      <c r="U21">
        <v>4.1000000000000003E-3</v>
      </c>
      <c r="V21">
        <v>-1.7600000000000001E-2</v>
      </c>
      <c r="W21" s="35">
        <f t="shared" si="9"/>
        <v>6.2699999999999978E-3</v>
      </c>
      <c r="X21" s="35">
        <f t="shared" si="10"/>
        <v>1.0700000000000001E-2</v>
      </c>
      <c r="Y21" s="35">
        <f t="shared" si="11"/>
        <v>1.0180000000000002E-2</v>
      </c>
      <c r="Z21">
        <v>6.2399999999999997E-2</v>
      </c>
      <c r="AA21">
        <v>4.0000000000000002E-4</v>
      </c>
      <c r="AB21">
        <v>3.3E-3</v>
      </c>
      <c r="AC21" s="35">
        <f t="shared" si="12"/>
        <v>1.822E-2</v>
      </c>
      <c r="AD21" s="35">
        <f t="shared" si="13"/>
        <v>1.324E-2</v>
      </c>
      <c r="AE21" s="35">
        <f t="shared" si="14"/>
        <v>2.6800000000000001E-3</v>
      </c>
      <c r="AF21">
        <v>0.19289999999999999</v>
      </c>
      <c r="AG21">
        <v>1.8499999999999999E-2</v>
      </c>
      <c r="AH21">
        <v>3.5499999999999997E-2</v>
      </c>
      <c r="AI21" s="35">
        <f t="shared" si="15"/>
        <v>2.0150000000000001E-2</v>
      </c>
      <c r="AJ21" s="35">
        <f t="shared" si="16"/>
        <v>1.6489999999999998E-2</v>
      </c>
      <c r="AK21" s="35">
        <f t="shared" si="17"/>
        <v>3.4619999999999998E-2</v>
      </c>
      <c r="AL21">
        <v>0.18890000000000001</v>
      </c>
      <c r="AM21">
        <v>1.4E-2</v>
      </c>
      <c r="AN21">
        <v>-8.9999999999999998E-4</v>
      </c>
      <c r="AO21" s="35">
        <f t="shared" si="18"/>
        <v>3.5200000000000231E-3</v>
      </c>
      <c r="AP21" s="35">
        <f t="shared" si="19"/>
        <v>3.49E-3</v>
      </c>
      <c r="AQ21" s="35">
        <f t="shared" si="20"/>
        <v>3.2500000000000003E-3</v>
      </c>
      <c r="AR21">
        <v>0.13109999999999999</v>
      </c>
      <c r="AS21">
        <v>-6.7000000000000002E-3</v>
      </c>
      <c r="AT21">
        <v>3.8199999999999998E-2</v>
      </c>
      <c r="AU21" s="35">
        <f t="shared" si="21"/>
        <v>3.3069999999999988E-2</v>
      </c>
      <c r="AV21" s="35">
        <f t="shared" si="22"/>
        <v>1.000000000000046E-5</v>
      </c>
      <c r="AW21" s="35">
        <f t="shared" si="23"/>
        <v>2.8859999999999997E-2</v>
      </c>
      <c r="AX21">
        <v>0.14099999999999999</v>
      </c>
      <c r="AY21">
        <v>1.2699999999999999E-2</v>
      </c>
      <c r="AZ21">
        <v>-1.9800000000000002E-2</v>
      </c>
      <c r="BA21" s="35">
        <f t="shared" si="24"/>
        <v>1.8739999999999993E-2</v>
      </c>
      <c r="BB21" s="35">
        <f t="shared" si="25"/>
        <v>4.1700000000000001E-3</v>
      </c>
      <c r="BC21" s="35">
        <f t="shared" si="26"/>
        <v>6.7300000000000016E-3</v>
      </c>
    </row>
    <row r="22" spans="1:55" ht="15">
      <c r="A22" s="1">
        <v>16</v>
      </c>
      <c r="B22">
        <v>0.24779999999999999</v>
      </c>
      <c r="C22">
        <v>1.83E-2</v>
      </c>
      <c r="D22">
        <v>-4.5999999999999999E-3</v>
      </c>
      <c r="E22" s="34">
        <f t="shared" si="0"/>
        <v>1.4919999999999989E-2</v>
      </c>
      <c r="F22" s="34">
        <f t="shared" si="1"/>
        <v>2.1999999999999797E-4</v>
      </c>
      <c r="G22" s="33">
        <f t="shared" si="2"/>
        <v>4.2500000000000003E-3</v>
      </c>
      <c r="H22">
        <v>0.18479999999999999</v>
      </c>
      <c r="I22">
        <v>1.6500000000000001E-2</v>
      </c>
      <c r="J22">
        <v>-3.5000000000000001E-3</v>
      </c>
      <c r="K22" s="35">
        <f t="shared" si="3"/>
        <v>6.0000000000000053E-3</v>
      </c>
      <c r="L22" s="35">
        <f t="shared" si="4"/>
        <v>2.4000000000000011E-3</v>
      </c>
      <c r="M22" s="35">
        <f t="shared" si="5"/>
        <v>3.5899999999999999E-3</v>
      </c>
      <c r="N22">
        <v>0.254</v>
      </c>
      <c r="O22">
        <v>6.3E-3</v>
      </c>
      <c r="P22">
        <v>-1.2999999999999999E-3</v>
      </c>
      <c r="Q22" s="35">
        <f t="shared" si="6"/>
        <v>1.0330000000000006E-2</v>
      </c>
      <c r="R22" s="35">
        <f t="shared" si="7"/>
        <v>2.1260000000000001E-2</v>
      </c>
      <c r="S22" s="35">
        <f t="shared" si="8"/>
        <v>4.7999999999999996E-4</v>
      </c>
      <c r="T22">
        <v>0.20499999999999999</v>
      </c>
      <c r="U22">
        <v>-2.4299999999999999E-2</v>
      </c>
      <c r="V22">
        <v>6.4999999999999997E-3</v>
      </c>
      <c r="W22" s="35">
        <f t="shared" si="9"/>
        <v>5.7300000000000129E-3</v>
      </c>
      <c r="X22" s="35">
        <f t="shared" si="10"/>
        <v>9.499999999999998E-3</v>
      </c>
      <c r="Y22" s="35">
        <f t="shared" si="11"/>
        <v>9.2000000000000068E-4</v>
      </c>
      <c r="Z22">
        <v>4.9799999999999997E-2</v>
      </c>
      <c r="AA22">
        <v>2.76E-2</v>
      </c>
      <c r="AB22">
        <v>4.5999999999999999E-3</v>
      </c>
      <c r="AC22" s="35">
        <f t="shared" si="12"/>
        <v>3.082E-2</v>
      </c>
      <c r="AD22" s="35">
        <f t="shared" si="13"/>
        <v>1.396E-2</v>
      </c>
      <c r="AE22" s="35">
        <f t="shared" si="14"/>
        <v>3.98E-3</v>
      </c>
      <c r="AF22">
        <v>0.18479999999999999</v>
      </c>
      <c r="AG22">
        <v>-3.04E-2</v>
      </c>
      <c r="AH22">
        <v>-2.1999999999999999E-2</v>
      </c>
      <c r="AI22" s="35">
        <f t="shared" si="15"/>
        <v>1.2050000000000005E-2</v>
      </c>
      <c r="AJ22" s="35">
        <f t="shared" si="16"/>
        <v>2.8389999999999999E-2</v>
      </c>
      <c r="AK22" s="35">
        <f t="shared" si="17"/>
        <v>2.112E-2</v>
      </c>
      <c r="AL22">
        <v>0.19839999999999999</v>
      </c>
      <c r="AM22">
        <v>2.2499999999999999E-2</v>
      </c>
      <c r="AN22">
        <v>2.3999999999999998E-3</v>
      </c>
      <c r="AO22" s="35">
        <f t="shared" si="18"/>
        <v>1.3020000000000004E-2</v>
      </c>
      <c r="AP22" s="35">
        <f t="shared" si="19"/>
        <v>1.1989999999999999E-2</v>
      </c>
      <c r="AQ22" s="35">
        <f t="shared" si="20"/>
        <v>1.7500000000000003E-3</v>
      </c>
      <c r="AR22">
        <v>0.1009</v>
      </c>
      <c r="AS22">
        <v>2.1999999999999999E-2</v>
      </c>
      <c r="AT22">
        <v>4.9700000000000001E-2</v>
      </c>
      <c r="AU22" s="35">
        <f t="shared" si="21"/>
        <v>2.8699999999999976E-3</v>
      </c>
      <c r="AV22" s="35">
        <f t="shared" si="22"/>
        <v>1.5309999999999999E-2</v>
      </c>
      <c r="AW22" s="35">
        <f t="shared" si="23"/>
        <v>4.036E-2</v>
      </c>
      <c r="AX22">
        <v>0.1225</v>
      </c>
      <c r="AY22">
        <v>-1.2699999999999999E-2</v>
      </c>
      <c r="AZ22">
        <v>-2.6200000000000001E-2</v>
      </c>
      <c r="BA22" s="35">
        <f t="shared" si="24"/>
        <v>2.400000000000041E-4</v>
      </c>
      <c r="BB22" s="35">
        <f t="shared" si="25"/>
        <v>4.1700000000000001E-3</v>
      </c>
      <c r="BC22" s="35">
        <f t="shared" si="26"/>
        <v>1.3130000000000001E-2</v>
      </c>
    </row>
    <row r="23" spans="1:55" ht="15">
      <c r="A23" s="1">
        <v>17</v>
      </c>
      <c r="B23">
        <v>0.22140000000000001</v>
      </c>
      <c r="C23">
        <v>1.8100000000000002E-2</v>
      </c>
      <c r="D23">
        <v>-2.0999999999999999E-3</v>
      </c>
      <c r="E23" s="34">
        <f t="shared" si="0"/>
        <v>1.147999999999999E-2</v>
      </c>
      <c r="F23" s="34">
        <f t="shared" si="1"/>
        <v>4.1999999999999676E-4</v>
      </c>
      <c r="G23" s="33">
        <f t="shared" si="2"/>
        <v>6.7500000000000008E-3</v>
      </c>
      <c r="H23">
        <v>0.18310000000000001</v>
      </c>
      <c r="I23">
        <v>1E-3</v>
      </c>
      <c r="J23">
        <v>-1.0500000000000001E-2</v>
      </c>
      <c r="K23" s="35">
        <f t="shared" si="3"/>
        <v>7.6999999999999846E-3</v>
      </c>
      <c r="L23" s="35">
        <f t="shared" si="4"/>
        <v>1.3100000000000001E-2</v>
      </c>
      <c r="M23" s="35">
        <f t="shared" si="5"/>
        <v>3.4100000000000007E-3</v>
      </c>
      <c r="N23">
        <v>0.26190000000000002</v>
      </c>
      <c r="O23">
        <v>2.1700000000000001E-2</v>
      </c>
      <c r="P23">
        <v>-1.29E-2</v>
      </c>
      <c r="Q23" s="35">
        <f t="shared" si="6"/>
        <v>1.8230000000000024E-2</v>
      </c>
      <c r="R23" s="35">
        <f t="shared" si="7"/>
        <v>5.8600000000000006E-3</v>
      </c>
      <c r="S23" s="35">
        <f t="shared" si="8"/>
        <v>1.208E-2</v>
      </c>
      <c r="T23">
        <v>0.19600000000000001</v>
      </c>
      <c r="U23">
        <v>9.7000000000000003E-3</v>
      </c>
      <c r="V23">
        <v>-1.3299999999999999E-2</v>
      </c>
      <c r="W23" s="35">
        <f t="shared" si="9"/>
        <v>1.4729999999999993E-2</v>
      </c>
      <c r="X23" s="35">
        <f t="shared" si="10"/>
        <v>5.1000000000000004E-3</v>
      </c>
      <c r="Y23" s="35">
        <f t="shared" si="11"/>
        <v>5.8799999999999989E-3</v>
      </c>
      <c r="Z23">
        <v>6.2799999999999995E-2</v>
      </c>
      <c r="AA23">
        <v>1.2699999999999999E-2</v>
      </c>
      <c r="AB23">
        <v>2.3999999999999998E-3</v>
      </c>
      <c r="AC23" s="35">
        <f t="shared" si="12"/>
        <v>1.7820000000000003E-2</v>
      </c>
      <c r="AD23" s="35">
        <f t="shared" si="13"/>
        <v>9.3999999999999986E-4</v>
      </c>
      <c r="AE23" s="35">
        <f t="shared" si="14"/>
        <v>1.7799999999999999E-3</v>
      </c>
      <c r="AF23">
        <v>0.16450000000000001</v>
      </c>
      <c r="AG23">
        <v>-1.2699999999999999E-2</v>
      </c>
      <c r="AH23">
        <v>2.5100000000000001E-2</v>
      </c>
      <c r="AI23" s="35">
        <f t="shared" si="15"/>
        <v>8.2499999999999796E-3</v>
      </c>
      <c r="AJ23" s="35">
        <f t="shared" si="16"/>
        <v>1.069E-2</v>
      </c>
      <c r="AK23" s="35">
        <f t="shared" si="17"/>
        <v>2.4220000000000002E-2</v>
      </c>
      <c r="AL23">
        <v>0.2</v>
      </c>
      <c r="AM23">
        <v>1.7999999999999999E-2</v>
      </c>
      <c r="AN23">
        <v>9.1000000000000004E-3</v>
      </c>
      <c r="AO23" s="35">
        <f t="shared" si="18"/>
        <v>1.4620000000000022E-2</v>
      </c>
      <c r="AP23" s="35">
        <f t="shared" si="19"/>
        <v>7.4899999999999984E-3</v>
      </c>
      <c r="AQ23" s="35">
        <f t="shared" si="20"/>
        <v>4.9500000000000004E-3</v>
      </c>
      <c r="AR23">
        <v>8.1900000000000001E-2</v>
      </c>
      <c r="AS23">
        <v>4.9200000000000001E-2</v>
      </c>
      <c r="AT23">
        <v>4.5400000000000003E-2</v>
      </c>
      <c r="AU23" s="35">
        <f t="shared" si="21"/>
        <v>1.6130000000000005E-2</v>
      </c>
      <c r="AV23" s="35">
        <f t="shared" si="22"/>
        <v>4.2509999999999999E-2</v>
      </c>
      <c r="AW23" s="35">
        <f t="shared" si="23"/>
        <v>3.6060000000000002E-2</v>
      </c>
      <c r="AX23">
        <v>0.11</v>
      </c>
      <c r="AY23">
        <v>-2.5399999999999999E-2</v>
      </c>
      <c r="AZ23">
        <v>1.6000000000000001E-3</v>
      </c>
      <c r="BA23" s="35">
        <f t="shared" si="24"/>
        <v>1.2259999999999993E-2</v>
      </c>
      <c r="BB23" s="35">
        <f t="shared" si="25"/>
        <v>1.687E-2</v>
      </c>
      <c r="BC23" s="35">
        <f t="shared" si="26"/>
        <v>1.1469999999999999E-2</v>
      </c>
    </row>
    <row r="24" spans="1:55" ht="15">
      <c r="A24" s="1">
        <v>18</v>
      </c>
      <c r="B24">
        <v>0.24249999999999999</v>
      </c>
      <c r="C24">
        <v>2.5000000000000001E-2</v>
      </c>
      <c r="D24">
        <v>-9.7999999999999997E-3</v>
      </c>
      <c r="E24" s="34">
        <f t="shared" si="0"/>
        <v>9.6199999999999897E-3</v>
      </c>
      <c r="F24" s="34">
        <f t="shared" si="1"/>
        <v>6.4800000000000031E-3</v>
      </c>
      <c r="G24" s="33">
        <f t="shared" si="2"/>
        <v>9.4999999999999946E-4</v>
      </c>
      <c r="H24">
        <v>0.2399</v>
      </c>
      <c r="I24">
        <v>3.3700000000000001E-2</v>
      </c>
      <c r="J24">
        <v>0</v>
      </c>
      <c r="K24" s="35">
        <f t="shared" si="3"/>
        <v>4.9100000000000005E-2</v>
      </c>
      <c r="L24" s="35">
        <f t="shared" si="4"/>
        <v>1.9599999999999999E-2</v>
      </c>
      <c r="M24" s="35">
        <f t="shared" si="5"/>
        <v>7.0899999999999999E-3</v>
      </c>
      <c r="N24">
        <v>0.26050000000000001</v>
      </c>
      <c r="O24">
        <v>1.9E-2</v>
      </c>
      <c r="P24">
        <v>-3.8E-3</v>
      </c>
      <c r="Q24" s="35">
        <f t="shared" si="6"/>
        <v>1.6830000000000012E-2</v>
      </c>
      <c r="R24" s="35">
        <f t="shared" si="7"/>
        <v>8.5600000000000016E-3</v>
      </c>
      <c r="S24" s="35">
        <f t="shared" si="8"/>
        <v>2.98E-3</v>
      </c>
      <c r="T24">
        <v>0.18659999999999999</v>
      </c>
      <c r="U24">
        <v>3.3E-3</v>
      </c>
      <c r="V24">
        <v>1.4E-3</v>
      </c>
      <c r="W24" s="35">
        <f t="shared" si="9"/>
        <v>2.4130000000000013E-2</v>
      </c>
      <c r="X24" s="35">
        <f t="shared" si="10"/>
        <v>1.15E-2</v>
      </c>
      <c r="Y24" s="35">
        <f t="shared" si="11"/>
        <v>6.0200000000000002E-3</v>
      </c>
      <c r="Z24">
        <v>8.1600000000000006E-2</v>
      </c>
      <c r="AA24">
        <v>4.1599999999999998E-2</v>
      </c>
      <c r="AB24">
        <v>-3.7100000000000001E-2</v>
      </c>
      <c r="AC24" s="35">
        <f t="shared" si="12"/>
        <v>9.8000000000000864E-4</v>
      </c>
      <c r="AD24" s="35">
        <f t="shared" si="13"/>
        <v>2.7959999999999999E-2</v>
      </c>
      <c r="AE24" s="35">
        <f t="shared" si="14"/>
        <v>3.6479999999999999E-2</v>
      </c>
      <c r="AF24">
        <v>0.19719999999999999</v>
      </c>
      <c r="AG24">
        <v>2.47E-2</v>
      </c>
      <c r="AH24">
        <v>-2.2499999999999999E-2</v>
      </c>
      <c r="AI24" s="35">
        <f t="shared" si="15"/>
        <v>2.445E-2</v>
      </c>
      <c r="AJ24" s="35">
        <f t="shared" si="16"/>
        <v>2.2689999999999998E-2</v>
      </c>
      <c r="AK24" s="35">
        <f t="shared" si="17"/>
        <v>2.162E-2</v>
      </c>
      <c r="AL24">
        <v>0.1741</v>
      </c>
      <c r="AM24">
        <v>1.9599999999999999E-2</v>
      </c>
      <c r="AN24">
        <v>8.5000000000000006E-3</v>
      </c>
      <c r="AO24" s="35">
        <f t="shared" si="18"/>
        <v>1.1279999999999984E-2</v>
      </c>
      <c r="AP24" s="35">
        <f t="shared" si="19"/>
        <v>9.0899999999999991E-3</v>
      </c>
      <c r="AQ24" s="35">
        <f t="shared" si="20"/>
        <v>4.3500000000000006E-3</v>
      </c>
      <c r="AR24">
        <v>0.12690000000000001</v>
      </c>
      <c r="AS24">
        <v>1E-3</v>
      </c>
      <c r="AT24">
        <v>-1.6199999999999999E-2</v>
      </c>
      <c r="AU24" s="35">
        <f t="shared" si="21"/>
        <v>2.8870000000000007E-2</v>
      </c>
      <c r="AV24" s="35">
        <f t="shared" si="22"/>
        <v>5.6899999999999997E-3</v>
      </c>
      <c r="AW24" s="35">
        <f t="shared" si="23"/>
        <v>6.8599999999999998E-3</v>
      </c>
      <c r="AX24">
        <v>0.121</v>
      </c>
      <c r="AY24">
        <v>-1.35E-2</v>
      </c>
      <c r="AZ24">
        <v>2.2100000000000002E-2</v>
      </c>
      <c r="BA24" s="35">
        <f t="shared" si="24"/>
        <v>1.2599999999999972E-3</v>
      </c>
      <c r="BB24" s="35">
        <f t="shared" si="25"/>
        <v>4.9700000000000005E-3</v>
      </c>
      <c r="BC24" s="35">
        <f t="shared" si="26"/>
        <v>9.0300000000000016E-3</v>
      </c>
    </row>
    <row r="25" spans="1:55" ht="15">
      <c r="A25" s="1">
        <v>19</v>
      </c>
      <c r="B25">
        <v>0.24709999999999999</v>
      </c>
      <c r="C25">
        <v>2.0500000000000001E-2</v>
      </c>
      <c r="D25">
        <v>-1.7100000000000001E-2</v>
      </c>
      <c r="E25" s="34">
        <f t="shared" si="0"/>
        <v>1.4219999999999983E-2</v>
      </c>
      <c r="F25" s="34">
        <f t="shared" si="1"/>
        <v>1.9800000000000026E-3</v>
      </c>
      <c r="G25" s="33">
        <f t="shared" si="2"/>
        <v>8.2500000000000004E-3</v>
      </c>
      <c r="H25">
        <v>0.23760000000000001</v>
      </c>
      <c r="I25">
        <v>1.46E-2</v>
      </c>
      <c r="J25">
        <v>7.4999999999999997E-3</v>
      </c>
      <c r="K25" s="35">
        <f t="shared" si="3"/>
        <v>4.6800000000000008E-2</v>
      </c>
      <c r="L25" s="35">
        <f t="shared" si="4"/>
        <v>5.0000000000000044E-4</v>
      </c>
      <c r="M25" s="35">
        <f t="shared" si="5"/>
        <v>4.0999999999999977E-4</v>
      </c>
      <c r="N25">
        <v>0.24929999999999999</v>
      </c>
      <c r="O25">
        <v>2.2200000000000001E-2</v>
      </c>
      <c r="P25">
        <v>4.3E-3</v>
      </c>
      <c r="Q25" s="35">
        <f t="shared" si="6"/>
        <v>5.6299999999999961E-3</v>
      </c>
      <c r="R25" s="35">
        <f t="shared" si="7"/>
        <v>5.3600000000000002E-3</v>
      </c>
      <c r="S25" s="35">
        <f t="shared" si="8"/>
        <v>3.48E-3</v>
      </c>
      <c r="T25">
        <v>0.1804</v>
      </c>
      <c r="U25">
        <v>-1.5599999999999999E-2</v>
      </c>
      <c r="V25">
        <v>1E-3</v>
      </c>
      <c r="W25" s="35">
        <f t="shared" si="9"/>
        <v>3.0329999999999996E-2</v>
      </c>
      <c r="X25" s="35">
        <f t="shared" si="10"/>
        <v>7.9999999999999863E-4</v>
      </c>
      <c r="Y25" s="35">
        <f t="shared" si="11"/>
        <v>6.4200000000000004E-3</v>
      </c>
      <c r="Z25">
        <v>0.1055</v>
      </c>
      <c r="AA25">
        <v>3.3099999999999997E-2</v>
      </c>
      <c r="AB25">
        <v>-2.47E-2</v>
      </c>
      <c r="AC25" s="35">
        <f t="shared" si="12"/>
        <v>2.4879999999999999E-2</v>
      </c>
      <c r="AD25" s="35">
        <f t="shared" si="13"/>
        <v>1.9459999999999998E-2</v>
      </c>
      <c r="AE25" s="35">
        <f t="shared" si="14"/>
        <v>2.4080000000000001E-2</v>
      </c>
      <c r="AF25">
        <v>0.1842</v>
      </c>
      <c r="AG25">
        <v>1.7100000000000001E-2</v>
      </c>
      <c r="AH25">
        <v>-1.9599999999999999E-2</v>
      </c>
      <c r="AI25" s="35">
        <f t="shared" si="15"/>
        <v>1.1450000000000016E-2</v>
      </c>
      <c r="AJ25" s="35">
        <f t="shared" si="16"/>
        <v>1.5090000000000001E-2</v>
      </c>
      <c r="AK25" s="35">
        <f t="shared" si="17"/>
        <v>1.8720000000000001E-2</v>
      </c>
      <c r="AL25">
        <v>0.22819999999999999</v>
      </c>
      <c r="AM25">
        <v>3.1800000000000002E-2</v>
      </c>
      <c r="AN25">
        <v>-2.0999999999999999E-3</v>
      </c>
      <c r="AO25" s="35">
        <f t="shared" si="18"/>
        <v>4.2819999999999997E-2</v>
      </c>
      <c r="AP25" s="35">
        <f t="shared" si="19"/>
        <v>2.1290000000000003E-2</v>
      </c>
      <c r="AQ25" s="35">
        <f t="shared" si="20"/>
        <v>2.0500000000000002E-3</v>
      </c>
      <c r="AR25">
        <v>0.1328</v>
      </c>
      <c r="AS25">
        <v>-1.43E-2</v>
      </c>
      <c r="AT25">
        <v>2.46E-2</v>
      </c>
      <c r="AU25" s="35">
        <f t="shared" si="21"/>
        <v>3.4769999999999995E-2</v>
      </c>
      <c r="AV25" s="35">
        <f t="shared" si="22"/>
        <v>7.6100000000000004E-3</v>
      </c>
      <c r="AW25" s="35">
        <f t="shared" si="23"/>
        <v>1.5260000000000001E-2</v>
      </c>
      <c r="AX25">
        <v>0.1265</v>
      </c>
      <c r="AY25">
        <v>1.7299999999999999E-2</v>
      </c>
      <c r="AZ25">
        <v>2.2599999999999999E-2</v>
      </c>
      <c r="BA25" s="35">
        <f t="shared" si="24"/>
        <v>4.2400000000000077E-3</v>
      </c>
      <c r="BB25" s="35">
        <f t="shared" si="25"/>
        <v>8.77E-3</v>
      </c>
      <c r="BC25" s="35">
        <f t="shared" si="26"/>
        <v>9.5299999999999985E-3</v>
      </c>
    </row>
    <row r="26" spans="1:55" ht="15">
      <c r="A26" s="1">
        <v>20</v>
      </c>
      <c r="B26">
        <v>0.25159999999999999</v>
      </c>
      <c r="C26">
        <v>8.0000000000000004E-4</v>
      </c>
      <c r="D26">
        <v>-1.04E-2</v>
      </c>
      <c r="E26" s="34">
        <f t="shared" si="0"/>
        <v>1.8719999999999987E-2</v>
      </c>
      <c r="F26" s="34">
        <f t="shared" si="1"/>
        <v>1.772E-2</v>
      </c>
      <c r="G26" s="33">
        <f t="shared" si="2"/>
        <v>1.5499999999999993E-3</v>
      </c>
      <c r="H26">
        <v>0.25119999999999998</v>
      </c>
      <c r="I26">
        <v>2.2200000000000001E-2</v>
      </c>
      <c r="J26">
        <v>2.0000000000000001E-4</v>
      </c>
      <c r="K26" s="35">
        <f t="shared" si="3"/>
        <v>6.0399999999999981E-2</v>
      </c>
      <c r="L26" s="35">
        <f t="shared" si="4"/>
        <v>8.1000000000000013E-3</v>
      </c>
      <c r="M26" s="35">
        <f t="shared" si="5"/>
        <v>6.8900000000000003E-3</v>
      </c>
      <c r="N26">
        <v>0.24390000000000001</v>
      </c>
      <c r="O26">
        <v>3.5999999999999997E-2</v>
      </c>
      <c r="P26">
        <v>3.5000000000000001E-3</v>
      </c>
      <c r="Q26" s="35">
        <f t="shared" si="6"/>
        <v>2.3000000000000798E-4</v>
      </c>
      <c r="R26" s="35">
        <f t="shared" si="7"/>
        <v>8.4399999999999961E-3</v>
      </c>
      <c r="S26" s="35">
        <f t="shared" si="8"/>
        <v>2.6800000000000001E-3</v>
      </c>
      <c r="T26">
        <v>0.1875</v>
      </c>
      <c r="U26">
        <v>1.1900000000000001E-2</v>
      </c>
      <c r="V26">
        <v>-6.0000000000000001E-3</v>
      </c>
      <c r="W26" s="35">
        <f t="shared" si="9"/>
        <v>2.3230000000000001E-2</v>
      </c>
      <c r="X26" s="35">
        <f t="shared" si="10"/>
        <v>2.8999999999999998E-3</v>
      </c>
      <c r="Y26" s="35">
        <f t="shared" si="11"/>
        <v>1.4200000000000003E-3</v>
      </c>
      <c r="Z26">
        <v>9.2700000000000005E-2</v>
      </c>
      <c r="AA26">
        <v>2.1499999999999998E-2</v>
      </c>
      <c r="AB26">
        <v>-4.8999999999999998E-3</v>
      </c>
      <c r="AC26" s="35">
        <f t="shared" si="12"/>
        <v>1.2080000000000007E-2</v>
      </c>
      <c r="AD26" s="35">
        <f t="shared" si="13"/>
        <v>7.8599999999999989E-3</v>
      </c>
      <c r="AE26" s="35">
        <f t="shared" si="14"/>
        <v>4.28E-3</v>
      </c>
      <c r="AF26">
        <v>0.19520000000000001</v>
      </c>
      <c r="AG26">
        <v>-1.0999999999999999E-2</v>
      </c>
      <c r="AH26">
        <v>-1.52E-2</v>
      </c>
      <c r="AI26" s="35">
        <f t="shared" si="15"/>
        <v>2.2450000000000025E-2</v>
      </c>
      <c r="AJ26" s="35">
        <f t="shared" si="16"/>
        <v>8.9899999999999997E-3</v>
      </c>
      <c r="AK26" s="35">
        <f t="shared" si="17"/>
        <v>1.4319999999999999E-2</v>
      </c>
      <c r="AL26">
        <v>0.22009999999999999</v>
      </c>
      <c r="AM26">
        <v>1.6199999999999999E-2</v>
      </c>
      <c r="AN26">
        <v>-1.4200000000000001E-2</v>
      </c>
      <c r="AO26" s="35">
        <f t="shared" si="18"/>
        <v>3.4720000000000001E-2</v>
      </c>
      <c r="AP26" s="35">
        <f t="shared" si="19"/>
        <v>5.6899999999999989E-3</v>
      </c>
      <c r="AQ26" s="35">
        <f t="shared" si="20"/>
        <v>1.005E-2</v>
      </c>
      <c r="AR26">
        <v>0.17460000000000001</v>
      </c>
      <c r="AS26">
        <v>3.2599999999999997E-2</v>
      </c>
      <c r="AT26">
        <v>2.7699999999999999E-2</v>
      </c>
      <c r="AU26" s="35">
        <f t="shared" si="21"/>
        <v>7.6569999999999999E-2</v>
      </c>
      <c r="AV26" s="35">
        <f t="shared" si="22"/>
        <v>2.5909999999999996E-2</v>
      </c>
      <c r="AW26" s="35">
        <f t="shared" si="23"/>
        <v>1.8360000000000001E-2</v>
      </c>
      <c r="AX26">
        <v>0.1444</v>
      </c>
      <c r="AY26">
        <v>-1.3100000000000001E-2</v>
      </c>
      <c r="AZ26">
        <v>1.03E-2</v>
      </c>
      <c r="BA26" s="35">
        <f t="shared" si="24"/>
        <v>2.2140000000000007E-2</v>
      </c>
      <c r="BB26" s="35">
        <f t="shared" si="25"/>
        <v>4.5700000000000011E-3</v>
      </c>
      <c r="BC26" s="35">
        <f t="shared" si="26"/>
        <v>2.7699999999999999E-3</v>
      </c>
    </row>
    <row r="27" spans="1:55" ht="15">
      <c r="A27" s="1">
        <v>21</v>
      </c>
      <c r="B27">
        <v>0.247</v>
      </c>
      <c r="C27">
        <v>1.01E-2</v>
      </c>
      <c r="D27">
        <v>-5.4000000000000003E-3</v>
      </c>
      <c r="E27" s="34">
        <f t="shared" si="0"/>
        <v>1.4119999999999994E-2</v>
      </c>
      <c r="F27" s="34">
        <f t="shared" si="1"/>
        <v>8.4199999999999987E-3</v>
      </c>
      <c r="G27" s="33">
        <f t="shared" si="2"/>
        <v>3.4499999999999999E-3</v>
      </c>
      <c r="H27">
        <v>0.2306</v>
      </c>
      <c r="I27">
        <v>4.7600000000000003E-2</v>
      </c>
      <c r="J27">
        <v>-1.2999999999999999E-3</v>
      </c>
      <c r="K27" s="35">
        <f t="shared" si="3"/>
        <v>3.9800000000000002E-2</v>
      </c>
      <c r="L27" s="35">
        <f t="shared" si="4"/>
        <v>3.3500000000000002E-2</v>
      </c>
      <c r="M27" s="35">
        <f t="shared" si="5"/>
        <v>5.79E-3</v>
      </c>
      <c r="N27">
        <v>0.248</v>
      </c>
      <c r="O27">
        <v>3.1699999999999999E-2</v>
      </c>
      <c r="P27">
        <v>-3.8999999999999998E-3</v>
      </c>
      <c r="Q27" s="35">
        <f t="shared" si="6"/>
        <v>4.3300000000000005E-3</v>
      </c>
      <c r="R27" s="35">
        <f t="shared" si="7"/>
        <v>4.1399999999999978E-3</v>
      </c>
      <c r="S27" s="35">
        <f t="shared" si="8"/>
        <v>3.0799999999999998E-3</v>
      </c>
      <c r="T27">
        <v>0.2079</v>
      </c>
      <c r="U27">
        <v>7.3000000000000001E-3</v>
      </c>
      <c r="V27">
        <v>-5.8999999999999999E-3</v>
      </c>
      <c r="W27" s="35">
        <f t="shared" si="9"/>
        <v>2.8299999999999992E-3</v>
      </c>
      <c r="X27" s="35">
        <f t="shared" si="10"/>
        <v>7.5000000000000006E-3</v>
      </c>
      <c r="Y27" s="35">
        <f t="shared" si="11"/>
        <v>1.5200000000000005E-3</v>
      </c>
      <c r="Z27">
        <v>7.7600000000000002E-2</v>
      </c>
      <c r="AA27">
        <v>4.7199999999999999E-2</v>
      </c>
      <c r="AB27">
        <v>-1.24E-2</v>
      </c>
      <c r="AC27" s="35">
        <f t="shared" si="12"/>
        <v>3.0199999999999949E-3</v>
      </c>
      <c r="AD27" s="35">
        <f t="shared" si="13"/>
        <v>3.356E-2</v>
      </c>
      <c r="AE27" s="35">
        <f t="shared" si="14"/>
        <v>1.1779999999999999E-2</v>
      </c>
      <c r="AF27">
        <v>0.1933</v>
      </c>
      <c r="AG27">
        <v>0</v>
      </c>
      <c r="AH27">
        <v>4.3E-3</v>
      </c>
      <c r="AI27" s="35">
        <f t="shared" si="15"/>
        <v>2.0550000000000013E-2</v>
      </c>
      <c r="AJ27" s="35">
        <f t="shared" si="16"/>
        <v>2.0100000000000001E-3</v>
      </c>
      <c r="AK27" s="35">
        <f t="shared" si="17"/>
        <v>3.4199999999999999E-3</v>
      </c>
      <c r="AL27">
        <v>0.22239999999999999</v>
      </c>
      <c r="AM27">
        <v>1.6899999999999998E-2</v>
      </c>
      <c r="AN27">
        <v>-7.7000000000000002E-3</v>
      </c>
      <c r="AO27" s="35">
        <f t="shared" si="18"/>
        <v>3.7019999999999997E-2</v>
      </c>
      <c r="AP27" s="35">
        <f t="shared" si="19"/>
        <v>6.3899999999999981E-3</v>
      </c>
      <c r="AQ27" s="35">
        <f t="shared" si="20"/>
        <v>3.5500000000000002E-3</v>
      </c>
      <c r="AR27">
        <v>9.8199999999999996E-2</v>
      </c>
      <c r="AS27">
        <v>6.7699999999999996E-2</v>
      </c>
      <c r="AT27">
        <v>3.5700000000000003E-2</v>
      </c>
      <c r="AU27" s="35">
        <f t="shared" si="21"/>
        <v>1.699999999999896E-4</v>
      </c>
      <c r="AV27" s="35">
        <f t="shared" si="22"/>
        <v>6.1009999999999995E-2</v>
      </c>
      <c r="AW27" s="35">
        <f t="shared" si="23"/>
        <v>2.6360000000000001E-2</v>
      </c>
      <c r="AX27">
        <v>0.1114</v>
      </c>
      <c r="AY27">
        <v>8.5000000000000006E-3</v>
      </c>
      <c r="AZ27">
        <v>1.32E-2</v>
      </c>
      <c r="BA27" s="35">
        <f t="shared" si="24"/>
        <v>1.0859999999999995E-2</v>
      </c>
      <c r="BB27" s="35">
        <f t="shared" si="25"/>
        <v>2.9999999999998778E-5</v>
      </c>
      <c r="BC27" s="35">
        <f t="shared" si="26"/>
        <v>1.2999999999999991E-4</v>
      </c>
    </row>
    <row r="28" spans="1:55" ht="15">
      <c r="A28" s="1">
        <v>22</v>
      </c>
      <c r="B28">
        <v>0.23569999999999999</v>
      </c>
      <c r="C28">
        <v>-2.3E-3</v>
      </c>
      <c r="D28">
        <v>-5.7999999999999996E-3</v>
      </c>
      <c r="E28" s="34">
        <f t="shared" si="0"/>
        <v>2.8199999999999892E-3</v>
      </c>
      <c r="F28" s="34">
        <f t="shared" si="1"/>
        <v>1.6219999999999998E-2</v>
      </c>
      <c r="G28" s="33">
        <f t="shared" si="2"/>
        <v>3.0500000000000006E-3</v>
      </c>
      <c r="H28">
        <v>0.24049999999999999</v>
      </c>
      <c r="I28">
        <v>4.8000000000000001E-2</v>
      </c>
      <c r="J28">
        <v>-2.3099999999999999E-2</v>
      </c>
      <c r="K28" s="35">
        <f t="shared" si="3"/>
        <v>4.9699999999999994E-2</v>
      </c>
      <c r="L28" s="35">
        <f t="shared" si="4"/>
        <v>3.39E-2</v>
      </c>
      <c r="M28" s="35">
        <f t="shared" si="5"/>
        <v>1.601E-2</v>
      </c>
      <c r="N28">
        <v>0.24129999999999999</v>
      </c>
      <c r="O28">
        <v>2.8899999999999999E-2</v>
      </c>
      <c r="P28">
        <v>8.0999999999999996E-3</v>
      </c>
      <c r="Q28" s="35">
        <f t="shared" si="6"/>
        <v>2.370000000000011E-3</v>
      </c>
      <c r="R28" s="35">
        <f t="shared" si="7"/>
        <v>1.3399999999999974E-3</v>
      </c>
      <c r="S28" s="35">
        <f t="shared" si="8"/>
        <v>7.28E-3</v>
      </c>
      <c r="T28">
        <v>0.20749999999999999</v>
      </c>
      <c r="U28">
        <v>8.0000000000000002E-3</v>
      </c>
      <c r="V28">
        <v>-1.1599999999999999E-2</v>
      </c>
      <c r="W28" s="35">
        <f t="shared" si="9"/>
        <v>3.2300000000000106E-3</v>
      </c>
      <c r="X28" s="35">
        <f t="shared" si="10"/>
        <v>6.8000000000000005E-3</v>
      </c>
      <c r="Y28" s="35">
        <f t="shared" si="11"/>
        <v>4.1799999999999988E-3</v>
      </c>
      <c r="Z28">
        <v>3.9100000000000003E-2</v>
      </c>
      <c r="AA28">
        <v>6.3E-3</v>
      </c>
      <c r="AB28">
        <v>-1.26E-2</v>
      </c>
      <c r="AC28" s="35">
        <f t="shared" si="12"/>
        <v>4.1519999999999994E-2</v>
      </c>
      <c r="AD28" s="35">
        <f t="shared" si="13"/>
        <v>7.3399999999999993E-3</v>
      </c>
      <c r="AE28" s="35">
        <f t="shared" si="14"/>
        <v>1.1979999999999999E-2</v>
      </c>
      <c r="AF28">
        <v>0.19939999999999999</v>
      </c>
      <c r="AG28">
        <v>-2.4299999999999999E-2</v>
      </c>
      <c r="AH28">
        <v>-1E-4</v>
      </c>
      <c r="AI28" s="35">
        <f t="shared" si="15"/>
        <v>2.6650000000000007E-2</v>
      </c>
      <c r="AJ28" s="35">
        <f t="shared" si="16"/>
        <v>2.2289999999999997E-2</v>
      </c>
      <c r="AK28" s="35">
        <f t="shared" si="17"/>
        <v>7.7999999999999999E-4</v>
      </c>
      <c r="AL28">
        <v>0.22159999999999999</v>
      </c>
      <c r="AM28">
        <v>-2.8999999999999998E-3</v>
      </c>
      <c r="AN28">
        <v>-1.9E-2</v>
      </c>
      <c r="AO28" s="35">
        <f t="shared" si="18"/>
        <v>3.6220000000000002E-2</v>
      </c>
      <c r="AP28" s="35">
        <f t="shared" si="19"/>
        <v>7.6100000000000004E-3</v>
      </c>
      <c r="AQ28" s="35">
        <f t="shared" si="20"/>
        <v>1.4849999999999999E-2</v>
      </c>
      <c r="AR28">
        <v>8.4599999999999995E-2</v>
      </c>
      <c r="AS28">
        <v>6.9500000000000006E-2</v>
      </c>
      <c r="AT28">
        <v>-4.1000000000000003E-3</v>
      </c>
      <c r="AU28" s="35">
        <f t="shared" si="21"/>
        <v>1.3430000000000011E-2</v>
      </c>
      <c r="AV28" s="35">
        <f t="shared" si="22"/>
        <v>6.2810000000000005E-2</v>
      </c>
      <c r="AW28" s="35">
        <f t="shared" si="23"/>
        <v>5.239999999999999E-3</v>
      </c>
      <c r="AX28">
        <v>9.2600000000000002E-2</v>
      </c>
      <c r="AY28">
        <v>9.4999999999999998E-3</v>
      </c>
      <c r="AZ28">
        <v>2.18E-2</v>
      </c>
      <c r="BA28" s="35">
        <f t="shared" si="24"/>
        <v>2.9659999999999992E-2</v>
      </c>
      <c r="BB28" s="35">
        <f t="shared" si="25"/>
        <v>9.7000000000000038E-4</v>
      </c>
      <c r="BC28" s="35">
        <f t="shared" si="26"/>
        <v>8.7299999999999999E-3</v>
      </c>
    </row>
    <row r="29" spans="1:55" ht="15">
      <c r="A29" s="1">
        <v>23</v>
      </c>
      <c r="B29">
        <v>0.23930000000000001</v>
      </c>
      <c r="C29">
        <v>-1.1000000000000001E-3</v>
      </c>
      <c r="D29">
        <v>-6.0000000000000001E-3</v>
      </c>
      <c r="E29" s="34">
        <f t="shared" si="0"/>
        <v>6.420000000000009E-3</v>
      </c>
      <c r="F29" s="34">
        <f t="shared" si="1"/>
        <v>1.7419999999999998E-2</v>
      </c>
      <c r="G29" s="33">
        <f t="shared" si="2"/>
        <v>2.8500000000000001E-3</v>
      </c>
      <c r="H29">
        <v>0.2238</v>
      </c>
      <c r="I29">
        <v>3.3E-3</v>
      </c>
      <c r="J29">
        <v>-4.0000000000000002E-4</v>
      </c>
      <c r="K29" s="35">
        <f t="shared" si="3"/>
        <v>3.3000000000000002E-2</v>
      </c>
      <c r="L29" s="35">
        <f t="shared" si="4"/>
        <v>1.0800000000000001E-2</v>
      </c>
      <c r="M29" s="35">
        <f t="shared" si="5"/>
        <v>6.6899999999999998E-3</v>
      </c>
      <c r="N29">
        <v>0.2437</v>
      </c>
      <c r="O29">
        <v>2.2499999999999999E-2</v>
      </c>
      <c r="P29">
        <v>-8.2000000000000007E-3</v>
      </c>
      <c r="Q29" s="35">
        <f t="shared" si="6"/>
        <v>3.0000000000002247E-5</v>
      </c>
      <c r="R29" s="35">
        <f t="shared" si="7"/>
        <v>5.060000000000002E-3</v>
      </c>
      <c r="S29" s="35">
        <f t="shared" si="8"/>
        <v>7.3800000000000011E-3</v>
      </c>
      <c r="T29">
        <v>0.18870000000000001</v>
      </c>
      <c r="U29">
        <v>1.9400000000000001E-2</v>
      </c>
      <c r="V29">
        <v>-2.3E-3</v>
      </c>
      <c r="W29" s="35">
        <f t="shared" si="9"/>
        <v>2.2029999999999994E-2</v>
      </c>
      <c r="X29" s="35">
        <f t="shared" si="10"/>
        <v>4.5999999999999999E-3</v>
      </c>
      <c r="Y29" s="35">
        <f t="shared" si="11"/>
        <v>5.1200000000000004E-3</v>
      </c>
      <c r="Z29">
        <v>5.8400000000000001E-2</v>
      </c>
      <c r="AA29">
        <v>-4.1999999999999997E-3</v>
      </c>
      <c r="AB29">
        <v>4.1000000000000003E-3</v>
      </c>
      <c r="AC29" s="35">
        <f t="shared" si="12"/>
        <v>2.2219999999999997E-2</v>
      </c>
      <c r="AD29" s="35">
        <f t="shared" si="13"/>
        <v>9.4400000000000005E-3</v>
      </c>
      <c r="AE29" s="35">
        <f t="shared" si="14"/>
        <v>3.4800000000000005E-3</v>
      </c>
      <c r="AF29">
        <v>0.20699999999999999</v>
      </c>
      <c r="AG29">
        <v>1.03E-2</v>
      </c>
      <c r="AH29">
        <v>3.3E-3</v>
      </c>
      <c r="AI29" s="35">
        <f t="shared" si="15"/>
        <v>3.4250000000000003E-2</v>
      </c>
      <c r="AJ29" s="35">
        <f t="shared" si="16"/>
        <v>8.2900000000000005E-3</v>
      </c>
      <c r="AK29" s="35">
        <f t="shared" si="17"/>
        <v>2.4199999999999998E-3</v>
      </c>
      <c r="AL29">
        <v>0.2132</v>
      </c>
      <c r="AM29">
        <v>5.4999999999999997E-3</v>
      </c>
      <c r="AN29">
        <v>-1.2200000000000001E-2</v>
      </c>
      <c r="AO29" s="35">
        <f t="shared" si="18"/>
        <v>2.7820000000000011E-2</v>
      </c>
      <c r="AP29" s="35">
        <f t="shared" si="19"/>
        <v>5.0100000000000006E-3</v>
      </c>
      <c r="AQ29" s="35">
        <f t="shared" si="20"/>
        <v>8.0500000000000016E-3</v>
      </c>
      <c r="AR29">
        <v>7.2300000000000003E-2</v>
      </c>
      <c r="AS29">
        <v>2.7199999999999998E-2</v>
      </c>
      <c r="AT29">
        <v>-2.9700000000000001E-2</v>
      </c>
      <c r="AU29" s="35">
        <f t="shared" si="21"/>
        <v>2.5730000000000003E-2</v>
      </c>
      <c r="AV29" s="35">
        <f t="shared" si="22"/>
        <v>2.051E-2</v>
      </c>
      <c r="AW29" s="35">
        <f t="shared" si="23"/>
        <v>2.0360000000000003E-2</v>
      </c>
      <c r="AX29">
        <v>9.3799999999999994E-2</v>
      </c>
      <c r="AY29">
        <v>-1.41E-2</v>
      </c>
      <c r="AZ29">
        <v>1.84E-2</v>
      </c>
      <c r="BA29" s="35">
        <f t="shared" si="24"/>
        <v>2.8459999999999999E-2</v>
      </c>
      <c r="BB29" s="35">
        <f t="shared" si="25"/>
        <v>5.5700000000000003E-3</v>
      </c>
      <c r="BC29" s="35">
        <f t="shared" si="26"/>
        <v>5.3299999999999997E-3</v>
      </c>
    </row>
    <row r="30" spans="1:55" ht="15">
      <c r="A30" s="1">
        <v>24</v>
      </c>
      <c r="B30">
        <v>0.23880000000000001</v>
      </c>
      <c r="C30">
        <v>1.6000000000000001E-3</v>
      </c>
      <c r="D30">
        <v>-9.7000000000000003E-3</v>
      </c>
      <c r="E30" s="34">
        <f t="shared" si="0"/>
        <v>5.9200000000000086E-3</v>
      </c>
      <c r="F30" s="34">
        <f t="shared" si="1"/>
        <v>1.6919999999999998E-2</v>
      </c>
      <c r="G30" s="33">
        <f t="shared" si="2"/>
        <v>8.5000000000000006E-4</v>
      </c>
      <c r="H30">
        <v>0.20399999999999999</v>
      </c>
      <c r="I30">
        <v>4.0399999999999998E-2</v>
      </c>
      <c r="J30">
        <v>5.2400000000000002E-2</v>
      </c>
      <c r="K30" s="35">
        <f t="shared" si="3"/>
        <v>1.319999999999999E-2</v>
      </c>
      <c r="L30" s="35">
        <f t="shared" si="4"/>
        <v>2.6299999999999997E-2</v>
      </c>
      <c r="M30" s="35">
        <f t="shared" si="5"/>
        <v>4.5310000000000003E-2</v>
      </c>
      <c r="N30">
        <v>0.24790000000000001</v>
      </c>
      <c r="O30">
        <v>8.3999999999999995E-3</v>
      </c>
      <c r="P30">
        <v>-1.5100000000000001E-2</v>
      </c>
      <c r="Q30" s="35">
        <f t="shared" si="6"/>
        <v>4.2300000000000115E-3</v>
      </c>
      <c r="R30" s="35">
        <f t="shared" si="7"/>
        <v>1.9160000000000003E-2</v>
      </c>
      <c r="S30" s="35">
        <f t="shared" si="8"/>
        <v>1.4280000000000001E-2</v>
      </c>
      <c r="T30">
        <v>0.17560000000000001</v>
      </c>
      <c r="U30">
        <v>1.6199999999999999E-2</v>
      </c>
      <c r="V30">
        <v>1.23E-2</v>
      </c>
      <c r="W30" s="35">
        <f t="shared" si="9"/>
        <v>3.5129999999999995E-2</v>
      </c>
      <c r="X30" s="35">
        <f t="shared" si="10"/>
        <v>1.3999999999999985E-3</v>
      </c>
      <c r="Y30" s="35">
        <f t="shared" si="11"/>
        <v>4.8799999999999998E-3</v>
      </c>
      <c r="Z30">
        <v>8.0699999999999994E-2</v>
      </c>
      <c r="AA30">
        <v>-1.3599999999999999E-2</v>
      </c>
      <c r="AB30">
        <v>-1.5E-3</v>
      </c>
      <c r="AC30" s="35">
        <f t="shared" si="12"/>
        <v>7.999999999999674E-5</v>
      </c>
      <c r="AD30" s="35">
        <f t="shared" si="13"/>
        <v>4.0000000000000105E-5</v>
      </c>
      <c r="AE30" s="35">
        <f t="shared" si="14"/>
        <v>8.8000000000000003E-4</v>
      </c>
      <c r="AF30">
        <v>0.20849999999999999</v>
      </c>
      <c r="AG30">
        <v>-3.8999999999999998E-3</v>
      </c>
      <c r="AH30">
        <v>-1.5100000000000001E-2</v>
      </c>
      <c r="AI30" s="35">
        <f t="shared" si="15"/>
        <v>3.5750000000000004E-2</v>
      </c>
      <c r="AJ30" s="35">
        <f t="shared" si="16"/>
        <v>1.8899999999999998E-3</v>
      </c>
      <c r="AK30" s="35">
        <f t="shared" si="17"/>
        <v>1.422E-2</v>
      </c>
      <c r="AL30">
        <v>0.21659999999999999</v>
      </c>
      <c r="AM30">
        <v>1.4800000000000001E-2</v>
      </c>
      <c r="AN30">
        <v>-1.26E-2</v>
      </c>
      <c r="AO30" s="35">
        <f t="shared" si="18"/>
        <v>3.1219999999999998E-2</v>
      </c>
      <c r="AP30" s="35">
        <f t="shared" si="19"/>
        <v>4.2900000000000004E-3</v>
      </c>
      <c r="AQ30" s="35">
        <f t="shared" si="20"/>
        <v>8.4499999999999992E-3</v>
      </c>
      <c r="AR30">
        <v>9.3399999999999997E-2</v>
      </c>
      <c r="AS30">
        <v>4.8599999999999997E-2</v>
      </c>
      <c r="AT30">
        <v>-2.7199999999999998E-2</v>
      </c>
      <c r="AU30" s="35">
        <f t="shared" si="21"/>
        <v>4.6300000000000091E-3</v>
      </c>
      <c r="AV30" s="35">
        <f t="shared" si="22"/>
        <v>4.1909999999999996E-2</v>
      </c>
      <c r="AW30" s="35">
        <f t="shared" si="23"/>
        <v>1.7860000000000001E-2</v>
      </c>
      <c r="AX30">
        <v>0.10780000000000001</v>
      </c>
      <c r="AY30">
        <v>-1.34E-2</v>
      </c>
      <c r="AZ30">
        <v>9.9000000000000008E-3</v>
      </c>
      <c r="BA30" s="35">
        <f t="shared" si="24"/>
        <v>1.4459999999999987E-2</v>
      </c>
      <c r="BB30" s="35">
        <f t="shared" si="25"/>
        <v>4.8700000000000011E-3</v>
      </c>
      <c r="BC30" s="35">
        <f t="shared" si="26"/>
        <v>3.1699999999999992E-3</v>
      </c>
    </row>
    <row r="31" spans="1:55" ht="15">
      <c r="A31" s="1">
        <v>25</v>
      </c>
      <c r="B31">
        <v>0.23669999999999999</v>
      </c>
      <c r="C31">
        <v>9.2999999999999992E-3</v>
      </c>
      <c r="D31">
        <v>-7.0000000000000001E-3</v>
      </c>
      <c r="E31" s="34">
        <f t="shared" si="0"/>
        <v>3.8199999999999901E-3</v>
      </c>
      <c r="F31" s="34">
        <f t="shared" si="1"/>
        <v>9.219999999999999E-3</v>
      </c>
      <c r="G31" s="33">
        <f t="shared" si="2"/>
        <v>1.8500000000000001E-3</v>
      </c>
      <c r="H31">
        <v>0.18340000000000001</v>
      </c>
      <c r="I31">
        <v>3.2599999999999997E-2</v>
      </c>
      <c r="J31">
        <v>1.21E-2</v>
      </c>
      <c r="K31" s="35">
        <f t="shared" si="3"/>
        <v>7.3999999999999899E-3</v>
      </c>
      <c r="L31" s="35">
        <f t="shared" si="4"/>
        <v>1.8499999999999996E-2</v>
      </c>
      <c r="M31" s="35">
        <f t="shared" si="5"/>
        <v>5.0099999999999997E-3</v>
      </c>
      <c r="N31">
        <v>0.2235</v>
      </c>
      <c r="O31">
        <v>2.2700000000000001E-2</v>
      </c>
      <c r="P31">
        <v>1.0999999999999999E-2</v>
      </c>
      <c r="Q31" s="35">
        <f t="shared" si="6"/>
        <v>2.0169999999999993E-2</v>
      </c>
      <c r="R31" s="35">
        <f t="shared" si="7"/>
        <v>4.8599999999999997E-3</v>
      </c>
      <c r="S31" s="35">
        <f t="shared" si="8"/>
        <v>1.018E-2</v>
      </c>
      <c r="T31">
        <v>0.23669999999999999</v>
      </c>
      <c r="U31">
        <v>1.2999999999999999E-2</v>
      </c>
      <c r="V31">
        <v>-5.4000000000000003E-3</v>
      </c>
      <c r="W31" s="35">
        <f t="shared" si="9"/>
        <v>2.5969999999999993E-2</v>
      </c>
      <c r="X31" s="35">
        <f t="shared" si="10"/>
        <v>1.8000000000000013E-3</v>
      </c>
      <c r="Y31" s="35">
        <f t="shared" si="11"/>
        <v>2.0200000000000001E-3</v>
      </c>
      <c r="Z31">
        <v>8.3099999999999993E-2</v>
      </c>
      <c r="AA31">
        <v>8.0000000000000004E-4</v>
      </c>
      <c r="AB31">
        <v>1.4E-3</v>
      </c>
      <c r="AC31" s="35">
        <f t="shared" si="12"/>
        <v>2.4799999999999961E-3</v>
      </c>
      <c r="AD31" s="35">
        <f t="shared" si="13"/>
        <v>1.2839999999999999E-2</v>
      </c>
      <c r="AE31" s="35">
        <f t="shared" si="14"/>
        <v>7.7999999999999999E-4</v>
      </c>
      <c r="AF31">
        <v>0.17510000000000001</v>
      </c>
      <c r="AG31">
        <v>-4.5999999999999999E-3</v>
      </c>
      <c r="AH31">
        <v>-1.38E-2</v>
      </c>
      <c r="AI31" s="35">
        <f t="shared" si="15"/>
        <v>2.3500000000000187E-3</v>
      </c>
      <c r="AJ31" s="35">
        <f t="shared" si="16"/>
        <v>2.5899999999999999E-3</v>
      </c>
      <c r="AK31" s="35">
        <f t="shared" si="17"/>
        <v>1.2919999999999999E-2</v>
      </c>
      <c r="AL31">
        <v>0.20300000000000001</v>
      </c>
      <c r="AM31">
        <v>1.9699999999999999E-2</v>
      </c>
      <c r="AN31">
        <v>-2.92E-2</v>
      </c>
      <c r="AO31" s="35">
        <f t="shared" si="18"/>
        <v>1.7620000000000025E-2</v>
      </c>
      <c r="AP31" s="35">
        <f t="shared" si="19"/>
        <v>9.1899999999999985E-3</v>
      </c>
      <c r="AQ31" s="35">
        <f t="shared" si="20"/>
        <v>2.5049999999999999E-2</v>
      </c>
      <c r="AR31">
        <v>0.1482</v>
      </c>
      <c r="AS31">
        <v>-2.6499999999999999E-2</v>
      </c>
      <c r="AT31">
        <v>1.6000000000000001E-3</v>
      </c>
      <c r="AU31" s="35">
        <f t="shared" si="21"/>
        <v>5.0169999999999992E-2</v>
      </c>
      <c r="AV31" s="35">
        <f t="shared" si="22"/>
        <v>1.9810000000000001E-2</v>
      </c>
      <c r="AW31" s="35">
        <f t="shared" si="23"/>
        <v>7.7399999999999995E-3</v>
      </c>
      <c r="AX31">
        <v>7.51E-2</v>
      </c>
      <c r="AY31">
        <v>-4.1000000000000003E-3</v>
      </c>
      <c r="AZ31">
        <v>5.4999999999999997E-3</v>
      </c>
      <c r="BA31" s="35">
        <f t="shared" si="24"/>
        <v>4.7159999999999994E-2</v>
      </c>
      <c r="BB31" s="35">
        <f t="shared" si="25"/>
        <v>4.429999999999999E-3</v>
      </c>
      <c r="BC31" s="35">
        <f t="shared" si="26"/>
        <v>7.5700000000000003E-3</v>
      </c>
    </row>
    <row r="32" spans="1:55" ht="15">
      <c r="A32" s="1">
        <v>26</v>
      </c>
      <c r="B32">
        <v>0.2346</v>
      </c>
      <c r="C32">
        <v>9.7000000000000003E-3</v>
      </c>
      <c r="D32">
        <v>-7.7000000000000002E-3</v>
      </c>
      <c r="E32" s="34">
        <f t="shared" si="0"/>
        <v>1.7199999999999993E-3</v>
      </c>
      <c r="F32" s="34">
        <f t="shared" si="1"/>
        <v>8.819999999999998E-3</v>
      </c>
      <c r="G32" s="33">
        <f t="shared" si="2"/>
        <v>1.15E-3</v>
      </c>
      <c r="H32">
        <v>0.18379999999999999</v>
      </c>
      <c r="I32">
        <v>1.3100000000000001E-2</v>
      </c>
      <c r="J32">
        <v>4.8999999999999998E-3</v>
      </c>
      <c r="K32" s="35">
        <f t="shared" si="3"/>
        <v>7.0000000000000062E-3</v>
      </c>
      <c r="L32" s="35">
        <f t="shared" si="4"/>
        <v>9.9999999999999915E-4</v>
      </c>
      <c r="M32" s="35">
        <f t="shared" si="5"/>
        <v>2.1900000000000001E-3</v>
      </c>
      <c r="N32">
        <v>0.2384</v>
      </c>
      <c r="O32">
        <v>5.4699999999999999E-2</v>
      </c>
      <c r="P32">
        <v>1.4E-2</v>
      </c>
      <c r="Q32" s="35">
        <f t="shared" si="6"/>
        <v>5.2699999999999969E-3</v>
      </c>
      <c r="R32" s="35">
        <f t="shared" si="7"/>
        <v>2.7139999999999997E-2</v>
      </c>
      <c r="S32" s="35">
        <f t="shared" si="8"/>
        <v>1.3180000000000001E-2</v>
      </c>
      <c r="T32">
        <v>0.22850000000000001</v>
      </c>
      <c r="U32">
        <v>-7.7999999999999996E-3</v>
      </c>
      <c r="V32">
        <v>-1.3899999999999999E-2</v>
      </c>
      <c r="W32" s="35">
        <f t="shared" si="9"/>
        <v>1.7770000000000008E-2</v>
      </c>
      <c r="X32" s="35">
        <f t="shared" si="10"/>
        <v>7.000000000000001E-3</v>
      </c>
      <c r="Y32" s="35">
        <f t="shared" si="11"/>
        <v>6.4799999999999988E-3</v>
      </c>
      <c r="Z32">
        <v>1.7299999999999999E-2</v>
      </c>
      <c r="AA32">
        <v>3.4500000000000003E-2</v>
      </c>
      <c r="AB32">
        <v>2.0899999999999998E-2</v>
      </c>
      <c r="AC32" s="35">
        <f t="shared" si="12"/>
        <v>6.3320000000000001E-2</v>
      </c>
      <c r="AD32" s="35">
        <f t="shared" si="13"/>
        <v>2.0860000000000004E-2</v>
      </c>
      <c r="AE32" s="35">
        <f t="shared" si="14"/>
        <v>2.0279999999999999E-2</v>
      </c>
      <c r="AF32">
        <v>0.1321</v>
      </c>
      <c r="AG32">
        <v>8.6E-3</v>
      </c>
      <c r="AH32">
        <v>-1.6999999999999999E-3</v>
      </c>
      <c r="AI32" s="35">
        <f t="shared" si="15"/>
        <v>4.0649999999999992E-2</v>
      </c>
      <c r="AJ32" s="35">
        <f t="shared" si="16"/>
        <v>6.5900000000000004E-3</v>
      </c>
      <c r="AK32" s="35">
        <f t="shared" si="17"/>
        <v>8.1999999999999987E-4</v>
      </c>
      <c r="AL32">
        <v>0.21129999999999999</v>
      </c>
      <c r="AM32">
        <v>-7.7000000000000002E-3</v>
      </c>
      <c r="AN32">
        <v>-2.0799999999999999E-2</v>
      </c>
      <c r="AO32" s="35">
        <f t="shared" si="18"/>
        <v>2.5919999999999999E-2</v>
      </c>
      <c r="AP32" s="35">
        <f t="shared" si="19"/>
        <v>2.81E-3</v>
      </c>
      <c r="AQ32" s="35">
        <f t="shared" si="20"/>
        <v>1.6649999999999998E-2</v>
      </c>
      <c r="AR32">
        <v>0.11849999999999999</v>
      </c>
      <c r="AS32">
        <v>-8.6999999999999994E-3</v>
      </c>
      <c r="AT32">
        <v>1.6199999999999999E-2</v>
      </c>
      <c r="AU32" s="35">
        <f t="shared" si="21"/>
        <v>2.0469999999999988E-2</v>
      </c>
      <c r="AV32" s="35">
        <f t="shared" si="22"/>
        <v>2.0099999999999996E-3</v>
      </c>
      <c r="AW32" s="35">
        <f t="shared" si="23"/>
        <v>6.8599999999999998E-3</v>
      </c>
      <c r="AX32">
        <v>8.8700000000000001E-2</v>
      </c>
      <c r="AY32">
        <v>1.1299999999999999E-2</v>
      </c>
      <c r="AZ32">
        <v>1.6199999999999999E-2</v>
      </c>
      <c r="BA32" s="35">
        <f t="shared" si="24"/>
        <v>3.3559999999999993E-2</v>
      </c>
      <c r="BB32" s="35">
        <f t="shared" si="25"/>
        <v>2.7699999999999999E-3</v>
      </c>
      <c r="BC32" s="35">
        <f t="shared" si="26"/>
        <v>3.1299999999999991E-3</v>
      </c>
    </row>
    <row r="33" spans="1:55" ht="15">
      <c r="A33" s="1">
        <v>27</v>
      </c>
      <c r="B33">
        <v>0.2389</v>
      </c>
      <c r="C33">
        <v>6.4000000000000003E-3</v>
      </c>
      <c r="D33">
        <v>2.0000000000000001E-4</v>
      </c>
      <c r="E33" s="34">
        <f t="shared" si="0"/>
        <v>6.0199999999999976E-3</v>
      </c>
      <c r="F33" s="34">
        <f t="shared" si="1"/>
        <v>1.2119999999999999E-2</v>
      </c>
      <c r="G33" s="33">
        <f t="shared" si="2"/>
        <v>8.6499999999999997E-3</v>
      </c>
      <c r="H33">
        <v>0.22439999999999999</v>
      </c>
      <c r="I33">
        <v>2.5399999999999999E-2</v>
      </c>
      <c r="J33">
        <v>-7.1999999999999998E-3</v>
      </c>
      <c r="K33" s="35">
        <f t="shared" si="3"/>
        <v>3.3599999999999991E-2</v>
      </c>
      <c r="L33" s="35">
        <f t="shared" si="4"/>
        <v>1.1299999999999999E-2</v>
      </c>
      <c r="M33" s="35">
        <f t="shared" si="5"/>
        <v>1.0999999999999985E-4</v>
      </c>
      <c r="N33">
        <v>0.2445</v>
      </c>
      <c r="O33">
        <v>3.8199999999999998E-2</v>
      </c>
      <c r="P33">
        <v>-4.8999999999999998E-3</v>
      </c>
      <c r="Q33" s="35">
        <f t="shared" si="6"/>
        <v>8.2999999999999741E-4</v>
      </c>
      <c r="R33" s="35">
        <f t="shared" si="7"/>
        <v>1.0639999999999997E-2</v>
      </c>
      <c r="S33" s="35">
        <f t="shared" si="8"/>
        <v>4.0800000000000003E-3</v>
      </c>
      <c r="T33">
        <v>0.21460000000000001</v>
      </c>
      <c r="U33">
        <v>-2.81E-2</v>
      </c>
      <c r="V33">
        <v>1.1999999999999999E-3</v>
      </c>
      <c r="W33" s="35">
        <f t="shared" si="9"/>
        <v>3.8700000000000123E-3</v>
      </c>
      <c r="X33" s="35">
        <f t="shared" si="10"/>
        <v>1.3299999999999999E-2</v>
      </c>
      <c r="Y33" s="35">
        <f t="shared" si="11"/>
        <v>6.2200000000000007E-3</v>
      </c>
      <c r="Z33">
        <v>6.6299999999999998E-2</v>
      </c>
      <c r="AA33">
        <v>-3.04E-2</v>
      </c>
      <c r="AB33">
        <v>4.5199999999999997E-2</v>
      </c>
      <c r="AC33" s="35">
        <f t="shared" si="12"/>
        <v>1.4319999999999999E-2</v>
      </c>
      <c r="AD33" s="35">
        <f t="shared" si="13"/>
        <v>1.6760000000000001E-2</v>
      </c>
      <c r="AE33" s="35">
        <f t="shared" si="14"/>
        <v>4.4579999999999995E-2</v>
      </c>
      <c r="AF33">
        <v>0.13</v>
      </c>
      <c r="AG33">
        <v>4.9099999999999998E-2</v>
      </c>
      <c r="AH33">
        <v>-2.2000000000000001E-3</v>
      </c>
      <c r="AI33" s="35">
        <f t="shared" si="15"/>
        <v>4.2749999999999982E-2</v>
      </c>
      <c r="AJ33" s="35">
        <f t="shared" si="16"/>
        <v>4.709E-2</v>
      </c>
      <c r="AK33" s="35">
        <f t="shared" si="17"/>
        <v>1.32E-3</v>
      </c>
      <c r="AL33">
        <v>0.2011</v>
      </c>
      <c r="AM33">
        <v>9.1999999999999998E-3</v>
      </c>
      <c r="AN33">
        <v>-2.9499999999999998E-2</v>
      </c>
      <c r="AO33" s="35">
        <f t="shared" si="18"/>
        <v>1.5720000000000012E-2</v>
      </c>
      <c r="AP33" s="35">
        <f t="shared" si="19"/>
        <v>1.3100000000000004E-3</v>
      </c>
      <c r="AQ33" s="35">
        <f t="shared" si="20"/>
        <v>2.5349999999999998E-2</v>
      </c>
      <c r="AR33">
        <v>0.1004</v>
      </c>
      <c r="AS33">
        <v>8.2000000000000007E-3</v>
      </c>
      <c r="AT33">
        <v>1.1900000000000001E-2</v>
      </c>
      <c r="AU33" s="35">
        <f t="shared" si="21"/>
        <v>2.3699999999999971E-3</v>
      </c>
      <c r="AV33" s="35">
        <f t="shared" si="22"/>
        <v>1.5100000000000009E-3</v>
      </c>
      <c r="AW33" s="35">
        <f t="shared" si="23"/>
        <v>2.5600000000000015E-3</v>
      </c>
      <c r="AX33">
        <v>0.12559999999999999</v>
      </c>
      <c r="AY33">
        <v>-1.3299999999999999E-2</v>
      </c>
      <c r="AZ33">
        <v>-5.3E-3</v>
      </c>
      <c r="BA33" s="35">
        <f t="shared" si="24"/>
        <v>3.3399999999999958E-3</v>
      </c>
      <c r="BB33" s="35">
        <f t="shared" si="25"/>
        <v>4.7699999999999999E-3</v>
      </c>
      <c r="BC33" s="35">
        <f t="shared" si="26"/>
        <v>7.77E-3</v>
      </c>
    </row>
    <row r="34" spans="1:55" ht="15">
      <c r="A34" s="1">
        <v>28</v>
      </c>
      <c r="B34">
        <v>0.24579999999999999</v>
      </c>
      <c r="C34">
        <v>1.0800000000000001E-2</v>
      </c>
      <c r="D34">
        <v>-2.3E-3</v>
      </c>
      <c r="E34" s="34">
        <f t="shared" si="0"/>
        <v>1.2919999999999987E-2</v>
      </c>
      <c r="F34" s="34">
        <f t="shared" si="1"/>
        <v>7.7199999999999977E-3</v>
      </c>
      <c r="G34" s="33">
        <f t="shared" si="2"/>
        <v>6.5500000000000003E-3</v>
      </c>
      <c r="H34">
        <v>0.2223</v>
      </c>
      <c r="I34">
        <v>1.38E-2</v>
      </c>
      <c r="J34">
        <v>1.6000000000000001E-3</v>
      </c>
      <c r="K34" s="35">
        <f t="shared" si="3"/>
        <v>3.15E-2</v>
      </c>
      <c r="L34" s="35">
        <f t="shared" si="4"/>
        <v>2.9999999999999992E-4</v>
      </c>
      <c r="M34" s="35">
        <f t="shared" si="5"/>
        <v>5.4900000000000001E-3</v>
      </c>
      <c r="N34">
        <v>0.2487</v>
      </c>
      <c r="O34">
        <v>3.9399999999999998E-2</v>
      </c>
      <c r="P34">
        <v>-1.23E-2</v>
      </c>
      <c r="Q34" s="35">
        <f t="shared" si="6"/>
        <v>5.0300000000000067E-3</v>
      </c>
      <c r="R34" s="35">
        <f t="shared" si="7"/>
        <v>1.1839999999999996E-2</v>
      </c>
      <c r="S34" s="35">
        <f t="shared" si="8"/>
        <v>1.1480000000000001E-2</v>
      </c>
      <c r="T34">
        <v>0.2006</v>
      </c>
      <c r="U34">
        <v>1.6500000000000001E-2</v>
      </c>
      <c r="V34">
        <v>-1.12E-2</v>
      </c>
      <c r="W34" s="35">
        <f t="shared" si="9"/>
        <v>1.013E-2</v>
      </c>
      <c r="X34" s="35">
        <f t="shared" si="10"/>
        <v>1.7000000000000001E-3</v>
      </c>
      <c r="Y34" s="35">
        <f t="shared" si="11"/>
        <v>3.7799999999999995E-3</v>
      </c>
      <c r="Z34">
        <v>8.4400000000000003E-2</v>
      </c>
      <c r="AA34">
        <v>-3.0000000000000001E-3</v>
      </c>
      <c r="AB34">
        <v>3.8699999999999998E-2</v>
      </c>
      <c r="AC34" s="35">
        <f t="shared" si="12"/>
        <v>3.7800000000000056E-3</v>
      </c>
      <c r="AD34" s="35">
        <f t="shared" si="13"/>
        <v>1.064E-2</v>
      </c>
      <c r="AE34" s="35">
        <f t="shared" si="14"/>
        <v>3.8079999999999996E-2</v>
      </c>
      <c r="AF34">
        <v>0.11360000000000001</v>
      </c>
      <c r="AG34">
        <v>2.1000000000000001E-2</v>
      </c>
      <c r="AH34">
        <v>-5.0000000000000001E-3</v>
      </c>
      <c r="AI34" s="35">
        <f t="shared" si="15"/>
        <v>5.914999999999998E-2</v>
      </c>
      <c r="AJ34" s="35">
        <f t="shared" si="16"/>
        <v>1.899E-2</v>
      </c>
      <c r="AK34" s="35">
        <f t="shared" si="17"/>
        <v>4.1200000000000004E-3</v>
      </c>
      <c r="AL34">
        <v>0.2036</v>
      </c>
      <c r="AM34">
        <v>-2.5000000000000001E-3</v>
      </c>
      <c r="AN34">
        <v>-8.5000000000000006E-3</v>
      </c>
      <c r="AO34" s="35">
        <f t="shared" si="18"/>
        <v>1.8220000000000014E-2</v>
      </c>
      <c r="AP34" s="35">
        <f t="shared" si="19"/>
        <v>8.0099999999999998E-3</v>
      </c>
      <c r="AQ34" s="35">
        <f t="shared" si="20"/>
        <v>4.3500000000000006E-3</v>
      </c>
      <c r="AR34">
        <v>0.14910000000000001</v>
      </c>
      <c r="AS34">
        <v>-3.6900000000000002E-2</v>
      </c>
      <c r="AT34">
        <v>2.7400000000000001E-2</v>
      </c>
      <c r="AU34" s="35">
        <f t="shared" si="21"/>
        <v>5.1070000000000004E-2</v>
      </c>
      <c r="AV34" s="35">
        <f t="shared" si="22"/>
        <v>3.0210000000000001E-2</v>
      </c>
      <c r="AW34" s="35">
        <f t="shared" si="23"/>
        <v>1.806E-2</v>
      </c>
      <c r="AX34">
        <v>0.14349999999999999</v>
      </c>
      <c r="AY34">
        <v>-5.0700000000000002E-2</v>
      </c>
      <c r="AZ34">
        <v>2.75E-2</v>
      </c>
      <c r="BA34" s="35">
        <f t="shared" si="24"/>
        <v>2.1239999999999995E-2</v>
      </c>
      <c r="BB34" s="35">
        <f t="shared" si="25"/>
        <v>4.2169999999999999E-2</v>
      </c>
      <c r="BC34" s="35">
        <f t="shared" si="26"/>
        <v>1.443E-2</v>
      </c>
    </row>
    <row r="35" spans="1:55" ht="15">
      <c r="A35" s="1">
        <v>29</v>
      </c>
      <c r="B35">
        <v>0.23530000000000001</v>
      </c>
      <c r="C35">
        <v>7.4999999999999997E-3</v>
      </c>
      <c r="D35">
        <v>-1.9E-3</v>
      </c>
      <c r="E35" s="34">
        <f t="shared" si="0"/>
        <v>2.4200000000000055E-3</v>
      </c>
      <c r="F35" s="34">
        <f t="shared" si="1"/>
        <v>1.1019999999999999E-2</v>
      </c>
      <c r="G35" s="33">
        <f t="shared" si="2"/>
        <v>6.9500000000000004E-3</v>
      </c>
      <c r="H35">
        <v>0.21429999999999999</v>
      </c>
      <c r="I35">
        <v>3.2599999999999997E-2</v>
      </c>
      <c r="J35">
        <v>6.0000000000000001E-3</v>
      </c>
      <c r="K35" s="35">
        <f t="shared" si="3"/>
        <v>2.3499999999999993E-2</v>
      </c>
      <c r="L35" s="35">
        <f t="shared" si="4"/>
        <v>1.8499999999999996E-2</v>
      </c>
      <c r="M35" s="35">
        <f t="shared" si="5"/>
        <v>1.0899999999999998E-3</v>
      </c>
      <c r="N35">
        <v>0.24990000000000001</v>
      </c>
      <c r="O35">
        <v>3.2599999999999997E-2</v>
      </c>
      <c r="P35">
        <v>-8.0000000000000004E-4</v>
      </c>
      <c r="Q35" s="35">
        <f t="shared" si="6"/>
        <v>6.2300000000000133E-3</v>
      </c>
      <c r="R35" s="35">
        <f t="shared" si="7"/>
        <v>5.0399999999999959E-3</v>
      </c>
      <c r="S35" s="35">
        <f t="shared" si="8"/>
        <v>1.9999999999999944E-5</v>
      </c>
      <c r="T35">
        <v>0.21990000000000001</v>
      </c>
      <c r="U35">
        <v>2.3E-2</v>
      </c>
      <c r="V35">
        <v>-1.24E-2</v>
      </c>
      <c r="W35" s="35">
        <f t="shared" si="9"/>
        <v>9.1700000000000115E-3</v>
      </c>
      <c r="X35" s="35">
        <f t="shared" si="10"/>
        <v>8.199999999999999E-3</v>
      </c>
      <c r="Y35" s="35">
        <f t="shared" si="11"/>
        <v>4.9799999999999992E-3</v>
      </c>
      <c r="Z35">
        <v>8.1199999999999994E-2</v>
      </c>
      <c r="AA35">
        <v>3.8399999999999997E-2</v>
      </c>
      <c r="AB35">
        <v>3.1800000000000002E-2</v>
      </c>
      <c r="AC35" s="35">
        <f t="shared" si="12"/>
        <v>5.7999999999999718E-4</v>
      </c>
      <c r="AD35" s="35">
        <f t="shared" si="13"/>
        <v>2.4759999999999997E-2</v>
      </c>
      <c r="AE35" s="35">
        <f t="shared" si="14"/>
        <v>3.1180000000000003E-2</v>
      </c>
      <c r="AF35">
        <v>0.14760000000000001</v>
      </c>
      <c r="AG35">
        <v>1.37E-2</v>
      </c>
      <c r="AH35">
        <v>6.1999999999999998E-3</v>
      </c>
      <c r="AI35" s="35">
        <f t="shared" si="15"/>
        <v>2.5149999999999978E-2</v>
      </c>
      <c r="AJ35" s="35">
        <f t="shared" si="16"/>
        <v>1.1690000000000001E-2</v>
      </c>
      <c r="AK35" s="35">
        <f t="shared" si="17"/>
        <v>5.3200000000000001E-3</v>
      </c>
      <c r="AL35">
        <v>0.2041</v>
      </c>
      <c r="AM35">
        <v>1.18E-2</v>
      </c>
      <c r="AN35">
        <v>-1.5900000000000001E-2</v>
      </c>
      <c r="AO35" s="35">
        <f t="shared" si="18"/>
        <v>1.8720000000000014E-2</v>
      </c>
      <c r="AP35" s="35">
        <f t="shared" si="19"/>
        <v>1.2899999999999995E-3</v>
      </c>
      <c r="AQ35" s="35">
        <f t="shared" si="20"/>
        <v>1.175E-2</v>
      </c>
      <c r="AR35">
        <v>0.1804</v>
      </c>
      <c r="AS35">
        <v>-3.1199999999999999E-2</v>
      </c>
      <c r="AT35">
        <v>2.8500000000000001E-2</v>
      </c>
      <c r="AU35" s="35">
        <f t="shared" si="21"/>
        <v>8.2369999999999999E-2</v>
      </c>
      <c r="AV35" s="35">
        <f t="shared" si="22"/>
        <v>2.4509999999999997E-2</v>
      </c>
      <c r="AW35" s="35">
        <f t="shared" si="23"/>
        <v>1.9160000000000003E-2</v>
      </c>
      <c r="AX35">
        <v>0.12640000000000001</v>
      </c>
      <c r="AY35">
        <v>-8.3999999999999995E-3</v>
      </c>
      <c r="AZ35">
        <v>2.3400000000000001E-2</v>
      </c>
      <c r="BA35" s="35">
        <f t="shared" si="24"/>
        <v>4.1400000000000187E-3</v>
      </c>
      <c r="BB35" s="35">
        <f t="shared" si="25"/>
        <v>1.2999999999999991E-4</v>
      </c>
      <c r="BC35" s="35">
        <f t="shared" si="26"/>
        <v>1.0330000000000001E-2</v>
      </c>
    </row>
    <row r="36" spans="1:55" ht="15">
      <c r="A36" s="1">
        <v>30</v>
      </c>
      <c r="B36">
        <v>0.24399999999999999</v>
      </c>
      <c r="C36">
        <v>6.8999999999999999E-3</v>
      </c>
      <c r="D36">
        <v>-4.3E-3</v>
      </c>
      <c r="E36" s="34">
        <f t="shared" si="0"/>
        <v>1.1119999999999991E-2</v>
      </c>
      <c r="F36" s="34">
        <f t="shared" si="1"/>
        <v>1.1619999999999998E-2</v>
      </c>
      <c r="G36" s="33">
        <f t="shared" si="2"/>
        <v>4.5500000000000002E-3</v>
      </c>
      <c r="H36">
        <v>0.1928</v>
      </c>
      <c r="I36">
        <v>3.6799999999999999E-2</v>
      </c>
      <c r="J36">
        <v>8.6E-3</v>
      </c>
      <c r="K36" s="35">
        <f t="shared" si="3"/>
        <v>2.0000000000000018E-3</v>
      </c>
      <c r="L36" s="35">
        <f t="shared" si="4"/>
        <v>2.2699999999999998E-2</v>
      </c>
      <c r="M36" s="35">
        <f t="shared" si="5"/>
        <v>1.5100000000000001E-3</v>
      </c>
      <c r="N36">
        <v>0.23749999999999999</v>
      </c>
      <c r="O36">
        <v>2.7300000000000001E-2</v>
      </c>
      <c r="P36">
        <v>8.0000000000000004E-4</v>
      </c>
      <c r="Q36" s="35">
        <f t="shared" si="6"/>
        <v>6.1700000000000088E-3</v>
      </c>
      <c r="R36" s="35">
        <f t="shared" si="7"/>
        <v>2.5999999999999981E-4</v>
      </c>
      <c r="S36" s="35">
        <f t="shared" si="8"/>
        <v>1.9999999999999944E-5</v>
      </c>
      <c r="T36">
        <v>0.14940000000000001</v>
      </c>
      <c r="U36">
        <v>2.4400000000000002E-2</v>
      </c>
      <c r="V36">
        <v>-3.2000000000000002E-3</v>
      </c>
      <c r="W36" s="35">
        <f t="shared" si="9"/>
        <v>6.1329999999999996E-2</v>
      </c>
      <c r="X36" s="35">
        <f t="shared" si="10"/>
        <v>9.6000000000000009E-3</v>
      </c>
      <c r="Y36" s="35">
        <f t="shared" si="11"/>
        <v>4.2199999999999998E-3</v>
      </c>
      <c r="Z36">
        <v>7.17E-2</v>
      </c>
      <c r="AA36">
        <v>1.89E-2</v>
      </c>
      <c r="AB36">
        <v>1.46E-2</v>
      </c>
      <c r="AC36" s="35">
        <f t="shared" si="12"/>
        <v>8.9199999999999974E-3</v>
      </c>
      <c r="AD36" s="35">
        <f t="shared" si="13"/>
        <v>5.2600000000000008E-3</v>
      </c>
      <c r="AE36" s="35">
        <f t="shared" si="14"/>
        <v>1.3979999999999999E-2</v>
      </c>
      <c r="AF36">
        <v>0.18740000000000001</v>
      </c>
      <c r="AG36">
        <v>-1.9E-3</v>
      </c>
      <c r="AH36">
        <v>9.5999999999999992E-3</v>
      </c>
      <c r="AI36" s="35">
        <f t="shared" si="15"/>
        <v>1.4650000000000024E-2</v>
      </c>
      <c r="AJ36" s="35">
        <f t="shared" si="16"/>
        <v>1.1000000000000007E-4</v>
      </c>
      <c r="AK36" s="35">
        <f t="shared" si="17"/>
        <v>8.7199999999999986E-3</v>
      </c>
      <c r="AL36">
        <v>0.19320000000000001</v>
      </c>
      <c r="AM36">
        <v>-4.7999999999999996E-3</v>
      </c>
      <c r="AN36">
        <v>1E-4</v>
      </c>
      <c r="AO36" s="35">
        <f t="shared" si="18"/>
        <v>7.8200000000000214E-3</v>
      </c>
      <c r="AP36" s="35">
        <f t="shared" si="19"/>
        <v>5.7100000000000007E-3</v>
      </c>
      <c r="AQ36" s="35">
        <f t="shared" si="20"/>
        <v>4.0499999999999998E-3</v>
      </c>
      <c r="AR36">
        <v>8.48E-2</v>
      </c>
      <c r="AS36">
        <v>1.5699999999999999E-2</v>
      </c>
      <c r="AT36">
        <v>3.44E-2</v>
      </c>
      <c r="AU36" s="35">
        <f t="shared" si="21"/>
        <v>1.3230000000000006E-2</v>
      </c>
      <c r="AV36" s="35">
        <f t="shared" si="22"/>
        <v>9.0099999999999989E-3</v>
      </c>
      <c r="AW36" s="35">
        <f t="shared" si="23"/>
        <v>2.5059999999999999E-2</v>
      </c>
      <c r="AX36">
        <v>0.1358</v>
      </c>
      <c r="AY36">
        <v>-1.67E-2</v>
      </c>
      <c r="AZ36">
        <v>2.7699999999999999E-2</v>
      </c>
      <c r="BA36" s="35">
        <f t="shared" si="24"/>
        <v>1.354000000000001E-2</v>
      </c>
      <c r="BB36" s="35">
        <f t="shared" si="25"/>
        <v>8.1700000000000002E-3</v>
      </c>
      <c r="BC36" s="35">
        <f t="shared" si="26"/>
        <v>1.4629999999999999E-2</v>
      </c>
    </row>
    <row r="37" spans="1:55" ht="15">
      <c r="A37" s="1">
        <v>31</v>
      </c>
      <c r="B37">
        <v>0.2402</v>
      </c>
      <c r="C37">
        <v>1.66E-2</v>
      </c>
      <c r="D37">
        <v>-6.9999999999999999E-4</v>
      </c>
      <c r="E37" s="34">
        <f t="shared" si="0"/>
        <v>7.3199999999999932E-3</v>
      </c>
      <c r="F37" s="34">
        <f t="shared" si="1"/>
        <v>1.9199999999999981E-3</v>
      </c>
      <c r="G37" s="33">
        <f t="shared" si="2"/>
        <v>8.150000000000001E-3</v>
      </c>
      <c r="H37">
        <v>0.19470000000000001</v>
      </c>
      <c r="I37">
        <v>4.19E-2</v>
      </c>
      <c r="J37">
        <v>9.1999999999999998E-3</v>
      </c>
      <c r="K37" s="35">
        <f t="shared" si="3"/>
        <v>3.9000000000000146E-3</v>
      </c>
      <c r="L37" s="35">
        <f t="shared" si="4"/>
        <v>2.7799999999999998E-2</v>
      </c>
      <c r="M37" s="35">
        <f t="shared" si="5"/>
        <v>2.1099999999999999E-3</v>
      </c>
      <c r="N37">
        <v>0.2442</v>
      </c>
      <c r="O37">
        <v>3.9600000000000003E-2</v>
      </c>
      <c r="P37">
        <v>-3.8999999999999998E-3</v>
      </c>
      <c r="Q37" s="35">
        <f t="shared" si="6"/>
        <v>5.3000000000000269E-4</v>
      </c>
      <c r="R37" s="35">
        <f t="shared" si="7"/>
        <v>1.2040000000000002E-2</v>
      </c>
      <c r="S37" s="35">
        <f t="shared" si="8"/>
        <v>3.0799999999999998E-3</v>
      </c>
      <c r="T37">
        <v>0.1711</v>
      </c>
      <c r="U37">
        <v>1.0200000000000001E-2</v>
      </c>
      <c r="V37">
        <v>-1.44E-2</v>
      </c>
      <c r="W37" s="35">
        <f t="shared" si="9"/>
        <v>3.9629999999999999E-2</v>
      </c>
      <c r="X37" s="35">
        <f t="shared" si="10"/>
        <v>4.5999999999999999E-3</v>
      </c>
      <c r="Y37" s="35">
        <f t="shared" si="11"/>
        <v>6.9799999999999992E-3</v>
      </c>
      <c r="Z37">
        <v>4.9200000000000001E-2</v>
      </c>
      <c r="AA37">
        <v>5.3199999999999997E-2</v>
      </c>
      <c r="AB37">
        <v>8.6E-3</v>
      </c>
      <c r="AC37" s="35">
        <f t="shared" si="12"/>
        <v>3.1419999999999997E-2</v>
      </c>
      <c r="AD37" s="35">
        <f t="shared" si="13"/>
        <v>3.9559999999999998E-2</v>
      </c>
      <c r="AE37" s="35">
        <f t="shared" si="14"/>
        <v>7.9799999999999992E-3</v>
      </c>
      <c r="AF37">
        <v>0.20619999999999999</v>
      </c>
      <c r="AG37">
        <v>1.21E-2</v>
      </c>
      <c r="AH37">
        <v>-1.2999999999999999E-3</v>
      </c>
      <c r="AI37" s="35">
        <f t="shared" si="15"/>
        <v>3.3450000000000008E-2</v>
      </c>
      <c r="AJ37" s="35">
        <f t="shared" si="16"/>
        <v>1.009E-2</v>
      </c>
      <c r="AK37" s="35">
        <f t="shared" si="17"/>
        <v>4.1999999999999991E-4</v>
      </c>
      <c r="AL37">
        <v>0.2</v>
      </c>
      <c r="AM37">
        <v>1.3899999999999999E-2</v>
      </c>
      <c r="AN37">
        <v>1.5E-3</v>
      </c>
      <c r="AO37" s="35">
        <f t="shared" si="18"/>
        <v>1.4620000000000022E-2</v>
      </c>
      <c r="AP37" s="35">
        <f t="shared" si="19"/>
        <v>3.3899999999999989E-3</v>
      </c>
      <c r="AQ37" s="35">
        <f t="shared" si="20"/>
        <v>2.65E-3</v>
      </c>
      <c r="AR37">
        <v>0.10929999999999999</v>
      </c>
      <c r="AS37">
        <v>-1.2999999999999999E-3</v>
      </c>
      <c r="AT37">
        <v>6.3100000000000003E-2</v>
      </c>
      <c r="AU37" s="35">
        <f t="shared" si="21"/>
        <v>1.1269999999999988E-2</v>
      </c>
      <c r="AV37" s="35">
        <f t="shared" si="22"/>
        <v>5.3899999999999998E-3</v>
      </c>
      <c r="AW37" s="35">
        <f t="shared" si="23"/>
        <v>5.3760000000000002E-2</v>
      </c>
      <c r="AX37">
        <v>0.128</v>
      </c>
      <c r="AY37">
        <v>4.4999999999999997E-3</v>
      </c>
      <c r="AZ37">
        <v>1.14E-2</v>
      </c>
      <c r="BA37" s="35">
        <f t="shared" si="24"/>
        <v>5.740000000000009E-3</v>
      </c>
      <c r="BB37" s="35">
        <f t="shared" si="25"/>
        <v>4.0299999999999997E-3</v>
      </c>
      <c r="BC37" s="35">
        <f t="shared" si="26"/>
        <v>1.6699999999999996E-3</v>
      </c>
    </row>
    <row r="38" spans="1:55" ht="15">
      <c r="A38" s="1">
        <v>32</v>
      </c>
      <c r="B38">
        <v>0.24210000000000001</v>
      </c>
      <c r="C38">
        <v>1.4800000000000001E-2</v>
      </c>
      <c r="D38">
        <v>-6.8999999999999999E-3</v>
      </c>
      <c r="E38" s="34">
        <f t="shared" si="0"/>
        <v>9.220000000000006E-3</v>
      </c>
      <c r="F38" s="34">
        <f t="shared" si="1"/>
        <v>3.7199999999999976E-3</v>
      </c>
      <c r="G38" s="33">
        <f t="shared" si="2"/>
        <v>1.9500000000000003E-3</v>
      </c>
      <c r="H38">
        <v>0.15620000000000001</v>
      </c>
      <c r="I38">
        <v>8.0999999999999996E-3</v>
      </c>
      <c r="J38">
        <v>-6.9999999999999999E-4</v>
      </c>
      <c r="K38" s="35">
        <f t="shared" si="3"/>
        <v>3.4599999999999992E-2</v>
      </c>
      <c r="L38" s="35">
        <f t="shared" si="4"/>
        <v>6.0000000000000001E-3</v>
      </c>
      <c r="M38" s="35">
        <f t="shared" si="5"/>
        <v>6.3899999999999998E-3</v>
      </c>
      <c r="N38">
        <v>0.2447</v>
      </c>
      <c r="O38">
        <v>3.2399999999999998E-2</v>
      </c>
      <c r="P38">
        <v>1.1999999999999999E-3</v>
      </c>
      <c r="Q38" s="35">
        <f t="shared" si="6"/>
        <v>1.0300000000000031E-3</v>
      </c>
      <c r="R38" s="35">
        <f t="shared" si="7"/>
        <v>4.8399999999999971E-3</v>
      </c>
      <c r="S38" s="35">
        <f t="shared" si="8"/>
        <v>3.7999999999999991E-4</v>
      </c>
      <c r="T38">
        <v>0.20119999999999999</v>
      </c>
      <c r="U38">
        <v>-2.5999999999999999E-3</v>
      </c>
      <c r="V38">
        <v>-1.44E-2</v>
      </c>
      <c r="W38" s="35">
        <f t="shared" si="9"/>
        <v>9.5300000000000107E-3</v>
      </c>
      <c r="X38" s="35">
        <f t="shared" si="10"/>
        <v>1.2200000000000001E-2</v>
      </c>
      <c r="Y38" s="35">
        <f t="shared" si="11"/>
        <v>6.9799999999999992E-3</v>
      </c>
      <c r="Z38">
        <v>8.2100000000000006E-2</v>
      </c>
      <c r="AA38">
        <v>3.1899999999999998E-2</v>
      </c>
      <c r="AB38">
        <v>-5.7999999999999996E-3</v>
      </c>
      <c r="AC38" s="35">
        <f t="shared" si="12"/>
        <v>1.4800000000000091E-3</v>
      </c>
      <c r="AD38" s="35">
        <f t="shared" si="13"/>
        <v>1.8259999999999998E-2</v>
      </c>
      <c r="AE38" s="35">
        <f t="shared" si="14"/>
        <v>5.1799999999999997E-3</v>
      </c>
      <c r="AF38">
        <v>0.1915</v>
      </c>
      <c r="AG38">
        <v>2.2000000000000001E-3</v>
      </c>
      <c r="AH38">
        <v>-4.4999999999999997E-3</v>
      </c>
      <c r="AI38" s="35">
        <f t="shared" si="15"/>
        <v>1.8750000000000017E-2</v>
      </c>
      <c r="AJ38" s="35">
        <f t="shared" si="16"/>
        <v>1.9000000000000006E-4</v>
      </c>
      <c r="AK38" s="35">
        <f t="shared" si="17"/>
        <v>3.6199999999999995E-3</v>
      </c>
      <c r="AL38">
        <v>0.20150000000000001</v>
      </c>
      <c r="AM38">
        <v>1.8599999999999998E-2</v>
      </c>
      <c r="AN38">
        <v>1.1000000000000001E-3</v>
      </c>
      <c r="AO38" s="35">
        <f t="shared" si="18"/>
        <v>1.6120000000000023E-2</v>
      </c>
      <c r="AP38" s="35">
        <f t="shared" si="19"/>
        <v>8.0899999999999982E-3</v>
      </c>
      <c r="AQ38" s="35">
        <f t="shared" si="20"/>
        <v>3.0499999999999998E-3</v>
      </c>
      <c r="AR38">
        <v>5.3400000000000003E-2</v>
      </c>
      <c r="AS38">
        <v>7.0699999999999999E-2</v>
      </c>
      <c r="AT38">
        <v>2.3099999999999999E-2</v>
      </c>
      <c r="AU38" s="35">
        <f t="shared" si="21"/>
        <v>4.4630000000000003E-2</v>
      </c>
      <c r="AV38" s="35">
        <f t="shared" si="22"/>
        <v>6.4009999999999997E-2</v>
      </c>
      <c r="AW38" s="35">
        <f t="shared" si="23"/>
        <v>1.376E-2</v>
      </c>
      <c r="AX38">
        <v>0.1208</v>
      </c>
      <c r="AY38">
        <v>3.1600000000000003E-2</v>
      </c>
      <c r="AZ38">
        <v>2.23E-2</v>
      </c>
      <c r="BA38" s="35">
        <f t="shared" si="24"/>
        <v>1.4599999999999891E-3</v>
      </c>
      <c r="BB38" s="35">
        <f t="shared" si="25"/>
        <v>2.3070000000000004E-2</v>
      </c>
      <c r="BC38" s="35">
        <f t="shared" si="26"/>
        <v>9.2300000000000004E-3</v>
      </c>
    </row>
    <row r="39" spans="1:55" ht="15">
      <c r="A39" s="1">
        <v>33</v>
      </c>
      <c r="B39">
        <v>0.23519999999999999</v>
      </c>
      <c r="C39">
        <v>2.47E-2</v>
      </c>
      <c r="D39">
        <v>-1.4999999999999999E-2</v>
      </c>
      <c r="E39" s="34">
        <f t="shared" si="0"/>
        <v>2.3199999999999887E-3</v>
      </c>
      <c r="F39" s="34">
        <f t="shared" si="1"/>
        <v>6.1800000000000015E-3</v>
      </c>
      <c r="G39" s="33">
        <f t="shared" si="2"/>
        <v>6.1499999999999992E-3</v>
      </c>
      <c r="H39">
        <v>0.1797</v>
      </c>
      <c r="I39">
        <v>-1.2500000000000001E-2</v>
      </c>
      <c r="J39">
        <v>-1.1599999999999999E-2</v>
      </c>
      <c r="K39" s="35">
        <f t="shared" si="3"/>
        <v>1.1099999999999999E-2</v>
      </c>
      <c r="L39" s="35">
        <f t="shared" si="4"/>
        <v>1.599999999999999E-3</v>
      </c>
      <c r="M39" s="35">
        <f t="shared" si="5"/>
        <v>4.5099999999999993E-3</v>
      </c>
      <c r="N39">
        <v>0.24679999999999999</v>
      </c>
      <c r="O39">
        <v>2.9700000000000001E-2</v>
      </c>
      <c r="P39">
        <v>1.0699999999999999E-2</v>
      </c>
      <c r="Q39" s="35">
        <f t="shared" si="6"/>
        <v>3.1299999999999939E-3</v>
      </c>
      <c r="R39" s="35">
        <f t="shared" si="7"/>
        <v>2.1399999999999995E-3</v>
      </c>
      <c r="S39" s="35">
        <f t="shared" si="8"/>
        <v>9.8799999999999999E-3</v>
      </c>
      <c r="T39">
        <v>0.19470000000000001</v>
      </c>
      <c r="U39">
        <v>-3.8899999999999997E-2</v>
      </c>
      <c r="V39">
        <v>1.7100000000000001E-2</v>
      </c>
      <c r="W39" s="35">
        <f t="shared" si="9"/>
        <v>1.6029999999999989E-2</v>
      </c>
      <c r="X39" s="35">
        <f t="shared" si="10"/>
        <v>2.4099999999999996E-2</v>
      </c>
      <c r="Y39" s="35">
        <f t="shared" si="11"/>
        <v>9.6800000000000011E-3</v>
      </c>
      <c r="Z39">
        <v>6.5000000000000002E-2</v>
      </c>
      <c r="AA39">
        <v>1.66E-2</v>
      </c>
      <c r="AB39">
        <v>1.9699999999999999E-2</v>
      </c>
      <c r="AC39" s="35">
        <f t="shared" si="12"/>
        <v>1.5619999999999995E-2</v>
      </c>
      <c r="AD39" s="35">
        <f t="shared" si="13"/>
        <v>2.9600000000000008E-3</v>
      </c>
      <c r="AE39" s="35">
        <f t="shared" si="14"/>
        <v>1.908E-2</v>
      </c>
      <c r="AF39">
        <v>0.17599999999999999</v>
      </c>
      <c r="AG39">
        <v>-7.1000000000000004E-3</v>
      </c>
      <c r="AH39">
        <v>-1.9599999999999999E-2</v>
      </c>
      <c r="AI39" s="35">
        <f t="shared" si="15"/>
        <v>3.2500000000000029E-3</v>
      </c>
      <c r="AJ39" s="35">
        <f t="shared" si="16"/>
        <v>5.0900000000000008E-3</v>
      </c>
      <c r="AK39" s="35">
        <f t="shared" si="17"/>
        <v>1.8720000000000001E-2</v>
      </c>
      <c r="AL39">
        <v>0.19309999999999999</v>
      </c>
      <c r="AM39">
        <v>1.9199999999999998E-2</v>
      </c>
      <c r="AN39">
        <v>-2.3E-3</v>
      </c>
      <c r="AO39" s="35">
        <f t="shared" si="18"/>
        <v>7.7200000000000046E-3</v>
      </c>
      <c r="AP39" s="35">
        <f t="shared" si="19"/>
        <v>8.6899999999999981E-3</v>
      </c>
      <c r="AQ39" s="35">
        <f t="shared" si="20"/>
        <v>1.8500000000000001E-3</v>
      </c>
      <c r="AR39">
        <v>0.15379999999999999</v>
      </c>
      <c r="AS39">
        <v>1.18E-2</v>
      </c>
      <c r="AT39">
        <v>2.24E-2</v>
      </c>
      <c r="AU39" s="35">
        <f t="shared" si="21"/>
        <v>5.5769999999999986E-2</v>
      </c>
      <c r="AV39" s="35">
        <f t="shared" si="22"/>
        <v>5.11E-3</v>
      </c>
      <c r="AW39" s="35">
        <f t="shared" si="23"/>
        <v>1.306E-2</v>
      </c>
      <c r="AX39">
        <v>0.10440000000000001</v>
      </c>
      <c r="AY39">
        <v>-2.6800000000000001E-2</v>
      </c>
      <c r="AZ39">
        <v>1.32E-2</v>
      </c>
      <c r="BA39" s="35">
        <f t="shared" si="24"/>
        <v>1.7859999999999987E-2</v>
      </c>
      <c r="BB39" s="35">
        <f t="shared" si="25"/>
        <v>1.8270000000000002E-2</v>
      </c>
      <c r="BC39" s="35">
        <f t="shared" si="26"/>
        <v>1.2999999999999991E-4</v>
      </c>
    </row>
    <row r="40" spans="1:55" ht="15">
      <c r="A40" s="1">
        <v>34</v>
      </c>
      <c r="B40">
        <v>0.23549999999999999</v>
      </c>
      <c r="C40">
        <v>2.3800000000000002E-2</v>
      </c>
      <c r="D40">
        <v>-1.9800000000000002E-2</v>
      </c>
      <c r="E40" s="34">
        <f t="shared" si="0"/>
        <v>2.6199999999999835E-3</v>
      </c>
      <c r="F40" s="34">
        <f t="shared" si="1"/>
        <v>5.2800000000000034E-3</v>
      </c>
      <c r="G40" s="33">
        <f t="shared" si="2"/>
        <v>1.0950000000000001E-2</v>
      </c>
      <c r="H40">
        <v>0.16139999999999999</v>
      </c>
      <c r="I40">
        <v>2.3999999999999998E-3</v>
      </c>
      <c r="J40">
        <v>-2.5999999999999999E-3</v>
      </c>
      <c r="K40" s="35">
        <f t="shared" si="3"/>
        <v>2.9400000000000009E-2</v>
      </c>
      <c r="L40" s="35">
        <f t="shared" si="4"/>
        <v>1.17E-2</v>
      </c>
      <c r="M40" s="35">
        <f t="shared" si="5"/>
        <v>4.4900000000000001E-3</v>
      </c>
      <c r="N40">
        <v>0.24299999999999999</v>
      </c>
      <c r="O40">
        <v>3.44E-2</v>
      </c>
      <c r="P40">
        <v>-1.8E-3</v>
      </c>
      <c r="Q40" s="35">
        <f t="shared" si="6"/>
        <v>6.7000000000000393E-4</v>
      </c>
      <c r="R40" s="35">
        <f t="shared" si="7"/>
        <v>6.8399999999999989E-3</v>
      </c>
      <c r="S40" s="35">
        <f t="shared" si="8"/>
        <v>9.7999999999999997E-4</v>
      </c>
      <c r="T40">
        <v>0.19020000000000001</v>
      </c>
      <c r="U40">
        <v>-3.6499999999999998E-2</v>
      </c>
      <c r="V40">
        <v>-3.2000000000000002E-3</v>
      </c>
      <c r="W40" s="35">
        <f t="shared" si="9"/>
        <v>2.0529999999999993E-2</v>
      </c>
      <c r="X40" s="35">
        <f t="shared" si="10"/>
        <v>2.1699999999999997E-2</v>
      </c>
      <c r="Y40" s="35">
        <f t="shared" si="11"/>
        <v>4.2199999999999998E-3</v>
      </c>
      <c r="Z40">
        <v>5.6800000000000003E-2</v>
      </c>
      <c r="AA40">
        <v>2.12E-2</v>
      </c>
      <c r="AB40">
        <v>-1.7100000000000001E-2</v>
      </c>
      <c r="AC40" s="35">
        <f t="shared" si="12"/>
        <v>2.3819999999999994E-2</v>
      </c>
      <c r="AD40" s="35">
        <f t="shared" si="13"/>
        <v>7.5600000000000007E-3</v>
      </c>
      <c r="AE40" s="35">
        <f t="shared" si="14"/>
        <v>1.6480000000000002E-2</v>
      </c>
      <c r="AF40">
        <v>0.17419999999999999</v>
      </c>
      <c r="AG40">
        <v>1.41E-2</v>
      </c>
      <c r="AH40">
        <v>-1.29E-2</v>
      </c>
      <c r="AI40" s="35">
        <f t="shared" si="15"/>
        <v>1.4500000000000068E-3</v>
      </c>
      <c r="AJ40" s="35">
        <f t="shared" si="16"/>
        <v>1.209E-2</v>
      </c>
      <c r="AK40" s="35">
        <f t="shared" si="17"/>
        <v>1.2019999999999999E-2</v>
      </c>
      <c r="AL40">
        <v>0.18179999999999999</v>
      </c>
      <c r="AM40">
        <v>2.58E-2</v>
      </c>
      <c r="AN40">
        <v>-2.5000000000000001E-3</v>
      </c>
      <c r="AO40" s="35">
        <f t="shared" si="18"/>
        <v>3.5799999999999998E-3</v>
      </c>
      <c r="AP40" s="35">
        <f t="shared" si="19"/>
        <v>1.529E-2</v>
      </c>
      <c r="AQ40" s="35">
        <f t="shared" si="20"/>
        <v>1.65E-3</v>
      </c>
      <c r="AR40">
        <v>0.1474</v>
      </c>
      <c r="AS40">
        <v>-3.6200000000000003E-2</v>
      </c>
      <c r="AT40">
        <v>2.4199999999999999E-2</v>
      </c>
      <c r="AU40" s="35">
        <f t="shared" si="21"/>
        <v>4.9369999999999997E-2</v>
      </c>
      <c r="AV40" s="35">
        <f t="shared" si="22"/>
        <v>2.9510000000000002E-2</v>
      </c>
      <c r="AW40" s="35">
        <f t="shared" si="23"/>
        <v>1.486E-2</v>
      </c>
      <c r="AX40">
        <v>0.1225</v>
      </c>
      <c r="AY40">
        <v>0</v>
      </c>
      <c r="AZ40">
        <v>2.1600000000000001E-2</v>
      </c>
      <c r="BA40" s="35">
        <f t="shared" si="24"/>
        <v>2.400000000000041E-4</v>
      </c>
      <c r="BB40" s="35">
        <f t="shared" si="25"/>
        <v>8.5299999999999994E-3</v>
      </c>
      <c r="BC40" s="35">
        <f t="shared" si="26"/>
        <v>8.5300000000000011E-3</v>
      </c>
    </row>
    <row r="41" spans="1:55" ht="15">
      <c r="A41" s="1">
        <v>35</v>
      </c>
      <c r="B41">
        <v>0.25040000000000001</v>
      </c>
      <c r="C41">
        <v>3.2800000000000003E-2</v>
      </c>
      <c r="D41">
        <v>-2.01E-2</v>
      </c>
      <c r="E41" s="34">
        <f t="shared" si="0"/>
        <v>1.7520000000000008E-2</v>
      </c>
      <c r="F41" s="34">
        <f t="shared" si="1"/>
        <v>1.4280000000000004E-2</v>
      </c>
      <c r="G41" s="33">
        <f t="shared" si="2"/>
        <v>1.125E-2</v>
      </c>
      <c r="H41">
        <v>0.17369999999999999</v>
      </c>
      <c r="I41">
        <v>-1.6199999999999999E-2</v>
      </c>
      <c r="J41">
        <v>4.7800000000000002E-2</v>
      </c>
      <c r="K41" s="35">
        <f t="shared" si="3"/>
        <v>1.7100000000000004E-2</v>
      </c>
      <c r="L41" s="35">
        <f t="shared" si="4"/>
        <v>2.0999999999999994E-3</v>
      </c>
      <c r="M41" s="35">
        <f t="shared" si="5"/>
        <v>4.0710000000000003E-2</v>
      </c>
      <c r="N41">
        <v>0.23880000000000001</v>
      </c>
      <c r="O41">
        <v>2.2700000000000001E-2</v>
      </c>
      <c r="P41">
        <v>-6.8999999999999999E-3</v>
      </c>
      <c r="Q41" s="35">
        <f t="shared" si="6"/>
        <v>4.8699999999999855E-3</v>
      </c>
      <c r="R41" s="35">
        <f t="shared" si="7"/>
        <v>4.8599999999999997E-3</v>
      </c>
      <c r="S41" s="35">
        <f t="shared" si="8"/>
        <v>6.0800000000000003E-3</v>
      </c>
      <c r="T41">
        <v>0.1976</v>
      </c>
      <c r="U41">
        <v>1.11E-2</v>
      </c>
      <c r="V41">
        <v>-1.5E-3</v>
      </c>
      <c r="W41" s="35">
        <f t="shared" si="9"/>
        <v>1.3130000000000003E-2</v>
      </c>
      <c r="X41" s="35">
        <f t="shared" si="10"/>
        <v>3.7000000000000002E-3</v>
      </c>
      <c r="Y41" s="35">
        <f t="shared" si="11"/>
        <v>5.9199999999999999E-3</v>
      </c>
      <c r="Z41">
        <v>5.2499999999999998E-2</v>
      </c>
      <c r="AA41">
        <v>-2.3999999999999998E-3</v>
      </c>
      <c r="AB41">
        <v>2.5999999999999999E-3</v>
      </c>
      <c r="AC41" s="35">
        <f t="shared" si="12"/>
        <v>2.8119999999999999E-2</v>
      </c>
      <c r="AD41" s="35">
        <f t="shared" si="13"/>
        <v>1.124E-2</v>
      </c>
      <c r="AE41" s="35">
        <f t="shared" si="14"/>
        <v>1.98E-3</v>
      </c>
      <c r="AF41">
        <v>0.17369999999999999</v>
      </c>
      <c r="AG41">
        <v>-2.98E-2</v>
      </c>
      <c r="AH41">
        <v>-5.1000000000000004E-3</v>
      </c>
      <c r="AI41" s="35">
        <f t="shared" si="15"/>
        <v>9.5000000000000639E-4</v>
      </c>
      <c r="AJ41" s="35">
        <f t="shared" si="16"/>
        <v>2.7789999999999999E-2</v>
      </c>
      <c r="AK41" s="35">
        <f t="shared" si="17"/>
        <v>4.2200000000000007E-3</v>
      </c>
      <c r="AL41">
        <v>0.20180000000000001</v>
      </c>
      <c r="AM41">
        <v>2.3199999999999998E-2</v>
      </c>
      <c r="AN41">
        <v>-7.1000000000000004E-3</v>
      </c>
      <c r="AO41" s="35">
        <f t="shared" si="18"/>
        <v>1.6420000000000018E-2</v>
      </c>
      <c r="AP41" s="35">
        <f t="shared" si="19"/>
        <v>1.2689999999999998E-2</v>
      </c>
      <c r="AQ41" s="35">
        <f t="shared" si="20"/>
        <v>2.9500000000000004E-3</v>
      </c>
      <c r="AR41">
        <v>0.12230000000000001</v>
      </c>
      <c r="AS41">
        <v>-2.8199999999999999E-2</v>
      </c>
      <c r="AT41">
        <v>2.8299999999999999E-2</v>
      </c>
      <c r="AU41" s="35">
        <f t="shared" si="21"/>
        <v>2.427E-2</v>
      </c>
      <c r="AV41" s="35">
        <f t="shared" si="22"/>
        <v>2.1510000000000001E-2</v>
      </c>
      <c r="AW41" s="35">
        <f t="shared" si="23"/>
        <v>1.8959999999999998E-2</v>
      </c>
      <c r="AX41">
        <v>9.3399999999999997E-2</v>
      </c>
      <c r="AY41">
        <v>-3.6400000000000002E-2</v>
      </c>
      <c r="AZ41">
        <v>2.3900000000000001E-2</v>
      </c>
      <c r="BA41" s="35">
        <f t="shared" si="24"/>
        <v>2.8859999999999997E-2</v>
      </c>
      <c r="BB41" s="35">
        <f t="shared" si="25"/>
        <v>2.7870000000000002E-2</v>
      </c>
      <c r="BC41" s="35">
        <f t="shared" si="26"/>
        <v>1.0830000000000001E-2</v>
      </c>
    </row>
    <row r="42" spans="1:55" ht="15">
      <c r="A42" s="1">
        <v>36</v>
      </c>
      <c r="B42">
        <v>0.2465</v>
      </c>
      <c r="C42">
        <v>3.2099999999999997E-2</v>
      </c>
      <c r="D42">
        <v>-2.0400000000000001E-2</v>
      </c>
      <c r="E42" s="34">
        <f t="shared" si="0"/>
        <v>1.3619999999999993E-2</v>
      </c>
      <c r="F42" s="34">
        <f t="shared" si="1"/>
        <v>1.3579999999999998E-2</v>
      </c>
      <c r="G42" s="33">
        <f t="shared" si="2"/>
        <v>1.1550000000000001E-2</v>
      </c>
      <c r="H42">
        <v>0.21329999999999999</v>
      </c>
      <c r="I42">
        <v>0.05</v>
      </c>
      <c r="J42">
        <v>2.5999999999999999E-2</v>
      </c>
      <c r="K42" s="35">
        <f t="shared" si="3"/>
        <v>2.2499999999999992E-2</v>
      </c>
      <c r="L42" s="35">
        <f t="shared" si="4"/>
        <v>3.5900000000000001E-2</v>
      </c>
      <c r="M42" s="35">
        <f t="shared" si="5"/>
        <v>1.891E-2</v>
      </c>
      <c r="N42">
        <v>0.24929999999999999</v>
      </c>
      <c r="O42">
        <v>2.6700000000000002E-2</v>
      </c>
      <c r="P42">
        <v>-5.0000000000000001E-4</v>
      </c>
      <c r="Q42" s="35">
        <f t="shared" si="6"/>
        <v>5.6299999999999961E-3</v>
      </c>
      <c r="R42" s="35">
        <f t="shared" si="7"/>
        <v>8.5999999999999965E-4</v>
      </c>
      <c r="S42" s="35">
        <f t="shared" si="8"/>
        <v>3.1999999999999997E-4</v>
      </c>
      <c r="T42">
        <v>0.19520000000000001</v>
      </c>
      <c r="U42">
        <v>1.9E-3</v>
      </c>
      <c r="V42">
        <v>-1.9199999999999998E-2</v>
      </c>
      <c r="W42" s="35">
        <f t="shared" si="9"/>
        <v>1.5529999999999988E-2</v>
      </c>
      <c r="X42" s="35">
        <f t="shared" si="10"/>
        <v>1.29E-2</v>
      </c>
      <c r="Y42" s="35">
        <f t="shared" si="11"/>
        <v>1.1779999999999999E-2</v>
      </c>
      <c r="Z42">
        <v>7.1199999999999999E-2</v>
      </c>
      <c r="AA42">
        <v>-1.2E-2</v>
      </c>
      <c r="AB42">
        <v>1.23E-2</v>
      </c>
      <c r="AC42" s="35">
        <f t="shared" si="12"/>
        <v>9.4199999999999978E-3</v>
      </c>
      <c r="AD42" s="35">
        <f t="shared" si="13"/>
        <v>1.6399999999999991E-3</v>
      </c>
      <c r="AE42" s="35">
        <f t="shared" si="14"/>
        <v>1.1679999999999999E-2</v>
      </c>
      <c r="AF42">
        <v>0.15340000000000001</v>
      </c>
      <c r="AG42">
        <v>-6.8999999999999999E-3</v>
      </c>
      <c r="AH42">
        <v>5.5999999999999999E-3</v>
      </c>
      <c r="AI42" s="35">
        <f t="shared" si="15"/>
        <v>1.9349999999999978E-2</v>
      </c>
      <c r="AJ42" s="35">
        <f t="shared" si="16"/>
        <v>4.8900000000000002E-3</v>
      </c>
      <c r="AK42" s="35">
        <f t="shared" si="17"/>
        <v>4.7200000000000002E-3</v>
      </c>
      <c r="AL42">
        <v>0.19309999999999999</v>
      </c>
      <c r="AM42">
        <v>2.06E-2</v>
      </c>
      <c r="AN42">
        <v>-1.38E-2</v>
      </c>
      <c r="AO42" s="35">
        <f t="shared" si="18"/>
        <v>7.7200000000000046E-3</v>
      </c>
      <c r="AP42" s="35">
        <f t="shared" si="19"/>
        <v>1.009E-2</v>
      </c>
      <c r="AQ42" s="35">
        <f t="shared" si="20"/>
        <v>9.6499999999999989E-3</v>
      </c>
      <c r="AR42">
        <v>0.11990000000000001</v>
      </c>
      <c r="AS42">
        <v>-3.8999999999999998E-3</v>
      </c>
      <c r="AT42">
        <v>3.4200000000000001E-2</v>
      </c>
      <c r="AU42" s="35">
        <f t="shared" si="21"/>
        <v>2.1870000000000001E-2</v>
      </c>
      <c r="AV42" s="35">
        <f t="shared" si="22"/>
        <v>2.7899999999999999E-3</v>
      </c>
      <c r="AW42" s="35">
        <f t="shared" si="23"/>
        <v>2.486E-2</v>
      </c>
      <c r="AX42">
        <v>0.129</v>
      </c>
      <c r="AY42">
        <v>-2.8899999999999999E-2</v>
      </c>
      <c r="AZ42">
        <v>2.3300000000000001E-2</v>
      </c>
      <c r="BA42" s="35">
        <f t="shared" si="24"/>
        <v>6.7400000000000099E-3</v>
      </c>
      <c r="BB42" s="35">
        <f t="shared" si="25"/>
        <v>2.0369999999999999E-2</v>
      </c>
      <c r="BC42" s="35">
        <f t="shared" si="26"/>
        <v>1.0230000000000001E-2</v>
      </c>
    </row>
    <row r="43" spans="1:55" ht="15">
      <c r="A43" s="1">
        <v>37</v>
      </c>
      <c r="B43">
        <v>0.23430000000000001</v>
      </c>
      <c r="C43">
        <v>4.2099999999999999E-2</v>
      </c>
      <c r="D43">
        <v>-2.41E-2</v>
      </c>
      <c r="E43" s="34">
        <f t="shared" si="0"/>
        <v>1.4200000000000046E-3</v>
      </c>
      <c r="F43" s="34">
        <f t="shared" si="1"/>
        <v>2.358E-2</v>
      </c>
      <c r="G43" s="33">
        <f t="shared" si="2"/>
        <v>1.525E-2</v>
      </c>
      <c r="H43">
        <v>0.2271</v>
      </c>
      <c r="I43">
        <v>5.0700000000000002E-2</v>
      </c>
      <c r="J43">
        <v>-2.0000000000000001E-4</v>
      </c>
      <c r="K43" s="35">
        <f t="shared" si="3"/>
        <v>3.6299999999999999E-2</v>
      </c>
      <c r="L43" s="35">
        <f t="shared" si="4"/>
        <v>3.6600000000000001E-2</v>
      </c>
      <c r="M43" s="35">
        <f t="shared" si="5"/>
        <v>6.8900000000000003E-3</v>
      </c>
      <c r="N43">
        <v>0.246</v>
      </c>
      <c r="O43">
        <v>2.5600000000000001E-2</v>
      </c>
      <c r="P43">
        <v>6.7999999999999996E-3</v>
      </c>
      <c r="Q43" s="35">
        <f t="shared" si="6"/>
        <v>2.3299999999999987E-3</v>
      </c>
      <c r="R43" s="35">
        <f t="shared" si="7"/>
        <v>1.9599999999999999E-3</v>
      </c>
      <c r="S43" s="35">
        <f t="shared" si="8"/>
        <v>5.9799999999999992E-3</v>
      </c>
      <c r="T43">
        <v>0.19769999999999999</v>
      </c>
      <c r="U43">
        <v>-4.7199999999999999E-2</v>
      </c>
      <c r="V43">
        <v>-3.0999999999999999E-3</v>
      </c>
      <c r="W43" s="35">
        <f t="shared" si="9"/>
        <v>1.3030000000000014E-2</v>
      </c>
      <c r="X43" s="35">
        <f t="shared" si="10"/>
        <v>3.2399999999999998E-2</v>
      </c>
      <c r="Y43" s="35">
        <f t="shared" si="11"/>
        <v>4.3200000000000009E-3</v>
      </c>
      <c r="Z43">
        <v>8.3599999999999994E-2</v>
      </c>
      <c r="AA43">
        <v>2.5100000000000001E-2</v>
      </c>
      <c r="AB43">
        <v>5.1999999999999998E-3</v>
      </c>
      <c r="AC43" s="35">
        <f t="shared" si="12"/>
        <v>2.9799999999999965E-3</v>
      </c>
      <c r="AD43" s="35">
        <f t="shared" si="13"/>
        <v>1.1460000000000001E-2</v>
      </c>
      <c r="AE43" s="35">
        <f t="shared" si="14"/>
        <v>4.5799999999999999E-3</v>
      </c>
      <c r="AF43">
        <v>0.1182</v>
      </c>
      <c r="AG43">
        <v>-2.53E-2</v>
      </c>
      <c r="AH43">
        <v>2.6499999999999999E-2</v>
      </c>
      <c r="AI43" s="35">
        <f t="shared" si="15"/>
        <v>5.4549999999999987E-2</v>
      </c>
      <c r="AJ43" s="35">
        <f t="shared" si="16"/>
        <v>2.3289999999999998E-2</v>
      </c>
      <c r="AK43" s="35">
        <f t="shared" si="17"/>
        <v>2.562E-2</v>
      </c>
      <c r="AL43">
        <v>0.18890000000000001</v>
      </c>
      <c r="AM43">
        <v>2.24E-2</v>
      </c>
      <c r="AN43">
        <v>-1.38E-2</v>
      </c>
      <c r="AO43" s="35">
        <f t="shared" si="18"/>
        <v>3.5200000000000231E-3</v>
      </c>
      <c r="AP43" s="35">
        <f t="shared" si="19"/>
        <v>1.189E-2</v>
      </c>
      <c r="AQ43" s="35">
        <f t="shared" si="20"/>
        <v>9.6499999999999989E-3</v>
      </c>
      <c r="AR43">
        <v>5.28E-2</v>
      </c>
      <c r="AS43">
        <v>5.33E-2</v>
      </c>
      <c r="AT43">
        <v>3.0300000000000001E-2</v>
      </c>
      <c r="AU43" s="35">
        <f t="shared" si="21"/>
        <v>4.5230000000000006E-2</v>
      </c>
      <c r="AV43" s="35">
        <f t="shared" si="22"/>
        <v>4.6609999999999999E-2</v>
      </c>
      <c r="AW43" s="35">
        <f t="shared" si="23"/>
        <v>2.0959999999999999E-2</v>
      </c>
      <c r="AX43">
        <v>0.11600000000000001</v>
      </c>
      <c r="AY43">
        <v>-1.0500000000000001E-2</v>
      </c>
      <c r="AZ43">
        <v>3.8800000000000001E-2</v>
      </c>
      <c r="BA43" s="35">
        <f t="shared" si="24"/>
        <v>6.2599999999999878E-3</v>
      </c>
      <c r="BB43" s="35">
        <f t="shared" si="25"/>
        <v>1.9700000000000013E-3</v>
      </c>
      <c r="BC43" s="35">
        <f t="shared" si="26"/>
        <v>2.5730000000000003E-2</v>
      </c>
    </row>
    <row r="44" spans="1:55" ht="15">
      <c r="A44" s="1">
        <v>38</v>
      </c>
      <c r="B44">
        <v>0.2417</v>
      </c>
      <c r="C44">
        <v>3.3399999999999999E-2</v>
      </c>
      <c r="D44">
        <v>-2.1100000000000001E-2</v>
      </c>
      <c r="E44" s="34">
        <f t="shared" si="0"/>
        <v>8.8199999999999945E-3</v>
      </c>
      <c r="F44" s="34">
        <f t="shared" si="1"/>
        <v>1.4880000000000001E-2</v>
      </c>
      <c r="G44" s="33">
        <f t="shared" si="2"/>
        <v>1.225E-2</v>
      </c>
      <c r="H44">
        <v>0.23400000000000001</v>
      </c>
      <c r="I44">
        <v>2.4E-2</v>
      </c>
      <c r="J44">
        <v>-1.2500000000000001E-2</v>
      </c>
      <c r="K44" s="35">
        <f t="shared" si="3"/>
        <v>4.3200000000000016E-2</v>
      </c>
      <c r="L44" s="35">
        <f t="shared" si="4"/>
        <v>9.9000000000000008E-3</v>
      </c>
      <c r="M44" s="35">
        <f t="shared" si="5"/>
        <v>5.4100000000000007E-3</v>
      </c>
      <c r="N44">
        <v>0.2432</v>
      </c>
      <c r="O44">
        <v>1.7399999999999999E-2</v>
      </c>
      <c r="P44">
        <v>2.0299999999999999E-2</v>
      </c>
      <c r="Q44" s="35">
        <f t="shared" si="6"/>
        <v>4.699999999999982E-4</v>
      </c>
      <c r="R44" s="35">
        <f t="shared" si="7"/>
        <v>1.0160000000000002E-2</v>
      </c>
      <c r="S44" s="35">
        <f t="shared" si="8"/>
        <v>1.9479999999999997E-2</v>
      </c>
      <c r="T44">
        <v>0.19350000000000001</v>
      </c>
      <c r="U44">
        <v>-1.7399999999999999E-2</v>
      </c>
      <c r="V44">
        <v>-1.11E-2</v>
      </c>
      <c r="W44" s="35">
        <f t="shared" si="9"/>
        <v>1.7229999999999995E-2</v>
      </c>
      <c r="X44" s="35">
        <f t="shared" si="10"/>
        <v>2.5999999999999981E-3</v>
      </c>
      <c r="Y44" s="35">
        <f t="shared" si="11"/>
        <v>3.6800000000000001E-3</v>
      </c>
      <c r="Z44">
        <v>7.7100000000000002E-2</v>
      </c>
      <c r="AA44">
        <v>5.4899999999999997E-2</v>
      </c>
      <c r="AB44">
        <v>-3.5000000000000001E-3</v>
      </c>
      <c r="AC44" s="35">
        <f t="shared" si="12"/>
        <v>3.5199999999999954E-3</v>
      </c>
      <c r="AD44" s="35">
        <f t="shared" si="13"/>
        <v>4.1259999999999998E-2</v>
      </c>
      <c r="AE44" s="35">
        <f t="shared" si="14"/>
        <v>2.8800000000000002E-3</v>
      </c>
      <c r="AF44">
        <v>0.1031</v>
      </c>
      <c r="AG44">
        <v>7.8299999999999995E-2</v>
      </c>
      <c r="AH44">
        <v>1.1000000000000001E-3</v>
      </c>
      <c r="AI44" s="35">
        <f t="shared" si="15"/>
        <v>6.964999999999999E-2</v>
      </c>
      <c r="AJ44" s="35">
        <f t="shared" si="16"/>
        <v>7.6289999999999997E-2</v>
      </c>
      <c r="AK44" s="35">
        <f t="shared" si="17"/>
        <v>2.2000000000000003E-4</v>
      </c>
      <c r="AL44">
        <v>0.18279999999999999</v>
      </c>
      <c r="AM44">
        <v>1.17E-2</v>
      </c>
      <c r="AN44">
        <v>-7.4000000000000003E-3</v>
      </c>
      <c r="AO44" s="35">
        <f t="shared" si="18"/>
        <v>2.579999999999999E-3</v>
      </c>
      <c r="AP44" s="35">
        <f t="shared" si="19"/>
        <v>1.1900000000000001E-3</v>
      </c>
      <c r="AQ44" s="35">
        <f t="shared" si="20"/>
        <v>3.2500000000000003E-3</v>
      </c>
      <c r="AR44">
        <v>5.0700000000000002E-2</v>
      </c>
      <c r="AS44">
        <v>-5.7000000000000002E-3</v>
      </c>
      <c r="AT44">
        <v>2.5700000000000001E-2</v>
      </c>
      <c r="AU44" s="35">
        <f t="shared" si="21"/>
        <v>4.7330000000000004E-2</v>
      </c>
      <c r="AV44" s="35">
        <f t="shared" si="22"/>
        <v>9.8999999999999956E-4</v>
      </c>
      <c r="AW44" s="35">
        <f t="shared" si="23"/>
        <v>1.636E-2</v>
      </c>
      <c r="AX44">
        <v>0.11840000000000001</v>
      </c>
      <c r="AY44">
        <v>5.3E-3</v>
      </c>
      <c r="AZ44">
        <v>2.2000000000000001E-3</v>
      </c>
      <c r="BA44" s="35">
        <f t="shared" si="24"/>
        <v>3.8599999999999884E-3</v>
      </c>
      <c r="BB44" s="35">
        <f t="shared" si="25"/>
        <v>3.2299999999999994E-3</v>
      </c>
      <c r="BC44" s="35">
        <f t="shared" si="26"/>
        <v>1.0869999999999999E-2</v>
      </c>
    </row>
    <row r="45" spans="1:55" ht="15">
      <c r="A45" s="1">
        <v>39</v>
      </c>
      <c r="B45">
        <v>0.2492</v>
      </c>
      <c r="C45">
        <v>2.46E-2</v>
      </c>
      <c r="D45">
        <v>-2.0500000000000001E-2</v>
      </c>
      <c r="E45" s="34">
        <f t="shared" si="0"/>
        <v>1.6320000000000001E-2</v>
      </c>
      <c r="F45" s="34">
        <f t="shared" si="1"/>
        <v>6.0800000000000021E-3</v>
      </c>
      <c r="G45" s="33">
        <f t="shared" si="2"/>
        <v>1.1650000000000001E-2</v>
      </c>
      <c r="H45">
        <v>0.22770000000000001</v>
      </c>
      <c r="I45">
        <v>5.4000000000000003E-3</v>
      </c>
      <c r="J45">
        <v>-5.3E-3</v>
      </c>
      <c r="K45" s="35">
        <f t="shared" si="3"/>
        <v>3.6900000000000016E-2</v>
      </c>
      <c r="L45" s="35">
        <f t="shared" si="4"/>
        <v>8.6999999999999994E-3</v>
      </c>
      <c r="M45" s="35">
        <f t="shared" si="5"/>
        <v>1.7899999999999999E-3</v>
      </c>
      <c r="N45">
        <v>0.23649999999999999</v>
      </c>
      <c r="O45">
        <v>2.3E-2</v>
      </c>
      <c r="P45">
        <v>8.3999999999999995E-3</v>
      </c>
      <c r="Q45" s="35">
        <f t="shared" si="6"/>
        <v>7.1700000000000097E-3</v>
      </c>
      <c r="R45" s="35">
        <f t="shared" si="7"/>
        <v>4.5600000000000016E-3</v>
      </c>
      <c r="S45" s="35">
        <f t="shared" si="8"/>
        <v>7.5799999999999999E-3</v>
      </c>
      <c r="T45">
        <v>0.19470000000000001</v>
      </c>
      <c r="U45">
        <v>1.3299999999999999E-2</v>
      </c>
      <c r="V45">
        <v>-5.5999999999999999E-3</v>
      </c>
      <c r="W45" s="35">
        <f t="shared" si="9"/>
        <v>1.6029999999999989E-2</v>
      </c>
      <c r="X45" s="35">
        <f t="shared" si="10"/>
        <v>1.5000000000000013E-3</v>
      </c>
      <c r="Y45" s="35">
        <f t="shared" si="11"/>
        <v>1.8200000000000004E-3</v>
      </c>
      <c r="Z45">
        <v>8.9399999999999993E-2</v>
      </c>
      <c r="AA45">
        <v>5.4899999999999997E-2</v>
      </c>
      <c r="AB45">
        <v>-1.8200000000000001E-2</v>
      </c>
      <c r="AC45" s="35">
        <f t="shared" si="12"/>
        <v>8.7799999999999961E-3</v>
      </c>
      <c r="AD45" s="35">
        <f t="shared" si="13"/>
        <v>4.1259999999999998E-2</v>
      </c>
      <c r="AE45" s="35">
        <f t="shared" si="14"/>
        <v>1.7580000000000002E-2</v>
      </c>
      <c r="AF45">
        <v>0.11269999999999999</v>
      </c>
      <c r="AG45">
        <v>2.07E-2</v>
      </c>
      <c r="AH45">
        <v>-1.52E-2</v>
      </c>
      <c r="AI45" s="35">
        <f t="shared" si="15"/>
        <v>6.0049999999999992E-2</v>
      </c>
      <c r="AJ45" s="35">
        <f t="shared" si="16"/>
        <v>1.8689999999999998E-2</v>
      </c>
      <c r="AK45" s="35">
        <f t="shared" si="17"/>
        <v>1.4319999999999999E-2</v>
      </c>
      <c r="AL45">
        <v>0.18240000000000001</v>
      </c>
      <c r="AM45">
        <v>-2E-3</v>
      </c>
      <c r="AN45">
        <v>-6.3E-3</v>
      </c>
      <c r="AO45" s="35">
        <f t="shared" si="18"/>
        <v>2.9799999999999827E-3</v>
      </c>
      <c r="AP45" s="35">
        <f t="shared" si="19"/>
        <v>8.5100000000000002E-3</v>
      </c>
      <c r="AQ45" s="35">
        <f t="shared" si="20"/>
        <v>2.15E-3</v>
      </c>
      <c r="AR45">
        <v>0.1043</v>
      </c>
      <c r="AS45">
        <v>-1.9599999999999999E-2</v>
      </c>
      <c r="AT45">
        <v>-1.15E-2</v>
      </c>
      <c r="AU45" s="35">
        <f t="shared" si="21"/>
        <v>6.2699999999999978E-3</v>
      </c>
      <c r="AV45" s="35">
        <f t="shared" si="22"/>
        <v>1.291E-2</v>
      </c>
      <c r="AW45" s="35">
        <f t="shared" si="23"/>
        <v>2.1600000000000005E-3</v>
      </c>
      <c r="AX45">
        <v>6.3799999999999996E-2</v>
      </c>
      <c r="AY45">
        <v>6.1999999999999998E-3</v>
      </c>
      <c r="AZ45">
        <v>2.9100000000000001E-2</v>
      </c>
      <c r="BA45" s="35">
        <f t="shared" si="24"/>
        <v>5.8459999999999998E-2</v>
      </c>
      <c r="BB45" s="35">
        <f t="shared" si="25"/>
        <v>2.3299999999999996E-3</v>
      </c>
      <c r="BC45" s="35">
        <f t="shared" si="26"/>
        <v>1.6030000000000003E-2</v>
      </c>
    </row>
    <row r="46" spans="1:55" ht="15">
      <c r="A46" s="1">
        <v>40</v>
      </c>
      <c r="B46">
        <v>0.2452</v>
      </c>
      <c r="C46">
        <v>1.41E-2</v>
      </c>
      <c r="D46">
        <v>-2.23E-2</v>
      </c>
      <c r="E46" s="34">
        <f t="shared" si="0"/>
        <v>1.2319999999999998E-2</v>
      </c>
      <c r="F46" s="34">
        <f t="shared" si="1"/>
        <v>4.4199999999999986E-3</v>
      </c>
      <c r="G46" s="33">
        <f t="shared" si="2"/>
        <v>1.345E-2</v>
      </c>
      <c r="H46">
        <v>0.2117</v>
      </c>
      <c r="I46">
        <v>4.36E-2</v>
      </c>
      <c r="J46">
        <v>8.0999999999999996E-3</v>
      </c>
      <c r="K46" s="35">
        <f t="shared" si="3"/>
        <v>2.0900000000000002E-2</v>
      </c>
      <c r="L46" s="35">
        <f t="shared" si="4"/>
        <v>2.9499999999999998E-2</v>
      </c>
      <c r="M46" s="35">
        <f t="shared" si="5"/>
        <v>1.0099999999999996E-3</v>
      </c>
      <c r="N46">
        <v>0.24249999999999999</v>
      </c>
      <c r="O46">
        <v>2.64E-2</v>
      </c>
      <c r="P46">
        <v>1.6999999999999999E-3</v>
      </c>
      <c r="Q46" s="35">
        <f t="shared" si="6"/>
        <v>1.1700000000000044E-3</v>
      </c>
      <c r="R46" s="35">
        <f t="shared" si="7"/>
        <v>1.1600000000000013E-3</v>
      </c>
      <c r="S46" s="35">
        <f t="shared" si="8"/>
        <v>8.7999999999999992E-4</v>
      </c>
      <c r="T46">
        <v>0.19750000000000001</v>
      </c>
      <c r="U46">
        <v>1.8599999999999998E-2</v>
      </c>
      <c r="V46">
        <v>-1.14E-2</v>
      </c>
      <c r="W46" s="35">
        <f t="shared" si="9"/>
        <v>1.3229999999999992E-2</v>
      </c>
      <c r="X46" s="35">
        <f t="shared" si="10"/>
        <v>3.7999999999999978E-3</v>
      </c>
      <c r="Y46" s="35">
        <f t="shared" si="11"/>
        <v>3.98E-3</v>
      </c>
      <c r="Z46">
        <v>6.3200000000000006E-2</v>
      </c>
      <c r="AA46">
        <v>1.8E-3</v>
      </c>
      <c r="AB46">
        <v>1.5E-3</v>
      </c>
      <c r="AC46" s="35">
        <f t="shared" si="12"/>
        <v>1.7419999999999991E-2</v>
      </c>
      <c r="AD46" s="35">
        <f t="shared" si="13"/>
        <v>1.184E-2</v>
      </c>
      <c r="AE46" s="35">
        <f t="shared" si="14"/>
        <v>8.8000000000000003E-4</v>
      </c>
      <c r="AF46">
        <v>0.126</v>
      </c>
      <c r="AG46">
        <v>1.03E-2</v>
      </c>
      <c r="AH46">
        <v>-1.03E-2</v>
      </c>
      <c r="AI46" s="35">
        <f t="shared" si="15"/>
        <v>4.6749999999999986E-2</v>
      </c>
      <c r="AJ46" s="35">
        <f t="shared" si="16"/>
        <v>8.2900000000000005E-3</v>
      </c>
      <c r="AK46" s="35">
        <f t="shared" si="17"/>
        <v>9.4199999999999996E-3</v>
      </c>
      <c r="AL46">
        <v>0.1923</v>
      </c>
      <c r="AM46">
        <v>-1E-3</v>
      </c>
      <c r="AN46">
        <v>-5.0000000000000001E-3</v>
      </c>
      <c r="AO46" s="35">
        <f t="shared" si="18"/>
        <v>6.9200000000000095E-3</v>
      </c>
      <c r="AP46" s="35">
        <f t="shared" si="19"/>
        <v>9.5100000000000011E-3</v>
      </c>
      <c r="AQ46" s="35">
        <f t="shared" si="20"/>
        <v>8.5000000000000006E-4</v>
      </c>
      <c r="AR46">
        <v>9.0399999999999994E-2</v>
      </c>
      <c r="AS46">
        <v>-1.9599999999999999E-2</v>
      </c>
      <c r="AT46">
        <v>8.9999999999999998E-4</v>
      </c>
      <c r="AU46" s="35">
        <f t="shared" si="21"/>
        <v>7.6300000000000118E-3</v>
      </c>
      <c r="AV46" s="35">
        <f t="shared" si="22"/>
        <v>1.291E-2</v>
      </c>
      <c r="AW46" s="35">
        <f t="shared" si="23"/>
        <v>8.4399999999999996E-3</v>
      </c>
      <c r="AX46">
        <v>8.1799999999999998E-2</v>
      </c>
      <c r="AY46">
        <v>2.9000000000000001E-2</v>
      </c>
      <c r="AZ46">
        <v>2.7099999999999999E-2</v>
      </c>
      <c r="BA46" s="35">
        <f t="shared" si="24"/>
        <v>4.0459999999999996E-2</v>
      </c>
      <c r="BB46" s="35">
        <f t="shared" si="25"/>
        <v>2.0470000000000002E-2</v>
      </c>
      <c r="BC46" s="35">
        <f t="shared" si="26"/>
        <v>1.4029999999999999E-2</v>
      </c>
    </row>
    <row r="47" spans="1:55" ht="15">
      <c r="A47" s="1">
        <v>41</v>
      </c>
      <c r="B47">
        <v>0.2379</v>
      </c>
      <c r="C47">
        <v>2.3400000000000001E-2</v>
      </c>
      <c r="D47">
        <v>-2.3400000000000001E-2</v>
      </c>
      <c r="E47" s="34">
        <f t="shared" si="0"/>
        <v>5.0199999999999967E-3</v>
      </c>
      <c r="F47" s="34">
        <f t="shared" si="1"/>
        <v>4.8800000000000024E-3</v>
      </c>
      <c r="G47" s="33">
        <f t="shared" si="2"/>
        <v>1.455E-2</v>
      </c>
      <c r="H47">
        <v>0.16789999999999999</v>
      </c>
      <c r="I47">
        <v>1.4E-3</v>
      </c>
      <c r="J47">
        <v>1.4200000000000001E-2</v>
      </c>
      <c r="K47" s="35">
        <f t="shared" si="3"/>
        <v>2.2900000000000004E-2</v>
      </c>
      <c r="L47" s="35">
        <f t="shared" si="4"/>
        <v>1.2699999999999999E-2</v>
      </c>
      <c r="M47" s="35">
        <f t="shared" si="5"/>
        <v>7.1100000000000009E-3</v>
      </c>
      <c r="N47">
        <v>0.24199999999999999</v>
      </c>
      <c r="O47">
        <v>2.3199999999999998E-2</v>
      </c>
      <c r="P47">
        <v>-1.1999999999999999E-3</v>
      </c>
      <c r="Q47" s="35">
        <f t="shared" si="6"/>
        <v>1.6700000000000048E-3</v>
      </c>
      <c r="R47" s="35">
        <f t="shared" si="7"/>
        <v>4.3600000000000028E-3</v>
      </c>
      <c r="S47" s="35">
        <f t="shared" si="8"/>
        <v>3.7999999999999991E-4</v>
      </c>
      <c r="T47">
        <v>0.18579999999999999</v>
      </c>
      <c r="U47">
        <v>3.04E-2</v>
      </c>
      <c r="V47">
        <v>4.8999999999999998E-3</v>
      </c>
      <c r="W47" s="35">
        <f t="shared" si="9"/>
        <v>2.4930000000000008E-2</v>
      </c>
      <c r="X47" s="35">
        <f t="shared" si="10"/>
        <v>1.5599999999999999E-2</v>
      </c>
      <c r="Y47" s="35">
        <f t="shared" si="11"/>
        <v>2.5200000000000005E-3</v>
      </c>
      <c r="Z47">
        <v>7.5600000000000001E-2</v>
      </c>
      <c r="AA47">
        <v>-3.5200000000000002E-2</v>
      </c>
      <c r="AB47">
        <v>7.4999999999999997E-3</v>
      </c>
      <c r="AC47" s="35">
        <f t="shared" si="12"/>
        <v>5.0199999999999967E-3</v>
      </c>
      <c r="AD47" s="35">
        <f t="shared" si="13"/>
        <v>2.1560000000000003E-2</v>
      </c>
      <c r="AE47" s="35">
        <f t="shared" si="14"/>
        <v>6.8799999999999998E-3</v>
      </c>
      <c r="AF47">
        <v>0.11509999999999999</v>
      </c>
      <c r="AG47">
        <v>1.24E-2</v>
      </c>
      <c r="AH47">
        <v>3.3999999999999998E-3</v>
      </c>
      <c r="AI47" s="35">
        <f t="shared" si="15"/>
        <v>5.7649999999999993E-2</v>
      </c>
      <c r="AJ47" s="35">
        <f t="shared" si="16"/>
        <v>1.039E-2</v>
      </c>
      <c r="AK47" s="35">
        <f t="shared" si="17"/>
        <v>2.5199999999999997E-3</v>
      </c>
      <c r="AL47">
        <v>0.18820000000000001</v>
      </c>
      <c r="AM47">
        <v>1.24E-2</v>
      </c>
      <c r="AN47">
        <v>1.8E-3</v>
      </c>
      <c r="AO47" s="35">
        <f t="shared" si="18"/>
        <v>2.8200000000000169E-3</v>
      </c>
      <c r="AP47" s="35">
        <f t="shared" si="19"/>
        <v>1.8899999999999993E-3</v>
      </c>
      <c r="AQ47" s="35">
        <f t="shared" si="20"/>
        <v>2.3500000000000001E-3</v>
      </c>
      <c r="AR47">
        <v>7.5499999999999998E-2</v>
      </c>
      <c r="AS47">
        <v>-9.1999999999999998E-3</v>
      </c>
      <c r="AT47">
        <v>-2.63E-2</v>
      </c>
      <c r="AU47" s="35">
        <f t="shared" si="21"/>
        <v>2.2530000000000008E-2</v>
      </c>
      <c r="AV47" s="35">
        <f t="shared" si="22"/>
        <v>2.5100000000000001E-3</v>
      </c>
      <c r="AW47" s="35">
        <f t="shared" si="23"/>
        <v>1.6960000000000003E-2</v>
      </c>
      <c r="AX47">
        <v>5.7099999999999998E-2</v>
      </c>
      <c r="AY47">
        <v>-5.3E-3</v>
      </c>
      <c r="AZ47">
        <v>2.1600000000000001E-2</v>
      </c>
      <c r="BA47" s="35">
        <f t="shared" si="24"/>
        <v>6.5159999999999996E-2</v>
      </c>
      <c r="BB47" s="35">
        <f t="shared" si="25"/>
        <v>3.2299999999999994E-3</v>
      </c>
      <c r="BC47" s="35">
        <f t="shared" si="26"/>
        <v>8.5300000000000011E-3</v>
      </c>
    </row>
    <row r="48" spans="1:55" ht="15">
      <c r="A48" s="1">
        <v>42</v>
      </c>
      <c r="B48">
        <v>0.23039999999999999</v>
      </c>
      <c r="C48">
        <v>3.3000000000000002E-2</v>
      </c>
      <c r="D48">
        <v>-3.3300000000000003E-2</v>
      </c>
      <c r="E48" s="34">
        <f t="shared" si="0"/>
        <v>2.48000000000001E-3</v>
      </c>
      <c r="F48" s="34">
        <f t="shared" si="1"/>
        <v>1.4480000000000003E-2</v>
      </c>
      <c r="G48" s="33">
        <f t="shared" si="2"/>
        <v>2.4450000000000003E-2</v>
      </c>
      <c r="H48">
        <v>0.14810000000000001</v>
      </c>
      <c r="I48">
        <v>9.4999999999999998E-3</v>
      </c>
      <c r="J48">
        <v>3.7100000000000001E-2</v>
      </c>
      <c r="K48" s="35">
        <f t="shared" si="3"/>
        <v>4.2699999999999988E-2</v>
      </c>
      <c r="L48" s="35">
        <f t="shared" si="4"/>
        <v>4.5999999999999999E-3</v>
      </c>
      <c r="M48" s="35">
        <f t="shared" si="5"/>
        <v>3.0010000000000002E-2</v>
      </c>
      <c r="N48">
        <v>0.23480000000000001</v>
      </c>
      <c r="O48">
        <v>2.41E-2</v>
      </c>
      <c r="P48">
        <v>-7.6E-3</v>
      </c>
      <c r="Q48" s="35">
        <f t="shared" si="6"/>
        <v>8.869999999999989E-3</v>
      </c>
      <c r="R48" s="35">
        <f t="shared" si="7"/>
        <v>3.4600000000000013E-3</v>
      </c>
      <c r="S48" s="35">
        <f t="shared" si="8"/>
        <v>6.7799999999999996E-3</v>
      </c>
      <c r="T48">
        <v>0.17899999999999999</v>
      </c>
      <c r="U48">
        <v>1.5E-3</v>
      </c>
      <c r="V48">
        <v>1.83E-2</v>
      </c>
      <c r="W48" s="35">
        <f t="shared" si="9"/>
        <v>3.1730000000000008E-2</v>
      </c>
      <c r="X48" s="35">
        <f t="shared" si="10"/>
        <v>1.3300000000000001E-2</v>
      </c>
      <c r="Y48" s="35">
        <f t="shared" si="11"/>
        <v>1.0880000000000001E-2</v>
      </c>
      <c r="Z48">
        <v>9.0899999999999995E-2</v>
      </c>
      <c r="AA48">
        <v>-1.5100000000000001E-2</v>
      </c>
      <c r="AB48">
        <v>4.4000000000000003E-3</v>
      </c>
      <c r="AC48" s="35">
        <f t="shared" si="12"/>
        <v>1.0279999999999997E-2</v>
      </c>
      <c r="AD48" s="35">
        <f t="shared" si="13"/>
        <v>1.4600000000000012E-3</v>
      </c>
      <c r="AE48" s="35">
        <f t="shared" si="14"/>
        <v>3.7800000000000004E-3</v>
      </c>
      <c r="AF48">
        <v>0.1331</v>
      </c>
      <c r="AG48">
        <v>1.0699999999999999E-2</v>
      </c>
      <c r="AH48">
        <v>2.2000000000000001E-3</v>
      </c>
      <c r="AI48" s="35">
        <f t="shared" si="15"/>
        <v>3.9649999999999991E-2</v>
      </c>
      <c r="AJ48" s="35">
        <f t="shared" si="16"/>
        <v>8.6899999999999998E-3</v>
      </c>
      <c r="AK48" s="35">
        <f t="shared" si="17"/>
        <v>1.32E-3</v>
      </c>
      <c r="AL48">
        <v>0.19520000000000001</v>
      </c>
      <c r="AM48">
        <v>2.1600000000000001E-2</v>
      </c>
      <c r="AN48">
        <v>1.54E-2</v>
      </c>
      <c r="AO48" s="35">
        <f t="shared" si="18"/>
        <v>9.8200000000000232E-3</v>
      </c>
      <c r="AP48" s="35">
        <f t="shared" si="19"/>
        <v>1.1090000000000001E-2</v>
      </c>
      <c r="AQ48" s="35">
        <f t="shared" si="20"/>
        <v>1.125E-2</v>
      </c>
      <c r="AR48">
        <v>8.3299999999999999E-2</v>
      </c>
      <c r="AS48">
        <v>-2.1700000000000001E-2</v>
      </c>
      <c r="AT48">
        <v>8.0000000000000004E-4</v>
      </c>
      <c r="AU48" s="35">
        <f t="shared" si="21"/>
        <v>1.4730000000000007E-2</v>
      </c>
      <c r="AV48" s="35">
        <f t="shared" si="22"/>
        <v>1.5010000000000001E-2</v>
      </c>
      <c r="AW48" s="35">
        <f t="shared" si="23"/>
        <v>8.539999999999999E-3</v>
      </c>
      <c r="AX48">
        <v>9.8000000000000004E-2</v>
      </c>
      <c r="AY48">
        <v>-1.4500000000000001E-2</v>
      </c>
      <c r="AZ48">
        <v>3.1099999999999999E-2</v>
      </c>
      <c r="BA48" s="35">
        <f t="shared" si="24"/>
        <v>2.425999999999999E-2</v>
      </c>
      <c r="BB48" s="35">
        <f t="shared" si="25"/>
        <v>5.9700000000000013E-3</v>
      </c>
      <c r="BC48" s="35">
        <f t="shared" si="26"/>
        <v>1.8029999999999997E-2</v>
      </c>
    </row>
    <row r="49" spans="1:55" ht="15">
      <c r="A49" s="1">
        <v>43</v>
      </c>
      <c r="B49">
        <v>0.22919999999999999</v>
      </c>
      <c r="C49">
        <v>3.5099999999999999E-2</v>
      </c>
      <c r="D49">
        <v>-2.6499999999999999E-2</v>
      </c>
      <c r="E49" s="34">
        <f t="shared" si="0"/>
        <v>3.6800000000000166E-3</v>
      </c>
      <c r="F49" s="34">
        <f t="shared" si="1"/>
        <v>1.6580000000000001E-2</v>
      </c>
      <c r="G49" s="33">
        <f t="shared" si="2"/>
        <v>1.7649999999999999E-2</v>
      </c>
      <c r="H49">
        <v>0.1963</v>
      </c>
      <c r="I49">
        <v>1.9699999999999999E-2</v>
      </c>
      <c r="J49">
        <v>-4.1999999999999997E-3</v>
      </c>
      <c r="K49" s="35">
        <f t="shared" si="3"/>
        <v>5.5000000000000049E-3</v>
      </c>
      <c r="L49" s="35">
        <f t="shared" si="4"/>
        <v>5.5999999999999991E-3</v>
      </c>
      <c r="M49" s="35">
        <f t="shared" si="5"/>
        <v>2.8900000000000002E-3</v>
      </c>
      <c r="N49">
        <v>0.23280000000000001</v>
      </c>
      <c r="O49">
        <v>2.7900000000000001E-2</v>
      </c>
      <c r="P49">
        <v>-6.7000000000000002E-3</v>
      </c>
      <c r="Q49" s="35">
        <f t="shared" si="6"/>
        <v>1.0869999999999991E-2</v>
      </c>
      <c r="R49" s="35">
        <f t="shared" si="7"/>
        <v>3.4000000000000002E-4</v>
      </c>
      <c r="S49" s="35">
        <f t="shared" si="8"/>
        <v>5.8799999999999998E-3</v>
      </c>
      <c r="T49">
        <v>0.2306</v>
      </c>
      <c r="U49">
        <v>-5.1000000000000004E-3</v>
      </c>
      <c r="V49">
        <v>-1.7399999999999999E-2</v>
      </c>
      <c r="W49" s="35">
        <f t="shared" si="9"/>
        <v>1.9869999999999999E-2</v>
      </c>
      <c r="X49" s="35">
        <f t="shared" si="10"/>
        <v>9.7000000000000003E-3</v>
      </c>
      <c r="Y49" s="35">
        <f t="shared" si="11"/>
        <v>9.9799999999999993E-3</v>
      </c>
      <c r="Z49">
        <v>5.7700000000000001E-2</v>
      </c>
      <c r="AA49">
        <v>3.1E-2</v>
      </c>
      <c r="AB49">
        <v>-8.3999999999999995E-3</v>
      </c>
      <c r="AC49" s="35">
        <f t="shared" si="12"/>
        <v>2.2919999999999996E-2</v>
      </c>
      <c r="AD49" s="35">
        <f t="shared" si="13"/>
        <v>1.736E-2</v>
      </c>
      <c r="AE49" s="35">
        <f t="shared" si="14"/>
        <v>7.7799999999999996E-3</v>
      </c>
      <c r="AF49">
        <v>0.1237</v>
      </c>
      <c r="AG49">
        <v>1.14E-2</v>
      </c>
      <c r="AH49">
        <v>3.5099999999999999E-2</v>
      </c>
      <c r="AI49" s="35">
        <f t="shared" si="15"/>
        <v>4.9049999999999983E-2</v>
      </c>
      <c r="AJ49" s="35">
        <f t="shared" si="16"/>
        <v>9.3900000000000008E-3</v>
      </c>
      <c r="AK49" s="35">
        <f t="shared" si="17"/>
        <v>3.422E-2</v>
      </c>
      <c r="AL49">
        <v>0.20699999999999999</v>
      </c>
      <c r="AM49">
        <v>2.4500000000000001E-2</v>
      </c>
      <c r="AN49">
        <v>-2.18E-2</v>
      </c>
      <c r="AO49" s="35">
        <f t="shared" si="18"/>
        <v>2.162E-2</v>
      </c>
      <c r="AP49" s="35">
        <f t="shared" si="19"/>
        <v>1.3990000000000001E-2</v>
      </c>
      <c r="AQ49" s="35">
        <f t="shared" si="20"/>
        <v>1.7649999999999999E-2</v>
      </c>
      <c r="AR49">
        <v>1.7000000000000001E-2</v>
      </c>
      <c r="AS49">
        <v>6.4000000000000003E-3</v>
      </c>
      <c r="AT49">
        <v>2.8999999999999998E-3</v>
      </c>
      <c r="AU49" s="35">
        <f t="shared" si="21"/>
        <v>8.1030000000000005E-2</v>
      </c>
      <c r="AV49" s="35">
        <f t="shared" si="22"/>
        <v>2.8999999999999946E-4</v>
      </c>
      <c r="AW49" s="35">
        <f t="shared" si="23"/>
        <v>6.4399999999999995E-3</v>
      </c>
      <c r="AX49">
        <v>0.127</v>
      </c>
      <c r="AY49">
        <v>2.2000000000000001E-3</v>
      </c>
      <c r="AZ49">
        <v>4.7000000000000002E-3</v>
      </c>
      <c r="BA49" s="35">
        <f t="shared" si="24"/>
        <v>4.7400000000000081E-3</v>
      </c>
      <c r="BB49" s="35">
        <f t="shared" si="25"/>
        <v>6.3299999999999988E-3</v>
      </c>
      <c r="BC49" s="35">
        <f t="shared" si="26"/>
        <v>8.369999999999999E-3</v>
      </c>
    </row>
    <row r="50" spans="1:55" ht="15">
      <c r="A50" s="1">
        <v>44</v>
      </c>
      <c r="B50">
        <v>0.23069999999999999</v>
      </c>
      <c r="C50">
        <v>3.6700000000000003E-2</v>
      </c>
      <c r="D50">
        <v>-1.9400000000000001E-2</v>
      </c>
      <c r="E50" s="34">
        <f t="shared" si="0"/>
        <v>2.1800000000000153E-3</v>
      </c>
      <c r="F50" s="34">
        <f t="shared" si="1"/>
        <v>1.8180000000000005E-2</v>
      </c>
      <c r="G50" s="33">
        <f t="shared" si="2"/>
        <v>1.055E-2</v>
      </c>
      <c r="H50">
        <v>0.2218</v>
      </c>
      <c r="I50">
        <v>4.8999999999999998E-3</v>
      </c>
      <c r="J50">
        <v>6.8999999999999999E-3</v>
      </c>
      <c r="K50" s="35">
        <f t="shared" si="3"/>
        <v>3.1E-2</v>
      </c>
      <c r="L50" s="35">
        <f t="shared" si="4"/>
        <v>9.1999999999999998E-3</v>
      </c>
      <c r="M50" s="35">
        <f t="shared" si="5"/>
        <v>1.9000000000000006E-4</v>
      </c>
      <c r="N50">
        <v>0.2445</v>
      </c>
      <c r="O50">
        <v>2.4400000000000002E-2</v>
      </c>
      <c r="P50">
        <v>1.61E-2</v>
      </c>
      <c r="Q50" s="35">
        <f t="shared" si="6"/>
        <v>8.2999999999999741E-4</v>
      </c>
      <c r="R50" s="35">
        <f t="shared" si="7"/>
        <v>3.1599999999999996E-3</v>
      </c>
      <c r="S50" s="35">
        <f t="shared" si="8"/>
        <v>1.528E-2</v>
      </c>
      <c r="T50">
        <v>0.19289999999999999</v>
      </c>
      <c r="U50">
        <v>-1.7600000000000001E-2</v>
      </c>
      <c r="V50">
        <v>-1.2500000000000001E-2</v>
      </c>
      <c r="W50" s="35">
        <f t="shared" si="9"/>
        <v>1.7830000000000013E-2</v>
      </c>
      <c r="X50" s="35">
        <f t="shared" si="10"/>
        <v>2.8000000000000004E-3</v>
      </c>
      <c r="Y50" s="35">
        <f t="shared" si="11"/>
        <v>5.0800000000000003E-3</v>
      </c>
      <c r="Z50">
        <v>3.9699999999999999E-2</v>
      </c>
      <c r="AA50">
        <v>-3.8999999999999998E-3</v>
      </c>
      <c r="AB50">
        <v>-0.01</v>
      </c>
      <c r="AC50" s="35">
        <f t="shared" si="12"/>
        <v>4.0919999999999998E-2</v>
      </c>
      <c r="AD50" s="35">
        <f t="shared" si="13"/>
        <v>9.7399999999999987E-3</v>
      </c>
      <c r="AE50" s="35">
        <f t="shared" si="14"/>
        <v>9.3799999999999994E-3</v>
      </c>
      <c r="AF50">
        <v>0.19700000000000001</v>
      </c>
      <c r="AG50">
        <v>-1.6999999999999999E-3</v>
      </c>
      <c r="AH50">
        <v>-1.44E-2</v>
      </c>
      <c r="AI50" s="35">
        <f t="shared" si="15"/>
        <v>2.4250000000000022E-2</v>
      </c>
      <c r="AJ50" s="35">
        <f t="shared" si="16"/>
        <v>3.1000000000000016E-4</v>
      </c>
      <c r="AK50" s="35">
        <f t="shared" si="17"/>
        <v>1.3519999999999999E-2</v>
      </c>
      <c r="AL50">
        <v>0.17280000000000001</v>
      </c>
      <c r="AM50">
        <v>-7.1000000000000004E-3</v>
      </c>
      <c r="AN50">
        <v>-1.2E-2</v>
      </c>
      <c r="AO50" s="35">
        <f t="shared" si="18"/>
        <v>1.257999999999998E-2</v>
      </c>
      <c r="AP50" s="35">
        <f t="shared" si="19"/>
        <v>3.4099999999999998E-3</v>
      </c>
      <c r="AQ50" s="35">
        <f t="shared" si="20"/>
        <v>7.8499999999999993E-3</v>
      </c>
      <c r="AR50">
        <v>5.3800000000000001E-2</v>
      </c>
      <c r="AS50">
        <v>4.7500000000000001E-2</v>
      </c>
      <c r="AT50">
        <v>1.21E-2</v>
      </c>
      <c r="AU50" s="35">
        <f t="shared" si="21"/>
        <v>4.4230000000000005E-2</v>
      </c>
      <c r="AV50" s="35">
        <f t="shared" si="22"/>
        <v>4.0809999999999999E-2</v>
      </c>
      <c r="AW50" s="35">
        <f t="shared" si="23"/>
        <v>2.7600000000000003E-3</v>
      </c>
      <c r="AX50">
        <v>0.106</v>
      </c>
      <c r="AY50">
        <v>-1E-3</v>
      </c>
      <c r="AZ50">
        <v>3.5499999999999997E-2</v>
      </c>
      <c r="BA50" s="35">
        <f t="shared" si="24"/>
        <v>1.6259999999999997E-2</v>
      </c>
      <c r="BB50" s="35">
        <f t="shared" si="25"/>
        <v>7.5299999999999994E-3</v>
      </c>
      <c r="BC50" s="35">
        <f t="shared" si="26"/>
        <v>2.2429999999999999E-2</v>
      </c>
    </row>
    <row r="51" spans="1:55" ht="15">
      <c r="A51" s="1">
        <v>45</v>
      </c>
      <c r="B51">
        <v>0.22320000000000001</v>
      </c>
      <c r="C51">
        <v>3.3000000000000002E-2</v>
      </c>
      <c r="D51">
        <v>-2.2100000000000002E-2</v>
      </c>
      <c r="E51" s="34">
        <f t="shared" si="0"/>
        <v>9.6799999999999942E-3</v>
      </c>
      <c r="F51" s="34">
        <f t="shared" si="1"/>
        <v>1.4480000000000003E-2</v>
      </c>
      <c r="G51" s="33">
        <f t="shared" si="2"/>
        <v>1.3250000000000001E-2</v>
      </c>
      <c r="H51">
        <v>0.20069999999999999</v>
      </c>
      <c r="I51">
        <v>2.12E-2</v>
      </c>
      <c r="J51">
        <v>0.02</v>
      </c>
      <c r="K51" s="35">
        <f t="shared" si="3"/>
        <v>9.8999999999999921E-3</v>
      </c>
      <c r="L51" s="35">
        <f t="shared" si="4"/>
        <v>7.1000000000000004E-3</v>
      </c>
      <c r="M51" s="35">
        <f t="shared" si="5"/>
        <v>1.2910000000000001E-2</v>
      </c>
      <c r="N51">
        <v>0.24030000000000001</v>
      </c>
      <c r="O51">
        <v>3.85E-2</v>
      </c>
      <c r="P51">
        <v>1.0200000000000001E-2</v>
      </c>
      <c r="Q51" s="35">
        <f t="shared" si="6"/>
        <v>3.3699999999999841E-3</v>
      </c>
      <c r="R51" s="35">
        <f t="shared" si="7"/>
        <v>1.0939999999999998E-2</v>
      </c>
      <c r="S51" s="35">
        <f t="shared" si="8"/>
        <v>9.3800000000000012E-3</v>
      </c>
      <c r="T51">
        <v>0.22309999999999999</v>
      </c>
      <c r="U51">
        <v>-1.1900000000000001E-2</v>
      </c>
      <c r="V51">
        <v>-6.7999999999999996E-3</v>
      </c>
      <c r="W51" s="35">
        <f t="shared" si="9"/>
        <v>1.2369999999999992E-2</v>
      </c>
      <c r="X51" s="35">
        <f t="shared" si="10"/>
        <v>2.8999999999999998E-3</v>
      </c>
      <c r="Y51" s="35">
        <f t="shared" si="11"/>
        <v>6.2000000000000076E-4</v>
      </c>
      <c r="Z51">
        <v>6.0699999999999997E-2</v>
      </c>
      <c r="AA51">
        <v>2.4500000000000001E-2</v>
      </c>
      <c r="AB51">
        <v>4.3E-3</v>
      </c>
      <c r="AC51" s="35">
        <f t="shared" si="12"/>
        <v>1.992E-2</v>
      </c>
      <c r="AD51" s="35">
        <f t="shared" si="13"/>
        <v>1.0860000000000002E-2</v>
      </c>
      <c r="AE51" s="35">
        <f t="shared" si="14"/>
        <v>3.6800000000000001E-3</v>
      </c>
      <c r="AF51">
        <v>0.18590000000000001</v>
      </c>
      <c r="AG51">
        <v>2.3E-3</v>
      </c>
      <c r="AH51">
        <v>-2.5600000000000001E-2</v>
      </c>
      <c r="AI51" s="35">
        <f t="shared" si="15"/>
        <v>1.3150000000000023E-2</v>
      </c>
      <c r="AJ51" s="35">
        <f t="shared" si="16"/>
        <v>2.8999999999999989E-4</v>
      </c>
      <c r="AK51" s="35">
        <f t="shared" si="17"/>
        <v>2.4720000000000002E-2</v>
      </c>
      <c r="AL51">
        <v>0.1777</v>
      </c>
      <c r="AM51">
        <v>8.0000000000000002E-3</v>
      </c>
      <c r="AN51">
        <v>5.9999999999999995E-4</v>
      </c>
      <c r="AO51" s="35">
        <f t="shared" si="18"/>
        <v>7.6799999999999924E-3</v>
      </c>
      <c r="AP51" s="35">
        <f t="shared" si="19"/>
        <v>2.5100000000000001E-3</v>
      </c>
      <c r="AQ51" s="35">
        <f t="shared" si="20"/>
        <v>3.5500000000000002E-3</v>
      </c>
      <c r="AR51">
        <v>9.2499999999999999E-2</v>
      </c>
      <c r="AS51">
        <v>8.6999999999999994E-3</v>
      </c>
      <c r="AT51">
        <v>4.8099999999999997E-2</v>
      </c>
      <c r="AU51" s="35">
        <f t="shared" si="21"/>
        <v>5.5300000000000071E-3</v>
      </c>
      <c r="AV51" s="35">
        <f t="shared" si="22"/>
        <v>2.0099999999999996E-3</v>
      </c>
      <c r="AW51" s="35">
        <f t="shared" si="23"/>
        <v>3.8759999999999996E-2</v>
      </c>
      <c r="AX51">
        <v>0.1103</v>
      </c>
      <c r="AY51">
        <v>-1.5299999999999999E-2</v>
      </c>
      <c r="AZ51">
        <v>3.1800000000000002E-2</v>
      </c>
      <c r="BA51" s="35">
        <f t="shared" si="24"/>
        <v>1.1959999999999998E-2</v>
      </c>
      <c r="BB51" s="35">
        <f t="shared" si="25"/>
        <v>6.77E-3</v>
      </c>
      <c r="BC51" s="35">
        <f t="shared" si="26"/>
        <v>1.8730000000000004E-2</v>
      </c>
    </row>
    <row r="52" spans="1:55" ht="15">
      <c r="A52" s="1">
        <v>46</v>
      </c>
      <c r="B52">
        <v>0.2374</v>
      </c>
      <c r="C52">
        <v>2.75E-2</v>
      </c>
      <c r="D52">
        <v>-2.0899999999999998E-2</v>
      </c>
      <c r="E52" s="34">
        <f t="shared" si="0"/>
        <v>4.5199999999999962E-3</v>
      </c>
      <c r="F52" s="34">
        <f t="shared" si="1"/>
        <v>8.9800000000000019E-3</v>
      </c>
      <c r="G52" s="33">
        <f t="shared" si="2"/>
        <v>1.2049999999999998E-2</v>
      </c>
      <c r="H52">
        <v>0.21940000000000001</v>
      </c>
      <c r="I52">
        <v>2.1999999999999999E-2</v>
      </c>
      <c r="J52">
        <v>3.8E-3</v>
      </c>
      <c r="K52" s="35">
        <f t="shared" si="3"/>
        <v>2.8600000000000014E-2</v>
      </c>
      <c r="L52" s="35">
        <f t="shared" si="4"/>
        <v>7.899999999999999E-3</v>
      </c>
      <c r="M52" s="35">
        <f t="shared" si="5"/>
        <v>3.29E-3</v>
      </c>
      <c r="N52">
        <v>0.249</v>
      </c>
      <c r="O52">
        <v>2.58E-2</v>
      </c>
      <c r="P52">
        <v>5.8999999999999999E-3</v>
      </c>
      <c r="Q52" s="35">
        <f t="shared" si="6"/>
        <v>5.3300000000000014E-3</v>
      </c>
      <c r="R52" s="35">
        <f t="shared" si="7"/>
        <v>1.7600000000000011E-3</v>
      </c>
      <c r="S52" s="35">
        <f t="shared" si="8"/>
        <v>5.0799999999999994E-3</v>
      </c>
      <c r="T52">
        <v>0.18809999999999999</v>
      </c>
      <c r="U52">
        <v>8.9999999999999993E-3</v>
      </c>
      <c r="V52">
        <v>-4.1000000000000003E-3</v>
      </c>
      <c r="W52" s="35">
        <f t="shared" si="9"/>
        <v>2.2630000000000011E-2</v>
      </c>
      <c r="X52" s="35">
        <f t="shared" si="10"/>
        <v>5.8000000000000013E-3</v>
      </c>
      <c r="Y52" s="35">
        <f t="shared" si="11"/>
        <v>3.32E-3</v>
      </c>
      <c r="Z52">
        <v>5.74E-2</v>
      </c>
      <c r="AA52">
        <v>-2.4199999999999999E-2</v>
      </c>
      <c r="AB52">
        <v>9.4999999999999998E-3</v>
      </c>
      <c r="AC52" s="35">
        <f t="shared" si="12"/>
        <v>2.3219999999999998E-2</v>
      </c>
      <c r="AD52" s="35">
        <f t="shared" si="13"/>
        <v>1.056E-2</v>
      </c>
      <c r="AE52" s="35">
        <f t="shared" si="14"/>
        <v>8.879999999999999E-3</v>
      </c>
      <c r="AF52">
        <v>0.17449999999999999</v>
      </c>
      <c r="AG52">
        <v>3.1600000000000003E-2</v>
      </c>
      <c r="AH52">
        <v>-2.2800000000000001E-2</v>
      </c>
      <c r="AI52" s="35">
        <f t="shared" si="15"/>
        <v>1.7500000000000016E-3</v>
      </c>
      <c r="AJ52" s="35">
        <f t="shared" si="16"/>
        <v>2.9590000000000002E-2</v>
      </c>
      <c r="AK52" s="35">
        <f t="shared" si="17"/>
        <v>2.1920000000000002E-2</v>
      </c>
      <c r="AL52">
        <v>0.20319999999999999</v>
      </c>
      <c r="AM52">
        <v>6.4999999999999997E-3</v>
      </c>
      <c r="AN52">
        <v>-1.5800000000000002E-2</v>
      </c>
      <c r="AO52" s="35">
        <f t="shared" si="18"/>
        <v>1.7820000000000003E-2</v>
      </c>
      <c r="AP52" s="35">
        <f t="shared" si="19"/>
        <v>4.0100000000000005E-3</v>
      </c>
      <c r="AQ52" s="35">
        <f t="shared" si="20"/>
        <v>1.1650000000000001E-2</v>
      </c>
      <c r="AR52">
        <v>0.15959999999999999</v>
      </c>
      <c r="AS52">
        <v>-3.8E-3</v>
      </c>
      <c r="AT52">
        <v>2.64E-2</v>
      </c>
      <c r="AU52" s="35">
        <f t="shared" si="21"/>
        <v>6.1569999999999986E-2</v>
      </c>
      <c r="AV52" s="35">
        <f t="shared" si="22"/>
        <v>2.8899999999999998E-3</v>
      </c>
      <c r="AW52" s="35">
        <f t="shared" si="23"/>
        <v>1.7059999999999999E-2</v>
      </c>
      <c r="AX52">
        <v>9.7299999999999998E-2</v>
      </c>
      <c r="AY52">
        <v>2.3099999999999999E-2</v>
      </c>
      <c r="AZ52">
        <v>4.65E-2</v>
      </c>
      <c r="BA52" s="35">
        <f t="shared" si="24"/>
        <v>2.4959999999999996E-2</v>
      </c>
      <c r="BB52" s="35">
        <f t="shared" si="25"/>
        <v>1.457E-2</v>
      </c>
      <c r="BC52" s="35">
        <f t="shared" si="26"/>
        <v>3.3430000000000001E-2</v>
      </c>
    </row>
    <row r="53" spans="1:55" ht="15">
      <c r="A53" s="1">
        <v>47</v>
      </c>
      <c r="B53">
        <v>0.24129999999999999</v>
      </c>
      <c r="C53">
        <v>3.09E-2</v>
      </c>
      <c r="D53">
        <v>-1.6500000000000001E-2</v>
      </c>
      <c r="E53" s="34">
        <f t="shared" si="0"/>
        <v>8.4199999999999831E-3</v>
      </c>
      <c r="F53" s="34">
        <f t="shared" si="1"/>
        <v>1.2380000000000002E-2</v>
      </c>
      <c r="G53" s="33">
        <f t="shared" si="2"/>
        <v>7.6500000000000005E-3</v>
      </c>
      <c r="H53">
        <v>0.19139999999999999</v>
      </c>
      <c r="I53">
        <v>2.3599999999999999E-2</v>
      </c>
      <c r="J53">
        <v>2.8999999999999998E-3</v>
      </c>
      <c r="K53" s="35">
        <f t="shared" si="3"/>
        <v>5.9999999999998943E-4</v>
      </c>
      <c r="L53" s="35">
        <f t="shared" si="4"/>
        <v>9.4999999999999998E-3</v>
      </c>
      <c r="M53" s="35">
        <f t="shared" si="5"/>
        <v>4.1900000000000001E-3</v>
      </c>
      <c r="N53">
        <v>0.24629999999999999</v>
      </c>
      <c r="O53">
        <v>1.54E-2</v>
      </c>
      <c r="P53">
        <v>1.44E-2</v>
      </c>
      <c r="Q53" s="35">
        <f t="shared" si="6"/>
        <v>2.6299999999999935E-3</v>
      </c>
      <c r="R53" s="35">
        <f t="shared" si="7"/>
        <v>1.2160000000000001E-2</v>
      </c>
      <c r="S53" s="35">
        <f t="shared" si="8"/>
        <v>1.358E-2</v>
      </c>
      <c r="T53">
        <v>0.19620000000000001</v>
      </c>
      <c r="U53">
        <v>-1.4E-3</v>
      </c>
      <c r="V53">
        <v>5.0000000000000001E-3</v>
      </c>
      <c r="W53" s="35">
        <f t="shared" si="9"/>
        <v>1.4529999999999987E-2</v>
      </c>
      <c r="X53" s="35">
        <f t="shared" si="10"/>
        <v>1.34E-2</v>
      </c>
      <c r="Y53" s="35">
        <f t="shared" si="11"/>
        <v>2.4200000000000003E-3</v>
      </c>
      <c r="Z53">
        <v>8.48E-2</v>
      </c>
      <c r="AA53">
        <v>-2.3300000000000001E-2</v>
      </c>
      <c r="AB53">
        <v>-2.5999999999999999E-3</v>
      </c>
      <c r="AC53" s="35">
        <f t="shared" si="12"/>
        <v>4.1800000000000032E-3</v>
      </c>
      <c r="AD53" s="35">
        <f t="shared" si="13"/>
        <v>9.6600000000000019E-3</v>
      </c>
      <c r="AE53" s="35">
        <f t="shared" si="14"/>
        <v>1.98E-3</v>
      </c>
      <c r="AF53">
        <v>0.1663</v>
      </c>
      <c r="AG53">
        <v>-2.3999999999999998E-3</v>
      </c>
      <c r="AH53">
        <v>-1.6500000000000001E-2</v>
      </c>
      <c r="AI53" s="35">
        <f t="shared" si="15"/>
        <v>6.4499999999999835E-3</v>
      </c>
      <c r="AJ53" s="35">
        <f t="shared" si="16"/>
        <v>3.8999999999999972E-4</v>
      </c>
      <c r="AK53" s="35">
        <f t="shared" si="17"/>
        <v>1.562E-2</v>
      </c>
      <c r="AL53">
        <v>0.20469999999999999</v>
      </c>
      <c r="AM53">
        <v>0.01</v>
      </c>
      <c r="AN53">
        <v>-1.6899999999999998E-2</v>
      </c>
      <c r="AO53" s="35">
        <f t="shared" si="18"/>
        <v>1.9320000000000004E-2</v>
      </c>
      <c r="AP53" s="35">
        <f t="shared" si="19"/>
        <v>5.1000000000000004E-4</v>
      </c>
      <c r="AQ53" s="35">
        <f t="shared" si="20"/>
        <v>1.2749999999999997E-2</v>
      </c>
      <c r="AR53">
        <v>0.1177</v>
      </c>
      <c r="AS53">
        <v>2.3999999999999998E-3</v>
      </c>
      <c r="AT53">
        <v>5.5999999999999999E-3</v>
      </c>
      <c r="AU53" s="35">
        <f t="shared" si="21"/>
        <v>1.9669999999999993E-2</v>
      </c>
      <c r="AV53" s="35">
        <f t="shared" si="22"/>
        <v>4.2900000000000004E-3</v>
      </c>
      <c r="AW53" s="35">
        <f t="shared" si="23"/>
        <v>3.7399999999999994E-3</v>
      </c>
      <c r="AX53">
        <v>0.1074</v>
      </c>
      <c r="AY53">
        <v>2.01E-2</v>
      </c>
      <c r="AZ53">
        <v>1.6199999999999999E-2</v>
      </c>
      <c r="BA53" s="35">
        <f t="shared" si="24"/>
        <v>1.4859999999999998E-2</v>
      </c>
      <c r="BB53" s="35">
        <f t="shared" si="25"/>
        <v>1.157E-2</v>
      </c>
      <c r="BC53" s="35">
        <f t="shared" si="26"/>
        <v>3.1299999999999991E-3</v>
      </c>
    </row>
    <row r="54" spans="1:55" ht="15">
      <c r="A54" s="1">
        <v>48</v>
      </c>
      <c r="B54">
        <v>0.23769999999999999</v>
      </c>
      <c r="C54">
        <v>3.1099999999999999E-2</v>
      </c>
      <c r="D54">
        <v>-1.7000000000000001E-2</v>
      </c>
      <c r="E54" s="34">
        <f t="shared" si="0"/>
        <v>4.819999999999991E-3</v>
      </c>
      <c r="F54" s="34">
        <f t="shared" si="1"/>
        <v>1.2580000000000001E-2</v>
      </c>
      <c r="G54" s="33">
        <f t="shared" si="2"/>
        <v>8.150000000000001E-3</v>
      </c>
      <c r="H54">
        <v>0.19309999999999999</v>
      </c>
      <c r="I54">
        <v>-1.4800000000000001E-2</v>
      </c>
      <c r="J54">
        <v>-1.6000000000000001E-3</v>
      </c>
      <c r="K54" s="35">
        <f t="shared" si="3"/>
        <v>2.2999999999999965E-3</v>
      </c>
      <c r="L54" s="35">
        <f t="shared" si="4"/>
        <v>7.0000000000000097E-4</v>
      </c>
      <c r="M54" s="35">
        <f t="shared" si="5"/>
        <v>5.4900000000000001E-3</v>
      </c>
      <c r="N54">
        <v>0.2432</v>
      </c>
      <c r="O54">
        <v>4.1799999999999997E-2</v>
      </c>
      <c r="P54">
        <v>1.6E-2</v>
      </c>
      <c r="Q54" s="35">
        <f t="shared" si="6"/>
        <v>4.699999999999982E-4</v>
      </c>
      <c r="R54" s="35">
        <f t="shared" si="7"/>
        <v>1.4239999999999996E-2</v>
      </c>
      <c r="S54" s="35">
        <f t="shared" si="8"/>
        <v>1.5180000000000001E-2</v>
      </c>
      <c r="T54">
        <v>0.18729999999999999</v>
      </c>
      <c r="U54">
        <v>1.67E-2</v>
      </c>
      <c r="V54">
        <v>-1E-4</v>
      </c>
      <c r="W54" s="35">
        <f t="shared" si="9"/>
        <v>2.3430000000000006E-2</v>
      </c>
      <c r="X54" s="35">
        <f t="shared" si="10"/>
        <v>1.8999999999999989E-3</v>
      </c>
      <c r="Y54" s="35">
        <f t="shared" si="11"/>
        <v>7.3200000000000001E-3</v>
      </c>
      <c r="Z54">
        <v>5.5800000000000002E-2</v>
      </c>
      <c r="AA54">
        <v>-4.0800000000000003E-2</v>
      </c>
      <c r="AB54">
        <v>1.11E-2</v>
      </c>
      <c r="AC54" s="35">
        <f t="shared" si="12"/>
        <v>2.4819999999999995E-2</v>
      </c>
      <c r="AD54" s="35">
        <f t="shared" si="13"/>
        <v>2.7160000000000004E-2</v>
      </c>
      <c r="AE54" s="35">
        <f t="shared" si="14"/>
        <v>1.048E-2</v>
      </c>
      <c r="AF54">
        <v>0.1676</v>
      </c>
      <c r="AG54">
        <v>-2.3E-3</v>
      </c>
      <c r="AH54">
        <v>8.8999999999999999E-3</v>
      </c>
      <c r="AI54" s="35">
        <f t="shared" si="15"/>
        <v>5.1499999999999879E-3</v>
      </c>
      <c r="AJ54" s="35">
        <f t="shared" si="16"/>
        <v>2.8999999999999989E-4</v>
      </c>
      <c r="AK54" s="35">
        <f t="shared" si="17"/>
        <v>8.0199999999999994E-3</v>
      </c>
      <c r="AL54">
        <v>0.1865</v>
      </c>
      <c r="AM54">
        <v>6.1999999999999998E-3</v>
      </c>
      <c r="AN54">
        <v>-1.17E-2</v>
      </c>
      <c r="AO54" s="35">
        <f t="shared" si="18"/>
        <v>1.1200000000000099E-3</v>
      </c>
      <c r="AP54" s="35">
        <f t="shared" si="19"/>
        <v>4.3100000000000005E-3</v>
      </c>
      <c r="AQ54" s="35">
        <f t="shared" si="20"/>
        <v>7.5500000000000003E-3</v>
      </c>
      <c r="AR54">
        <v>0.1211</v>
      </c>
      <c r="AS54">
        <v>-1.5E-3</v>
      </c>
      <c r="AT54">
        <v>-1.4800000000000001E-2</v>
      </c>
      <c r="AU54" s="35">
        <f t="shared" si="21"/>
        <v>2.3069999999999993E-2</v>
      </c>
      <c r="AV54" s="35">
        <f t="shared" si="22"/>
        <v>5.1900000000000002E-3</v>
      </c>
      <c r="AW54" s="35">
        <f t="shared" si="23"/>
        <v>5.4600000000000013E-3</v>
      </c>
      <c r="AX54">
        <v>0.12239999999999999</v>
      </c>
      <c r="AY54">
        <v>-3.1E-2</v>
      </c>
      <c r="AZ54">
        <v>-8.9999999999999993E-3</v>
      </c>
      <c r="BA54" s="35">
        <f t="shared" si="24"/>
        <v>1.4000000000000123E-4</v>
      </c>
      <c r="BB54" s="35">
        <f t="shared" si="25"/>
        <v>2.247E-2</v>
      </c>
      <c r="BC54" s="35">
        <f t="shared" si="26"/>
        <v>4.0700000000000007E-3</v>
      </c>
    </row>
    <row r="55" spans="1:55" ht="15">
      <c r="A55" s="1">
        <v>49</v>
      </c>
      <c r="B55">
        <v>0.23400000000000001</v>
      </c>
      <c r="C55">
        <v>3.61E-2</v>
      </c>
      <c r="D55">
        <v>-7.4999999999999997E-3</v>
      </c>
      <c r="E55" s="34">
        <f t="shared" si="0"/>
        <v>1.1200000000000099E-3</v>
      </c>
      <c r="F55" s="34">
        <f t="shared" si="1"/>
        <v>1.7580000000000002E-2</v>
      </c>
      <c r="G55" s="33">
        <f t="shared" si="2"/>
        <v>1.3500000000000005E-3</v>
      </c>
      <c r="H55">
        <v>0.17380000000000001</v>
      </c>
      <c r="I55">
        <v>1.9800000000000002E-2</v>
      </c>
      <c r="J55">
        <v>0</v>
      </c>
      <c r="K55" s="35">
        <f t="shared" si="3"/>
        <v>1.6999999999999987E-2</v>
      </c>
      <c r="L55" s="35">
        <f t="shared" si="4"/>
        <v>5.7000000000000019E-3</v>
      </c>
      <c r="M55" s="35">
        <f t="shared" si="5"/>
        <v>7.0899999999999999E-3</v>
      </c>
      <c r="N55">
        <v>0.2402</v>
      </c>
      <c r="O55">
        <v>2.5899999999999999E-2</v>
      </c>
      <c r="P55">
        <v>-1.1599999999999999E-2</v>
      </c>
      <c r="Q55" s="35">
        <f t="shared" si="6"/>
        <v>3.4700000000000009E-3</v>
      </c>
      <c r="R55" s="35">
        <f t="shared" si="7"/>
        <v>1.6600000000000018E-3</v>
      </c>
      <c r="S55" s="35">
        <f t="shared" si="8"/>
        <v>1.078E-2</v>
      </c>
      <c r="T55">
        <v>0.22420000000000001</v>
      </c>
      <c r="U55">
        <v>9.5999999999999992E-3</v>
      </c>
      <c r="V55">
        <v>-1.4800000000000001E-2</v>
      </c>
      <c r="W55" s="35">
        <f t="shared" si="9"/>
        <v>1.347000000000001E-2</v>
      </c>
      <c r="X55" s="35">
        <f t="shared" si="10"/>
        <v>5.2000000000000015E-3</v>
      </c>
      <c r="Y55" s="35">
        <f t="shared" si="11"/>
        <v>7.3800000000000003E-3</v>
      </c>
      <c r="Z55">
        <v>5.1900000000000002E-2</v>
      </c>
      <c r="AA55">
        <v>-3.27E-2</v>
      </c>
      <c r="AB55">
        <v>-2.0999999999999999E-3</v>
      </c>
      <c r="AC55" s="35">
        <f t="shared" si="12"/>
        <v>2.8719999999999996E-2</v>
      </c>
      <c r="AD55" s="35">
        <f t="shared" si="13"/>
        <v>1.9060000000000001E-2</v>
      </c>
      <c r="AE55" s="35">
        <f t="shared" si="14"/>
        <v>1.48E-3</v>
      </c>
      <c r="AF55">
        <v>0.1799</v>
      </c>
      <c r="AG55">
        <v>-1.83E-2</v>
      </c>
      <c r="AH55">
        <v>8.2000000000000007E-3</v>
      </c>
      <c r="AI55" s="35">
        <f t="shared" si="15"/>
        <v>7.1500000000000175E-3</v>
      </c>
      <c r="AJ55" s="35">
        <f t="shared" si="16"/>
        <v>1.6289999999999999E-2</v>
      </c>
      <c r="AK55" s="35">
        <f t="shared" si="17"/>
        <v>7.320000000000001E-3</v>
      </c>
      <c r="AL55">
        <v>0.17910000000000001</v>
      </c>
      <c r="AM55">
        <v>-1.8E-3</v>
      </c>
      <c r="AN55">
        <v>-1.11E-2</v>
      </c>
      <c r="AO55" s="35">
        <f t="shared" si="18"/>
        <v>6.27999999999998E-3</v>
      </c>
      <c r="AP55" s="35">
        <f t="shared" si="19"/>
        <v>8.7100000000000007E-3</v>
      </c>
      <c r="AQ55" s="35">
        <f t="shared" si="20"/>
        <v>6.9500000000000004E-3</v>
      </c>
      <c r="AR55">
        <v>0.1051</v>
      </c>
      <c r="AS55">
        <v>-3.5999999999999999E-3</v>
      </c>
      <c r="AT55">
        <v>5.7999999999999996E-3</v>
      </c>
      <c r="AU55" s="35">
        <f t="shared" si="21"/>
        <v>7.069999999999993E-3</v>
      </c>
      <c r="AV55" s="35">
        <f t="shared" si="22"/>
        <v>3.0899999999999999E-3</v>
      </c>
      <c r="AW55" s="35">
        <f t="shared" si="23"/>
        <v>3.5399999999999997E-3</v>
      </c>
      <c r="AX55">
        <v>0.11260000000000001</v>
      </c>
      <c r="AY55">
        <v>-1.4999999999999999E-2</v>
      </c>
      <c r="AZ55">
        <v>-1.01E-2</v>
      </c>
      <c r="BA55" s="35">
        <f t="shared" si="24"/>
        <v>9.659999999999988E-3</v>
      </c>
      <c r="BB55" s="35">
        <f t="shared" si="25"/>
        <v>6.4700000000000001E-3</v>
      </c>
      <c r="BC55" s="35">
        <f t="shared" si="26"/>
        <v>2.9700000000000004E-3</v>
      </c>
    </row>
    <row r="56" spans="1:55" ht="15">
      <c r="A56" s="1">
        <v>50</v>
      </c>
      <c r="B56">
        <v>0.2266</v>
      </c>
      <c r="C56">
        <v>4.2000000000000003E-2</v>
      </c>
      <c r="D56">
        <v>-1.54E-2</v>
      </c>
      <c r="E56" s="34">
        <f t="shared" si="0"/>
        <v>6.2800000000000078E-3</v>
      </c>
      <c r="F56" s="34">
        <f t="shared" si="1"/>
        <v>2.3480000000000004E-2</v>
      </c>
      <c r="G56" s="33">
        <f t="shared" si="2"/>
        <v>6.5500000000000003E-3</v>
      </c>
      <c r="H56">
        <v>0.2016</v>
      </c>
      <c r="I56">
        <v>8.8000000000000005E-3</v>
      </c>
      <c r="J56">
        <v>-1.0999999999999999E-2</v>
      </c>
      <c r="K56" s="35">
        <f t="shared" si="3"/>
        <v>1.0800000000000004E-2</v>
      </c>
      <c r="L56" s="35">
        <f t="shared" si="4"/>
        <v>5.2999999999999992E-3</v>
      </c>
      <c r="M56" s="35">
        <f t="shared" si="5"/>
        <v>3.9099999999999994E-3</v>
      </c>
      <c r="N56">
        <v>0.23860000000000001</v>
      </c>
      <c r="O56">
        <v>3.32E-2</v>
      </c>
      <c r="P56">
        <v>-1.5699999999999999E-2</v>
      </c>
      <c r="Q56" s="35">
        <f t="shared" si="6"/>
        <v>5.0699999999999912E-3</v>
      </c>
      <c r="R56" s="35">
        <f t="shared" si="7"/>
        <v>5.6399999999999992E-3</v>
      </c>
      <c r="S56" s="35">
        <f t="shared" si="8"/>
        <v>1.4879999999999999E-2</v>
      </c>
      <c r="T56">
        <v>0.21299999999999999</v>
      </c>
      <c r="U56">
        <v>2.75E-2</v>
      </c>
      <c r="V56">
        <v>-1.3299999999999999E-2</v>
      </c>
      <c r="W56" s="35">
        <f t="shared" si="9"/>
        <v>2.2699999999999942E-3</v>
      </c>
      <c r="X56" s="35">
        <f t="shared" si="10"/>
        <v>1.2699999999999999E-2</v>
      </c>
      <c r="Y56" s="35">
        <f t="shared" si="11"/>
        <v>5.8799999999999989E-3</v>
      </c>
      <c r="Z56">
        <v>8.8499999999999995E-2</v>
      </c>
      <c r="AA56">
        <v>6.0000000000000001E-3</v>
      </c>
      <c r="AB56">
        <v>6.7000000000000002E-3</v>
      </c>
      <c r="AC56" s="35">
        <f t="shared" si="12"/>
        <v>7.8799999999999981E-3</v>
      </c>
      <c r="AD56" s="35">
        <f t="shared" si="13"/>
        <v>7.6399999999999992E-3</v>
      </c>
      <c r="AE56" s="35">
        <f t="shared" si="14"/>
        <v>6.0800000000000003E-3</v>
      </c>
      <c r="AF56">
        <v>0.2089</v>
      </c>
      <c r="AG56">
        <v>-4.5999999999999999E-3</v>
      </c>
      <c r="AH56">
        <v>-2.3800000000000002E-2</v>
      </c>
      <c r="AI56" s="35">
        <f t="shared" si="15"/>
        <v>3.6150000000000015E-2</v>
      </c>
      <c r="AJ56" s="35">
        <f t="shared" si="16"/>
        <v>2.5899999999999999E-3</v>
      </c>
      <c r="AK56" s="35">
        <f t="shared" si="17"/>
        <v>2.2920000000000003E-2</v>
      </c>
      <c r="AL56">
        <v>0.18260000000000001</v>
      </c>
      <c r="AM56">
        <v>2.3E-2</v>
      </c>
      <c r="AN56">
        <v>-1.49E-2</v>
      </c>
      <c r="AO56" s="35">
        <f t="shared" si="18"/>
        <v>2.7799999999999769E-3</v>
      </c>
      <c r="AP56" s="35">
        <f t="shared" si="19"/>
        <v>1.2489999999999999E-2</v>
      </c>
      <c r="AQ56" s="35">
        <f t="shared" si="20"/>
        <v>1.0749999999999999E-2</v>
      </c>
      <c r="AR56">
        <v>6.3E-2</v>
      </c>
      <c r="AS56">
        <v>-1.5900000000000001E-2</v>
      </c>
      <c r="AT56">
        <v>1.7299999999999999E-2</v>
      </c>
      <c r="AU56" s="35">
        <f t="shared" si="21"/>
        <v>3.5030000000000006E-2</v>
      </c>
      <c r="AV56" s="35">
        <f t="shared" si="22"/>
        <v>9.2100000000000012E-3</v>
      </c>
      <c r="AW56" s="35">
        <f t="shared" si="23"/>
        <v>7.9600000000000001E-3</v>
      </c>
      <c r="AX56">
        <v>8.6400000000000005E-2</v>
      </c>
      <c r="AY56">
        <v>-0.03</v>
      </c>
      <c r="AZ56">
        <v>4.0300000000000002E-2</v>
      </c>
      <c r="BA56" s="35">
        <f t="shared" si="24"/>
        <v>3.5859999999999989E-2</v>
      </c>
      <c r="BB56" s="35">
        <f t="shared" si="25"/>
        <v>2.147E-2</v>
      </c>
      <c r="BC56" s="35">
        <f t="shared" si="26"/>
        <v>2.7230000000000004E-2</v>
      </c>
    </row>
    <row r="57" spans="1:55" ht="15">
      <c r="A57" s="1">
        <v>51</v>
      </c>
      <c r="B57">
        <v>0.22689999999999999</v>
      </c>
      <c r="C57">
        <v>3.6700000000000003E-2</v>
      </c>
      <c r="D57">
        <v>-6.8999999999999999E-3</v>
      </c>
      <c r="E57" s="34">
        <f t="shared" si="0"/>
        <v>5.9800000000000131E-3</v>
      </c>
      <c r="F57" s="34">
        <f t="shared" si="1"/>
        <v>1.8180000000000005E-2</v>
      </c>
      <c r="G57" s="33">
        <f t="shared" si="2"/>
        <v>1.9500000000000003E-3</v>
      </c>
      <c r="H57">
        <v>0.20649999999999999</v>
      </c>
      <c r="I57">
        <v>1.5299999999999999E-2</v>
      </c>
      <c r="J57">
        <v>2E-3</v>
      </c>
      <c r="K57" s="35">
        <f t="shared" si="3"/>
        <v>1.5699999999999992E-2</v>
      </c>
      <c r="L57" s="35">
        <f t="shared" si="4"/>
        <v>1.1999999999999997E-3</v>
      </c>
      <c r="M57" s="35">
        <f t="shared" si="5"/>
        <v>5.0899999999999999E-3</v>
      </c>
      <c r="N57">
        <v>0.245</v>
      </c>
      <c r="O57">
        <v>4.0099999999999997E-2</v>
      </c>
      <c r="P57">
        <v>4.1999999999999997E-3</v>
      </c>
      <c r="Q57" s="35">
        <f t="shared" si="6"/>
        <v>1.3299999999999979E-3</v>
      </c>
      <c r="R57" s="35">
        <f t="shared" si="7"/>
        <v>1.2539999999999996E-2</v>
      </c>
      <c r="S57" s="35">
        <f t="shared" si="8"/>
        <v>3.3799999999999998E-3</v>
      </c>
      <c r="T57">
        <v>0.223</v>
      </c>
      <c r="U57">
        <v>1.72E-2</v>
      </c>
      <c r="V57">
        <v>2E-3</v>
      </c>
      <c r="W57" s="35">
        <f t="shared" si="9"/>
        <v>1.2270000000000003E-2</v>
      </c>
      <c r="X57" s="35">
        <f t="shared" si="10"/>
        <v>2.3999999999999994E-3</v>
      </c>
      <c r="Y57" s="35">
        <f t="shared" si="11"/>
        <v>5.4200000000000003E-3</v>
      </c>
      <c r="Z57">
        <v>6.3500000000000001E-2</v>
      </c>
      <c r="AA57">
        <v>3.0300000000000001E-2</v>
      </c>
      <c r="AB57">
        <v>-1.54E-2</v>
      </c>
      <c r="AC57" s="35">
        <f t="shared" si="12"/>
        <v>1.7119999999999996E-2</v>
      </c>
      <c r="AD57" s="35">
        <f t="shared" si="13"/>
        <v>1.6660000000000001E-2</v>
      </c>
      <c r="AE57" s="35">
        <f t="shared" si="14"/>
        <v>1.478E-2</v>
      </c>
      <c r="AF57">
        <v>0.2041</v>
      </c>
      <c r="AG57">
        <v>-3.8999999999999998E-3</v>
      </c>
      <c r="AH57">
        <v>-1.29E-2</v>
      </c>
      <c r="AI57" s="35">
        <f t="shared" si="15"/>
        <v>3.1350000000000017E-2</v>
      </c>
      <c r="AJ57" s="35">
        <f t="shared" si="16"/>
        <v>1.8899999999999998E-3</v>
      </c>
      <c r="AK57" s="35">
        <f t="shared" si="17"/>
        <v>1.2019999999999999E-2</v>
      </c>
      <c r="AL57">
        <v>0.1754</v>
      </c>
      <c r="AM57">
        <v>7.3000000000000001E-3</v>
      </c>
      <c r="AN57">
        <v>-9.9000000000000008E-3</v>
      </c>
      <c r="AO57" s="35">
        <f t="shared" si="18"/>
        <v>9.9799999999999889E-3</v>
      </c>
      <c r="AP57" s="35">
        <f t="shared" si="19"/>
        <v>3.2100000000000002E-3</v>
      </c>
      <c r="AQ57" s="35">
        <f t="shared" si="20"/>
        <v>5.7500000000000008E-3</v>
      </c>
      <c r="AR57">
        <v>7.2099999999999997E-2</v>
      </c>
      <c r="AS57">
        <v>-3.8999999999999998E-3</v>
      </c>
      <c r="AT57">
        <v>-1.3100000000000001E-2</v>
      </c>
      <c r="AU57" s="35">
        <f t="shared" si="21"/>
        <v>2.5930000000000009E-2</v>
      </c>
      <c r="AV57" s="35">
        <f t="shared" si="22"/>
        <v>2.7899999999999999E-3</v>
      </c>
      <c r="AW57" s="35">
        <f t="shared" si="23"/>
        <v>3.7600000000000012E-3</v>
      </c>
      <c r="AX57">
        <v>8.2699999999999996E-2</v>
      </c>
      <c r="AY57">
        <v>-1.2500000000000001E-2</v>
      </c>
      <c r="AZ57">
        <v>3.5900000000000001E-2</v>
      </c>
      <c r="BA57" s="35">
        <f t="shared" si="24"/>
        <v>3.9559999999999998E-2</v>
      </c>
      <c r="BB57" s="35">
        <f t="shared" si="25"/>
        <v>3.9700000000000013E-3</v>
      </c>
      <c r="BC57" s="35">
        <f t="shared" si="26"/>
        <v>2.2830000000000003E-2</v>
      </c>
    </row>
    <row r="58" spans="1:55" ht="15">
      <c r="A58" s="1">
        <v>52</v>
      </c>
      <c r="B58">
        <v>0.222</v>
      </c>
      <c r="C58">
        <v>3.56E-2</v>
      </c>
      <c r="D58">
        <v>-7.1000000000000004E-3</v>
      </c>
      <c r="E58" s="34">
        <f t="shared" si="0"/>
        <v>1.0880000000000001E-2</v>
      </c>
      <c r="F58" s="34">
        <f t="shared" si="1"/>
        <v>1.7080000000000001E-2</v>
      </c>
      <c r="G58" s="33">
        <f t="shared" si="2"/>
        <v>1.7499999999999998E-3</v>
      </c>
      <c r="H58">
        <v>0.19</v>
      </c>
      <c r="I58">
        <v>3.6999999999999998E-2</v>
      </c>
      <c r="J58">
        <v>1.18E-2</v>
      </c>
      <c r="K58" s="35">
        <f t="shared" si="3"/>
        <v>7.9999999999999516E-4</v>
      </c>
      <c r="L58" s="35">
        <f t="shared" si="4"/>
        <v>2.2899999999999997E-2</v>
      </c>
      <c r="M58" s="35">
        <f t="shared" si="5"/>
        <v>4.7099999999999998E-3</v>
      </c>
      <c r="N58">
        <v>0.23860000000000001</v>
      </c>
      <c r="O58">
        <v>3.1899999999999998E-2</v>
      </c>
      <c r="P58">
        <v>4.0000000000000002E-4</v>
      </c>
      <c r="Q58" s="35">
        <f t="shared" si="6"/>
        <v>5.0699999999999912E-3</v>
      </c>
      <c r="R58" s="35">
        <f t="shared" si="7"/>
        <v>4.3399999999999966E-3</v>
      </c>
      <c r="S58" s="35">
        <f t="shared" si="8"/>
        <v>4.1999999999999996E-4</v>
      </c>
      <c r="T58">
        <v>0.19239999999999999</v>
      </c>
      <c r="U58">
        <v>3.8E-3</v>
      </c>
      <c r="V58">
        <v>-8.9999999999999998E-4</v>
      </c>
      <c r="W58" s="35">
        <f t="shared" si="9"/>
        <v>1.8330000000000013E-2</v>
      </c>
      <c r="X58" s="35">
        <f t="shared" si="10"/>
        <v>1.1000000000000001E-2</v>
      </c>
      <c r="Y58" s="35">
        <f t="shared" si="11"/>
        <v>6.5200000000000006E-3</v>
      </c>
      <c r="Z58">
        <v>5.8500000000000003E-2</v>
      </c>
      <c r="AA58">
        <v>3.2800000000000003E-2</v>
      </c>
      <c r="AB58">
        <v>-1.0800000000000001E-2</v>
      </c>
      <c r="AC58" s="35">
        <f t="shared" si="12"/>
        <v>2.2119999999999994E-2</v>
      </c>
      <c r="AD58" s="35">
        <f t="shared" si="13"/>
        <v>1.9160000000000003E-2</v>
      </c>
      <c r="AE58" s="35">
        <f t="shared" si="14"/>
        <v>1.018E-2</v>
      </c>
      <c r="AF58">
        <v>0.1913</v>
      </c>
      <c r="AG58">
        <v>1.1999999999999999E-3</v>
      </c>
      <c r="AH58">
        <v>-1.06E-2</v>
      </c>
      <c r="AI58" s="35">
        <f t="shared" si="15"/>
        <v>1.8550000000000011E-2</v>
      </c>
      <c r="AJ58" s="35">
        <f t="shared" si="16"/>
        <v>8.1000000000000017E-4</v>
      </c>
      <c r="AK58" s="35">
        <f t="shared" si="17"/>
        <v>9.7199999999999995E-3</v>
      </c>
      <c r="AL58">
        <v>0.17649999999999999</v>
      </c>
      <c r="AM58">
        <v>1.0500000000000001E-2</v>
      </c>
      <c r="AN58">
        <v>-1.6000000000000001E-3</v>
      </c>
      <c r="AO58" s="35">
        <f t="shared" si="18"/>
        <v>8.879999999999999E-3</v>
      </c>
      <c r="AP58" s="35">
        <f t="shared" si="19"/>
        <v>9.9999999999995925E-6</v>
      </c>
      <c r="AQ58" s="35">
        <f t="shared" si="20"/>
        <v>2.5500000000000002E-3</v>
      </c>
      <c r="AR58">
        <v>5.67E-2</v>
      </c>
      <c r="AS58">
        <v>1.4800000000000001E-2</v>
      </c>
      <c r="AT58">
        <v>-1.38E-2</v>
      </c>
      <c r="AU58" s="35">
        <f t="shared" si="21"/>
        <v>4.1330000000000006E-2</v>
      </c>
      <c r="AV58" s="35">
        <f t="shared" si="22"/>
        <v>8.1100000000000009E-3</v>
      </c>
      <c r="AW58" s="35">
        <f t="shared" si="23"/>
        <v>4.4600000000000004E-3</v>
      </c>
      <c r="AX58">
        <v>0.129</v>
      </c>
      <c r="AY58">
        <v>-1.1900000000000001E-2</v>
      </c>
      <c r="AZ58">
        <v>6.6E-3</v>
      </c>
      <c r="BA58" s="35">
        <f t="shared" si="24"/>
        <v>6.7400000000000099E-3</v>
      </c>
      <c r="BB58" s="35">
        <f t="shared" si="25"/>
        <v>3.3700000000000015E-3</v>
      </c>
      <c r="BC58" s="35">
        <f t="shared" si="26"/>
        <v>6.4700000000000001E-3</v>
      </c>
    </row>
    <row r="59" spans="1:55" ht="15">
      <c r="A59" s="1">
        <v>53</v>
      </c>
      <c r="B59">
        <v>0.22739999999999999</v>
      </c>
      <c r="C59">
        <v>3.5400000000000001E-2</v>
      </c>
      <c r="D59">
        <v>-5.7000000000000002E-3</v>
      </c>
      <c r="E59" s="34">
        <f t="shared" si="0"/>
        <v>5.4800000000000126E-3</v>
      </c>
      <c r="F59" s="34">
        <f t="shared" si="1"/>
        <v>1.6880000000000003E-2</v>
      </c>
      <c r="G59" s="33">
        <f t="shared" si="2"/>
        <v>3.15E-3</v>
      </c>
      <c r="H59">
        <v>0.16980000000000001</v>
      </c>
      <c r="I59">
        <v>1.78E-2</v>
      </c>
      <c r="J59">
        <v>2.06E-2</v>
      </c>
      <c r="K59" s="35">
        <f t="shared" si="3"/>
        <v>2.0999999999999991E-2</v>
      </c>
      <c r="L59" s="35">
        <f t="shared" si="4"/>
        <v>3.7000000000000002E-3</v>
      </c>
      <c r="M59" s="35">
        <f t="shared" si="5"/>
        <v>1.3510000000000001E-2</v>
      </c>
      <c r="N59">
        <v>0.24229999999999999</v>
      </c>
      <c r="O59">
        <v>1.12E-2</v>
      </c>
      <c r="P59">
        <v>-5.1000000000000004E-3</v>
      </c>
      <c r="Q59" s="35">
        <f t="shared" si="6"/>
        <v>1.3700000000000101E-3</v>
      </c>
      <c r="R59" s="35">
        <f t="shared" si="7"/>
        <v>1.636E-2</v>
      </c>
      <c r="S59" s="35">
        <f t="shared" si="8"/>
        <v>4.2800000000000008E-3</v>
      </c>
      <c r="T59">
        <v>0.19070000000000001</v>
      </c>
      <c r="U59">
        <v>8.0999999999999996E-3</v>
      </c>
      <c r="V59">
        <v>-2.5000000000000001E-3</v>
      </c>
      <c r="W59" s="35">
        <f t="shared" si="9"/>
        <v>2.0029999999999992E-2</v>
      </c>
      <c r="X59" s="35">
        <f t="shared" si="10"/>
        <v>6.7000000000000011E-3</v>
      </c>
      <c r="Y59" s="35">
        <f t="shared" si="11"/>
        <v>4.9200000000000008E-3</v>
      </c>
      <c r="Z59">
        <v>5.45E-2</v>
      </c>
      <c r="AA59">
        <v>3.4299999999999997E-2</v>
      </c>
      <c r="AB59">
        <v>-2.8500000000000001E-2</v>
      </c>
      <c r="AC59" s="35">
        <f t="shared" si="12"/>
        <v>2.6119999999999997E-2</v>
      </c>
      <c r="AD59" s="35">
        <f t="shared" si="13"/>
        <v>2.0659999999999998E-2</v>
      </c>
      <c r="AE59" s="35">
        <f t="shared" si="14"/>
        <v>2.7880000000000002E-2</v>
      </c>
      <c r="AF59">
        <v>0.16489999999999999</v>
      </c>
      <c r="AG59">
        <v>-1.46E-2</v>
      </c>
      <c r="AH59">
        <v>5.0000000000000001E-4</v>
      </c>
      <c r="AI59" s="35">
        <f t="shared" si="15"/>
        <v>7.8499999999999959E-3</v>
      </c>
      <c r="AJ59" s="35">
        <f t="shared" si="16"/>
        <v>1.259E-2</v>
      </c>
      <c r="AK59" s="35">
        <f t="shared" si="17"/>
        <v>3.8000000000000002E-4</v>
      </c>
      <c r="AL59">
        <v>0.17810000000000001</v>
      </c>
      <c r="AM59">
        <v>1.9199999999999998E-2</v>
      </c>
      <c r="AN59">
        <v>3.2000000000000002E-3</v>
      </c>
      <c r="AO59" s="35">
        <f t="shared" si="18"/>
        <v>7.2799999999999809E-3</v>
      </c>
      <c r="AP59" s="35">
        <f t="shared" si="19"/>
        <v>8.6899999999999981E-3</v>
      </c>
      <c r="AQ59" s="35">
        <f t="shared" si="20"/>
        <v>9.4999999999999989E-4</v>
      </c>
      <c r="AR59">
        <v>5.8400000000000001E-2</v>
      </c>
      <c r="AS59">
        <v>3.7000000000000002E-3</v>
      </c>
      <c r="AT59">
        <v>-1.44E-2</v>
      </c>
      <c r="AU59" s="35">
        <f t="shared" si="21"/>
        <v>3.9630000000000006E-2</v>
      </c>
      <c r="AV59" s="35">
        <f t="shared" si="22"/>
        <v>2.9899999999999996E-3</v>
      </c>
      <c r="AW59" s="35">
        <f t="shared" si="23"/>
        <v>5.0600000000000003E-3</v>
      </c>
      <c r="AX59">
        <v>0.18140000000000001</v>
      </c>
      <c r="AY59">
        <v>-1.3599999999999999E-2</v>
      </c>
      <c r="AZ59">
        <v>-5.1000000000000004E-3</v>
      </c>
      <c r="BA59" s="35">
        <f t="shared" si="24"/>
        <v>5.9140000000000012E-2</v>
      </c>
      <c r="BB59" s="35">
        <f t="shared" si="25"/>
        <v>5.0699999999999999E-3</v>
      </c>
      <c r="BC59" s="35">
        <f t="shared" si="26"/>
        <v>7.9699999999999997E-3</v>
      </c>
    </row>
    <row r="60" spans="1:55" ht="15">
      <c r="A60" s="1">
        <v>54</v>
      </c>
      <c r="B60">
        <v>0.2286</v>
      </c>
      <c r="C60">
        <v>2.9700000000000001E-2</v>
      </c>
      <c r="D60">
        <v>-2.8E-3</v>
      </c>
      <c r="E60" s="34">
        <f t="shared" si="0"/>
        <v>4.280000000000006E-3</v>
      </c>
      <c r="F60" s="34">
        <f t="shared" si="1"/>
        <v>1.1180000000000002E-2</v>
      </c>
      <c r="G60" s="33">
        <f t="shared" si="2"/>
        <v>6.0499999999999998E-3</v>
      </c>
      <c r="H60">
        <v>0.20219999999999999</v>
      </c>
      <c r="I60">
        <v>3.0700000000000002E-2</v>
      </c>
      <c r="J60">
        <v>8.0999999999999996E-3</v>
      </c>
      <c r="K60" s="35">
        <f t="shared" si="3"/>
        <v>1.1399999999999993E-2</v>
      </c>
      <c r="L60" s="35">
        <f t="shared" si="4"/>
        <v>1.6600000000000004E-2</v>
      </c>
      <c r="M60" s="35">
        <f t="shared" si="5"/>
        <v>1.0099999999999996E-3</v>
      </c>
      <c r="N60">
        <v>0.2427</v>
      </c>
      <c r="O60">
        <v>2.1399999999999999E-2</v>
      </c>
      <c r="P60">
        <v>7.1999999999999998E-3</v>
      </c>
      <c r="Q60" s="35">
        <f t="shared" si="6"/>
        <v>9.6999999999999864E-4</v>
      </c>
      <c r="R60" s="35">
        <f t="shared" si="7"/>
        <v>6.1600000000000023E-3</v>
      </c>
      <c r="S60" s="35">
        <f t="shared" si="8"/>
        <v>6.3800000000000003E-3</v>
      </c>
      <c r="T60">
        <v>0.2069</v>
      </c>
      <c r="U60">
        <v>2.5000000000000001E-3</v>
      </c>
      <c r="V60">
        <v>5.1000000000000004E-3</v>
      </c>
      <c r="W60" s="35">
        <f t="shared" si="9"/>
        <v>3.8300000000000001E-3</v>
      </c>
      <c r="X60" s="35">
        <f t="shared" si="10"/>
        <v>1.23E-2</v>
      </c>
      <c r="Y60" s="35">
        <f t="shared" si="11"/>
        <v>2.32E-3</v>
      </c>
      <c r="Z60">
        <v>1.66E-2</v>
      </c>
      <c r="AA60">
        <v>-2.8999999999999998E-3</v>
      </c>
      <c r="AB60">
        <v>-1.1299999999999999E-2</v>
      </c>
      <c r="AC60" s="35">
        <f t="shared" si="12"/>
        <v>6.4019999999999994E-2</v>
      </c>
      <c r="AD60" s="35">
        <f t="shared" si="13"/>
        <v>1.074E-2</v>
      </c>
      <c r="AE60" s="35">
        <f t="shared" si="14"/>
        <v>1.0679999999999999E-2</v>
      </c>
      <c r="AF60">
        <v>0.17510000000000001</v>
      </c>
      <c r="AG60">
        <v>-1.9300000000000001E-2</v>
      </c>
      <c r="AH60">
        <v>-3.5000000000000001E-3</v>
      </c>
      <c r="AI60" s="35">
        <f t="shared" si="15"/>
        <v>2.3500000000000187E-3</v>
      </c>
      <c r="AJ60" s="35">
        <f t="shared" si="16"/>
        <v>1.729E-2</v>
      </c>
      <c r="AK60" s="35">
        <f t="shared" si="17"/>
        <v>2.6199999999999999E-3</v>
      </c>
      <c r="AL60">
        <v>0.17269999999999999</v>
      </c>
      <c r="AM60">
        <v>8.9999999999999998E-4</v>
      </c>
      <c r="AN60">
        <v>4.7999999999999996E-3</v>
      </c>
      <c r="AO60" s="35">
        <f t="shared" si="18"/>
        <v>1.2679999999999997E-2</v>
      </c>
      <c r="AP60" s="35">
        <f t="shared" si="19"/>
        <v>9.6100000000000005E-3</v>
      </c>
      <c r="AQ60" s="35">
        <f t="shared" si="20"/>
        <v>6.4999999999999954E-4</v>
      </c>
      <c r="AR60">
        <v>0.1043</v>
      </c>
      <c r="AS60">
        <v>-1.2699999999999999E-2</v>
      </c>
      <c r="AT60">
        <v>-3.5000000000000001E-3</v>
      </c>
      <c r="AU60" s="35">
        <f t="shared" si="21"/>
        <v>6.2699999999999978E-3</v>
      </c>
      <c r="AV60" s="35">
        <f t="shared" si="22"/>
        <v>6.0099999999999997E-3</v>
      </c>
      <c r="AW60" s="35">
        <f t="shared" si="23"/>
        <v>5.8399999999999997E-3</v>
      </c>
      <c r="AX60">
        <v>0.1648</v>
      </c>
      <c r="AY60">
        <v>-9.4000000000000004E-3</v>
      </c>
      <c r="AZ60">
        <v>-5.5999999999999999E-3</v>
      </c>
      <c r="BA60" s="35">
        <f t="shared" si="24"/>
        <v>4.2540000000000008E-2</v>
      </c>
      <c r="BB60" s="35">
        <f t="shared" si="25"/>
        <v>8.7000000000000098E-4</v>
      </c>
      <c r="BC60" s="35">
        <f t="shared" si="26"/>
        <v>7.4700000000000001E-3</v>
      </c>
    </row>
    <row r="61" spans="1:55" ht="15">
      <c r="A61" s="1">
        <v>55</v>
      </c>
      <c r="B61">
        <v>0.2306</v>
      </c>
      <c r="C61">
        <v>3.09E-2</v>
      </c>
      <c r="D61">
        <v>-8.8000000000000005E-3</v>
      </c>
      <c r="E61" s="34">
        <f t="shared" si="0"/>
        <v>2.2800000000000042E-3</v>
      </c>
      <c r="F61" s="34">
        <f t="shared" si="1"/>
        <v>1.2380000000000002E-2</v>
      </c>
      <c r="G61" s="33">
        <f t="shared" si="2"/>
        <v>4.9999999999999697E-5</v>
      </c>
      <c r="H61">
        <v>0.21740000000000001</v>
      </c>
      <c r="I61">
        <v>1.67E-2</v>
      </c>
      <c r="J61">
        <v>-4.7000000000000002E-3</v>
      </c>
      <c r="K61" s="35">
        <f t="shared" si="3"/>
        <v>2.6600000000000013E-2</v>
      </c>
      <c r="L61" s="35">
        <f t="shared" si="4"/>
        <v>2.5999999999999999E-3</v>
      </c>
      <c r="M61" s="35">
        <f t="shared" si="5"/>
        <v>2.3899999999999998E-3</v>
      </c>
      <c r="N61">
        <v>0.22819999999999999</v>
      </c>
      <c r="O61">
        <v>2.2499999999999999E-2</v>
      </c>
      <c r="P61">
        <v>-4.0000000000000002E-4</v>
      </c>
      <c r="Q61" s="35">
        <f t="shared" si="6"/>
        <v>1.5470000000000012E-2</v>
      </c>
      <c r="R61" s="35">
        <f t="shared" si="7"/>
        <v>5.060000000000002E-3</v>
      </c>
      <c r="S61" s="35">
        <f t="shared" si="8"/>
        <v>4.1999999999999996E-4</v>
      </c>
      <c r="T61">
        <v>0.20330000000000001</v>
      </c>
      <c r="U61">
        <v>2.1999999999999999E-2</v>
      </c>
      <c r="V61">
        <v>-1.0699999999999999E-2</v>
      </c>
      <c r="W61" s="35">
        <f t="shared" si="9"/>
        <v>7.4299999999999922E-3</v>
      </c>
      <c r="X61" s="35">
        <f t="shared" si="10"/>
        <v>7.1999999999999981E-3</v>
      </c>
      <c r="Y61" s="35">
        <f t="shared" si="11"/>
        <v>3.2799999999999991E-3</v>
      </c>
      <c r="Z61">
        <v>7.4200000000000002E-2</v>
      </c>
      <c r="AA61">
        <v>2.2800000000000001E-2</v>
      </c>
      <c r="AB61">
        <v>2.1399999999999999E-2</v>
      </c>
      <c r="AC61" s="35">
        <f t="shared" si="12"/>
        <v>6.4199999999999952E-3</v>
      </c>
      <c r="AD61" s="35">
        <f t="shared" si="13"/>
        <v>9.1600000000000015E-3</v>
      </c>
      <c r="AE61" s="35">
        <f t="shared" si="14"/>
        <v>2.078E-2</v>
      </c>
      <c r="AF61">
        <v>0.1807</v>
      </c>
      <c r="AG61">
        <v>2.5899999999999999E-2</v>
      </c>
      <c r="AH61">
        <v>-2.76E-2</v>
      </c>
      <c r="AI61" s="35">
        <f t="shared" si="15"/>
        <v>7.9500000000000126E-3</v>
      </c>
      <c r="AJ61" s="35">
        <f t="shared" si="16"/>
        <v>2.3889999999999998E-2</v>
      </c>
      <c r="AK61" s="35">
        <f t="shared" si="17"/>
        <v>2.6720000000000001E-2</v>
      </c>
      <c r="AL61">
        <v>0.18290000000000001</v>
      </c>
      <c r="AM61">
        <v>1.46E-2</v>
      </c>
      <c r="AN61">
        <v>-7.7000000000000002E-3</v>
      </c>
      <c r="AO61" s="35">
        <f t="shared" si="18"/>
        <v>2.4799999999999822E-3</v>
      </c>
      <c r="AP61" s="35">
        <f t="shared" si="19"/>
        <v>4.0899999999999999E-3</v>
      </c>
      <c r="AQ61" s="35">
        <f t="shared" si="20"/>
        <v>3.5500000000000002E-3</v>
      </c>
      <c r="AR61">
        <v>0.1203</v>
      </c>
      <c r="AS61">
        <v>-3.1E-2</v>
      </c>
      <c r="AT61">
        <v>4.4000000000000003E-3</v>
      </c>
      <c r="AU61" s="35">
        <f t="shared" si="21"/>
        <v>2.2269999999999998E-2</v>
      </c>
      <c r="AV61" s="35">
        <f t="shared" si="22"/>
        <v>2.4309999999999998E-2</v>
      </c>
      <c r="AW61" s="35">
        <f t="shared" si="23"/>
        <v>4.9399999999999991E-3</v>
      </c>
      <c r="AX61">
        <v>0.1615</v>
      </c>
      <c r="AY61">
        <v>-2.35E-2</v>
      </c>
      <c r="AZ61">
        <v>2.3E-3</v>
      </c>
      <c r="BA61" s="35">
        <f t="shared" si="24"/>
        <v>3.9240000000000011E-2</v>
      </c>
      <c r="BB61" s="35">
        <f t="shared" si="25"/>
        <v>1.4970000000000001E-2</v>
      </c>
      <c r="BC61" s="35">
        <f t="shared" si="26"/>
        <v>1.077E-2</v>
      </c>
    </row>
    <row r="62" spans="1:55" ht="15">
      <c r="A62" s="1">
        <v>56</v>
      </c>
      <c r="B62">
        <v>0.2344</v>
      </c>
      <c r="C62">
        <v>2.8400000000000002E-2</v>
      </c>
      <c r="D62">
        <v>-9.2999999999999992E-3</v>
      </c>
      <c r="E62" s="34">
        <f t="shared" si="0"/>
        <v>1.5199999999999936E-3</v>
      </c>
      <c r="F62" s="34">
        <f t="shared" si="1"/>
        <v>9.8800000000000034E-3</v>
      </c>
      <c r="G62" s="33">
        <f t="shared" si="2"/>
        <v>4.4999999999999901E-4</v>
      </c>
      <c r="H62">
        <v>0.17610000000000001</v>
      </c>
      <c r="I62">
        <v>4.7000000000000002E-3</v>
      </c>
      <c r="J62">
        <v>2.1600000000000001E-2</v>
      </c>
      <c r="K62" s="35">
        <f t="shared" si="3"/>
        <v>1.4699999999999991E-2</v>
      </c>
      <c r="L62" s="35">
        <f t="shared" si="4"/>
        <v>9.3999999999999986E-3</v>
      </c>
      <c r="M62" s="35">
        <f t="shared" si="5"/>
        <v>1.4510000000000002E-2</v>
      </c>
      <c r="N62">
        <v>0.25979999999999998</v>
      </c>
      <c r="O62">
        <v>3.5000000000000003E-2</v>
      </c>
      <c r="P62">
        <v>4.7000000000000002E-3</v>
      </c>
      <c r="Q62" s="35">
        <f t="shared" si="6"/>
        <v>1.6129999999999978E-2</v>
      </c>
      <c r="R62" s="35">
        <f t="shared" si="7"/>
        <v>7.4400000000000022E-3</v>
      </c>
      <c r="S62" s="35">
        <f t="shared" si="8"/>
        <v>3.8800000000000002E-3</v>
      </c>
      <c r="T62">
        <v>0.20649999999999999</v>
      </c>
      <c r="U62">
        <v>3.27E-2</v>
      </c>
      <c r="V62">
        <v>-7.7999999999999996E-3</v>
      </c>
      <c r="W62" s="35">
        <f t="shared" si="9"/>
        <v>4.2300000000000115E-3</v>
      </c>
      <c r="X62" s="35">
        <f t="shared" si="10"/>
        <v>1.7899999999999999E-2</v>
      </c>
      <c r="Y62" s="35">
        <f t="shared" si="11"/>
        <v>3.7999999999999926E-4</v>
      </c>
      <c r="Z62">
        <v>5.8200000000000002E-2</v>
      </c>
      <c r="AA62">
        <v>1.9900000000000001E-2</v>
      </c>
      <c r="AB62">
        <v>1.06E-2</v>
      </c>
      <c r="AC62" s="35">
        <f t="shared" si="12"/>
        <v>2.2419999999999995E-2</v>
      </c>
      <c r="AD62" s="35">
        <f t="shared" si="13"/>
        <v>6.2600000000000017E-3</v>
      </c>
      <c r="AE62" s="35">
        <f t="shared" si="14"/>
        <v>9.9799999999999993E-3</v>
      </c>
      <c r="AF62">
        <v>0.161</v>
      </c>
      <c r="AG62">
        <v>-1E-3</v>
      </c>
      <c r="AH62">
        <v>-1.6400000000000001E-2</v>
      </c>
      <c r="AI62" s="35">
        <f t="shared" si="15"/>
        <v>1.1749999999999983E-2</v>
      </c>
      <c r="AJ62" s="35">
        <f t="shared" si="16"/>
        <v>1.01E-3</v>
      </c>
      <c r="AK62" s="35">
        <f t="shared" si="17"/>
        <v>1.5520000000000001E-2</v>
      </c>
      <c r="AL62">
        <v>0.17280000000000001</v>
      </c>
      <c r="AM62">
        <v>-1.1000000000000001E-3</v>
      </c>
      <c r="AN62">
        <v>-8.5000000000000006E-3</v>
      </c>
      <c r="AO62" s="35">
        <f t="shared" si="18"/>
        <v>1.257999999999998E-2</v>
      </c>
      <c r="AP62" s="35">
        <f t="shared" si="19"/>
        <v>9.41E-3</v>
      </c>
      <c r="AQ62" s="35">
        <f t="shared" si="20"/>
        <v>4.3500000000000006E-3</v>
      </c>
      <c r="AR62">
        <v>8.3500000000000005E-2</v>
      </c>
      <c r="AS62">
        <v>-3.4500000000000003E-2</v>
      </c>
      <c r="AT62">
        <v>6.3E-3</v>
      </c>
      <c r="AU62" s="35">
        <f t="shared" si="21"/>
        <v>1.4530000000000001E-2</v>
      </c>
      <c r="AV62" s="35">
        <f t="shared" si="22"/>
        <v>2.7810000000000001E-2</v>
      </c>
      <c r="AW62" s="35">
        <f t="shared" si="23"/>
        <v>3.0399999999999993E-3</v>
      </c>
      <c r="AX62">
        <v>0.1696</v>
      </c>
      <c r="AY62">
        <v>-5.1900000000000002E-2</v>
      </c>
      <c r="AZ62">
        <v>2.8999999999999998E-3</v>
      </c>
      <c r="BA62" s="35">
        <f t="shared" si="24"/>
        <v>4.7340000000000007E-2</v>
      </c>
      <c r="BB62" s="35">
        <f t="shared" si="25"/>
        <v>4.3370000000000006E-2</v>
      </c>
      <c r="BC62" s="35">
        <f t="shared" si="26"/>
        <v>1.017E-2</v>
      </c>
    </row>
    <row r="63" spans="1:55" ht="15">
      <c r="A63" s="1">
        <v>57</v>
      </c>
      <c r="B63">
        <v>0.23880000000000001</v>
      </c>
      <c r="C63">
        <v>3.6999999999999998E-2</v>
      </c>
      <c r="D63">
        <v>-1.4200000000000001E-2</v>
      </c>
      <c r="E63" s="34">
        <f t="shared" si="0"/>
        <v>5.9200000000000086E-3</v>
      </c>
      <c r="F63" s="34">
        <f t="shared" si="1"/>
        <v>1.848E-2</v>
      </c>
      <c r="G63" s="33">
        <f t="shared" si="2"/>
        <v>5.3500000000000006E-3</v>
      </c>
      <c r="H63">
        <v>0.12429999999999999</v>
      </c>
      <c r="I63">
        <v>-2.87E-2</v>
      </c>
      <c r="J63">
        <v>2.3300000000000001E-2</v>
      </c>
      <c r="K63" s="35">
        <f t="shared" si="3"/>
        <v>6.6500000000000004E-2</v>
      </c>
      <c r="L63" s="35">
        <f t="shared" si="4"/>
        <v>1.46E-2</v>
      </c>
      <c r="M63" s="35">
        <f t="shared" si="5"/>
        <v>1.6210000000000002E-2</v>
      </c>
      <c r="N63">
        <v>0.25330000000000003</v>
      </c>
      <c r="O63">
        <v>4.6600000000000003E-2</v>
      </c>
      <c r="P63">
        <v>8.2000000000000007E-3</v>
      </c>
      <c r="Q63" s="35">
        <f t="shared" si="6"/>
        <v>9.6300000000000274E-3</v>
      </c>
      <c r="R63" s="35">
        <f t="shared" si="7"/>
        <v>1.9040000000000001E-2</v>
      </c>
      <c r="S63" s="35">
        <f t="shared" si="8"/>
        <v>7.3800000000000011E-3</v>
      </c>
      <c r="T63">
        <v>0.24310000000000001</v>
      </c>
      <c r="U63">
        <v>1.6299999999999999E-2</v>
      </c>
      <c r="V63">
        <v>-2.2100000000000002E-2</v>
      </c>
      <c r="W63" s="35">
        <f t="shared" si="9"/>
        <v>3.237000000000001E-2</v>
      </c>
      <c r="X63" s="35">
        <f t="shared" si="10"/>
        <v>1.4999999999999979E-3</v>
      </c>
      <c r="Y63" s="35">
        <f t="shared" si="11"/>
        <v>1.4680000000000002E-2</v>
      </c>
      <c r="Z63">
        <v>3.5700000000000003E-2</v>
      </c>
      <c r="AA63">
        <v>3.1800000000000002E-2</v>
      </c>
      <c r="AB63">
        <v>3.7000000000000002E-3</v>
      </c>
      <c r="AC63" s="35">
        <f t="shared" si="12"/>
        <v>4.4919999999999995E-2</v>
      </c>
      <c r="AD63" s="35">
        <f t="shared" si="13"/>
        <v>1.8160000000000003E-2</v>
      </c>
      <c r="AE63" s="35">
        <f t="shared" si="14"/>
        <v>3.0800000000000003E-3</v>
      </c>
      <c r="AF63">
        <v>0.154</v>
      </c>
      <c r="AG63">
        <v>2.76E-2</v>
      </c>
      <c r="AH63">
        <v>-3.8E-3</v>
      </c>
      <c r="AI63" s="35">
        <f t="shared" si="15"/>
        <v>1.8749999999999989E-2</v>
      </c>
      <c r="AJ63" s="35">
        <f t="shared" si="16"/>
        <v>2.5589999999999998E-2</v>
      </c>
      <c r="AK63" s="35">
        <f t="shared" si="17"/>
        <v>2.9199999999999999E-3</v>
      </c>
      <c r="AL63">
        <v>0.16819999999999999</v>
      </c>
      <c r="AM63">
        <v>4.1000000000000003E-3</v>
      </c>
      <c r="AN63">
        <v>2.3E-3</v>
      </c>
      <c r="AO63" s="35">
        <f t="shared" si="18"/>
        <v>1.7180000000000001E-2</v>
      </c>
      <c r="AP63" s="35">
        <f t="shared" si="19"/>
        <v>6.4099999999999999E-3</v>
      </c>
      <c r="AQ63" s="35">
        <f t="shared" si="20"/>
        <v>1.8500000000000001E-3</v>
      </c>
      <c r="AR63">
        <v>7.4399999999999994E-2</v>
      </c>
      <c r="AS63">
        <v>1.9400000000000001E-2</v>
      </c>
      <c r="AT63">
        <v>7.6E-3</v>
      </c>
      <c r="AU63" s="35">
        <f t="shared" si="21"/>
        <v>2.3630000000000012E-2</v>
      </c>
      <c r="AV63" s="35">
        <f t="shared" si="22"/>
        <v>1.2710000000000001E-2</v>
      </c>
      <c r="AW63" s="35">
        <f t="shared" si="23"/>
        <v>1.7399999999999994E-3</v>
      </c>
      <c r="AX63">
        <v>0.14460000000000001</v>
      </c>
      <c r="AY63">
        <v>-4.2900000000000001E-2</v>
      </c>
      <c r="AZ63">
        <v>2.3699999999999999E-2</v>
      </c>
      <c r="BA63" s="35">
        <f t="shared" si="24"/>
        <v>2.2340000000000013E-2</v>
      </c>
      <c r="BB63" s="35">
        <f t="shared" si="25"/>
        <v>3.4369999999999998E-2</v>
      </c>
      <c r="BC63" s="35">
        <f t="shared" si="26"/>
        <v>1.0629999999999999E-2</v>
      </c>
    </row>
    <row r="64" spans="1:55" ht="15">
      <c r="A64" s="1">
        <v>58</v>
      </c>
      <c r="B64">
        <v>0.24340000000000001</v>
      </c>
      <c r="C64">
        <v>3.32E-2</v>
      </c>
      <c r="D64">
        <v>-1.43E-2</v>
      </c>
      <c r="E64" s="34">
        <f t="shared" si="0"/>
        <v>1.0520000000000002E-2</v>
      </c>
      <c r="F64" s="34">
        <f t="shared" si="1"/>
        <v>1.4680000000000002E-2</v>
      </c>
      <c r="G64" s="33">
        <f t="shared" si="2"/>
        <v>5.45E-3</v>
      </c>
      <c r="H64">
        <v>0.1754</v>
      </c>
      <c r="I64">
        <v>9.5999999999999992E-3</v>
      </c>
      <c r="J64">
        <v>5.8999999999999999E-3</v>
      </c>
      <c r="K64" s="35">
        <f t="shared" si="3"/>
        <v>1.5399999999999997E-2</v>
      </c>
      <c r="L64" s="35">
        <f t="shared" si="4"/>
        <v>4.5000000000000005E-3</v>
      </c>
      <c r="M64" s="35">
        <f t="shared" si="5"/>
        <v>1.1900000000000001E-3</v>
      </c>
      <c r="N64">
        <v>0.25209999999999999</v>
      </c>
      <c r="O64">
        <v>4.1300000000000003E-2</v>
      </c>
      <c r="P64">
        <v>-6.4000000000000003E-3</v>
      </c>
      <c r="Q64" s="35">
        <f t="shared" si="6"/>
        <v>8.4299999999999931E-3</v>
      </c>
      <c r="R64" s="35">
        <f t="shared" si="7"/>
        <v>1.3740000000000002E-2</v>
      </c>
      <c r="S64" s="35">
        <f t="shared" si="8"/>
        <v>5.5799999999999999E-3</v>
      </c>
      <c r="T64">
        <v>0.1976</v>
      </c>
      <c r="U64">
        <v>-1.37E-2</v>
      </c>
      <c r="V64">
        <v>-1.9400000000000001E-2</v>
      </c>
      <c r="W64" s="35">
        <f t="shared" si="9"/>
        <v>1.3130000000000003E-2</v>
      </c>
      <c r="X64" s="35">
        <f t="shared" si="10"/>
        <v>1.1000000000000003E-3</v>
      </c>
      <c r="Y64" s="35">
        <f t="shared" si="11"/>
        <v>1.1980000000000001E-2</v>
      </c>
      <c r="Z64">
        <v>6.3200000000000006E-2</v>
      </c>
      <c r="AA64">
        <v>2.5999999999999999E-3</v>
      </c>
      <c r="AB64">
        <v>-7.7999999999999996E-3</v>
      </c>
      <c r="AC64" s="35">
        <f t="shared" si="12"/>
        <v>1.7419999999999991E-2</v>
      </c>
      <c r="AD64" s="35">
        <f t="shared" si="13"/>
        <v>1.1039999999999999E-2</v>
      </c>
      <c r="AE64" s="35">
        <f t="shared" si="14"/>
        <v>7.1799999999999998E-3</v>
      </c>
      <c r="AF64">
        <v>0.15859999999999999</v>
      </c>
      <c r="AG64">
        <v>-1.4E-3</v>
      </c>
      <c r="AH64">
        <v>-1.2999999999999999E-3</v>
      </c>
      <c r="AI64" s="35">
        <f t="shared" si="15"/>
        <v>1.4149999999999996E-2</v>
      </c>
      <c r="AJ64" s="35">
        <f t="shared" si="16"/>
        <v>6.1000000000000008E-4</v>
      </c>
      <c r="AK64" s="35">
        <f t="shared" si="17"/>
        <v>4.1999999999999991E-4</v>
      </c>
      <c r="AL64">
        <v>0.159</v>
      </c>
      <c r="AM64">
        <v>-9.1999999999999998E-3</v>
      </c>
      <c r="AN64">
        <v>-4.7000000000000002E-3</v>
      </c>
      <c r="AO64" s="35">
        <f t="shared" si="18"/>
        <v>2.6379999999999987E-2</v>
      </c>
      <c r="AP64" s="35">
        <f t="shared" si="19"/>
        <v>1.3100000000000004E-3</v>
      </c>
      <c r="AQ64" s="35">
        <f t="shared" si="20"/>
        <v>5.5000000000000014E-4</v>
      </c>
      <c r="AR64">
        <v>0.13250000000000001</v>
      </c>
      <c r="AS64">
        <v>1.34E-2</v>
      </c>
      <c r="AT64">
        <v>1.61E-2</v>
      </c>
      <c r="AU64" s="35">
        <f t="shared" si="21"/>
        <v>3.4470000000000001E-2</v>
      </c>
      <c r="AV64" s="35">
        <f t="shared" si="22"/>
        <v>6.7100000000000007E-3</v>
      </c>
      <c r="AW64" s="35">
        <f t="shared" si="23"/>
        <v>6.7600000000000004E-3</v>
      </c>
      <c r="AX64">
        <v>0.1323</v>
      </c>
      <c r="AY64">
        <v>-1.5599999999999999E-2</v>
      </c>
      <c r="AZ64">
        <v>2.41E-2</v>
      </c>
      <c r="BA64" s="35">
        <f t="shared" si="24"/>
        <v>1.0040000000000007E-2</v>
      </c>
      <c r="BB64" s="35">
        <f t="shared" si="25"/>
        <v>7.0699999999999999E-3</v>
      </c>
      <c r="BC64" s="35">
        <f t="shared" si="26"/>
        <v>1.103E-2</v>
      </c>
    </row>
    <row r="65" spans="1:55" ht="15">
      <c r="A65" s="1">
        <v>59</v>
      </c>
      <c r="B65">
        <v>0.24510000000000001</v>
      </c>
      <c r="C65">
        <v>3.2099999999999997E-2</v>
      </c>
      <c r="D65">
        <v>-1.26E-2</v>
      </c>
      <c r="E65" s="34">
        <f t="shared" si="0"/>
        <v>1.2220000000000009E-2</v>
      </c>
      <c r="F65" s="34">
        <f t="shared" si="1"/>
        <v>1.3579999999999998E-2</v>
      </c>
      <c r="G65" s="33">
        <f t="shared" si="2"/>
        <v>3.7499999999999999E-3</v>
      </c>
      <c r="H65">
        <v>0.21510000000000001</v>
      </c>
      <c r="I65">
        <v>2.5700000000000001E-2</v>
      </c>
      <c r="J65">
        <v>-8.5000000000000006E-3</v>
      </c>
      <c r="K65" s="35">
        <f t="shared" si="3"/>
        <v>2.4300000000000016E-2</v>
      </c>
      <c r="L65" s="35">
        <f t="shared" si="4"/>
        <v>1.1600000000000001E-2</v>
      </c>
      <c r="M65" s="35">
        <f t="shared" si="5"/>
        <v>1.4100000000000007E-3</v>
      </c>
      <c r="N65">
        <v>0.2364</v>
      </c>
      <c r="O65">
        <v>2.5899999999999999E-2</v>
      </c>
      <c r="P65">
        <v>-3.3E-3</v>
      </c>
      <c r="Q65" s="35">
        <f t="shared" si="6"/>
        <v>7.2699999999999987E-3</v>
      </c>
      <c r="R65" s="35">
        <f t="shared" si="7"/>
        <v>1.6600000000000018E-3</v>
      </c>
      <c r="S65" s="35">
        <f t="shared" si="8"/>
        <v>2.48E-3</v>
      </c>
      <c r="T65">
        <v>0.20669999999999999</v>
      </c>
      <c r="U65">
        <v>-3.3799999999999997E-2</v>
      </c>
      <c r="V65">
        <v>4.0000000000000002E-4</v>
      </c>
      <c r="W65" s="35">
        <f t="shared" si="9"/>
        <v>4.0300000000000058E-3</v>
      </c>
      <c r="X65" s="35">
        <f t="shared" si="10"/>
        <v>1.8999999999999996E-2</v>
      </c>
      <c r="Y65" s="35">
        <f t="shared" si="11"/>
        <v>7.0200000000000002E-3</v>
      </c>
      <c r="Z65">
        <v>8.48E-2</v>
      </c>
      <c r="AA65">
        <v>2.2800000000000001E-2</v>
      </c>
      <c r="AB65">
        <v>-1.9900000000000001E-2</v>
      </c>
      <c r="AC65" s="35">
        <f t="shared" si="12"/>
        <v>4.1800000000000032E-3</v>
      </c>
      <c r="AD65" s="35">
        <f t="shared" si="13"/>
        <v>9.1600000000000015E-3</v>
      </c>
      <c r="AE65" s="35">
        <f t="shared" si="14"/>
        <v>1.9280000000000002E-2</v>
      </c>
      <c r="AF65">
        <v>0.1837</v>
      </c>
      <c r="AG65">
        <v>8.3000000000000001E-3</v>
      </c>
      <c r="AH65">
        <v>5.4999999999999997E-3</v>
      </c>
      <c r="AI65" s="35">
        <f t="shared" si="15"/>
        <v>1.0950000000000015E-2</v>
      </c>
      <c r="AJ65" s="35">
        <f t="shared" si="16"/>
        <v>6.2900000000000005E-3</v>
      </c>
      <c r="AK65" s="35">
        <f t="shared" si="17"/>
        <v>4.62E-3</v>
      </c>
      <c r="AL65">
        <v>0.1447</v>
      </c>
      <c r="AM65">
        <v>9.5999999999999992E-3</v>
      </c>
      <c r="AN65">
        <v>-4.1000000000000003E-3</v>
      </c>
      <c r="AO65" s="35">
        <f t="shared" si="18"/>
        <v>4.0679999999999994E-2</v>
      </c>
      <c r="AP65" s="35">
        <f t="shared" si="19"/>
        <v>9.1000000000000109E-4</v>
      </c>
      <c r="AQ65" s="35">
        <f t="shared" si="20"/>
        <v>4.9999999999999697E-5</v>
      </c>
      <c r="AR65">
        <v>0.17269999999999999</v>
      </c>
      <c r="AS65">
        <v>-2.1999999999999999E-2</v>
      </c>
      <c r="AT65">
        <v>6.9999999999999999E-4</v>
      </c>
      <c r="AU65" s="35">
        <f t="shared" si="21"/>
        <v>7.4669999999999986E-2</v>
      </c>
      <c r="AV65" s="35">
        <f t="shared" si="22"/>
        <v>1.5309999999999999E-2</v>
      </c>
      <c r="AW65" s="35">
        <f t="shared" si="23"/>
        <v>8.6400000000000001E-3</v>
      </c>
      <c r="AX65">
        <v>0.12870000000000001</v>
      </c>
      <c r="AY65">
        <v>-7.7000000000000002E-3</v>
      </c>
      <c r="AZ65">
        <v>1.38E-2</v>
      </c>
      <c r="BA65" s="35">
        <f t="shared" si="24"/>
        <v>6.4400000000000152E-3</v>
      </c>
      <c r="BB65" s="35">
        <f t="shared" si="25"/>
        <v>8.2999999999999914E-4</v>
      </c>
      <c r="BC65" s="35">
        <f t="shared" si="26"/>
        <v>7.2999999999999975E-4</v>
      </c>
    </row>
    <row r="66" spans="1:55" ht="15">
      <c r="A66" s="1">
        <v>60</v>
      </c>
      <c r="B66">
        <v>0.23849999999999999</v>
      </c>
      <c r="C66">
        <v>3.2500000000000001E-2</v>
      </c>
      <c r="D66">
        <v>-1.37E-2</v>
      </c>
      <c r="E66" s="34">
        <f t="shared" si="0"/>
        <v>5.6199999999999861E-3</v>
      </c>
      <c r="F66" s="34">
        <f t="shared" si="1"/>
        <v>1.3980000000000003E-2</v>
      </c>
      <c r="G66" s="33">
        <f t="shared" si="2"/>
        <v>4.8500000000000001E-3</v>
      </c>
      <c r="H66">
        <v>0.1971</v>
      </c>
      <c r="I66">
        <v>-1.4E-3</v>
      </c>
      <c r="J66">
        <v>-6.4999999999999997E-3</v>
      </c>
      <c r="K66" s="35">
        <f t="shared" si="3"/>
        <v>6.3E-3</v>
      </c>
      <c r="L66" s="35">
        <f t="shared" si="4"/>
        <v>1.2699999999999999E-2</v>
      </c>
      <c r="M66" s="35">
        <f t="shared" si="5"/>
        <v>5.9000000000000025E-4</v>
      </c>
      <c r="N66">
        <v>0.2477</v>
      </c>
      <c r="O66">
        <v>4.6600000000000003E-2</v>
      </c>
      <c r="P66">
        <v>1.32E-2</v>
      </c>
      <c r="Q66" s="35">
        <f t="shared" si="6"/>
        <v>4.0300000000000058E-3</v>
      </c>
      <c r="R66" s="35">
        <f t="shared" si="7"/>
        <v>1.9040000000000001E-2</v>
      </c>
      <c r="S66" s="35">
        <f t="shared" si="8"/>
        <v>1.238E-2</v>
      </c>
      <c r="T66">
        <v>0.22359999999999999</v>
      </c>
      <c r="U66">
        <v>9.1999999999999998E-3</v>
      </c>
      <c r="V66">
        <v>-2.3999999999999998E-3</v>
      </c>
      <c r="W66" s="35">
        <f t="shared" si="9"/>
        <v>1.2869999999999993E-2</v>
      </c>
      <c r="X66" s="35">
        <f t="shared" si="10"/>
        <v>5.6000000000000008E-3</v>
      </c>
      <c r="Y66" s="35">
        <f t="shared" si="11"/>
        <v>5.0200000000000002E-3</v>
      </c>
      <c r="Z66">
        <v>5.8999999999999997E-2</v>
      </c>
      <c r="AA66">
        <v>8.9999999999999993E-3</v>
      </c>
      <c r="AB66">
        <v>2.0999999999999999E-3</v>
      </c>
      <c r="AC66" s="35">
        <f t="shared" si="12"/>
        <v>2.162E-2</v>
      </c>
      <c r="AD66" s="35">
        <f t="shared" si="13"/>
        <v>4.64E-3</v>
      </c>
      <c r="AE66" s="35">
        <f t="shared" si="14"/>
        <v>1.48E-3</v>
      </c>
      <c r="AF66">
        <v>0.15190000000000001</v>
      </c>
      <c r="AG66">
        <v>-8.5000000000000006E-3</v>
      </c>
      <c r="AH66">
        <v>1.8599999999999998E-2</v>
      </c>
      <c r="AI66" s="35">
        <f t="shared" si="15"/>
        <v>2.084999999999998E-2</v>
      </c>
      <c r="AJ66" s="35">
        <f t="shared" si="16"/>
        <v>6.490000000000001E-3</v>
      </c>
      <c r="AK66" s="35">
        <f t="shared" si="17"/>
        <v>1.772E-2</v>
      </c>
      <c r="AL66">
        <v>0.14510000000000001</v>
      </c>
      <c r="AM66">
        <v>-2.6599999999999999E-2</v>
      </c>
      <c r="AN66">
        <v>-7.7000000000000002E-3</v>
      </c>
      <c r="AO66" s="35">
        <f t="shared" si="18"/>
        <v>4.0279999999999982E-2</v>
      </c>
      <c r="AP66" s="35">
        <f t="shared" si="19"/>
        <v>1.609E-2</v>
      </c>
      <c r="AQ66" s="35">
        <f t="shared" si="20"/>
        <v>3.5500000000000002E-3</v>
      </c>
      <c r="AR66">
        <v>0.1852</v>
      </c>
      <c r="AS66">
        <v>-5.2900000000000003E-2</v>
      </c>
      <c r="AT66">
        <v>1.6899999999999998E-2</v>
      </c>
      <c r="AU66" s="35">
        <f t="shared" si="21"/>
        <v>8.7169999999999997E-2</v>
      </c>
      <c r="AV66" s="35">
        <f t="shared" si="22"/>
        <v>4.6210000000000001E-2</v>
      </c>
      <c r="AW66" s="35">
        <f t="shared" si="23"/>
        <v>7.559999999999999E-3</v>
      </c>
      <c r="AX66">
        <v>8.4699999999999998E-2</v>
      </c>
      <c r="AY66">
        <v>-1.8700000000000001E-2</v>
      </c>
      <c r="AZ66">
        <v>1.2999999999999999E-2</v>
      </c>
      <c r="BA66" s="35">
        <f t="shared" si="24"/>
        <v>3.7559999999999996E-2</v>
      </c>
      <c r="BB66" s="35">
        <f t="shared" si="25"/>
        <v>1.0170000000000002E-2</v>
      </c>
      <c r="BC66" s="35">
        <f t="shared" si="26"/>
        <v>7.0000000000000617E-5</v>
      </c>
    </row>
    <row r="67" spans="1:55" ht="15">
      <c r="A67" s="1">
        <v>61</v>
      </c>
      <c r="B67">
        <v>0.24360000000000001</v>
      </c>
      <c r="C67">
        <v>1.1599999999999999E-2</v>
      </c>
      <c r="D67">
        <v>-7.0000000000000001E-3</v>
      </c>
      <c r="E67" s="34">
        <f t="shared" si="0"/>
        <v>1.0720000000000007E-2</v>
      </c>
      <c r="F67" s="34">
        <f t="shared" si="1"/>
        <v>6.9199999999999991E-3</v>
      </c>
      <c r="G67" s="33">
        <f t="shared" si="2"/>
        <v>1.8500000000000001E-3</v>
      </c>
      <c r="H67">
        <v>0.16039999999999999</v>
      </c>
      <c r="I67">
        <v>3.5999999999999999E-3</v>
      </c>
      <c r="J67">
        <v>9.5999999999999992E-3</v>
      </c>
      <c r="K67" s="35">
        <f t="shared" si="3"/>
        <v>3.040000000000001E-2</v>
      </c>
      <c r="L67" s="35">
        <f t="shared" si="4"/>
        <v>1.0499999999999999E-2</v>
      </c>
      <c r="M67" s="35">
        <f t="shared" si="5"/>
        <v>2.5099999999999992E-3</v>
      </c>
      <c r="N67">
        <v>0.22889999999999999</v>
      </c>
      <c r="O67">
        <v>2.86E-2</v>
      </c>
      <c r="P67">
        <v>8.2000000000000007E-3</v>
      </c>
      <c r="Q67" s="35">
        <f t="shared" si="6"/>
        <v>1.4770000000000005E-2</v>
      </c>
      <c r="R67" s="35">
        <f t="shared" si="7"/>
        <v>1.0399999999999993E-3</v>
      </c>
      <c r="S67" s="35">
        <f t="shared" si="8"/>
        <v>7.3800000000000011E-3</v>
      </c>
      <c r="T67">
        <v>0.22270000000000001</v>
      </c>
      <c r="U67">
        <v>-1.17E-2</v>
      </c>
      <c r="V67">
        <v>-6.7000000000000002E-3</v>
      </c>
      <c r="W67" s="35">
        <f t="shared" si="9"/>
        <v>1.1970000000000008E-2</v>
      </c>
      <c r="X67" s="35">
        <f t="shared" si="10"/>
        <v>3.1000000000000003E-3</v>
      </c>
      <c r="Y67" s="35">
        <f t="shared" si="11"/>
        <v>7.2000000000000015E-4</v>
      </c>
      <c r="Z67">
        <v>6.2899999999999998E-2</v>
      </c>
      <c r="AA67">
        <v>-1.2E-2</v>
      </c>
      <c r="AB67">
        <v>3.1199999999999999E-2</v>
      </c>
      <c r="AC67" s="35">
        <f t="shared" si="12"/>
        <v>1.772E-2</v>
      </c>
      <c r="AD67" s="35">
        <f t="shared" si="13"/>
        <v>1.6399999999999991E-3</v>
      </c>
      <c r="AE67" s="35">
        <f t="shared" si="14"/>
        <v>3.058E-2</v>
      </c>
      <c r="AF67">
        <v>0.16320000000000001</v>
      </c>
      <c r="AG67">
        <v>7.1000000000000004E-3</v>
      </c>
      <c r="AH67">
        <v>2.4199999999999999E-2</v>
      </c>
      <c r="AI67" s="35">
        <f t="shared" si="15"/>
        <v>9.5499999999999752E-3</v>
      </c>
      <c r="AJ67" s="35">
        <f t="shared" si="16"/>
        <v>5.0900000000000008E-3</v>
      </c>
      <c r="AK67" s="35">
        <f t="shared" si="17"/>
        <v>2.332E-2</v>
      </c>
      <c r="AL67">
        <v>0.16600000000000001</v>
      </c>
      <c r="AM67">
        <v>-6.4000000000000003E-3</v>
      </c>
      <c r="AN67">
        <v>-8.9999999999999993E-3</v>
      </c>
      <c r="AO67" s="35">
        <f t="shared" si="18"/>
        <v>1.9379999999999981E-2</v>
      </c>
      <c r="AP67" s="35">
        <f t="shared" si="19"/>
        <v>4.1099999999999999E-3</v>
      </c>
      <c r="AQ67" s="35">
        <f t="shared" si="20"/>
        <v>4.8499999999999993E-3</v>
      </c>
      <c r="AR67">
        <v>0.1</v>
      </c>
      <c r="AS67">
        <v>1.4800000000000001E-2</v>
      </c>
      <c r="AT67">
        <v>2.46E-2</v>
      </c>
      <c r="AU67" s="35">
        <f t="shared" si="21"/>
        <v>1.9699999999999995E-3</v>
      </c>
      <c r="AV67" s="35">
        <f t="shared" si="22"/>
        <v>8.1100000000000009E-3</v>
      </c>
      <c r="AW67" s="35">
        <f t="shared" si="23"/>
        <v>1.5260000000000001E-2</v>
      </c>
      <c r="AX67">
        <v>0.1094</v>
      </c>
      <c r="AY67">
        <v>2.35E-2</v>
      </c>
      <c r="AZ67">
        <v>5.5999999999999999E-3</v>
      </c>
      <c r="BA67" s="35">
        <f t="shared" si="24"/>
        <v>1.2859999999999996E-2</v>
      </c>
      <c r="BB67" s="35">
        <f t="shared" si="25"/>
        <v>1.4970000000000001E-2</v>
      </c>
      <c r="BC67" s="35">
        <f t="shared" si="26"/>
        <v>7.4700000000000001E-3</v>
      </c>
    </row>
    <row r="68" spans="1:55" ht="15">
      <c r="A68" s="1">
        <v>62</v>
      </c>
      <c r="B68">
        <v>0.23430000000000001</v>
      </c>
      <c r="C68">
        <v>1.34E-2</v>
      </c>
      <c r="D68">
        <v>-3.0999999999999999E-3</v>
      </c>
      <c r="E68" s="34">
        <f t="shared" si="0"/>
        <v>1.4200000000000046E-3</v>
      </c>
      <c r="F68" s="34">
        <f t="shared" si="1"/>
        <v>5.1199999999999978E-3</v>
      </c>
      <c r="G68" s="33">
        <f t="shared" si="2"/>
        <v>5.7499999999999999E-3</v>
      </c>
      <c r="H68">
        <v>0.21010000000000001</v>
      </c>
      <c r="I68">
        <v>2.1399999999999999E-2</v>
      </c>
      <c r="J68">
        <v>-4.5999999999999999E-3</v>
      </c>
      <c r="K68" s="35">
        <f t="shared" si="3"/>
        <v>1.9300000000000012E-2</v>
      </c>
      <c r="L68" s="35">
        <f t="shared" si="4"/>
        <v>7.2999999999999992E-3</v>
      </c>
      <c r="M68" s="35">
        <f t="shared" si="5"/>
        <v>2.49E-3</v>
      </c>
      <c r="N68">
        <v>0.23649999999999999</v>
      </c>
      <c r="O68">
        <v>3.4099999999999998E-2</v>
      </c>
      <c r="P68">
        <v>-4.0000000000000001E-3</v>
      </c>
      <c r="Q68" s="35">
        <f t="shared" si="6"/>
        <v>7.1700000000000097E-3</v>
      </c>
      <c r="R68" s="35">
        <f t="shared" si="7"/>
        <v>6.5399999999999972E-3</v>
      </c>
      <c r="S68" s="35">
        <f t="shared" si="8"/>
        <v>3.1800000000000001E-3</v>
      </c>
      <c r="T68">
        <v>0.23549999999999999</v>
      </c>
      <c r="U68">
        <v>1.18E-2</v>
      </c>
      <c r="V68">
        <v>-1.1299999999999999E-2</v>
      </c>
      <c r="W68" s="35">
        <f t="shared" si="9"/>
        <v>2.4769999999999986E-2</v>
      </c>
      <c r="X68" s="35">
        <f t="shared" si="10"/>
        <v>3.0000000000000009E-3</v>
      </c>
      <c r="Y68" s="35">
        <f t="shared" si="11"/>
        <v>3.8799999999999989E-3</v>
      </c>
      <c r="Z68">
        <v>6.5000000000000002E-2</v>
      </c>
      <c r="AA68">
        <v>-2.3400000000000001E-2</v>
      </c>
      <c r="AB68">
        <v>1.2200000000000001E-2</v>
      </c>
      <c r="AC68" s="35">
        <f t="shared" si="12"/>
        <v>1.5619999999999995E-2</v>
      </c>
      <c r="AD68" s="35">
        <f t="shared" si="13"/>
        <v>9.7600000000000013E-3</v>
      </c>
      <c r="AE68" s="35">
        <f t="shared" si="14"/>
        <v>1.158E-2</v>
      </c>
      <c r="AF68">
        <v>0.1691</v>
      </c>
      <c r="AG68">
        <v>-1.1000000000000001E-3</v>
      </c>
      <c r="AH68">
        <v>1.4E-3</v>
      </c>
      <c r="AI68" s="35">
        <f t="shared" si="15"/>
        <v>3.6499999999999866E-3</v>
      </c>
      <c r="AJ68" s="35">
        <f t="shared" si="16"/>
        <v>9.1E-4</v>
      </c>
      <c r="AK68" s="35">
        <f t="shared" si="17"/>
        <v>5.1999999999999995E-4</v>
      </c>
      <c r="AL68">
        <v>0.1583</v>
      </c>
      <c r="AM68">
        <v>-1.5699999999999999E-2</v>
      </c>
      <c r="AN68">
        <v>1.38E-2</v>
      </c>
      <c r="AO68" s="35">
        <f t="shared" si="18"/>
        <v>2.7079999999999993E-2</v>
      </c>
      <c r="AP68" s="35">
        <f t="shared" si="19"/>
        <v>5.1899999999999984E-3</v>
      </c>
      <c r="AQ68" s="35">
        <f t="shared" si="20"/>
        <v>9.6499999999999989E-3</v>
      </c>
      <c r="AR68">
        <v>0.1096</v>
      </c>
      <c r="AS68">
        <v>1.03E-2</v>
      </c>
      <c r="AT68">
        <v>1.29E-2</v>
      </c>
      <c r="AU68" s="35">
        <f t="shared" si="21"/>
        <v>1.1569999999999997E-2</v>
      </c>
      <c r="AV68" s="35">
        <f t="shared" si="22"/>
        <v>3.6100000000000004E-3</v>
      </c>
      <c r="AW68" s="35">
        <f t="shared" si="23"/>
        <v>3.5600000000000007E-3</v>
      </c>
      <c r="AX68">
        <v>7.4800000000000005E-2</v>
      </c>
      <c r="AY68">
        <v>2.1399999999999999E-2</v>
      </c>
      <c r="AZ68">
        <v>4.3E-3</v>
      </c>
      <c r="BA68" s="35">
        <f t="shared" si="24"/>
        <v>4.7459999999999988E-2</v>
      </c>
      <c r="BB68" s="35">
        <f t="shared" si="25"/>
        <v>1.2869999999999999E-2</v>
      </c>
      <c r="BC68" s="35">
        <f t="shared" si="26"/>
        <v>8.77E-3</v>
      </c>
    </row>
    <row r="69" spans="1:55" ht="15">
      <c r="A69" s="1">
        <v>63</v>
      </c>
      <c r="B69">
        <v>0.2414</v>
      </c>
      <c r="C69">
        <v>1.6000000000000001E-3</v>
      </c>
      <c r="D69">
        <v>-3.8E-3</v>
      </c>
      <c r="E69" s="34">
        <f t="shared" si="0"/>
        <v>8.5199999999999998E-3</v>
      </c>
      <c r="F69" s="34">
        <f t="shared" si="1"/>
        <v>1.6919999999999998E-2</v>
      </c>
      <c r="G69" s="33">
        <f t="shared" si="2"/>
        <v>5.0500000000000007E-3</v>
      </c>
      <c r="H69">
        <v>0.19550000000000001</v>
      </c>
      <c r="I69">
        <v>2.1100000000000001E-2</v>
      </c>
      <c r="J69">
        <v>-6.7000000000000002E-3</v>
      </c>
      <c r="K69" s="35">
        <f t="shared" si="3"/>
        <v>4.7000000000000097E-3</v>
      </c>
      <c r="L69" s="35">
        <f t="shared" si="4"/>
        <v>7.000000000000001E-3</v>
      </c>
      <c r="M69" s="35">
        <f t="shared" si="5"/>
        <v>3.8999999999999972E-4</v>
      </c>
      <c r="N69">
        <v>0.248</v>
      </c>
      <c r="O69">
        <v>4.2500000000000003E-2</v>
      </c>
      <c r="P69">
        <v>2.7000000000000001E-3</v>
      </c>
      <c r="Q69" s="35">
        <f t="shared" si="6"/>
        <v>4.3300000000000005E-3</v>
      </c>
      <c r="R69" s="35">
        <f t="shared" si="7"/>
        <v>1.4940000000000002E-2</v>
      </c>
      <c r="S69" s="35">
        <f t="shared" si="8"/>
        <v>1.8800000000000002E-3</v>
      </c>
      <c r="T69">
        <v>0.221</v>
      </c>
      <c r="U69">
        <v>3.8100000000000002E-2</v>
      </c>
      <c r="V69">
        <v>-4.1000000000000003E-3</v>
      </c>
      <c r="W69" s="35">
        <f t="shared" si="9"/>
        <v>1.0270000000000001E-2</v>
      </c>
      <c r="X69" s="35">
        <f t="shared" si="10"/>
        <v>2.3300000000000001E-2</v>
      </c>
      <c r="Y69" s="35">
        <f t="shared" si="11"/>
        <v>3.32E-3</v>
      </c>
      <c r="Z69">
        <v>7.2099999999999997E-2</v>
      </c>
      <c r="AA69">
        <v>-1.77E-2</v>
      </c>
      <c r="AB69">
        <v>1.1299999999999999E-2</v>
      </c>
      <c r="AC69" s="35">
        <f t="shared" si="12"/>
        <v>8.5199999999999998E-3</v>
      </c>
      <c r="AD69" s="35">
        <f t="shared" si="13"/>
        <v>4.0600000000000011E-3</v>
      </c>
      <c r="AE69" s="35">
        <f t="shared" si="14"/>
        <v>1.0679999999999999E-2</v>
      </c>
      <c r="AF69">
        <v>0.16250000000000001</v>
      </c>
      <c r="AG69">
        <v>1.34E-2</v>
      </c>
      <c r="AH69">
        <v>1.17E-2</v>
      </c>
      <c r="AI69" s="35">
        <f t="shared" si="15"/>
        <v>1.0249999999999981E-2</v>
      </c>
      <c r="AJ69" s="35">
        <f t="shared" si="16"/>
        <v>1.1390000000000001E-2</v>
      </c>
      <c r="AK69" s="35">
        <f t="shared" si="17"/>
        <v>1.082E-2</v>
      </c>
      <c r="AL69">
        <v>0.1517</v>
      </c>
      <c r="AM69">
        <v>6.3E-3</v>
      </c>
      <c r="AN69">
        <v>4.8999999999999998E-3</v>
      </c>
      <c r="AO69" s="35">
        <f t="shared" si="18"/>
        <v>3.3679999999999988E-2</v>
      </c>
      <c r="AP69" s="35">
        <f t="shared" si="19"/>
        <v>4.2100000000000002E-3</v>
      </c>
      <c r="AQ69" s="35">
        <f t="shared" si="20"/>
        <v>7.499999999999998E-4</v>
      </c>
      <c r="AR69">
        <v>0.1056</v>
      </c>
      <c r="AS69">
        <v>-6.3E-3</v>
      </c>
      <c r="AT69">
        <v>1.2800000000000001E-2</v>
      </c>
      <c r="AU69" s="35">
        <f t="shared" si="21"/>
        <v>7.5699999999999934E-3</v>
      </c>
      <c r="AV69" s="35">
        <f t="shared" si="22"/>
        <v>3.8999999999999972E-4</v>
      </c>
      <c r="AW69" s="35">
        <f t="shared" si="23"/>
        <v>3.4600000000000013E-3</v>
      </c>
      <c r="AX69">
        <v>8.5500000000000007E-2</v>
      </c>
      <c r="AY69">
        <v>1.6299999999999999E-2</v>
      </c>
      <c r="AZ69">
        <v>6.8999999999999999E-3</v>
      </c>
      <c r="BA69" s="35">
        <f t="shared" si="24"/>
        <v>3.6759999999999987E-2</v>
      </c>
      <c r="BB69" s="35">
        <f t="shared" si="25"/>
        <v>7.7699999999999991E-3</v>
      </c>
      <c r="BC69" s="35">
        <f t="shared" si="26"/>
        <v>6.1700000000000001E-3</v>
      </c>
    </row>
    <row r="70" spans="1:55" ht="15">
      <c r="A70" s="1">
        <v>64</v>
      </c>
      <c r="B70">
        <v>0.24390000000000001</v>
      </c>
      <c r="C70">
        <v>1.4E-3</v>
      </c>
      <c r="D70">
        <v>-4.0000000000000002E-4</v>
      </c>
      <c r="E70" s="34">
        <f t="shared" si="0"/>
        <v>1.1020000000000002E-2</v>
      </c>
      <c r="F70" s="34">
        <f t="shared" si="1"/>
        <v>1.712E-2</v>
      </c>
      <c r="G70" s="33">
        <f t="shared" si="2"/>
        <v>8.4500000000000009E-3</v>
      </c>
      <c r="H70">
        <v>0.1812</v>
      </c>
      <c r="I70">
        <v>1.9E-3</v>
      </c>
      <c r="J70">
        <v>-4.0000000000000001E-3</v>
      </c>
      <c r="K70" s="35">
        <f t="shared" si="3"/>
        <v>9.5999999999999974E-3</v>
      </c>
      <c r="L70" s="35">
        <f t="shared" si="4"/>
        <v>1.2199999999999999E-2</v>
      </c>
      <c r="M70" s="35">
        <f t="shared" si="5"/>
        <v>3.0899999999999999E-3</v>
      </c>
      <c r="N70">
        <v>0.25119999999999998</v>
      </c>
      <c r="O70">
        <v>4.7500000000000001E-2</v>
      </c>
      <c r="P70">
        <v>4.7000000000000002E-3</v>
      </c>
      <c r="Q70" s="35">
        <f t="shared" si="6"/>
        <v>7.5299999999999812E-3</v>
      </c>
      <c r="R70" s="35">
        <f t="shared" si="7"/>
        <v>1.9939999999999999E-2</v>
      </c>
      <c r="S70" s="35">
        <f t="shared" si="8"/>
        <v>3.8800000000000002E-3</v>
      </c>
      <c r="T70">
        <v>0.21690000000000001</v>
      </c>
      <c r="U70">
        <v>4.1999999999999997E-3</v>
      </c>
      <c r="V70">
        <v>-7.6E-3</v>
      </c>
      <c r="W70" s="35">
        <f t="shared" si="9"/>
        <v>6.1700000000000088E-3</v>
      </c>
      <c r="X70" s="35">
        <f t="shared" si="10"/>
        <v>1.0600000000000002E-2</v>
      </c>
      <c r="Y70" s="35">
        <f t="shared" si="11"/>
        <v>1.799999999999996E-4</v>
      </c>
      <c r="Z70">
        <v>6.5100000000000005E-2</v>
      </c>
      <c r="AA70">
        <v>1.8599999999999998E-2</v>
      </c>
      <c r="AB70">
        <v>1.5100000000000001E-2</v>
      </c>
      <c r="AC70" s="35">
        <f t="shared" si="12"/>
        <v>1.5519999999999992E-2</v>
      </c>
      <c r="AD70" s="35">
        <f t="shared" si="13"/>
        <v>4.9599999999999991E-3</v>
      </c>
      <c r="AE70" s="35">
        <f t="shared" si="14"/>
        <v>1.448E-2</v>
      </c>
      <c r="AF70">
        <v>0.20269999999999999</v>
      </c>
      <c r="AG70">
        <v>2.3800000000000002E-2</v>
      </c>
      <c r="AH70">
        <v>-9.1999999999999998E-3</v>
      </c>
      <c r="AI70" s="35">
        <f t="shared" si="15"/>
        <v>2.9950000000000004E-2</v>
      </c>
      <c r="AJ70" s="35">
        <f t="shared" si="16"/>
        <v>2.179E-2</v>
      </c>
      <c r="AK70" s="35">
        <f t="shared" si="17"/>
        <v>8.3199999999999993E-3</v>
      </c>
      <c r="AL70">
        <v>0.1784</v>
      </c>
      <c r="AM70">
        <v>-3.8E-3</v>
      </c>
      <c r="AN70">
        <v>-1.0999999999999999E-2</v>
      </c>
      <c r="AO70" s="35">
        <f t="shared" si="18"/>
        <v>6.9799999999999862E-3</v>
      </c>
      <c r="AP70" s="35">
        <f t="shared" si="19"/>
        <v>6.7100000000000007E-3</v>
      </c>
      <c r="AQ70" s="35">
        <f t="shared" si="20"/>
        <v>6.8499999999999993E-3</v>
      </c>
      <c r="AR70">
        <v>5.5199999999999999E-2</v>
      </c>
      <c r="AS70">
        <v>4.9200000000000001E-2</v>
      </c>
      <c r="AT70">
        <v>-2.3099999999999999E-2</v>
      </c>
      <c r="AU70" s="35">
        <f t="shared" si="21"/>
        <v>4.2830000000000007E-2</v>
      </c>
      <c r="AV70" s="35">
        <f t="shared" si="22"/>
        <v>4.2509999999999999E-2</v>
      </c>
      <c r="AW70" s="35">
        <f t="shared" si="23"/>
        <v>1.376E-2</v>
      </c>
      <c r="AX70">
        <v>6.9800000000000001E-2</v>
      </c>
      <c r="AY70">
        <v>5.0000000000000001E-3</v>
      </c>
      <c r="AZ70">
        <v>1.77E-2</v>
      </c>
      <c r="BA70" s="35">
        <f t="shared" si="24"/>
        <v>5.2459999999999993E-2</v>
      </c>
      <c r="BB70" s="35">
        <f t="shared" si="25"/>
        <v>3.5299999999999993E-3</v>
      </c>
      <c r="BC70" s="35">
        <f t="shared" si="26"/>
        <v>4.6300000000000004E-3</v>
      </c>
    </row>
    <row r="71" spans="1:55" ht="15">
      <c r="A71" s="1">
        <v>65</v>
      </c>
      <c r="B71">
        <v>0.22819999999999999</v>
      </c>
      <c r="C71">
        <v>-8.9999999999999998E-4</v>
      </c>
      <c r="D71">
        <v>9.1000000000000004E-3</v>
      </c>
      <c r="E71" s="34">
        <f t="shared" si="0"/>
        <v>4.6800000000000175E-3</v>
      </c>
      <c r="F71" s="34">
        <f t="shared" si="1"/>
        <v>1.7619999999999997E-2</v>
      </c>
      <c r="G71" s="33">
        <f t="shared" si="2"/>
        <v>2.5000000000000022E-4</v>
      </c>
      <c r="H71">
        <v>0.19670000000000001</v>
      </c>
      <c r="I71">
        <v>-4.4999999999999997E-3</v>
      </c>
      <c r="J71">
        <v>2.5000000000000001E-2</v>
      </c>
      <c r="K71" s="35">
        <f t="shared" si="3"/>
        <v>5.9000000000000163E-3</v>
      </c>
      <c r="L71" s="35">
        <f t="shared" si="4"/>
        <v>9.6000000000000009E-3</v>
      </c>
      <c r="M71" s="35">
        <f t="shared" si="5"/>
        <v>1.7910000000000002E-2</v>
      </c>
      <c r="N71">
        <v>0.24379999999999999</v>
      </c>
      <c r="O71">
        <v>3.2099999999999997E-2</v>
      </c>
      <c r="P71">
        <v>-8.8000000000000005E-3</v>
      </c>
      <c r="Q71" s="35">
        <f t="shared" si="6"/>
        <v>1.2999999999999123E-4</v>
      </c>
      <c r="R71" s="35">
        <f t="shared" si="7"/>
        <v>4.5399999999999954E-3</v>
      </c>
      <c r="S71" s="35">
        <f t="shared" si="8"/>
        <v>7.980000000000001E-3</v>
      </c>
      <c r="T71">
        <v>0.22339999999999999</v>
      </c>
      <c r="U71">
        <v>-3.5999999999999997E-2</v>
      </c>
      <c r="V71">
        <v>-6.1999999999999998E-3</v>
      </c>
      <c r="W71" s="35">
        <f t="shared" si="9"/>
        <v>1.2669999999999987E-2</v>
      </c>
      <c r="X71" s="35">
        <f t="shared" si="10"/>
        <v>2.1199999999999997E-2</v>
      </c>
      <c r="Y71" s="35">
        <f t="shared" si="11"/>
        <v>1.2200000000000006E-3</v>
      </c>
      <c r="Z71">
        <v>6.6699999999999995E-2</v>
      </c>
      <c r="AA71">
        <v>9.1000000000000004E-3</v>
      </c>
      <c r="AB71">
        <v>5.4999999999999997E-3</v>
      </c>
      <c r="AC71" s="35">
        <f t="shared" si="12"/>
        <v>1.3920000000000002E-2</v>
      </c>
      <c r="AD71" s="35">
        <f t="shared" si="13"/>
        <v>4.5399999999999989E-3</v>
      </c>
      <c r="AE71" s="35">
        <f t="shared" si="14"/>
        <v>4.8799999999999998E-3</v>
      </c>
      <c r="AF71">
        <v>0.17849999999999999</v>
      </c>
      <c r="AG71">
        <v>1.0200000000000001E-2</v>
      </c>
      <c r="AH71">
        <v>-1.2500000000000001E-2</v>
      </c>
      <c r="AI71" s="35">
        <f t="shared" si="15"/>
        <v>5.7500000000000051E-3</v>
      </c>
      <c r="AJ71" s="35">
        <f t="shared" si="16"/>
        <v>8.1900000000000011E-3</v>
      </c>
      <c r="AK71" s="35">
        <f t="shared" si="17"/>
        <v>1.162E-2</v>
      </c>
      <c r="AL71">
        <v>0.1885</v>
      </c>
      <c r="AM71">
        <v>-3.1300000000000001E-2</v>
      </c>
      <c r="AN71">
        <v>-1.0200000000000001E-2</v>
      </c>
      <c r="AO71" s="35">
        <f t="shared" si="18"/>
        <v>3.1200000000000117E-3</v>
      </c>
      <c r="AP71" s="35">
        <f t="shared" si="19"/>
        <v>2.0790000000000003E-2</v>
      </c>
      <c r="AQ71" s="35">
        <f t="shared" si="20"/>
        <v>6.0500000000000007E-3</v>
      </c>
      <c r="AR71">
        <v>1.5699999999999999E-2</v>
      </c>
      <c r="AS71">
        <v>1.8499999999999999E-2</v>
      </c>
      <c r="AT71">
        <v>-5.8999999999999999E-3</v>
      </c>
      <c r="AU71" s="35">
        <f t="shared" si="21"/>
        <v>8.2330000000000014E-2</v>
      </c>
      <c r="AV71" s="35">
        <f t="shared" si="22"/>
        <v>1.1809999999999999E-2</v>
      </c>
      <c r="AW71" s="35">
        <f t="shared" si="23"/>
        <v>3.4399999999999995E-3</v>
      </c>
      <c r="AX71">
        <v>8.9599999999999999E-2</v>
      </c>
      <c r="AY71">
        <v>-0.01</v>
      </c>
      <c r="AZ71">
        <v>2.0299999999999999E-2</v>
      </c>
      <c r="BA71" s="35">
        <f t="shared" si="24"/>
        <v>3.2659999999999995E-2</v>
      </c>
      <c r="BB71" s="35">
        <f t="shared" si="25"/>
        <v>1.4700000000000008E-3</v>
      </c>
      <c r="BC71" s="35">
        <f t="shared" si="26"/>
        <v>7.2299999999999986E-3</v>
      </c>
    </row>
    <row r="72" spans="1:55" ht="15">
      <c r="A72" s="1">
        <v>66</v>
      </c>
      <c r="B72">
        <v>0.21879999999999999</v>
      </c>
      <c r="C72">
        <v>1.06E-2</v>
      </c>
      <c r="D72">
        <v>-1.2999999999999999E-3</v>
      </c>
      <c r="E72" s="34">
        <f t="shared" ref="E72:E135" si="27">IF(B72&gt;0.23288,B72-0.23288,0.23288-B72)</f>
        <v>1.4080000000000009E-2</v>
      </c>
      <c r="F72" s="34">
        <f t="shared" ref="F72:F135" si="28">IF(C72&gt;0.01852,C72-0.01852,IF(C72&gt;0,0.01852-C72,IF(C72&gt;(-0.01852),0.01852-(C72*(-1)),(C72+0.01852)*(-1))))</f>
        <v>7.9199999999999982E-3</v>
      </c>
      <c r="G72" s="33">
        <f t="shared" ref="G72:G135" si="29">IF(D72&gt;0.00885,D72-0.00885,IF(D72&gt;0,0.00885-D72,IF(D72&gt;(-0.00885),0.00885-(D72*(-1)),(D72+0.00885)*(-1))))</f>
        <v>7.5500000000000003E-3</v>
      </c>
      <c r="H72">
        <v>0.215</v>
      </c>
      <c r="I72">
        <v>2.2200000000000001E-2</v>
      </c>
      <c r="J72">
        <v>9.1000000000000004E-3</v>
      </c>
      <c r="K72" s="35">
        <f t="shared" ref="K72:K135" si="30">IF(H72&gt;0.1908,H72-0.1908,0.1908-H72)</f>
        <v>2.4199999999999999E-2</v>
      </c>
      <c r="L72" s="35">
        <f t="shared" ref="L72:L135" si="31">IF(I72&gt;0.0141,I72-0.0141,IF(I72&gt;0,0.0141-I72,IF(I72&gt;(-0.0141),0.0141-(I72*(-1)),(I72+0.0141)*(-1))))</f>
        <v>8.1000000000000013E-3</v>
      </c>
      <c r="M72" s="35">
        <f t="shared" ref="M72:M135" si="32">IF(J72&gt;0.00709,J72-0.00709,IF(J72&gt;0,0.00709-J72,IF(J72&gt;(-0.00709),0.00709-(J72*(-1)),(J72+0.00709)*(-1))))</f>
        <v>2.0100000000000005E-3</v>
      </c>
      <c r="N72">
        <v>0.2412</v>
      </c>
      <c r="O72">
        <v>4.07E-2</v>
      </c>
      <c r="P72">
        <v>-7.3000000000000001E-3</v>
      </c>
      <c r="Q72" s="35">
        <f t="shared" ref="Q72:Q135" si="33">IF(N72&gt;0.24367,N72-0.24367,0.24367-N72)</f>
        <v>2.47E-3</v>
      </c>
      <c r="R72" s="35">
        <f t="shared" ref="R72:R135" si="34">IF(O72&gt;0.02756,O72-0.02756,IF(O72&gt;0,0.02756-O72,IF(O72&gt;(-0.02756),0.02756-(O72*(-1)),(O72+0.02756)*(-1))))</f>
        <v>1.3139999999999999E-2</v>
      </c>
      <c r="S72" s="35">
        <f t="shared" ref="S72:S135" si="35">IF(P72&gt;0.00082,P72-0.00082,IF(P72&gt;0,0.00082-P72,IF(P72&gt;(-0.00082),0.00082-(P72*(-1)),(P72+0.00082)*(-1))))</f>
        <v>6.4799999999999996E-3</v>
      </c>
      <c r="T72">
        <v>0.1845</v>
      </c>
      <c r="U72">
        <v>-2.2100000000000002E-2</v>
      </c>
      <c r="V72">
        <v>9.1000000000000004E-3</v>
      </c>
      <c r="W72" s="35">
        <f t="shared" ref="W72:W135" si="36">IF(T72&gt;0.21073,T72-0.21073,0.21073-T72)</f>
        <v>2.6230000000000003E-2</v>
      </c>
      <c r="X72" s="35">
        <f t="shared" ref="X72:X135" si="37">IF(U72&gt;0.0148,U72-0.0148,IF(U72&gt;0,0.0148-U72,IF(U72&gt;(-0.0148),0.0148-(U72*(-1)),(U72+0.0148)*(-1))))</f>
        <v>7.3000000000000009E-3</v>
      </c>
      <c r="Y72" s="35">
        <f t="shared" ref="Y72:Y135" si="38">IF(V72&gt;0.00742,V72-0.00742,IF(V72&gt;0,0.00742-V72,IF(V72&gt;(-0.00742),0.00742-(V72*(-1)),(V72+0.00742)*(-1))))</f>
        <v>1.6800000000000001E-3</v>
      </c>
      <c r="Z72">
        <v>5.8299999999999998E-2</v>
      </c>
      <c r="AA72">
        <v>9.2999999999999992E-3</v>
      </c>
      <c r="AB72">
        <v>1.4200000000000001E-2</v>
      </c>
      <c r="AC72" s="35">
        <f t="shared" ref="AC72:AC135" si="39">IF(Z72&gt;0.08062,Z72-0.08062,0.08062-Z72)</f>
        <v>2.232E-2</v>
      </c>
      <c r="AD72" s="35">
        <f t="shared" ref="AD72:AD135" si="40">IF(AA72&gt;0.01364,AA72-0.01364,IF(AA72&gt;0,0.01364-AA72,IF(AA72&gt;(-0.01364),0.01364-(AA72*(-1)),(AA72+0.01364)*(-1))))</f>
        <v>4.3400000000000001E-3</v>
      </c>
      <c r="AE72" s="35">
        <f t="shared" ref="AE72:AE135" si="41">IF(AB72&gt;0.00062,AB72-0.00062,IF(AB72&gt;0,0.00062-AB72,IF(AB72&gt;(-0.00062),0.00062-(AB72*(-1)),(AB72+0.00062)*(-1))))</f>
        <v>1.358E-2</v>
      </c>
      <c r="AF72">
        <v>0.19689999999999999</v>
      </c>
      <c r="AG72">
        <v>-3.0200000000000001E-2</v>
      </c>
      <c r="AH72">
        <v>1.4E-2</v>
      </c>
      <c r="AI72" s="35">
        <f t="shared" ref="AI72:AI135" si="42">IF(AF72&gt;0.17275,AF72-0.17275,0.17275-AF72)</f>
        <v>2.4150000000000005E-2</v>
      </c>
      <c r="AJ72" s="35">
        <f t="shared" ref="AJ72:AJ135" si="43">IF(AG72&gt;0.00201,AG72-0.00201,IF(AG72&gt;0,0.00201-AG72,IF(AG72&gt;(-0.00201),0.00201-(AG72*(-1)),(AG72+0.00201)*(-1))))</f>
        <v>2.819E-2</v>
      </c>
      <c r="AK72" s="35">
        <f t="shared" ref="AK72:AK135" si="44">IF(AH72&gt;0.00088,AH72-0.00088,IF(AH72&gt;0,0.00088-AH72,IF(AH72&gt;(-0.00088),0.00088-(AH72*(-1)),(AH72+0.00088)*(-1))))</f>
        <v>1.312E-2</v>
      </c>
      <c r="AL72">
        <v>0.16739999999999999</v>
      </c>
      <c r="AM72">
        <v>4.19E-2</v>
      </c>
      <c r="AN72">
        <v>8.9999999999999998E-4</v>
      </c>
      <c r="AO72" s="35">
        <f t="shared" ref="AO72:AO135" si="45">IF(AL72&gt;0.18538,AL72-0.18538,0.18538-AL72)</f>
        <v>1.7979999999999996E-2</v>
      </c>
      <c r="AP72" s="35">
        <f t="shared" ref="AP72:AP135" si="46">IF(AM72&gt;0.01051,AM72-0.01051,IF(AM72&gt;0,0.01051-AM72,IF(AM72&gt;(-0.01051),0.01051-(AM72*(-1)),(AM72+0.01051)*(-1))))</f>
        <v>3.1390000000000001E-2</v>
      </c>
      <c r="AQ72" s="35">
        <f t="shared" ref="AQ72:AQ135" si="47">IF(AN72&gt;0.00415,AN72-0.00415,IF(AN72&gt;0,0.00415-AN72,IF(AN72&gt;(-0.00415),0.00415-(AN72*(-1)),(AN72+0.00415)*(-1))))</f>
        <v>3.2500000000000003E-3</v>
      </c>
      <c r="AR72">
        <v>6.4100000000000004E-2</v>
      </c>
      <c r="AS72">
        <v>8.3999999999999995E-3</v>
      </c>
      <c r="AT72">
        <v>1.84E-2</v>
      </c>
      <c r="AU72" s="35">
        <f t="shared" ref="AU72:AU135" si="48">IF(AR72&gt;0.09803,AR72-0.09803,0.09803-AR72)</f>
        <v>3.3930000000000002E-2</v>
      </c>
      <c r="AV72" s="35">
        <f t="shared" ref="AV72:AV135" si="49">IF(AS72&gt;0.00669,AS72-0.00669,IF(AS72&gt;0,0.00669-AS72,IF(AS72&gt;(-0.00669),0.00669-(AS72*(-1)),(AS72+0.00669)*(-1))))</f>
        <v>1.7099999999999997E-3</v>
      </c>
      <c r="AW72" s="35">
        <f t="shared" ref="AW72:AW135" si="50">IF(AT72&gt;0.00934,AT72-0.00934,IF(AT72&gt;0,0.00934-AT72,IF(AT72&gt;(-0.00934),0.00934-(AT72*(-1)),(AT72+0.00934)*(-1))))</f>
        <v>9.0600000000000003E-3</v>
      </c>
      <c r="AX72">
        <v>0.1255</v>
      </c>
      <c r="AY72">
        <v>-3.5000000000000001E-3</v>
      </c>
      <c r="AZ72">
        <v>7.0000000000000001E-3</v>
      </c>
      <c r="BA72" s="35">
        <f t="shared" ref="BA72:BA135" si="51">IF(AX72&gt;0.12226,AX72-0.12226,0.12226-AX72)</f>
        <v>3.2400000000000068E-3</v>
      </c>
      <c r="BB72" s="35">
        <f t="shared" ref="BB72:BB135" si="52">IF(AY72&gt;0.00853,AY72-0.00853,IF(AY72&gt;0,0.00853-AY72,IF(AY72&gt;(-0.00853),0.00853-(AY72*(-1)),(AY72+0.00853)*(-1))))</f>
        <v>5.0299999999999997E-3</v>
      </c>
      <c r="BC72" s="35">
        <f t="shared" ref="BC72:BC135" si="53">IF(AZ72&gt;0.01307,AZ72-0.01307,IF(AZ72&gt;0,0.01307-AZ72,IF(AZ72&gt;(-0.01307),0.01307-(AZ72*(-1)),(AZ72+0.01307)*(-1))))</f>
        <v>6.0699999999999999E-3</v>
      </c>
    </row>
    <row r="73" spans="1:55" ht="15">
      <c r="A73" s="1">
        <v>67</v>
      </c>
      <c r="B73">
        <v>0.23910000000000001</v>
      </c>
      <c r="C73">
        <v>1.0200000000000001E-2</v>
      </c>
      <c r="D73">
        <v>-1.0200000000000001E-2</v>
      </c>
      <c r="E73" s="34">
        <f t="shared" si="27"/>
        <v>6.2200000000000033E-3</v>
      </c>
      <c r="F73" s="34">
        <f t="shared" si="28"/>
        <v>8.3199999999999975E-3</v>
      </c>
      <c r="G73" s="33">
        <f t="shared" si="29"/>
        <v>1.3500000000000005E-3</v>
      </c>
      <c r="H73">
        <v>0.19900000000000001</v>
      </c>
      <c r="I73">
        <v>5.8999999999999999E-3</v>
      </c>
      <c r="J73">
        <v>-1.9E-3</v>
      </c>
      <c r="K73" s="35">
        <f t="shared" si="30"/>
        <v>8.2000000000000128E-3</v>
      </c>
      <c r="L73" s="35">
        <f t="shared" si="31"/>
        <v>8.199999999999999E-3</v>
      </c>
      <c r="M73" s="35">
        <f t="shared" si="32"/>
        <v>5.1900000000000002E-3</v>
      </c>
      <c r="N73">
        <v>0.2369</v>
      </c>
      <c r="O73">
        <v>4.7199999999999999E-2</v>
      </c>
      <c r="P73">
        <v>2.2000000000000001E-3</v>
      </c>
      <c r="Q73" s="35">
        <f t="shared" si="33"/>
        <v>6.7699999999999982E-3</v>
      </c>
      <c r="R73" s="35">
        <f t="shared" si="34"/>
        <v>1.9639999999999998E-2</v>
      </c>
      <c r="S73" s="35">
        <f t="shared" si="35"/>
        <v>1.3800000000000002E-3</v>
      </c>
      <c r="T73">
        <v>0.1799</v>
      </c>
      <c r="U73">
        <v>4.2900000000000001E-2</v>
      </c>
      <c r="V73">
        <v>-6.1999999999999998E-3</v>
      </c>
      <c r="W73" s="35">
        <f t="shared" si="36"/>
        <v>3.0829999999999996E-2</v>
      </c>
      <c r="X73" s="35">
        <f t="shared" si="37"/>
        <v>2.81E-2</v>
      </c>
      <c r="Y73" s="35">
        <f t="shared" si="38"/>
        <v>1.2200000000000006E-3</v>
      </c>
      <c r="Z73">
        <v>0.10299999999999999</v>
      </c>
      <c r="AA73">
        <v>7.5700000000000003E-2</v>
      </c>
      <c r="AB73">
        <v>-1.5100000000000001E-2</v>
      </c>
      <c r="AC73" s="35">
        <f t="shared" si="39"/>
        <v>2.2379999999999997E-2</v>
      </c>
      <c r="AD73" s="35">
        <f t="shared" si="40"/>
        <v>6.2060000000000004E-2</v>
      </c>
      <c r="AE73" s="35">
        <f t="shared" si="41"/>
        <v>1.448E-2</v>
      </c>
      <c r="AF73">
        <v>0.2104</v>
      </c>
      <c r="AG73">
        <v>-1.1299999999999999E-2</v>
      </c>
      <c r="AH73">
        <v>4.4999999999999997E-3</v>
      </c>
      <c r="AI73" s="35">
        <f t="shared" si="42"/>
        <v>3.7650000000000017E-2</v>
      </c>
      <c r="AJ73" s="35">
        <f t="shared" si="43"/>
        <v>9.2899999999999996E-3</v>
      </c>
      <c r="AK73" s="35">
        <f t="shared" si="44"/>
        <v>3.6199999999999995E-3</v>
      </c>
      <c r="AL73">
        <v>0.17349999999999999</v>
      </c>
      <c r="AM73">
        <v>4.5999999999999999E-3</v>
      </c>
      <c r="AN73">
        <v>1.21E-2</v>
      </c>
      <c r="AO73" s="35">
        <f t="shared" si="45"/>
        <v>1.1880000000000002E-2</v>
      </c>
      <c r="AP73" s="35">
        <f t="shared" si="46"/>
        <v>5.9100000000000003E-3</v>
      </c>
      <c r="AQ73" s="35">
        <f t="shared" si="47"/>
        <v>7.9499999999999987E-3</v>
      </c>
      <c r="AR73">
        <v>6.9900000000000004E-2</v>
      </c>
      <c r="AS73">
        <v>-1.52E-2</v>
      </c>
      <c r="AT73">
        <v>7.1999999999999998E-3</v>
      </c>
      <c r="AU73" s="35">
        <f t="shared" si="48"/>
        <v>2.8130000000000002E-2</v>
      </c>
      <c r="AV73" s="35">
        <f t="shared" si="49"/>
        <v>8.5100000000000002E-3</v>
      </c>
      <c r="AW73" s="35">
        <f t="shared" si="50"/>
        <v>2.1399999999999995E-3</v>
      </c>
      <c r="AX73">
        <v>0.10879999999999999</v>
      </c>
      <c r="AY73">
        <v>-1.4999999999999999E-2</v>
      </c>
      <c r="AZ73">
        <v>7.1000000000000004E-3</v>
      </c>
      <c r="BA73" s="35">
        <f t="shared" si="51"/>
        <v>1.346E-2</v>
      </c>
      <c r="BB73" s="35">
        <f t="shared" si="52"/>
        <v>6.4700000000000001E-3</v>
      </c>
      <c r="BC73" s="35">
        <f t="shared" si="53"/>
        <v>5.9699999999999996E-3</v>
      </c>
    </row>
    <row r="74" spans="1:55" ht="15">
      <c r="A74" s="1">
        <v>68</v>
      </c>
      <c r="B74">
        <v>0.22239999999999999</v>
      </c>
      <c r="C74">
        <v>1.7299999999999999E-2</v>
      </c>
      <c r="D74">
        <v>-2.0400000000000001E-2</v>
      </c>
      <c r="E74" s="34">
        <f t="shared" si="27"/>
        <v>1.0480000000000017E-2</v>
      </c>
      <c r="F74" s="34">
        <f t="shared" si="28"/>
        <v>1.2199999999999989E-3</v>
      </c>
      <c r="G74" s="33">
        <f t="shared" si="29"/>
        <v>1.1550000000000001E-2</v>
      </c>
      <c r="H74">
        <v>0.2009</v>
      </c>
      <c r="I74">
        <v>-1.6799999999999999E-2</v>
      </c>
      <c r="J74">
        <v>2.3999999999999998E-3</v>
      </c>
      <c r="K74" s="35">
        <f t="shared" si="30"/>
        <v>1.0099999999999998E-2</v>
      </c>
      <c r="L74" s="35">
        <f t="shared" si="31"/>
        <v>2.6999999999999993E-3</v>
      </c>
      <c r="M74" s="35">
        <f t="shared" si="32"/>
        <v>4.6899999999999997E-3</v>
      </c>
      <c r="N74">
        <v>0.24560000000000001</v>
      </c>
      <c r="O74">
        <v>4.3799999999999999E-2</v>
      </c>
      <c r="P74">
        <v>-4.0000000000000002E-4</v>
      </c>
      <c r="Q74" s="35">
        <f t="shared" si="33"/>
        <v>1.930000000000015E-3</v>
      </c>
      <c r="R74" s="35">
        <f t="shared" si="34"/>
        <v>1.6239999999999997E-2</v>
      </c>
      <c r="S74" s="35">
        <f t="shared" si="35"/>
        <v>4.1999999999999996E-4</v>
      </c>
      <c r="T74">
        <v>0.19700000000000001</v>
      </c>
      <c r="U74">
        <v>7.9000000000000008E-3</v>
      </c>
      <c r="V74">
        <v>6.7000000000000002E-3</v>
      </c>
      <c r="W74" s="35">
        <f t="shared" si="36"/>
        <v>1.3729999999999992E-2</v>
      </c>
      <c r="X74" s="35">
        <f t="shared" si="37"/>
        <v>6.8999999999999999E-3</v>
      </c>
      <c r="Y74" s="35">
        <f t="shared" si="38"/>
        <v>7.2000000000000015E-4</v>
      </c>
      <c r="Z74">
        <v>0.104</v>
      </c>
      <c r="AA74">
        <v>-9.1000000000000004E-3</v>
      </c>
      <c r="AB74">
        <v>1.2200000000000001E-2</v>
      </c>
      <c r="AC74" s="35">
        <f t="shared" si="39"/>
        <v>2.3379999999999998E-2</v>
      </c>
      <c r="AD74" s="35">
        <f t="shared" si="40"/>
        <v>4.5399999999999989E-3</v>
      </c>
      <c r="AE74" s="35">
        <f t="shared" si="41"/>
        <v>1.158E-2</v>
      </c>
      <c r="AF74">
        <v>0.2268</v>
      </c>
      <c r="AG74">
        <v>2.2200000000000001E-2</v>
      </c>
      <c r="AH74">
        <v>-1.5299999999999999E-2</v>
      </c>
      <c r="AI74" s="35">
        <f t="shared" si="42"/>
        <v>5.4050000000000015E-2</v>
      </c>
      <c r="AJ74" s="35">
        <f t="shared" si="43"/>
        <v>2.019E-2</v>
      </c>
      <c r="AK74" s="35">
        <f t="shared" si="44"/>
        <v>1.4419999999999999E-2</v>
      </c>
      <c r="AL74">
        <v>0.15740000000000001</v>
      </c>
      <c r="AM74">
        <v>1.43E-2</v>
      </c>
      <c r="AN74">
        <v>1.3599999999999999E-2</v>
      </c>
      <c r="AO74" s="35">
        <f t="shared" si="45"/>
        <v>2.7979999999999977E-2</v>
      </c>
      <c r="AP74" s="35">
        <f t="shared" si="46"/>
        <v>3.79E-3</v>
      </c>
      <c r="AQ74" s="35">
        <f t="shared" si="47"/>
        <v>9.4500000000000001E-3</v>
      </c>
      <c r="AR74">
        <v>8.6300000000000002E-2</v>
      </c>
      <c r="AS74">
        <v>-2.9999999999999997E-4</v>
      </c>
      <c r="AT74">
        <v>1.09E-2</v>
      </c>
      <c r="AU74" s="35">
        <f t="shared" si="48"/>
        <v>1.1730000000000004E-2</v>
      </c>
      <c r="AV74" s="35">
        <f t="shared" si="49"/>
        <v>6.3899999999999998E-3</v>
      </c>
      <c r="AW74" s="35">
        <f t="shared" si="50"/>
        <v>1.5600000000000006E-3</v>
      </c>
      <c r="AX74">
        <v>0.11840000000000001</v>
      </c>
      <c r="AY74">
        <v>-1.26E-2</v>
      </c>
      <c r="AZ74">
        <v>9.4999999999999998E-3</v>
      </c>
      <c r="BA74" s="35">
        <f t="shared" si="51"/>
        <v>3.8599999999999884E-3</v>
      </c>
      <c r="BB74" s="35">
        <f t="shared" si="52"/>
        <v>4.0700000000000007E-3</v>
      </c>
      <c r="BC74" s="35">
        <f t="shared" si="53"/>
        <v>3.5700000000000003E-3</v>
      </c>
    </row>
    <row r="75" spans="1:55" ht="15">
      <c r="A75" s="1">
        <v>69</v>
      </c>
      <c r="B75">
        <v>0.2334</v>
      </c>
      <c r="C75">
        <v>2.0000000000000001E-4</v>
      </c>
      <c r="D75">
        <v>-5.5999999999999999E-3</v>
      </c>
      <c r="E75" s="34">
        <f t="shared" si="27"/>
        <v>5.1999999999999269E-4</v>
      </c>
      <c r="F75" s="34">
        <f t="shared" si="28"/>
        <v>1.8319999999999999E-2</v>
      </c>
      <c r="G75" s="33">
        <f t="shared" si="29"/>
        <v>3.2500000000000003E-3</v>
      </c>
      <c r="H75">
        <v>0.14199999999999999</v>
      </c>
      <c r="I75">
        <v>-3.1E-2</v>
      </c>
      <c r="J75">
        <v>3.61E-2</v>
      </c>
      <c r="K75" s="35">
        <f t="shared" si="30"/>
        <v>4.880000000000001E-2</v>
      </c>
      <c r="L75" s="35">
        <f t="shared" si="31"/>
        <v>1.6899999999999998E-2</v>
      </c>
      <c r="M75" s="35">
        <f t="shared" si="32"/>
        <v>2.9010000000000001E-2</v>
      </c>
      <c r="N75">
        <v>0.24779999999999999</v>
      </c>
      <c r="O75">
        <v>2.5600000000000001E-2</v>
      </c>
      <c r="P75">
        <v>7.4000000000000003E-3</v>
      </c>
      <c r="Q75" s="35">
        <f t="shared" si="33"/>
        <v>4.1299999999999948E-3</v>
      </c>
      <c r="R75" s="35">
        <f t="shared" si="34"/>
        <v>1.9599999999999999E-3</v>
      </c>
      <c r="S75" s="35">
        <f t="shared" si="35"/>
        <v>6.5800000000000008E-3</v>
      </c>
      <c r="T75">
        <v>0.17810000000000001</v>
      </c>
      <c r="U75">
        <v>2.8500000000000001E-2</v>
      </c>
      <c r="V75">
        <v>6.7999999999999996E-3</v>
      </c>
      <c r="W75" s="35">
        <f t="shared" si="36"/>
        <v>3.2629999999999992E-2</v>
      </c>
      <c r="X75" s="35">
        <f t="shared" si="37"/>
        <v>1.37E-2</v>
      </c>
      <c r="Y75" s="35">
        <f t="shared" si="38"/>
        <v>6.2000000000000076E-4</v>
      </c>
      <c r="Z75">
        <v>0.1</v>
      </c>
      <c r="AA75">
        <v>-4.1999999999999997E-3</v>
      </c>
      <c r="AB75">
        <v>4.5600000000000002E-2</v>
      </c>
      <c r="AC75" s="35">
        <f t="shared" si="39"/>
        <v>1.9380000000000008E-2</v>
      </c>
      <c r="AD75" s="35">
        <f t="shared" si="40"/>
        <v>9.4400000000000005E-3</v>
      </c>
      <c r="AE75" s="35">
        <f t="shared" si="41"/>
        <v>4.4979999999999999E-2</v>
      </c>
      <c r="AF75">
        <v>0.1729</v>
      </c>
      <c r="AG75">
        <v>-1.2699999999999999E-2</v>
      </c>
      <c r="AH75">
        <v>-1.0500000000000001E-2</v>
      </c>
      <c r="AI75" s="35">
        <f t="shared" si="42"/>
        <v>1.5000000000001124E-4</v>
      </c>
      <c r="AJ75" s="35">
        <f t="shared" si="43"/>
        <v>1.069E-2</v>
      </c>
      <c r="AK75" s="35">
        <f t="shared" si="44"/>
        <v>9.6200000000000001E-3</v>
      </c>
      <c r="AL75">
        <v>0.17399999999999999</v>
      </c>
      <c r="AM75">
        <v>-7.7000000000000002E-3</v>
      </c>
      <c r="AN75">
        <v>-3.2000000000000002E-3</v>
      </c>
      <c r="AO75" s="35">
        <f t="shared" si="45"/>
        <v>1.1380000000000001E-2</v>
      </c>
      <c r="AP75" s="35">
        <f t="shared" si="46"/>
        <v>2.81E-3</v>
      </c>
      <c r="AQ75" s="35">
        <f t="shared" si="47"/>
        <v>9.4999999999999989E-4</v>
      </c>
      <c r="AR75">
        <v>5.5800000000000002E-2</v>
      </c>
      <c r="AS75">
        <v>-2.5999999999999999E-3</v>
      </c>
      <c r="AT75">
        <v>1.04E-2</v>
      </c>
      <c r="AU75" s="35">
        <f t="shared" si="48"/>
        <v>4.2230000000000004E-2</v>
      </c>
      <c r="AV75" s="35">
        <f t="shared" si="49"/>
        <v>4.0899999999999999E-3</v>
      </c>
      <c r="AW75" s="35">
        <f t="shared" si="50"/>
        <v>1.0600000000000002E-3</v>
      </c>
      <c r="AX75">
        <v>9.6500000000000002E-2</v>
      </c>
      <c r="AY75">
        <v>-3.1600000000000003E-2</v>
      </c>
      <c r="AZ75">
        <v>1.7500000000000002E-2</v>
      </c>
      <c r="BA75" s="35">
        <f t="shared" si="51"/>
        <v>2.5759999999999991E-2</v>
      </c>
      <c r="BB75" s="35">
        <f t="shared" si="52"/>
        <v>2.3070000000000004E-2</v>
      </c>
      <c r="BC75" s="35">
        <f t="shared" si="53"/>
        <v>4.4300000000000016E-3</v>
      </c>
    </row>
    <row r="76" spans="1:55" ht="15">
      <c r="A76" s="1">
        <v>70</v>
      </c>
      <c r="B76">
        <v>0.22159999999999999</v>
      </c>
      <c r="C76">
        <v>9.4999999999999998E-3</v>
      </c>
      <c r="D76">
        <v>1.4E-3</v>
      </c>
      <c r="E76" s="34">
        <f t="shared" si="27"/>
        <v>1.1280000000000012E-2</v>
      </c>
      <c r="F76" s="34">
        <f t="shared" si="28"/>
        <v>9.0199999999999985E-3</v>
      </c>
      <c r="G76" s="33">
        <f t="shared" si="29"/>
        <v>7.45E-3</v>
      </c>
      <c r="H76">
        <v>0.16159999999999999</v>
      </c>
      <c r="I76">
        <v>2.9100000000000001E-2</v>
      </c>
      <c r="J76">
        <v>2.92E-2</v>
      </c>
      <c r="K76" s="35">
        <f t="shared" si="30"/>
        <v>2.9200000000000004E-2</v>
      </c>
      <c r="L76" s="35">
        <f t="shared" si="31"/>
        <v>1.5000000000000001E-2</v>
      </c>
      <c r="M76" s="35">
        <f t="shared" si="32"/>
        <v>2.2110000000000001E-2</v>
      </c>
      <c r="N76">
        <v>0.24809999999999999</v>
      </c>
      <c r="O76">
        <v>2.9700000000000001E-2</v>
      </c>
      <c r="P76">
        <v>7.4999999999999997E-3</v>
      </c>
      <c r="Q76" s="35">
        <f t="shared" si="33"/>
        <v>4.4299999999999895E-3</v>
      </c>
      <c r="R76" s="35">
        <f t="shared" si="34"/>
        <v>2.1399999999999995E-3</v>
      </c>
      <c r="S76" s="35">
        <f t="shared" si="35"/>
        <v>6.6800000000000002E-3</v>
      </c>
      <c r="T76">
        <v>0.18279999999999999</v>
      </c>
      <c r="U76">
        <v>2.0299999999999999E-2</v>
      </c>
      <c r="V76">
        <v>-5.1999999999999998E-3</v>
      </c>
      <c r="W76" s="35">
        <f t="shared" si="36"/>
        <v>2.793000000000001E-2</v>
      </c>
      <c r="X76" s="35">
        <f t="shared" si="37"/>
        <v>5.4999999999999979E-3</v>
      </c>
      <c r="Y76" s="35">
        <f t="shared" si="38"/>
        <v>2.2200000000000006E-3</v>
      </c>
      <c r="Z76">
        <v>0.15659999999999999</v>
      </c>
      <c r="AA76">
        <v>-0.01</v>
      </c>
      <c r="AB76">
        <v>2.1899999999999999E-2</v>
      </c>
      <c r="AC76" s="35">
        <f t="shared" si="39"/>
        <v>7.5979999999999992E-2</v>
      </c>
      <c r="AD76" s="35">
        <f t="shared" si="40"/>
        <v>3.6399999999999991E-3</v>
      </c>
      <c r="AE76" s="35">
        <f t="shared" si="41"/>
        <v>2.128E-2</v>
      </c>
      <c r="AF76">
        <v>0.1905</v>
      </c>
      <c r="AG76">
        <v>1.9099999999999999E-2</v>
      </c>
      <c r="AH76">
        <v>1.37E-2</v>
      </c>
      <c r="AI76" s="35">
        <f t="shared" si="42"/>
        <v>1.7750000000000016E-2</v>
      </c>
      <c r="AJ76" s="35">
        <f t="shared" si="43"/>
        <v>1.7089999999999998E-2</v>
      </c>
      <c r="AK76" s="35">
        <f t="shared" si="44"/>
        <v>1.282E-2</v>
      </c>
      <c r="AL76">
        <v>0.1757</v>
      </c>
      <c r="AM76">
        <v>4.1000000000000003E-3</v>
      </c>
      <c r="AN76">
        <v>-8.3999999999999995E-3</v>
      </c>
      <c r="AO76" s="35">
        <f t="shared" si="45"/>
        <v>9.6799999999999942E-3</v>
      </c>
      <c r="AP76" s="35">
        <f t="shared" si="46"/>
        <v>6.4099999999999999E-3</v>
      </c>
      <c r="AQ76" s="35">
        <f t="shared" si="47"/>
        <v>4.2499999999999994E-3</v>
      </c>
      <c r="AR76">
        <v>4.58E-2</v>
      </c>
      <c r="AS76">
        <v>4.6800000000000001E-2</v>
      </c>
      <c r="AT76">
        <v>2.92E-2</v>
      </c>
      <c r="AU76" s="35">
        <f t="shared" si="48"/>
        <v>5.2230000000000006E-2</v>
      </c>
      <c r="AV76" s="35">
        <f t="shared" si="49"/>
        <v>4.011E-2</v>
      </c>
      <c r="AW76" s="35">
        <f t="shared" si="50"/>
        <v>1.9860000000000003E-2</v>
      </c>
      <c r="AX76">
        <v>0.1004</v>
      </c>
      <c r="AY76">
        <v>-1.26E-2</v>
      </c>
      <c r="AZ76">
        <v>3.5900000000000001E-2</v>
      </c>
      <c r="BA76" s="35">
        <f t="shared" si="51"/>
        <v>2.1859999999999991E-2</v>
      </c>
      <c r="BB76" s="35">
        <f t="shared" si="52"/>
        <v>4.0700000000000007E-3</v>
      </c>
      <c r="BC76" s="35">
        <f t="shared" si="53"/>
        <v>2.2830000000000003E-2</v>
      </c>
    </row>
    <row r="77" spans="1:55" ht="15">
      <c r="A77" s="1">
        <v>71</v>
      </c>
      <c r="B77">
        <v>0.2268</v>
      </c>
      <c r="C77">
        <v>1.67E-2</v>
      </c>
      <c r="D77">
        <v>-1.04E-2</v>
      </c>
      <c r="E77" s="34">
        <f t="shared" si="27"/>
        <v>6.0800000000000021E-3</v>
      </c>
      <c r="F77" s="34">
        <f t="shared" si="28"/>
        <v>1.8199999999999987E-3</v>
      </c>
      <c r="G77" s="33">
        <f t="shared" si="29"/>
        <v>1.5499999999999993E-3</v>
      </c>
      <c r="H77">
        <v>0.21659999999999999</v>
      </c>
      <c r="I77">
        <v>4.3099999999999999E-2</v>
      </c>
      <c r="J77">
        <v>-1.2200000000000001E-2</v>
      </c>
      <c r="K77" s="35">
        <f t="shared" si="30"/>
        <v>2.579999999999999E-2</v>
      </c>
      <c r="L77" s="35">
        <f t="shared" si="31"/>
        <v>2.8999999999999998E-2</v>
      </c>
      <c r="M77" s="35">
        <f t="shared" si="32"/>
        <v>5.1100000000000008E-3</v>
      </c>
      <c r="N77">
        <v>0.23150000000000001</v>
      </c>
      <c r="O77">
        <v>2.5499999999999998E-2</v>
      </c>
      <c r="P77">
        <v>2.0299999999999999E-2</v>
      </c>
      <c r="Q77" s="35">
        <f t="shared" si="33"/>
        <v>1.2169999999999986E-2</v>
      </c>
      <c r="R77" s="35">
        <f t="shared" si="34"/>
        <v>2.0600000000000028E-3</v>
      </c>
      <c r="S77" s="35">
        <f t="shared" si="35"/>
        <v>1.9479999999999997E-2</v>
      </c>
      <c r="T77">
        <v>0.19589999999999999</v>
      </c>
      <c r="U77">
        <v>2.9499999999999998E-2</v>
      </c>
      <c r="V77">
        <v>5.1000000000000004E-3</v>
      </c>
      <c r="W77" s="35">
        <f t="shared" si="36"/>
        <v>1.483000000000001E-2</v>
      </c>
      <c r="X77" s="35">
        <f t="shared" si="37"/>
        <v>1.4699999999999998E-2</v>
      </c>
      <c r="Y77" s="35">
        <f t="shared" si="38"/>
        <v>2.32E-3</v>
      </c>
      <c r="Z77">
        <v>8.8099999999999998E-2</v>
      </c>
      <c r="AA77">
        <v>-1.8100000000000002E-2</v>
      </c>
      <c r="AB77">
        <v>-3.0999999999999999E-3</v>
      </c>
      <c r="AC77" s="35">
        <f t="shared" si="39"/>
        <v>7.4800000000000005E-3</v>
      </c>
      <c r="AD77" s="35">
        <f t="shared" si="40"/>
        <v>4.4600000000000022E-3</v>
      </c>
      <c r="AE77" s="35">
        <f t="shared" si="41"/>
        <v>2.48E-3</v>
      </c>
      <c r="AF77">
        <v>0.21440000000000001</v>
      </c>
      <c r="AG77">
        <v>-2.8999999999999998E-3</v>
      </c>
      <c r="AH77">
        <v>-1.8200000000000001E-2</v>
      </c>
      <c r="AI77" s="35">
        <f t="shared" si="42"/>
        <v>4.165000000000002E-2</v>
      </c>
      <c r="AJ77" s="35">
        <f t="shared" si="43"/>
        <v>8.8999999999999973E-4</v>
      </c>
      <c r="AK77" s="35">
        <f t="shared" si="44"/>
        <v>1.7320000000000002E-2</v>
      </c>
      <c r="AL77">
        <v>0.18310000000000001</v>
      </c>
      <c r="AM77">
        <v>-1.6999999999999999E-3</v>
      </c>
      <c r="AN77">
        <v>-6.3E-3</v>
      </c>
      <c r="AO77" s="35">
        <f t="shared" si="45"/>
        <v>2.2799999999999765E-3</v>
      </c>
      <c r="AP77" s="35">
        <f t="shared" si="46"/>
        <v>8.8100000000000001E-3</v>
      </c>
      <c r="AQ77" s="35">
        <f t="shared" si="47"/>
        <v>2.15E-3</v>
      </c>
      <c r="AR77">
        <v>2.4500000000000001E-2</v>
      </c>
      <c r="AS77">
        <v>2.5499999999999998E-2</v>
      </c>
      <c r="AT77">
        <v>-2.23E-2</v>
      </c>
      <c r="AU77" s="35">
        <f t="shared" si="48"/>
        <v>7.3530000000000012E-2</v>
      </c>
      <c r="AV77" s="35">
        <f t="shared" si="49"/>
        <v>1.881E-2</v>
      </c>
      <c r="AW77" s="35">
        <f t="shared" si="50"/>
        <v>1.2960000000000001E-2</v>
      </c>
      <c r="AX77">
        <v>0.1138</v>
      </c>
      <c r="AY77">
        <v>-2.7300000000000001E-2</v>
      </c>
      <c r="AZ77">
        <v>4.3200000000000002E-2</v>
      </c>
      <c r="BA77" s="35">
        <f t="shared" si="51"/>
        <v>8.4599999999999953E-3</v>
      </c>
      <c r="BB77" s="35">
        <f t="shared" si="52"/>
        <v>1.8770000000000002E-2</v>
      </c>
      <c r="BC77" s="35">
        <f t="shared" si="53"/>
        <v>3.0130000000000004E-2</v>
      </c>
    </row>
    <row r="78" spans="1:55" ht="15">
      <c r="A78" s="1">
        <v>72</v>
      </c>
      <c r="B78">
        <v>0.21920000000000001</v>
      </c>
      <c r="C78">
        <v>-4.8999999999999998E-3</v>
      </c>
      <c r="D78">
        <v>9.9000000000000008E-3</v>
      </c>
      <c r="E78" s="34">
        <f t="shared" si="27"/>
        <v>1.3679999999999998E-2</v>
      </c>
      <c r="F78" s="34">
        <f t="shared" si="28"/>
        <v>1.3619999999999998E-2</v>
      </c>
      <c r="G78" s="33">
        <f t="shared" si="29"/>
        <v>1.0500000000000006E-3</v>
      </c>
      <c r="H78">
        <v>0.1837</v>
      </c>
      <c r="I78">
        <v>3.3599999999999998E-2</v>
      </c>
      <c r="J78">
        <v>1.37E-2</v>
      </c>
      <c r="K78" s="35">
        <f t="shared" si="30"/>
        <v>7.0999999999999952E-3</v>
      </c>
      <c r="L78" s="35">
        <f t="shared" si="31"/>
        <v>1.9499999999999997E-2</v>
      </c>
      <c r="M78" s="35">
        <f t="shared" si="32"/>
        <v>6.6100000000000004E-3</v>
      </c>
      <c r="N78">
        <v>0.2271</v>
      </c>
      <c r="O78">
        <v>2.98E-2</v>
      </c>
      <c r="P78">
        <v>2.3699999999999999E-2</v>
      </c>
      <c r="Q78" s="35">
        <f t="shared" si="33"/>
        <v>1.6570000000000001E-2</v>
      </c>
      <c r="R78" s="35">
        <f t="shared" si="34"/>
        <v>2.2399999999999989E-3</v>
      </c>
      <c r="S78" s="35">
        <f t="shared" si="35"/>
        <v>2.2879999999999998E-2</v>
      </c>
      <c r="T78">
        <v>0.2135</v>
      </c>
      <c r="U78">
        <v>2.9399999999999999E-2</v>
      </c>
      <c r="V78">
        <v>-1.2999999999999999E-3</v>
      </c>
      <c r="W78" s="35">
        <f t="shared" si="36"/>
        <v>2.7699999999999947E-3</v>
      </c>
      <c r="X78" s="35">
        <f t="shared" si="37"/>
        <v>1.4599999999999998E-2</v>
      </c>
      <c r="Y78" s="35">
        <f t="shared" si="38"/>
        <v>6.1200000000000004E-3</v>
      </c>
      <c r="Z78">
        <v>9.9599999999999994E-2</v>
      </c>
      <c r="AA78">
        <v>1.04E-2</v>
      </c>
      <c r="AB78">
        <v>2.3999999999999998E-3</v>
      </c>
      <c r="AC78" s="35">
        <f t="shared" si="39"/>
        <v>1.8979999999999997E-2</v>
      </c>
      <c r="AD78" s="35">
        <f t="shared" si="40"/>
        <v>3.2399999999999998E-3</v>
      </c>
      <c r="AE78" s="35">
        <f t="shared" si="41"/>
        <v>1.7799999999999999E-3</v>
      </c>
      <c r="AF78">
        <v>0.18770000000000001</v>
      </c>
      <c r="AG78">
        <v>5.4999999999999997E-3</v>
      </c>
      <c r="AH78">
        <v>-8.8999999999999999E-3</v>
      </c>
      <c r="AI78" s="35">
        <f t="shared" si="42"/>
        <v>1.4950000000000019E-2</v>
      </c>
      <c r="AJ78" s="35">
        <f t="shared" si="43"/>
        <v>3.4899999999999996E-3</v>
      </c>
      <c r="AK78" s="35">
        <f t="shared" si="44"/>
        <v>8.0199999999999994E-3</v>
      </c>
      <c r="AL78">
        <v>0.17299999999999999</v>
      </c>
      <c r="AM78">
        <v>-1.34E-2</v>
      </c>
      <c r="AN78">
        <v>8.0999999999999996E-3</v>
      </c>
      <c r="AO78" s="35">
        <f t="shared" si="45"/>
        <v>1.2380000000000002E-2</v>
      </c>
      <c r="AP78" s="35">
        <f t="shared" si="46"/>
        <v>2.8900000000000002E-3</v>
      </c>
      <c r="AQ78" s="35">
        <f t="shared" si="47"/>
        <v>3.9499999999999995E-3</v>
      </c>
      <c r="AR78">
        <v>6.3299999999999995E-2</v>
      </c>
      <c r="AS78">
        <v>8.0999999999999996E-3</v>
      </c>
      <c r="AT78">
        <v>-1.77E-2</v>
      </c>
      <c r="AU78" s="35">
        <f t="shared" si="48"/>
        <v>3.4730000000000011E-2</v>
      </c>
      <c r="AV78" s="35">
        <f t="shared" si="49"/>
        <v>1.4099999999999998E-3</v>
      </c>
      <c r="AW78" s="35">
        <f t="shared" si="50"/>
        <v>8.3600000000000011E-3</v>
      </c>
      <c r="AX78">
        <v>9.4100000000000003E-2</v>
      </c>
      <c r="AY78">
        <v>1.7999999999999999E-2</v>
      </c>
      <c r="AZ78">
        <v>4.1099999999999998E-2</v>
      </c>
      <c r="BA78" s="35">
        <f t="shared" si="51"/>
        <v>2.8159999999999991E-2</v>
      </c>
      <c r="BB78" s="35">
        <f t="shared" si="52"/>
        <v>9.4699999999999993E-3</v>
      </c>
      <c r="BC78" s="35">
        <f t="shared" si="53"/>
        <v>2.8029999999999999E-2</v>
      </c>
    </row>
    <row r="79" spans="1:55" ht="15">
      <c r="A79" s="1">
        <v>73</v>
      </c>
      <c r="B79">
        <v>0.2319</v>
      </c>
      <c r="C79">
        <v>2.9100000000000001E-2</v>
      </c>
      <c r="D79">
        <v>-5.1999999999999998E-3</v>
      </c>
      <c r="E79" s="34">
        <f t="shared" si="27"/>
        <v>9.8000000000000864E-4</v>
      </c>
      <c r="F79" s="34">
        <f t="shared" si="28"/>
        <v>1.0580000000000003E-2</v>
      </c>
      <c r="G79" s="33">
        <f t="shared" si="29"/>
        <v>3.6500000000000005E-3</v>
      </c>
      <c r="H79">
        <v>0.188</v>
      </c>
      <c r="I79">
        <v>3.3099999999999997E-2</v>
      </c>
      <c r="J79">
        <v>-2.3E-3</v>
      </c>
      <c r="K79" s="35">
        <f t="shared" si="30"/>
        <v>2.7999999999999969E-3</v>
      </c>
      <c r="L79" s="35">
        <f t="shared" si="31"/>
        <v>1.8999999999999996E-2</v>
      </c>
      <c r="M79" s="35">
        <f t="shared" si="32"/>
        <v>4.79E-3</v>
      </c>
      <c r="N79">
        <v>0.2253</v>
      </c>
      <c r="O79">
        <v>2.8400000000000002E-2</v>
      </c>
      <c r="P79">
        <v>4.1000000000000003E-3</v>
      </c>
      <c r="Q79" s="35">
        <f t="shared" si="33"/>
        <v>1.8369999999999997E-2</v>
      </c>
      <c r="R79" s="35">
        <f t="shared" si="34"/>
        <v>8.4000000000000047E-4</v>
      </c>
      <c r="S79" s="35">
        <f t="shared" si="35"/>
        <v>3.2800000000000004E-3</v>
      </c>
      <c r="T79">
        <v>0.21110000000000001</v>
      </c>
      <c r="U79">
        <v>2.6599999999999999E-2</v>
      </c>
      <c r="V79">
        <v>-7.6E-3</v>
      </c>
      <c r="W79" s="35">
        <f t="shared" si="36"/>
        <v>3.7000000000000921E-4</v>
      </c>
      <c r="X79" s="35">
        <f t="shared" si="37"/>
        <v>1.1799999999999998E-2</v>
      </c>
      <c r="Y79" s="35">
        <f t="shared" si="38"/>
        <v>1.799999999999996E-4</v>
      </c>
      <c r="Z79">
        <v>7.2099999999999997E-2</v>
      </c>
      <c r="AA79">
        <v>3.0200000000000001E-2</v>
      </c>
      <c r="AB79">
        <v>-1.9599999999999999E-2</v>
      </c>
      <c r="AC79" s="35">
        <f t="shared" si="39"/>
        <v>8.5199999999999998E-3</v>
      </c>
      <c r="AD79" s="35">
        <f t="shared" si="40"/>
        <v>1.6560000000000002E-2</v>
      </c>
      <c r="AE79" s="35">
        <f t="shared" si="41"/>
        <v>1.898E-2</v>
      </c>
      <c r="AF79">
        <v>0.2223</v>
      </c>
      <c r="AG79">
        <v>7.4000000000000003E-3</v>
      </c>
      <c r="AH79">
        <v>-5.7000000000000002E-3</v>
      </c>
      <c r="AI79" s="35">
        <f t="shared" si="42"/>
        <v>4.9550000000000011E-2</v>
      </c>
      <c r="AJ79" s="35">
        <f t="shared" si="43"/>
        <v>5.3900000000000007E-3</v>
      </c>
      <c r="AK79" s="35">
        <f t="shared" si="44"/>
        <v>4.8200000000000005E-3</v>
      </c>
      <c r="AL79">
        <v>0.15709999999999999</v>
      </c>
      <c r="AM79">
        <v>3.0099999999999998E-2</v>
      </c>
      <c r="AN79">
        <v>-6.7999999999999996E-3</v>
      </c>
      <c r="AO79" s="35">
        <f t="shared" si="45"/>
        <v>2.828E-2</v>
      </c>
      <c r="AP79" s="35">
        <f t="shared" si="46"/>
        <v>1.9589999999999996E-2</v>
      </c>
      <c r="AQ79" s="35">
        <f t="shared" si="47"/>
        <v>2.6499999999999996E-3</v>
      </c>
      <c r="AR79">
        <v>8.5500000000000007E-2</v>
      </c>
      <c r="AS79">
        <v>-8.0999999999999996E-3</v>
      </c>
      <c r="AT79">
        <v>-5.7999999999999996E-3</v>
      </c>
      <c r="AU79" s="35">
        <f t="shared" si="48"/>
        <v>1.2529999999999999E-2</v>
      </c>
      <c r="AV79" s="35">
        <f t="shared" si="49"/>
        <v>1.4099999999999998E-3</v>
      </c>
      <c r="AW79" s="35">
        <f t="shared" si="50"/>
        <v>3.5399999999999997E-3</v>
      </c>
      <c r="AX79">
        <v>8.6999999999999994E-2</v>
      </c>
      <c r="AY79">
        <v>2.24E-2</v>
      </c>
      <c r="AZ79">
        <v>1.0800000000000001E-2</v>
      </c>
      <c r="BA79" s="35">
        <f t="shared" si="51"/>
        <v>3.526E-2</v>
      </c>
      <c r="BB79" s="35">
        <f t="shared" si="52"/>
        <v>1.387E-2</v>
      </c>
      <c r="BC79" s="35">
        <f t="shared" si="53"/>
        <v>2.2699999999999994E-3</v>
      </c>
    </row>
    <row r="80" spans="1:55" ht="15">
      <c r="A80" s="1">
        <v>74</v>
      </c>
      <c r="B80">
        <v>0.23050000000000001</v>
      </c>
      <c r="C80">
        <v>8.9999999999999993E-3</v>
      </c>
      <c r="D80">
        <v>-1.54E-2</v>
      </c>
      <c r="E80" s="34">
        <f t="shared" si="27"/>
        <v>2.3799999999999932E-3</v>
      </c>
      <c r="F80" s="34">
        <f t="shared" si="28"/>
        <v>9.5199999999999989E-3</v>
      </c>
      <c r="G80" s="33">
        <f t="shared" si="29"/>
        <v>6.5500000000000003E-3</v>
      </c>
      <c r="H80">
        <v>0.20910000000000001</v>
      </c>
      <c r="I80">
        <v>3.7100000000000001E-2</v>
      </c>
      <c r="J80">
        <v>-1.2800000000000001E-2</v>
      </c>
      <c r="K80" s="35">
        <f t="shared" si="30"/>
        <v>1.8300000000000011E-2</v>
      </c>
      <c r="L80" s="35">
        <f t="shared" si="31"/>
        <v>2.3E-2</v>
      </c>
      <c r="M80" s="35">
        <f t="shared" si="32"/>
        <v>5.7100000000000007E-3</v>
      </c>
      <c r="N80">
        <v>0.2336</v>
      </c>
      <c r="O80">
        <v>2.5600000000000001E-2</v>
      </c>
      <c r="P80">
        <v>-1.04E-2</v>
      </c>
      <c r="Q80" s="35">
        <f t="shared" si="33"/>
        <v>1.0069999999999996E-2</v>
      </c>
      <c r="R80" s="35">
        <f t="shared" si="34"/>
        <v>1.9599999999999999E-3</v>
      </c>
      <c r="S80" s="35">
        <f t="shared" si="35"/>
        <v>9.58E-3</v>
      </c>
      <c r="T80">
        <v>0.21379999999999999</v>
      </c>
      <c r="U80">
        <v>1.2800000000000001E-2</v>
      </c>
      <c r="V80">
        <v>-1.11E-2</v>
      </c>
      <c r="W80" s="35">
        <f t="shared" si="36"/>
        <v>3.0699999999999894E-3</v>
      </c>
      <c r="X80" s="35">
        <f t="shared" si="37"/>
        <v>2E-3</v>
      </c>
      <c r="Y80" s="35">
        <f t="shared" si="38"/>
        <v>3.6800000000000001E-3</v>
      </c>
      <c r="Z80">
        <v>6.7400000000000002E-2</v>
      </c>
      <c r="AA80">
        <v>2.3099999999999999E-2</v>
      </c>
      <c r="AB80">
        <v>-1.78E-2</v>
      </c>
      <c r="AC80" s="35">
        <f t="shared" si="39"/>
        <v>1.3219999999999996E-2</v>
      </c>
      <c r="AD80" s="35">
        <f t="shared" si="40"/>
        <v>9.4599999999999997E-3</v>
      </c>
      <c r="AE80" s="35">
        <f t="shared" si="41"/>
        <v>1.7180000000000001E-2</v>
      </c>
      <c r="AF80">
        <v>0.2046</v>
      </c>
      <c r="AG80">
        <v>9.5999999999999992E-3</v>
      </c>
      <c r="AH80">
        <v>8.8999999999999999E-3</v>
      </c>
      <c r="AI80" s="35">
        <f t="shared" si="42"/>
        <v>3.1850000000000017E-2</v>
      </c>
      <c r="AJ80" s="35">
        <f t="shared" si="43"/>
        <v>7.5899999999999995E-3</v>
      </c>
      <c r="AK80" s="35">
        <f t="shared" si="44"/>
        <v>8.0199999999999994E-3</v>
      </c>
      <c r="AL80">
        <v>0.15670000000000001</v>
      </c>
      <c r="AM80">
        <v>2.24E-2</v>
      </c>
      <c r="AN80">
        <v>8.8000000000000005E-3</v>
      </c>
      <c r="AO80" s="35">
        <f t="shared" si="45"/>
        <v>2.8679999999999983E-2</v>
      </c>
      <c r="AP80" s="35">
        <f t="shared" si="46"/>
        <v>1.189E-2</v>
      </c>
      <c r="AQ80" s="35">
        <f t="shared" si="47"/>
        <v>4.6500000000000005E-3</v>
      </c>
      <c r="AR80">
        <v>0.1033</v>
      </c>
      <c r="AS80">
        <v>-2.4199999999999999E-2</v>
      </c>
      <c r="AT80">
        <v>5.28E-2</v>
      </c>
      <c r="AU80" s="35">
        <f t="shared" si="48"/>
        <v>5.2699999999999969E-3</v>
      </c>
      <c r="AV80" s="35">
        <f t="shared" si="49"/>
        <v>1.7509999999999998E-2</v>
      </c>
      <c r="AW80" s="35">
        <f t="shared" si="50"/>
        <v>4.3459999999999999E-2</v>
      </c>
      <c r="AX80">
        <v>0.12189999999999999</v>
      </c>
      <c r="AY80">
        <v>-1.04E-2</v>
      </c>
      <c r="AZ80">
        <v>-1.26E-2</v>
      </c>
      <c r="BA80" s="35">
        <f t="shared" si="51"/>
        <v>3.5999999999999921E-4</v>
      </c>
      <c r="BB80" s="35">
        <f t="shared" si="52"/>
        <v>1.8700000000000001E-3</v>
      </c>
      <c r="BC80" s="35">
        <f t="shared" si="53"/>
        <v>4.6999999999999993E-4</v>
      </c>
    </row>
    <row r="81" spans="1:55" ht="15">
      <c r="A81" s="1">
        <v>75</v>
      </c>
      <c r="B81">
        <v>0.2475</v>
      </c>
      <c r="C81">
        <v>2.53E-2</v>
      </c>
      <c r="D81">
        <v>-4.1000000000000003E-3</v>
      </c>
      <c r="E81" s="34">
        <f t="shared" si="27"/>
        <v>1.4619999999999994E-2</v>
      </c>
      <c r="F81" s="34">
        <f t="shared" si="28"/>
        <v>6.7800000000000013E-3</v>
      </c>
      <c r="G81" s="33">
        <f t="shared" si="29"/>
        <v>4.7499999999999999E-3</v>
      </c>
      <c r="H81">
        <v>0.21729999999999999</v>
      </c>
      <c r="I81">
        <v>-1.8100000000000002E-2</v>
      </c>
      <c r="J81">
        <v>-1.5900000000000001E-2</v>
      </c>
      <c r="K81" s="35">
        <f t="shared" si="30"/>
        <v>2.6499999999999996E-2</v>
      </c>
      <c r="L81" s="35">
        <f t="shared" si="31"/>
        <v>4.0000000000000018E-3</v>
      </c>
      <c r="M81" s="35">
        <f t="shared" si="32"/>
        <v>8.8100000000000019E-3</v>
      </c>
      <c r="N81">
        <v>0.2324</v>
      </c>
      <c r="O81">
        <v>3.5200000000000002E-2</v>
      </c>
      <c r="P81">
        <v>-1.7600000000000001E-2</v>
      </c>
      <c r="Q81" s="35">
        <f t="shared" si="33"/>
        <v>1.1270000000000002E-2</v>
      </c>
      <c r="R81" s="35">
        <f t="shared" si="34"/>
        <v>7.640000000000001E-3</v>
      </c>
      <c r="S81" s="35">
        <f t="shared" si="35"/>
        <v>1.678E-2</v>
      </c>
      <c r="T81">
        <v>0.20979999999999999</v>
      </c>
      <c r="U81">
        <v>3.4799999999999998E-2</v>
      </c>
      <c r="V81">
        <v>-6.1999999999999998E-3</v>
      </c>
      <c r="W81" s="35">
        <f t="shared" si="36"/>
        <v>9.3000000000001415E-4</v>
      </c>
      <c r="X81" s="35">
        <f t="shared" si="37"/>
        <v>1.9999999999999997E-2</v>
      </c>
      <c r="Y81" s="35">
        <f t="shared" si="38"/>
        <v>1.2200000000000006E-3</v>
      </c>
      <c r="Z81">
        <v>5.28E-2</v>
      </c>
      <c r="AA81">
        <v>2.9700000000000001E-2</v>
      </c>
      <c r="AB81">
        <v>1.2200000000000001E-2</v>
      </c>
      <c r="AC81" s="35">
        <f t="shared" si="39"/>
        <v>2.7819999999999998E-2</v>
      </c>
      <c r="AD81" s="35">
        <f t="shared" si="40"/>
        <v>1.6060000000000001E-2</v>
      </c>
      <c r="AE81" s="35">
        <f t="shared" si="41"/>
        <v>1.158E-2</v>
      </c>
      <c r="AF81">
        <v>0.19209999999999999</v>
      </c>
      <c r="AG81">
        <v>-2.18E-2</v>
      </c>
      <c r="AH81">
        <v>1.5699999999999999E-2</v>
      </c>
      <c r="AI81" s="35">
        <f t="shared" si="42"/>
        <v>1.9350000000000006E-2</v>
      </c>
      <c r="AJ81" s="35">
        <f t="shared" si="43"/>
        <v>1.9789999999999999E-2</v>
      </c>
      <c r="AK81" s="35">
        <f t="shared" si="44"/>
        <v>1.4819999999999998E-2</v>
      </c>
      <c r="AL81">
        <v>0.15759999999999999</v>
      </c>
      <c r="AM81">
        <v>1.2699999999999999E-2</v>
      </c>
      <c r="AN81">
        <v>6.7999999999999996E-3</v>
      </c>
      <c r="AO81" s="35">
        <f t="shared" si="45"/>
        <v>2.7779999999999999E-2</v>
      </c>
      <c r="AP81" s="35">
        <f t="shared" si="46"/>
        <v>2.1899999999999992E-3</v>
      </c>
      <c r="AQ81" s="35">
        <f t="shared" si="47"/>
        <v>2.6499999999999996E-3</v>
      </c>
      <c r="AR81">
        <v>6.88E-2</v>
      </c>
      <c r="AS81">
        <v>8.1500000000000003E-2</v>
      </c>
      <c r="AT81">
        <v>1.9099999999999999E-2</v>
      </c>
      <c r="AU81" s="35">
        <f t="shared" si="48"/>
        <v>2.9230000000000006E-2</v>
      </c>
      <c r="AV81" s="35">
        <f t="shared" si="49"/>
        <v>7.4810000000000001E-2</v>
      </c>
      <c r="AW81" s="35">
        <f t="shared" si="50"/>
        <v>9.7599999999999996E-3</v>
      </c>
      <c r="AX81">
        <v>8.8900000000000007E-2</v>
      </c>
      <c r="AY81">
        <v>1.4500000000000001E-2</v>
      </c>
      <c r="AZ81">
        <v>2.0899999999999998E-2</v>
      </c>
      <c r="BA81" s="35">
        <f t="shared" si="51"/>
        <v>3.3359999999999987E-2</v>
      </c>
      <c r="BB81" s="35">
        <f t="shared" si="52"/>
        <v>5.9700000000000013E-3</v>
      </c>
      <c r="BC81" s="35">
        <f t="shared" si="53"/>
        <v>7.8299999999999984E-3</v>
      </c>
    </row>
    <row r="82" spans="1:55" ht="15">
      <c r="A82" s="1">
        <v>76</v>
      </c>
      <c r="B82">
        <v>0.24210000000000001</v>
      </c>
      <c r="C82">
        <v>6.7999999999999996E-3</v>
      </c>
      <c r="D82">
        <v>-6.7999999999999996E-3</v>
      </c>
      <c r="E82" s="34">
        <f t="shared" si="27"/>
        <v>9.220000000000006E-3</v>
      </c>
      <c r="F82" s="34">
        <f t="shared" si="28"/>
        <v>1.1719999999999998E-2</v>
      </c>
      <c r="G82" s="33">
        <f t="shared" si="29"/>
        <v>2.0500000000000006E-3</v>
      </c>
      <c r="H82">
        <v>0.22819999999999999</v>
      </c>
      <c r="I82">
        <v>-3.2000000000000002E-3</v>
      </c>
      <c r="J82">
        <v>9.4000000000000004E-3</v>
      </c>
      <c r="K82" s="35">
        <f t="shared" si="30"/>
        <v>3.7399999999999989E-2</v>
      </c>
      <c r="L82" s="35">
        <f t="shared" si="31"/>
        <v>1.09E-2</v>
      </c>
      <c r="M82" s="35">
        <f t="shared" si="32"/>
        <v>2.3100000000000004E-3</v>
      </c>
      <c r="N82">
        <v>0.2414</v>
      </c>
      <c r="O82">
        <v>3.7100000000000001E-2</v>
      </c>
      <c r="P82">
        <v>-8.2000000000000007E-3</v>
      </c>
      <c r="Q82" s="35">
        <f t="shared" si="33"/>
        <v>2.2699999999999942E-3</v>
      </c>
      <c r="R82" s="35">
        <f t="shared" si="34"/>
        <v>9.5399999999999999E-3</v>
      </c>
      <c r="S82" s="35">
        <f t="shared" si="35"/>
        <v>7.3800000000000011E-3</v>
      </c>
      <c r="T82">
        <v>0.19900000000000001</v>
      </c>
      <c r="U82">
        <v>-7.1000000000000004E-3</v>
      </c>
      <c r="V82">
        <v>-3.8E-3</v>
      </c>
      <c r="W82" s="35">
        <f t="shared" si="36"/>
        <v>1.172999999999999E-2</v>
      </c>
      <c r="X82" s="35">
        <f t="shared" si="37"/>
        <v>7.7000000000000002E-3</v>
      </c>
      <c r="Y82" s="35">
        <f t="shared" si="38"/>
        <v>3.6200000000000004E-3</v>
      </c>
      <c r="Z82">
        <v>8.1000000000000003E-2</v>
      </c>
      <c r="AA82">
        <v>1.5E-3</v>
      </c>
      <c r="AB82">
        <v>2.4199999999999999E-2</v>
      </c>
      <c r="AC82" s="35">
        <f t="shared" si="39"/>
        <v>3.8000000000000533E-4</v>
      </c>
      <c r="AD82" s="35">
        <f t="shared" si="40"/>
        <v>1.214E-2</v>
      </c>
      <c r="AE82" s="35">
        <f t="shared" si="41"/>
        <v>2.358E-2</v>
      </c>
      <c r="AF82">
        <v>0.1457</v>
      </c>
      <c r="AG82">
        <v>-6.1000000000000004E-3</v>
      </c>
      <c r="AH82">
        <v>4.9399999999999999E-2</v>
      </c>
      <c r="AI82" s="35">
        <f t="shared" si="42"/>
        <v>2.7049999999999991E-2</v>
      </c>
      <c r="AJ82" s="35">
        <f t="shared" si="43"/>
        <v>4.0899999999999999E-3</v>
      </c>
      <c r="AK82" s="35">
        <f t="shared" si="44"/>
        <v>4.8520000000000001E-2</v>
      </c>
      <c r="AL82">
        <v>0.16059999999999999</v>
      </c>
      <c r="AM82">
        <v>1.15E-2</v>
      </c>
      <c r="AN82">
        <v>6.4999999999999997E-3</v>
      </c>
      <c r="AO82" s="35">
        <f t="shared" si="45"/>
        <v>2.4779999999999996E-2</v>
      </c>
      <c r="AP82" s="35">
        <f t="shared" si="46"/>
        <v>9.8999999999999956E-4</v>
      </c>
      <c r="AQ82" s="35">
        <f t="shared" si="47"/>
        <v>2.3499999999999997E-3</v>
      </c>
      <c r="AR82">
        <v>4.6100000000000002E-2</v>
      </c>
      <c r="AS82">
        <v>4.7899999999999998E-2</v>
      </c>
      <c r="AT82">
        <v>4.8999999999999998E-3</v>
      </c>
      <c r="AU82" s="35">
        <f t="shared" si="48"/>
        <v>5.1930000000000004E-2</v>
      </c>
      <c r="AV82" s="35">
        <f t="shared" si="49"/>
        <v>4.1209999999999997E-2</v>
      </c>
      <c r="AW82" s="35">
        <f t="shared" si="50"/>
        <v>4.4399999999999995E-3</v>
      </c>
      <c r="AX82">
        <v>0.1105</v>
      </c>
      <c r="AY82">
        <v>1.6899999999999998E-2</v>
      </c>
      <c r="AZ82">
        <v>2.23E-2</v>
      </c>
      <c r="BA82" s="35">
        <f t="shared" si="51"/>
        <v>1.1759999999999993E-2</v>
      </c>
      <c r="BB82" s="35">
        <f t="shared" si="52"/>
        <v>8.369999999999999E-3</v>
      </c>
      <c r="BC82" s="35">
        <f t="shared" si="53"/>
        <v>9.2300000000000004E-3</v>
      </c>
    </row>
    <row r="83" spans="1:55" ht="15">
      <c r="A83" s="1">
        <v>77</v>
      </c>
      <c r="B83">
        <v>0.2223</v>
      </c>
      <c r="C83">
        <v>6.8999999999999999E-3</v>
      </c>
      <c r="D83">
        <v>-7.1999999999999998E-3</v>
      </c>
      <c r="E83" s="34">
        <f t="shared" si="27"/>
        <v>1.0580000000000006E-2</v>
      </c>
      <c r="F83" s="34">
        <f t="shared" si="28"/>
        <v>1.1619999999999998E-2</v>
      </c>
      <c r="G83" s="33">
        <f t="shared" si="29"/>
        <v>1.6500000000000004E-3</v>
      </c>
      <c r="H83">
        <v>0.21970000000000001</v>
      </c>
      <c r="I83">
        <v>8.2000000000000007E-3</v>
      </c>
      <c r="J83">
        <v>2.4299999999999999E-2</v>
      </c>
      <c r="K83" s="35">
        <f t="shared" si="30"/>
        <v>2.8900000000000009E-2</v>
      </c>
      <c r="L83" s="35">
        <f t="shared" si="31"/>
        <v>5.899999999999999E-3</v>
      </c>
      <c r="M83" s="35">
        <f t="shared" si="32"/>
        <v>1.721E-2</v>
      </c>
      <c r="N83">
        <v>0.23899999999999999</v>
      </c>
      <c r="O83">
        <v>3.5299999999999998E-2</v>
      </c>
      <c r="P83">
        <v>1.8E-3</v>
      </c>
      <c r="Q83" s="35">
        <f t="shared" si="33"/>
        <v>4.6700000000000075E-3</v>
      </c>
      <c r="R83" s="35">
        <f t="shared" si="34"/>
        <v>7.7399999999999969E-3</v>
      </c>
      <c r="S83" s="35">
        <f t="shared" si="35"/>
        <v>9.7999999999999997E-4</v>
      </c>
      <c r="T83">
        <v>0.21740000000000001</v>
      </c>
      <c r="U83">
        <v>2.87E-2</v>
      </c>
      <c r="V83">
        <v>-2E-3</v>
      </c>
      <c r="W83" s="35">
        <f t="shared" si="36"/>
        <v>6.6700000000000093E-3</v>
      </c>
      <c r="X83" s="35">
        <f t="shared" si="37"/>
        <v>1.3899999999999999E-2</v>
      </c>
      <c r="Y83" s="35">
        <f t="shared" si="38"/>
        <v>5.4200000000000003E-3</v>
      </c>
      <c r="Z83">
        <v>0.1123</v>
      </c>
      <c r="AA83">
        <v>-1.8800000000000001E-2</v>
      </c>
      <c r="AB83">
        <v>1.11E-2</v>
      </c>
      <c r="AC83" s="35">
        <f t="shared" si="39"/>
        <v>3.168E-2</v>
      </c>
      <c r="AD83" s="35">
        <f t="shared" si="40"/>
        <v>5.1600000000000014E-3</v>
      </c>
      <c r="AE83" s="35">
        <f t="shared" si="41"/>
        <v>1.048E-2</v>
      </c>
      <c r="AF83">
        <v>0.2046</v>
      </c>
      <c r="AG83">
        <v>-2.1299999999999999E-2</v>
      </c>
      <c r="AH83">
        <v>1.34E-2</v>
      </c>
      <c r="AI83" s="35">
        <f t="shared" si="42"/>
        <v>3.1850000000000017E-2</v>
      </c>
      <c r="AJ83" s="35">
        <f t="shared" si="43"/>
        <v>1.9289999999999998E-2</v>
      </c>
      <c r="AK83" s="35">
        <f t="shared" si="44"/>
        <v>1.252E-2</v>
      </c>
      <c r="AL83">
        <v>0.159</v>
      </c>
      <c r="AM83">
        <v>2.6800000000000001E-2</v>
      </c>
      <c r="AN83">
        <v>1.04E-2</v>
      </c>
      <c r="AO83" s="35">
        <f t="shared" si="45"/>
        <v>2.6379999999999987E-2</v>
      </c>
      <c r="AP83" s="35">
        <f t="shared" si="46"/>
        <v>1.6289999999999999E-2</v>
      </c>
      <c r="AQ83" s="35">
        <f t="shared" si="47"/>
        <v>6.2499999999999995E-3</v>
      </c>
      <c r="AR83">
        <v>4.8899999999999999E-2</v>
      </c>
      <c r="AS83">
        <v>4.6100000000000002E-2</v>
      </c>
      <c r="AT83">
        <v>1.6899999999999998E-2</v>
      </c>
      <c r="AU83" s="35">
        <f t="shared" si="48"/>
        <v>4.9130000000000007E-2</v>
      </c>
      <c r="AV83" s="35">
        <f t="shared" si="49"/>
        <v>3.9410000000000001E-2</v>
      </c>
      <c r="AW83" s="35">
        <f t="shared" si="50"/>
        <v>7.559999999999999E-3</v>
      </c>
      <c r="AX83">
        <v>0.1072</v>
      </c>
      <c r="AY83">
        <v>1.8700000000000001E-2</v>
      </c>
      <c r="AZ83">
        <v>4.1000000000000003E-3</v>
      </c>
      <c r="BA83" s="35">
        <f t="shared" si="51"/>
        <v>1.505999999999999E-2</v>
      </c>
      <c r="BB83" s="35">
        <f t="shared" si="52"/>
        <v>1.0170000000000002E-2</v>
      </c>
      <c r="BC83" s="35">
        <f t="shared" si="53"/>
        <v>8.9699999999999988E-3</v>
      </c>
    </row>
    <row r="84" spans="1:55" ht="15">
      <c r="A84" s="1">
        <v>78</v>
      </c>
      <c r="B84">
        <v>0.22689999999999999</v>
      </c>
      <c r="C84">
        <v>2.0199999999999999E-2</v>
      </c>
      <c r="D84">
        <v>-4.7999999999999996E-3</v>
      </c>
      <c r="E84" s="34">
        <f t="shared" si="27"/>
        <v>5.9800000000000131E-3</v>
      </c>
      <c r="F84" s="34">
        <f t="shared" si="28"/>
        <v>1.6800000000000009E-3</v>
      </c>
      <c r="G84" s="33">
        <f t="shared" si="29"/>
        <v>4.0500000000000006E-3</v>
      </c>
      <c r="H84">
        <v>0.20760000000000001</v>
      </c>
      <c r="I84">
        <v>-5.9999999999999995E-4</v>
      </c>
      <c r="J84">
        <v>1.55E-2</v>
      </c>
      <c r="K84" s="35">
        <f t="shared" si="30"/>
        <v>1.6800000000000009E-2</v>
      </c>
      <c r="L84" s="35">
        <f t="shared" si="31"/>
        <v>1.35E-2</v>
      </c>
      <c r="M84" s="35">
        <f t="shared" si="32"/>
        <v>8.4100000000000008E-3</v>
      </c>
      <c r="N84">
        <v>0.23749999999999999</v>
      </c>
      <c r="O84">
        <v>3.4599999999999999E-2</v>
      </c>
      <c r="P84">
        <v>1.06E-2</v>
      </c>
      <c r="Q84" s="35">
        <f t="shared" si="33"/>
        <v>6.1700000000000088E-3</v>
      </c>
      <c r="R84" s="35">
        <f t="shared" si="34"/>
        <v>7.0399999999999976E-3</v>
      </c>
      <c r="S84" s="35">
        <f t="shared" si="35"/>
        <v>9.7800000000000005E-3</v>
      </c>
      <c r="T84">
        <v>0.21940000000000001</v>
      </c>
      <c r="U84">
        <v>4.5999999999999999E-3</v>
      </c>
      <c r="V84">
        <v>-9.4000000000000004E-3</v>
      </c>
      <c r="W84" s="35">
        <f t="shared" si="36"/>
        <v>8.670000000000011E-3</v>
      </c>
      <c r="X84" s="35">
        <f t="shared" si="37"/>
        <v>1.0200000000000001E-2</v>
      </c>
      <c r="Y84" s="35">
        <f t="shared" si="38"/>
        <v>1.98E-3</v>
      </c>
      <c r="Z84">
        <v>0.11559999999999999</v>
      </c>
      <c r="AA84">
        <v>4.1200000000000001E-2</v>
      </c>
      <c r="AB84">
        <v>-3.9699999999999999E-2</v>
      </c>
      <c r="AC84" s="35">
        <f t="shared" si="39"/>
        <v>3.4979999999999997E-2</v>
      </c>
      <c r="AD84" s="35">
        <f t="shared" si="40"/>
        <v>2.7560000000000001E-2</v>
      </c>
      <c r="AE84" s="35">
        <f t="shared" si="41"/>
        <v>3.9079999999999997E-2</v>
      </c>
      <c r="AF84">
        <v>0.17929999999999999</v>
      </c>
      <c r="AG84">
        <v>-1.09E-2</v>
      </c>
      <c r="AH84">
        <v>-8.8999999999999999E-3</v>
      </c>
      <c r="AI84" s="35">
        <f t="shared" si="42"/>
        <v>6.5500000000000003E-3</v>
      </c>
      <c r="AJ84" s="35">
        <f t="shared" si="43"/>
        <v>8.8900000000000003E-3</v>
      </c>
      <c r="AK84" s="35">
        <f t="shared" si="44"/>
        <v>8.0199999999999994E-3</v>
      </c>
      <c r="AL84">
        <v>0.19339999999999999</v>
      </c>
      <c r="AM84">
        <v>6.7000000000000002E-3</v>
      </c>
      <c r="AN84">
        <v>-8.2000000000000007E-3</v>
      </c>
      <c r="AO84" s="35">
        <f t="shared" si="45"/>
        <v>8.0199999999999994E-3</v>
      </c>
      <c r="AP84" s="35">
        <f t="shared" si="46"/>
        <v>3.81E-3</v>
      </c>
      <c r="AQ84" s="35">
        <f t="shared" si="47"/>
        <v>4.0500000000000006E-3</v>
      </c>
      <c r="AR84">
        <v>5.6399999999999999E-2</v>
      </c>
      <c r="AS84">
        <v>1.15E-2</v>
      </c>
      <c r="AT84">
        <v>1.83E-2</v>
      </c>
      <c r="AU84" s="35">
        <f t="shared" si="48"/>
        <v>4.1630000000000007E-2</v>
      </c>
      <c r="AV84" s="35">
        <f t="shared" si="49"/>
        <v>4.81E-3</v>
      </c>
      <c r="AW84" s="35">
        <f t="shared" si="50"/>
        <v>8.9600000000000009E-3</v>
      </c>
      <c r="AX84">
        <v>9.9199999999999997E-2</v>
      </c>
      <c r="AY84">
        <v>8.0000000000000002E-3</v>
      </c>
      <c r="AZ84">
        <v>2.1700000000000001E-2</v>
      </c>
      <c r="BA84" s="35">
        <f t="shared" si="51"/>
        <v>2.3059999999999997E-2</v>
      </c>
      <c r="BB84" s="35">
        <f t="shared" si="52"/>
        <v>5.2999999999999922E-4</v>
      </c>
      <c r="BC84" s="35">
        <f t="shared" si="53"/>
        <v>8.6300000000000005E-3</v>
      </c>
    </row>
    <row r="85" spans="1:55" ht="15">
      <c r="A85" s="1">
        <v>79</v>
      </c>
      <c r="B85">
        <v>0.2185</v>
      </c>
      <c r="C85">
        <v>2.4E-2</v>
      </c>
      <c r="D85">
        <v>6.4999999999999997E-3</v>
      </c>
      <c r="E85" s="34">
        <f t="shared" si="27"/>
        <v>1.4380000000000004E-2</v>
      </c>
      <c r="F85" s="34">
        <f t="shared" si="28"/>
        <v>5.4800000000000022E-3</v>
      </c>
      <c r="G85" s="33">
        <f t="shared" si="29"/>
        <v>2.3500000000000005E-3</v>
      </c>
      <c r="H85">
        <v>0.2177</v>
      </c>
      <c r="I85">
        <v>1.44E-2</v>
      </c>
      <c r="J85">
        <v>-1.5E-3</v>
      </c>
      <c r="K85" s="35">
        <f t="shared" si="30"/>
        <v>2.6900000000000007E-2</v>
      </c>
      <c r="L85" s="35">
        <f t="shared" si="31"/>
        <v>2.9999999999999992E-4</v>
      </c>
      <c r="M85" s="35">
        <f t="shared" si="32"/>
        <v>5.5899999999999995E-3</v>
      </c>
      <c r="N85">
        <v>0.24610000000000001</v>
      </c>
      <c r="O85">
        <v>4.5199999999999997E-2</v>
      </c>
      <c r="P85">
        <v>7.4000000000000003E-3</v>
      </c>
      <c r="Q85" s="35">
        <f t="shared" si="33"/>
        <v>2.4300000000000155E-3</v>
      </c>
      <c r="R85" s="35">
        <f t="shared" si="34"/>
        <v>1.7639999999999996E-2</v>
      </c>
      <c r="S85" s="35">
        <f t="shared" si="35"/>
        <v>6.5800000000000008E-3</v>
      </c>
      <c r="T85">
        <v>0.23069999999999999</v>
      </c>
      <c r="U85">
        <v>5.8999999999999999E-3</v>
      </c>
      <c r="V85">
        <v>-7.4999999999999997E-3</v>
      </c>
      <c r="W85" s="35">
        <f t="shared" si="36"/>
        <v>1.9969999999999988E-2</v>
      </c>
      <c r="X85" s="35">
        <f t="shared" si="37"/>
        <v>8.9000000000000017E-3</v>
      </c>
      <c r="Y85" s="35">
        <f t="shared" si="38"/>
        <v>7.9999999999999342E-5</v>
      </c>
      <c r="Z85">
        <v>0.1152</v>
      </c>
      <c r="AA85">
        <v>-6.6E-3</v>
      </c>
      <c r="AB85">
        <v>-3.0499999999999999E-2</v>
      </c>
      <c r="AC85" s="35">
        <f t="shared" si="39"/>
        <v>3.458E-2</v>
      </c>
      <c r="AD85" s="35">
        <f t="shared" si="40"/>
        <v>7.0399999999999994E-3</v>
      </c>
      <c r="AE85" s="35">
        <f t="shared" si="41"/>
        <v>2.988E-2</v>
      </c>
      <c r="AF85">
        <v>0.19339999999999999</v>
      </c>
      <c r="AG85">
        <v>-2.2800000000000001E-2</v>
      </c>
      <c r="AH85">
        <v>8.0000000000000004E-4</v>
      </c>
      <c r="AI85" s="35">
        <f t="shared" si="42"/>
        <v>2.0650000000000002E-2</v>
      </c>
      <c r="AJ85" s="35">
        <f t="shared" si="43"/>
        <v>2.0789999999999999E-2</v>
      </c>
      <c r="AK85" s="35">
        <f t="shared" si="44"/>
        <v>7.9999999999999993E-5</v>
      </c>
      <c r="AL85">
        <v>0.18779999999999999</v>
      </c>
      <c r="AM85">
        <v>1.72E-2</v>
      </c>
      <c r="AN85">
        <v>1.17E-2</v>
      </c>
      <c r="AO85" s="35">
        <f t="shared" si="45"/>
        <v>2.4200000000000055E-3</v>
      </c>
      <c r="AP85" s="35">
        <f t="shared" si="46"/>
        <v>6.6899999999999998E-3</v>
      </c>
      <c r="AQ85" s="35">
        <f t="shared" si="47"/>
        <v>7.5500000000000003E-3</v>
      </c>
      <c r="AR85">
        <v>0.11169999999999999</v>
      </c>
      <c r="AS85">
        <v>-8.0000000000000004E-4</v>
      </c>
      <c r="AT85">
        <v>2.2800000000000001E-2</v>
      </c>
      <c r="AU85" s="35">
        <f t="shared" si="48"/>
        <v>1.3669999999999988E-2</v>
      </c>
      <c r="AV85" s="35">
        <f t="shared" si="49"/>
        <v>5.8899999999999994E-3</v>
      </c>
      <c r="AW85" s="35">
        <f t="shared" si="50"/>
        <v>1.3460000000000001E-2</v>
      </c>
      <c r="AX85">
        <v>0.1157</v>
      </c>
      <c r="AY85">
        <v>-2.69E-2</v>
      </c>
      <c r="AZ85">
        <v>8.6E-3</v>
      </c>
      <c r="BA85" s="35">
        <f t="shared" si="51"/>
        <v>6.5599999999999964E-3</v>
      </c>
      <c r="BB85" s="35">
        <f t="shared" si="52"/>
        <v>1.8370000000000001E-2</v>
      </c>
      <c r="BC85" s="35">
        <f t="shared" si="53"/>
        <v>4.47E-3</v>
      </c>
    </row>
    <row r="86" spans="1:55" ht="15">
      <c r="A86" s="1">
        <v>80</v>
      </c>
      <c r="B86">
        <v>0.20449999999999999</v>
      </c>
      <c r="C86">
        <v>6.8999999999999999E-3</v>
      </c>
      <c r="D86">
        <v>2.0500000000000001E-2</v>
      </c>
      <c r="E86" s="34">
        <f t="shared" si="27"/>
        <v>2.8380000000000016E-2</v>
      </c>
      <c r="F86" s="34">
        <f t="shared" si="28"/>
        <v>1.1619999999999998E-2</v>
      </c>
      <c r="G86" s="33">
        <f t="shared" si="29"/>
        <v>1.1650000000000001E-2</v>
      </c>
      <c r="H86">
        <v>0.22</v>
      </c>
      <c r="I86">
        <v>4.5499999999999999E-2</v>
      </c>
      <c r="J86">
        <v>-8.0000000000000004E-4</v>
      </c>
      <c r="K86" s="35">
        <f t="shared" si="30"/>
        <v>2.9200000000000004E-2</v>
      </c>
      <c r="L86" s="35">
        <f t="shared" si="31"/>
        <v>3.1399999999999997E-2</v>
      </c>
      <c r="M86" s="35">
        <f t="shared" si="32"/>
        <v>6.2899999999999996E-3</v>
      </c>
      <c r="N86">
        <v>0.2457</v>
      </c>
      <c r="O86">
        <v>3.9399999999999998E-2</v>
      </c>
      <c r="P86">
        <v>-7.9000000000000008E-3</v>
      </c>
      <c r="Q86" s="35">
        <f t="shared" si="33"/>
        <v>2.030000000000004E-3</v>
      </c>
      <c r="R86" s="35">
        <f t="shared" si="34"/>
        <v>1.1839999999999996E-2</v>
      </c>
      <c r="S86" s="35">
        <f t="shared" si="35"/>
        <v>7.0800000000000012E-3</v>
      </c>
      <c r="T86">
        <v>0.22</v>
      </c>
      <c r="U86">
        <v>2.3300000000000001E-2</v>
      </c>
      <c r="V86">
        <v>-1.5599999999999999E-2</v>
      </c>
      <c r="W86" s="35">
        <f t="shared" si="36"/>
        <v>9.2700000000000005E-3</v>
      </c>
      <c r="X86" s="35">
        <f t="shared" si="37"/>
        <v>8.5000000000000006E-3</v>
      </c>
      <c r="Y86" s="35">
        <f t="shared" si="38"/>
        <v>8.1799999999999998E-3</v>
      </c>
      <c r="Z86">
        <v>0.1082</v>
      </c>
      <c r="AA86">
        <v>5.4399999999999997E-2</v>
      </c>
      <c r="AB86">
        <v>-2.76E-2</v>
      </c>
      <c r="AC86" s="35">
        <f t="shared" si="39"/>
        <v>2.7580000000000007E-2</v>
      </c>
      <c r="AD86" s="35">
        <f t="shared" si="40"/>
        <v>4.0759999999999998E-2</v>
      </c>
      <c r="AE86" s="35">
        <f t="shared" si="41"/>
        <v>2.6980000000000001E-2</v>
      </c>
      <c r="AF86">
        <v>0.16439999999999999</v>
      </c>
      <c r="AG86">
        <v>-2.2100000000000002E-2</v>
      </c>
      <c r="AH86">
        <v>-5.0000000000000001E-3</v>
      </c>
      <c r="AI86" s="35">
        <f t="shared" si="42"/>
        <v>8.3499999999999963E-3</v>
      </c>
      <c r="AJ86" s="35">
        <f t="shared" si="43"/>
        <v>2.009E-2</v>
      </c>
      <c r="AK86" s="35">
        <f t="shared" si="44"/>
        <v>4.1200000000000004E-3</v>
      </c>
      <c r="AL86">
        <v>0.19270000000000001</v>
      </c>
      <c r="AM86">
        <v>5.9999999999999995E-4</v>
      </c>
      <c r="AN86">
        <v>5.1999999999999998E-3</v>
      </c>
      <c r="AO86" s="35">
        <f t="shared" si="45"/>
        <v>7.3200000000000209E-3</v>
      </c>
      <c r="AP86" s="35">
        <f t="shared" si="46"/>
        <v>9.9100000000000004E-3</v>
      </c>
      <c r="AQ86" s="35">
        <f t="shared" si="47"/>
        <v>1.0499999999999997E-3</v>
      </c>
      <c r="AR86">
        <v>0.1111</v>
      </c>
      <c r="AS86">
        <v>-1.17E-2</v>
      </c>
      <c r="AT86">
        <v>2.9000000000000001E-2</v>
      </c>
      <c r="AU86" s="35">
        <f t="shared" si="48"/>
        <v>1.3069999999999998E-2</v>
      </c>
      <c r="AV86" s="35">
        <f t="shared" si="49"/>
        <v>5.0100000000000006E-3</v>
      </c>
      <c r="AW86" s="35">
        <f t="shared" si="50"/>
        <v>1.9660000000000004E-2</v>
      </c>
      <c r="AX86">
        <v>0.11840000000000001</v>
      </c>
      <c r="AY86">
        <v>-5.7000000000000002E-3</v>
      </c>
      <c r="AZ86">
        <v>2.9000000000000001E-2</v>
      </c>
      <c r="BA86" s="35">
        <f t="shared" si="51"/>
        <v>3.8599999999999884E-3</v>
      </c>
      <c r="BB86" s="35">
        <f t="shared" si="52"/>
        <v>2.8299999999999992E-3</v>
      </c>
      <c r="BC86" s="35">
        <f t="shared" si="53"/>
        <v>1.593E-2</v>
      </c>
    </row>
    <row r="87" spans="1:55" ht="15">
      <c r="A87" s="1">
        <v>81</v>
      </c>
      <c r="B87">
        <v>0.22800000000000001</v>
      </c>
      <c r="C87">
        <v>2.0000000000000001E-4</v>
      </c>
      <c r="D87">
        <v>1.11E-2</v>
      </c>
      <c r="E87" s="34">
        <f t="shared" si="27"/>
        <v>4.8799999999999955E-3</v>
      </c>
      <c r="F87" s="34">
        <f t="shared" si="28"/>
        <v>1.8319999999999999E-2</v>
      </c>
      <c r="G87" s="33">
        <f t="shared" si="29"/>
        <v>2.2500000000000003E-3</v>
      </c>
      <c r="H87">
        <v>0.22259999999999999</v>
      </c>
      <c r="I87">
        <v>2.58E-2</v>
      </c>
      <c r="J87">
        <v>-1.0800000000000001E-2</v>
      </c>
      <c r="K87" s="35">
        <f t="shared" si="30"/>
        <v>3.1799999999999995E-2</v>
      </c>
      <c r="L87" s="35">
        <f t="shared" si="31"/>
        <v>1.17E-2</v>
      </c>
      <c r="M87" s="35">
        <f t="shared" si="32"/>
        <v>3.7100000000000006E-3</v>
      </c>
      <c r="N87">
        <v>0.25040000000000001</v>
      </c>
      <c r="O87">
        <v>2.8000000000000001E-2</v>
      </c>
      <c r="P87">
        <v>-1.3100000000000001E-2</v>
      </c>
      <c r="Q87" s="35">
        <f t="shared" si="33"/>
        <v>6.7300000000000137E-3</v>
      </c>
      <c r="R87" s="35">
        <f t="shared" si="34"/>
        <v>4.3999999999999942E-4</v>
      </c>
      <c r="S87" s="35">
        <f t="shared" si="35"/>
        <v>1.2280000000000001E-2</v>
      </c>
      <c r="T87">
        <v>0.21199999999999999</v>
      </c>
      <c r="U87">
        <v>6.7000000000000002E-3</v>
      </c>
      <c r="V87">
        <v>3.2000000000000002E-3</v>
      </c>
      <c r="W87" s="35">
        <f t="shared" si="36"/>
        <v>1.2699999999999934E-3</v>
      </c>
      <c r="X87" s="35">
        <f t="shared" si="37"/>
        <v>8.0999999999999996E-3</v>
      </c>
      <c r="Y87" s="35">
        <f t="shared" si="38"/>
        <v>4.2199999999999998E-3</v>
      </c>
      <c r="Z87">
        <v>0.1042</v>
      </c>
      <c r="AA87">
        <v>0.1178</v>
      </c>
      <c r="AB87">
        <v>-2.8500000000000001E-2</v>
      </c>
      <c r="AC87" s="35">
        <f t="shared" si="39"/>
        <v>2.3580000000000004E-2</v>
      </c>
      <c r="AD87" s="35">
        <f t="shared" si="40"/>
        <v>0.10416</v>
      </c>
      <c r="AE87" s="35">
        <f t="shared" si="41"/>
        <v>2.7880000000000002E-2</v>
      </c>
      <c r="AF87">
        <v>0.15579999999999999</v>
      </c>
      <c r="AG87">
        <v>1.52E-2</v>
      </c>
      <c r="AH87">
        <v>2.3800000000000002E-2</v>
      </c>
      <c r="AI87" s="35">
        <f t="shared" si="42"/>
        <v>1.6949999999999993E-2</v>
      </c>
      <c r="AJ87" s="35">
        <f t="shared" si="43"/>
        <v>1.319E-2</v>
      </c>
      <c r="AK87" s="35">
        <f t="shared" si="44"/>
        <v>2.2920000000000003E-2</v>
      </c>
      <c r="AL87">
        <v>0.19650000000000001</v>
      </c>
      <c r="AM87">
        <v>3.3E-3</v>
      </c>
      <c r="AN87">
        <v>-1.2E-2</v>
      </c>
      <c r="AO87" s="35">
        <f t="shared" si="45"/>
        <v>1.1120000000000019E-2</v>
      </c>
      <c r="AP87" s="35">
        <f t="shared" si="46"/>
        <v>7.2100000000000003E-3</v>
      </c>
      <c r="AQ87" s="35">
        <f t="shared" si="47"/>
        <v>7.8499999999999993E-3</v>
      </c>
      <c r="AR87">
        <v>9.6600000000000005E-2</v>
      </c>
      <c r="AS87">
        <v>1.46E-2</v>
      </c>
      <c r="AT87">
        <v>3.49E-2</v>
      </c>
      <c r="AU87" s="35">
        <f t="shared" si="48"/>
        <v>1.4300000000000007E-3</v>
      </c>
      <c r="AV87" s="35">
        <f t="shared" si="49"/>
        <v>7.9100000000000004E-3</v>
      </c>
      <c r="AW87" s="35">
        <f t="shared" si="50"/>
        <v>2.5559999999999999E-2</v>
      </c>
      <c r="AX87">
        <v>0.1285</v>
      </c>
      <c r="AY87">
        <v>1.47E-2</v>
      </c>
      <c r="AZ87">
        <v>9.1000000000000004E-3</v>
      </c>
      <c r="BA87" s="35">
        <f t="shared" si="51"/>
        <v>6.2400000000000094E-3</v>
      </c>
      <c r="BB87" s="35">
        <f t="shared" si="52"/>
        <v>6.1700000000000001E-3</v>
      </c>
      <c r="BC87" s="35">
        <f t="shared" si="53"/>
        <v>3.9699999999999996E-3</v>
      </c>
    </row>
    <row r="88" spans="1:55" ht="15">
      <c r="A88" s="1">
        <v>82</v>
      </c>
      <c r="B88">
        <v>0.2293</v>
      </c>
      <c r="C88">
        <v>4.1000000000000003E-3</v>
      </c>
      <c r="D88">
        <v>1.1999999999999999E-3</v>
      </c>
      <c r="E88" s="34">
        <f t="shared" si="27"/>
        <v>3.5799999999999998E-3</v>
      </c>
      <c r="F88" s="34">
        <f t="shared" si="28"/>
        <v>1.4419999999999999E-2</v>
      </c>
      <c r="G88" s="33">
        <f t="shared" si="29"/>
        <v>7.6500000000000005E-3</v>
      </c>
      <c r="H88">
        <v>0.21709999999999999</v>
      </c>
      <c r="I88">
        <v>1.26E-2</v>
      </c>
      <c r="J88">
        <v>-6.4000000000000003E-3</v>
      </c>
      <c r="K88" s="35">
        <f t="shared" si="30"/>
        <v>2.629999999999999E-2</v>
      </c>
      <c r="L88" s="35">
        <f t="shared" si="31"/>
        <v>1.4999999999999996E-3</v>
      </c>
      <c r="M88" s="35">
        <f t="shared" si="32"/>
        <v>6.8999999999999964E-4</v>
      </c>
      <c r="N88">
        <v>0.26690000000000003</v>
      </c>
      <c r="O88">
        <v>-4.0000000000000002E-4</v>
      </c>
      <c r="P88">
        <v>1.2800000000000001E-2</v>
      </c>
      <c r="Q88" s="35">
        <f t="shared" si="33"/>
        <v>2.3230000000000028E-2</v>
      </c>
      <c r="R88" s="35">
        <f t="shared" si="34"/>
        <v>2.716E-2</v>
      </c>
      <c r="S88" s="35">
        <f t="shared" si="35"/>
        <v>1.1980000000000001E-2</v>
      </c>
      <c r="T88">
        <v>0.22070000000000001</v>
      </c>
      <c r="U88">
        <v>3.04E-2</v>
      </c>
      <c r="V88">
        <v>1.1000000000000001E-3</v>
      </c>
      <c r="W88" s="35">
        <f t="shared" si="36"/>
        <v>9.9700000000000066E-3</v>
      </c>
      <c r="X88" s="35">
        <f t="shared" si="37"/>
        <v>1.5599999999999999E-2</v>
      </c>
      <c r="Y88" s="35">
        <f t="shared" si="38"/>
        <v>6.3200000000000001E-3</v>
      </c>
      <c r="Z88">
        <v>0.1211</v>
      </c>
      <c r="AA88">
        <v>6.08E-2</v>
      </c>
      <c r="AB88">
        <v>-4.4299999999999999E-2</v>
      </c>
      <c r="AC88" s="35">
        <f t="shared" si="39"/>
        <v>4.0480000000000002E-2</v>
      </c>
      <c r="AD88" s="35">
        <f t="shared" si="40"/>
        <v>4.7160000000000001E-2</v>
      </c>
      <c r="AE88" s="35">
        <f t="shared" si="41"/>
        <v>4.3679999999999997E-2</v>
      </c>
      <c r="AF88">
        <v>0.15920000000000001</v>
      </c>
      <c r="AG88">
        <v>5.3699999999999998E-2</v>
      </c>
      <c r="AH88">
        <v>5.1000000000000004E-3</v>
      </c>
      <c r="AI88" s="35">
        <f t="shared" si="42"/>
        <v>1.3549999999999979E-2</v>
      </c>
      <c r="AJ88" s="35">
        <f t="shared" si="43"/>
        <v>5.169E-2</v>
      </c>
      <c r="AK88" s="35">
        <f t="shared" si="44"/>
        <v>4.2200000000000007E-3</v>
      </c>
      <c r="AL88">
        <v>0.21579999999999999</v>
      </c>
      <c r="AM88">
        <v>-4.8999999999999998E-3</v>
      </c>
      <c r="AN88">
        <v>-2.5999999999999999E-3</v>
      </c>
      <c r="AO88" s="35">
        <f t="shared" si="45"/>
        <v>3.0420000000000003E-2</v>
      </c>
      <c r="AP88" s="35">
        <f t="shared" si="46"/>
        <v>5.6100000000000004E-3</v>
      </c>
      <c r="AQ88" s="35">
        <f t="shared" si="47"/>
        <v>1.5500000000000002E-3</v>
      </c>
      <c r="AR88">
        <v>0.1169</v>
      </c>
      <c r="AS88">
        <v>2.6599999999999999E-2</v>
      </c>
      <c r="AT88">
        <v>4.1599999999999998E-2</v>
      </c>
      <c r="AU88" s="35">
        <f t="shared" si="48"/>
        <v>1.8869999999999998E-2</v>
      </c>
      <c r="AV88" s="35">
        <f t="shared" si="49"/>
        <v>1.9909999999999997E-2</v>
      </c>
      <c r="AW88" s="35">
        <f t="shared" si="50"/>
        <v>3.2259999999999997E-2</v>
      </c>
      <c r="AX88">
        <v>0.1231</v>
      </c>
      <c r="AY88">
        <v>-1.24E-2</v>
      </c>
      <c r="AZ88">
        <v>6.6E-3</v>
      </c>
      <c r="BA88" s="35">
        <f t="shared" si="51"/>
        <v>8.4000000000000741E-4</v>
      </c>
      <c r="BB88" s="35">
        <f t="shared" si="52"/>
        <v>3.8700000000000002E-3</v>
      </c>
      <c r="BC88" s="35">
        <f t="shared" si="53"/>
        <v>6.4700000000000001E-3</v>
      </c>
    </row>
    <row r="89" spans="1:55" ht="15">
      <c r="A89" s="1">
        <v>83</v>
      </c>
      <c r="B89">
        <v>0.2359</v>
      </c>
      <c r="C89">
        <v>2.86E-2</v>
      </c>
      <c r="D89">
        <v>-1.0800000000000001E-2</v>
      </c>
      <c r="E89" s="34">
        <f t="shared" si="27"/>
        <v>3.0199999999999949E-3</v>
      </c>
      <c r="F89" s="34">
        <f t="shared" si="28"/>
        <v>1.0080000000000002E-2</v>
      </c>
      <c r="G89" s="33">
        <f t="shared" si="29"/>
        <v>1.9500000000000003E-3</v>
      </c>
      <c r="H89">
        <v>0.22889999999999999</v>
      </c>
      <c r="I89">
        <v>2.0400000000000001E-2</v>
      </c>
      <c r="J89">
        <v>2.7000000000000001E-3</v>
      </c>
      <c r="K89" s="35">
        <f t="shared" si="30"/>
        <v>3.8099999999999995E-2</v>
      </c>
      <c r="L89" s="35">
        <f t="shared" si="31"/>
        <v>6.3000000000000018E-3</v>
      </c>
      <c r="M89" s="35">
        <f t="shared" si="32"/>
        <v>4.3899999999999998E-3</v>
      </c>
      <c r="N89">
        <v>0.24929999999999999</v>
      </c>
      <c r="O89">
        <v>6.4999999999999997E-3</v>
      </c>
      <c r="P89">
        <v>1.2999999999999999E-2</v>
      </c>
      <c r="Q89" s="35">
        <f t="shared" si="33"/>
        <v>5.6299999999999961E-3</v>
      </c>
      <c r="R89" s="35">
        <f t="shared" si="34"/>
        <v>2.1060000000000002E-2</v>
      </c>
      <c r="S89" s="35">
        <f t="shared" si="35"/>
        <v>1.218E-2</v>
      </c>
      <c r="T89">
        <v>0.2195</v>
      </c>
      <c r="U89">
        <v>3.5700000000000003E-2</v>
      </c>
      <c r="V89">
        <v>-2.0500000000000001E-2</v>
      </c>
      <c r="W89" s="35">
        <f t="shared" si="36"/>
        <v>8.77E-3</v>
      </c>
      <c r="X89" s="35">
        <f t="shared" si="37"/>
        <v>2.0900000000000002E-2</v>
      </c>
      <c r="Y89" s="35">
        <f t="shared" si="38"/>
        <v>1.3080000000000001E-2</v>
      </c>
      <c r="Z89">
        <v>0.1172</v>
      </c>
      <c r="AA89">
        <v>3.7499999999999999E-2</v>
      </c>
      <c r="AB89">
        <v>-3.6799999999999999E-2</v>
      </c>
      <c r="AC89" s="35">
        <f t="shared" si="39"/>
        <v>3.6580000000000001E-2</v>
      </c>
      <c r="AD89" s="35">
        <f t="shared" si="40"/>
        <v>2.3859999999999999E-2</v>
      </c>
      <c r="AE89" s="35">
        <f t="shared" si="41"/>
        <v>3.6179999999999997E-2</v>
      </c>
      <c r="AF89">
        <v>0.13039999999999999</v>
      </c>
      <c r="AG89">
        <v>2.0299999999999999E-2</v>
      </c>
      <c r="AH89">
        <v>-2.4400000000000002E-2</v>
      </c>
      <c r="AI89" s="35">
        <f t="shared" si="42"/>
        <v>4.2349999999999999E-2</v>
      </c>
      <c r="AJ89" s="35">
        <f t="shared" si="43"/>
        <v>1.8289999999999997E-2</v>
      </c>
      <c r="AK89" s="35">
        <f t="shared" si="44"/>
        <v>2.3520000000000003E-2</v>
      </c>
      <c r="AL89">
        <v>0.1963</v>
      </c>
      <c r="AM89">
        <v>-1.66E-2</v>
      </c>
      <c r="AN89">
        <v>-3.5000000000000001E-3</v>
      </c>
      <c r="AO89" s="35">
        <f t="shared" si="45"/>
        <v>1.0920000000000013E-2</v>
      </c>
      <c r="AP89" s="35">
        <f t="shared" si="46"/>
        <v>6.0899999999999999E-3</v>
      </c>
      <c r="AQ89" s="35">
        <f t="shared" si="47"/>
        <v>6.4999999999999997E-4</v>
      </c>
      <c r="AR89">
        <v>0.1148</v>
      </c>
      <c r="AS89">
        <v>1.6199999999999999E-2</v>
      </c>
      <c r="AT89">
        <v>-4.3E-3</v>
      </c>
      <c r="AU89" s="35">
        <f t="shared" si="48"/>
        <v>1.6769999999999993E-2</v>
      </c>
      <c r="AV89" s="35">
        <f t="shared" si="49"/>
        <v>9.5099999999999994E-3</v>
      </c>
      <c r="AW89" s="35">
        <f t="shared" si="50"/>
        <v>5.0399999999999993E-3</v>
      </c>
      <c r="AX89">
        <v>0.15970000000000001</v>
      </c>
      <c r="AY89">
        <v>-2.3699999999999999E-2</v>
      </c>
      <c r="AZ89">
        <v>1.21E-2</v>
      </c>
      <c r="BA89" s="35">
        <f t="shared" si="51"/>
        <v>3.7440000000000015E-2</v>
      </c>
      <c r="BB89" s="35">
        <f t="shared" si="52"/>
        <v>1.5169999999999999E-2</v>
      </c>
      <c r="BC89" s="35">
        <f t="shared" si="53"/>
        <v>9.7000000000000038E-4</v>
      </c>
    </row>
    <row r="90" spans="1:55" ht="15">
      <c r="A90" s="1">
        <v>84</v>
      </c>
      <c r="B90">
        <v>0.2505</v>
      </c>
      <c r="C90">
        <v>1.6899999999999998E-2</v>
      </c>
      <c r="D90">
        <v>-2.1299999999999999E-2</v>
      </c>
      <c r="E90" s="34">
        <f t="shared" si="27"/>
        <v>1.7619999999999997E-2</v>
      </c>
      <c r="F90" s="34">
        <f t="shared" si="28"/>
        <v>1.6199999999999999E-3</v>
      </c>
      <c r="G90" s="33">
        <f t="shared" si="29"/>
        <v>1.2449999999999999E-2</v>
      </c>
      <c r="H90">
        <v>0.21029999999999999</v>
      </c>
      <c r="I90">
        <v>3.9E-2</v>
      </c>
      <c r="J90">
        <v>2.47E-2</v>
      </c>
      <c r="K90" s="35">
        <f t="shared" si="30"/>
        <v>1.949999999999999E-2</v>
      </c>
      <c r="L90" s="35">
        <f t="shared" si="31"/>
        <v>2.4899999999999999E-2</v>
      </c>
      <c r="M90" s="35">
        <f t="shared" si="32"/>
        <v>1.7610000000000001E-2</v>
      </c>
      <c r="N90">
        <v>0.25190000000000001</v>
      </c>
      <c r="O90">
        <v>2.1700000000000001E-2</v>
      </c>
      <c r="P90">
        <v>9.4999999999999998E-3</v>
      </c>
      <c r="Q90" s="35">
        <f t="shared" si="33"/>
        <v>8.2300000000000151E-3</v>
      </c>
      <c r="R90" s="35">
        <f t="shared" si="34"/>
        <v>5.8600000000000006E-3</v>
      </c>
      <c r="S90" s="35">
        <f t="shared" si="35"/>
        <v>8.6800000000000002E-3</v>
      </c>
      <c r="T90">
        <v>0.2034</v>
      </c>
      <c r="U90">
        <v>1.7299999999999999E-2</v>
      </c>
      <c r="V90">
        <v>-8.9999999999999993E-3</v>
      </c>
      <c r="W90" s="35">
        <f t="shared" si="36"/>
        <v>7.3300000000000032E-3</v>
      </c>
      <c r="X90" s="35">
        <f t="shared" si="37"/>
        <v>2.4999999999999988E-3</v>
      </c>
      <c r="Y90" s="35">
        <f t="shared" si="38"/>
        <v>1.5799999999999989E-3</v>
      </c>
      <c r="Z90">
        <v>8.7400000000000005E-2</v>
      </c>
      <c r="AA90">
        <v>1.17E-2</v>
      </c>
      <c r="AB90">
        <v>-1.04E-2</v>
      </c>
      <c r="AC90" s="35">
        <f t="shared" si="39"/>
        <v>6.7800000000000082E-3</v>
      </c>
      <c r="AD90" s="35">
        <f t="shared" si="40"/>
        <v>1.939999999999999E-3</v>
      </c>
      <c r="AE90" s="35">
        <f t="shared" si="41"/>
        <v>9.7799999999999988E-3</v>
      </c>
      <c r="AF90">
        <v>0.15679999999999999</v>
      </c>
      <c r="AG90">
        <v>6.4999999999999997E-3</v>
      </c>
      <c r="AH90">
        <v>8.3999999999999995E-3</v>
      </c>
      <c r="AI90" s="35">
        <f t="shared" si="42"/>
        <v>1.5949999999999992E-2</v>
      </c>
      <c r="AJ90" s="35">
        <f t="shared" si="43"/>
        <v>4.4899999999999992E-3</v>
      </c>
      <c r="AK90" s="35">
        <f t="shared" si="44"/>
        <v>7.5199999999999998E-3</v>
      </c>
      <c r="AL90">
        <v>0.20399999999999999</v>
      </c>
      <c r="AM90">
        <v>4.5999999999999999E-3</v>
      </c>
      <c r="AN90">
        <v>4.8999999999999998E-3</v>
      </c>
      <c r="AO90" s="35">
        <f t="shared" si="45"/>
        <v>1.8619999999999998E-2</v>
      </c>
      <c r="AP90" s="35">
        <f t="shared" si="46"/>
        <v>5.9100000000000003E-3</v>
      </c>
      <c r="AQ90" s="35">
        <f t="shared" si="47"/>
        <v>7.499999999999998E-4</v>
      </c>
      <c r="AR90">
        <v>9.6000000000000002E-2</v>
      </c>
      <c r="AS90">
        <v>2.3999999999999998E-3</v>
      </c>
      <c r="AT90">
        <v>-1.52E-2</v>
      </c>
      <c r="AU90" s="35">
        <f t="shared" si="48"/>
        <v>2.030000000000004E-3</v>
      </c>
      <c r="AV90" s="35">
        <f t="shared" si="49"/>
        <v>4.2900000000000004E-3</v>
      </c>
      <c r="AW90" s="35">
        <f t="shared" si="50"/>
        <v>5.8600000000000006E-3</v>
      </c>
      <c r="AX90">
        <v>0.18010000000000001</v>
      </c>
      <c r="AY90">
        <v>-3.2099999999999997E-2</v>
      </c>
      <c r="AZ90">
        <v>1.7999999999999999E-2</v>
      </c>
      <c r="BA90" s="35">
        <f t="shared" si="51"/>
        <v>5.7840000000000016E-2</v>
      </c>
      <c r="BB90" s="35">
        <f t="shared" si="52"/>
        <v>2.3569999999999997E-2</v>
      </c>
      <c r="BC90" s="35">
        <f t="shared" si="53"/>
        <v>4.9299999999999986E-3</v>
      </c>
    </row>
    <row r="91" spans="1:55" ht="15">
      <c r="A91" s="1">
        <v>85</v>
      </c>
      <c r="B91">
        <v>0.2442</v>
      </c>
      <c r="C91">
        <v>8.3999999999999995E-3</v>
      </c>
      <c r="D91">
        <v>-8.9999999999999993E-3</v>
      </c>
      <c r="E91" s="34">
        <f t="shared" si="27"/>
        <v>1.1319999999999997E-2</v>
      </c>
      <c r="F91" s="34">
        <f t="shared" si="28"/>
        <v>1.0119999999999999E-2</v>
      </c>
      <c r="G91" s="33">
        <f t="shared" si="29"/>
        <v>1.4999999999999909E-4</v>
      </c>
      <c r="H91">
        <v>0.2024</v>
      </c>
      <c r="I91">
        <v>8.2000000000000007E-3</v>
      </c>
      <c r="J91">
        <v>2.8999999999999998E-3</v>
      </c>
      <c r="K91" s="35">
        <f t="shared" si="30"/>
        <v>1.1599999999999999E-2</v>
      </c>
      <c r="L91" s="35">
        <f t="shared" si="31"/>
        <v>5.899999999999999E-3</v>
      </c>
      <c r="M91" s="35">
        <f t="shared" si="32"/>
        <v>4.1900000000000001E-3</v>
      </c>
      <c r="N91">
        <v>0.2505</v>
      </c>
      <c r="O91">
        <v>3.1899999999999998E-2</v>
      </c>
      <c r="P91">
        <v>3.5000000000000001E-3</v>
      </c>
      <c r="Q91" s="35">
        <f t="shared" si="33"/>
        <v>6.8300000000000027E-3</v>
      </c>
      <c r="R91" s="35">
        <f t="shared" si="34"/>
        <v>4.3399999999999966E-3</v>
      </c>
      <c r="S91" s="35">
        <f t="shared" si="35"/>
        <v>2.6800000000000001E-3</v>
      </c>
      <c r="T91">
        <v>0.2152</v>
      </c>
      <c r="U91">
        <v>3.7999999999999999E-2</v>
      </c>
      <c r="V91">
        <v>-1.5699999999999999E-2</v>
      </c>
      <c r="W91" s="35">
        <f t="shared" si="36"/>
        <v>4.4700000000000017E-3</v>
      </c>
      <c r="X91" s="35">
        <f t="shared" si="37"/>
        <v>2.3199999999999998E-2</v>
      </c>
      <c r="Y91" s="35">
        <f t="shared" si="38"/>
        <v>8.2799999999999992E-3</v>
      </c>
      <c r="Z91">
        <v>7.5200000000000003E-2</v>
      </c>
      <c r="AA91">
        <v>-1.43E-2</v>
      </c>
      <c r="AB91">
        <v>3.3E-3</v>
      </c>
      <c r="AC91" s="35">
        <f t="shared" si="39"/>
        <v>5.4199999999999943E-3</v>
      </c>
      <c r="AD91" s="35">
        <f t="shared" si="40"/>
        <v>6.6000000000000086E-4</v>
      </c>
      <c r="AE91" s="35">
        <f t="shared" si="41"/>
        <v>2.6800000000000001E-3</v>
      </c>
      <c r="AF91">
        <v>0.188</v>
      </c>
      <c r="AG91">
        <v>-2.64E-2</v>
      </c>
      <c r="AH91">
        <v>2.12E-2</v>
      </c>
      <c r="AI91" s="35">
        <f t="shared" si="42"/>
        <v>1.5250000000000014E-2</v>
      </c>
      <c r="AJ91" s="35">
        <f t="shared" si="43"/>
        <v>2.4389999999999998E-2</v>
      </c>
      <c r="AK91" s="35">
        <f t="shared" si="44"/>
        <v>2.0320000000000001E-2</v>
      </c>
      <c r="AL91">
        <v>0.1875</v>
      </c>
      <c r="AM91">
        <v>2.58E-2</v>
      </c>
      <c r="AN91">
        <v>-1.7000000000000001E-2</v>
      </c>
      <c r="AO91" s="35">
        <f t="shared" si="45"/>
        <v>2.1200000000000108E-3</v>
      </c>
      <c r="AP91" s="35">
        <f t="shared" si="46"/>
        <v>1.529E-2</v>
      </c>
      <c r="AQ91" s="35">
        <f t="shared" si="47"/>
        <v>1.285E-2</v>
      </c>
      <c r="AR91">
        <v>9.01E-2</v>
      </c>
      <c r="AS91">
        <v>1.04E-2</v>
      </c>
      <c r="AT91">
        <v>5.9999999999999995E-4</v>
      </c>
      <c r="AU91" s="35">
        <f t="shared" si="48"/>
        <v>7.9300000000000065E-3</v>
      </c>
      <c r="AV91" s="35">
        <f t="shared" si="49"/>
        <v>3.7099999999999998E-3</v>
      </c>
      <c r="AW91" s="35">
        <f t="shared" si="50"/>
        <v>8.7399999999999995E-3</v>
      </c>
      <c r="AX91">
        <v>0.14910000000000001</v>
      </c>
      <c r="AY91">
        <v>-1.29E-2</v>
      </c>
      <c r="AZ91">
        <v>5.0000000000000001E-3</v>
      </c>
      <c r="BA91" s="35">
        <f t="shared" si="51"/>
        <v>2.6840000000000017E-2</v>
      </c>
      <c r="BB91" s="35">
        <f t="shared" si="52"/>
        <v>4.3700000000000006E-3</v>
      </c>
      <c r="BC91" s="35">
        <f t="shared" si="53"/>
        <v>8.0700000000000008E-3</v>
      </c>
    </row>
    <row r="92" spans="1:55" ht="15">
      <c r="A92" s="1">
        <v>86</v>
      </c>
      <c r="B92">
        <v>0.23699999999999999</v>
      </c>
      <c r="C92">
        <v>3.4500000000000003E-2</v>
      </c>
      <c r="D92">
        <v>-8.8000000000000005E-3</v>
      </c>
      <c r="E92" s="34">
        <f t="shared" si="27"/>
        <v>4.1199999999999848E-3</v>
      </c>
      <c r="F92" s="34">
        <f t="shared" si="28"/>
        <v>1.5980000000000005E-2</v>
      </c>
      <c r="G92" s="33">
        <f t="shared" si="29"/>
        <v>4.9999999999999697E-5</v>
      </c>
      <c r="H92">
        <v>0.16980000000000001</v>
      </c>
      <c r="I92">
        <v>-1.34E-2</v>
      </c>
      <c r="J92">
        <v>5.5999999999999999E-3</v>
      </c>
      <c r="K92" s="35">
        <f t="shared" si="30"/>
        <v>2.0999999999999991E-2</v>
      </c>
      <c r="L92" s="35">
        <f t="shared" si="31"/>
        <v>6.9999999999999923E-4</v>
      </c>
      <c r="M92" s="35">
        <f t="shared" si="32"/>
        <v>1.49E-3</v>
      </c>
      <c r="N92">
        <v>0.247</v>
      </c>
      <c r="O92">
        <v>3.3500000000000002E-2</v>
      </c>
      <c r="P92">
        <v>1E-3</v>
      </c>
      <c r="Q92" s="35">
        <f t="shared" si="33"/>
        <v>3.3299999999999996E-3</v>
      </c>
      <c r="R92" s="35">
        <f t="shared" si="34"/>
        <v>5.9400000000000008E-3</v>
      </c>
      <c r="S92" s="35">
        <f t="shared" si="35"/>
        <v>1.8000000000000004E-4</v>
      </c>
      <c r="T92">
        <v>0.2142</v>
      </c>
      <c r="U92">
        <v>4.53E-2</v>
      </c>
      <c r="V92">
        <v>-2.4299999999999999E-2</v>
      </c>
      <c r="W92" s="35">
        <f t="shared" si="36"/>
        <v>3.4700000000000009E-3</v>
      </c>
      <c r="X92" s="35">
        <f t="shared" si="37"/>
        <v>3.0499999999999999E-2</v>
      </c>
      <c r="Y92" s="35">
        <f t="shared" si="38"/>
        <v>1.6879999999999999E-2</v>
      </c>
      <c r="Z92">
        <v>9.9599999999999994E-2</v>
      </c>
      <c r="AA92">
        <v>-1.0699999999999999E-2</v>
      </c>
      <c r="AB92">
        <v>2.7000000000000001E-3</v>
      </c>
      <c r="AC92" s="35">
        <f t="shared" si="39"/>
        <v>1.8979999999999997E-2</v>
      </c>
      <c r="AD92" s="35">
        <f t="shared" si="40"/>
        <v>2.9399999999999999E-3</v>
      </c>
      <c r="AE92" s="35">
        <f t="shared" si="41"/>
        <v>2.0800000000000003E-3</v>
      </c>
      <c r="AF92">
        <v>0.1804</v>
      </c>
      <c r="AG92">
        <v>2.3199999999999998E-2</v>
      </c>
      <c r="AH92">
        <v>-1.8499999999999999E-2</v>
      </c>
      <c r="AI92" s="35">
        <f t="shared" si="42"/>
        <v>7.6500000000000179E-3</v>
      </c>
      <c r="AJ92" s="35">
        <f t="shared" si="43"/>
        <v>2.1189999999999997E-2</v>
      </c>
      <c r="AK92" s="35">
        <f t="shared" si="44"/>
        <v>1.762E-2</v>
      </c>
      <c r="AL92">
        <v>0.19259999999999999</v>
      </c>
      <c r="AM92">
        <v>2.24E-2</v>
      </c>
      <c r="AN92">
        <v>-1.9E-2</v>
      </c>
      <c r="AO92" s="35">
        <f t="shared" si="45"/>
        <v>7.2200000000000042E-3</v>
      </c>
      <c r="AP92" s="35">
        <f t="shared" si="46"/>
        <v>1.189E-2</v>
      </c>
      <c r="AQ92" s="35">
        <f t="shared" si="47"/>
        <v>1.4849999999999999E-2</v>
      </c>
      <c r="AR92">
        <v>0.12520000000000001</v>
      </c>
      <c r="AS92">
        <v>-8.5000000000000006E-3</v>
      </c>
      <c r="AT92">
        <v>-2.7000000000000001E-3</v>
      </c>
      <c r="AU92" s="35">
        <f t="shared" si="48"/>
        <v>2.717E-2</v>
      </c>
      <c r="AV92" s="35">
        <f t="shared" si="49"/>
        <v>1.8100000000000008E-3</v>
      </c>
      <c r="AW92" s="35">
        <f t="shared" si="50"/>
        <v>6.6399999999999992E-3</v>
      </c>
      <c r="AX92">
        <v>0.1162</v>
      </c>
      <c r="AY92">
        <v>1.5100000000000001E-2</v>
      </c>
      <c r="AZ92">
        <v>-6.7999999999999996E-3</v>
      </c>
      <c r="BA92" s="35">
        <f t="shared" si="51"/>
        <v>6.0599999999999959E-3</v>
      </c>
      <c r="BB92" s="35">
        <f t="shared" si="52"/>
        <v>6.5700000000000012E-3</v>
      </c>
      <c r="BC92" s="35">
        <f t="shared" si="53"/>
        <v>6.2700000000000004E-3</v>
      </c>
    </row>
    <row r="93" spans="1:55" ht="15">
      <c r="A93" s="1">
        <v>87</v>
      </c>
      <c r="B93">
        <v>0.2364</v>
      </c>
      <c r="C93">
        <v>2.87E-2</v>
      </c>
      <c r="D93">
        <v>7.4999999999999997E-3</v>
      </c>
      <c r="E93" s="34">
        <f t="shared" si="27"/>
        <v>3.5199999999999954E-3</v>
      </c>
      <c r="F93" s="34">
        <f t="shared" si="28"/>
        <v>1.0180000000000002E-2</v>
      </c>
      <c r="G93" s="33">
        <f t="shared" si="29"/>
        <v>1.3500000000000005E-3</v>
      </c>
      <c r="H93">
        <v>0.19170000000000001</v>
      </c>
      <c r="I93">
        <v>-3.2000000000000002E-3</v>
      </c>
      <c r="J93">
        <v>0.01</v>
      </c>
      <c r="K93" s="35">
        <f t="shared" si="30"/>
        <v>9.000000000000119E-4</v>
      </c>
      <c r="L93" s="35">
        <f t="shared" si="31"/>
        <v>1.09E-2</v>
      </c>
      <c r="M93" s="35">
        <f t="shared" si="32"/>
        <v>2.9100000000000003E-3</v>
      </c>
      <c r="N93">
        <v>0.24410000000000001</v>
      </c>
      <c r="O93">
        <v>3.5700000000000003E-2</v>
      </c>
      <c r="P93">
        <v>-8.8000000000000005E-3</v>
      </c>
      <c r="Q93" s="35">
        <f t="shared" si="33"/>
        <v>4.300000000000137E-4</v>
      </c>
      <c r="R93" s="35">
        <f t="shared" si="34"/>
        <v>8.1400000000000014E-3</v>
      </c>
      <c r="S93" s="35">
        <f t="shared" si="35"/>
        <v>7.980000000000001E-3</v>
      </c>
      <c r="T93">
        <v>0.22720000000000001</v>
      </c>
      <c r="U93">
        <v>5.2900000000000003E-2</v>
      </c>
      <c r="V93">
        <v>-2.9499999999999998E-2</v>
      </c>
      <c r="W93" s="35">
        <f t="shared" si="36"/>
        <v>1.6470000000000012E-2</v>
      </c>
      <c r="X93" s="35">
        <f t="shared" si="37"/>
        <v>3.8100000000000002E-2</v>
      </c>
      <c r="Y93" s="35">
        <f t="shared" si="38"/>
        <v>2.2079999999999999E-2</v>
      </c>
      <c r="Z93">
        <v>8.8499999999999995E-2</v>
      </c>
      <c r="AA93">
        <v>1.9400000000000001E-2</v>
      </c>
      <c r="AB93">
        <v>-3.5000000000000001E-3</v>
      </c>
      <c r="AC93" s="35">
        <f t="shared" si="39"/>
        <v>7.8799999999999981E-3</v>
      </c>
      <c r="AD93" s="35">
        <f t="shared" si="40"/>
        <v>5.7600000000000012E-3</v>
      </c>
      <c r="AE93" s="35">
        <f t="shared" si="41"/>
        <v>2.8800000000000002E-3</v>
      </c>
      <c r="AF93">
        <v>0.2276</v>
      </c>
      <c r="AG93">
        <v>-1.5900000000000001E-2</v>
      </c>
      <c r="AH93">
        <v>-3.9699999999999999E-2</v>
      </c>
      <c r="AI93" s="35">
        <f t="shared" si="42"/>
        <v>5.485000000000001E-2</v>
      </c>
      <c r="AJ93" s="35">
        <f t="shared" si="43"/>
        <v>1.3890000000000001E-2</v>
      </c>
      <c r="AK93" s="35">
        <f t="shared" si="44"/>
        <v>3.882E-2</v>
      </c>
      <c r="AL93">
        <v>0.1918</v>
      </c>
      <c r="AM93">
        <v>1.14E-2</v>
      </c>
      <c r="AN93">
        <v>-2.06E-2</v>
      </c>
      <c r="AO93" s="35">
        <f t="shared" si="45"/>
        <v>6.420000000000009E-3</v>
      </c>
      <c r="AP93" s="35">
        <f t="shared" si="46"/>
        <v>8.9000000000000017E-4</v>
      </c>
      <c r="AQ93" s="35">
        <f t="shared" si="47"/>
        <v>1.6449999999999999E-2</v>
      </c>
      <c r="AR93">
        <v>0.15479999999999999</v>
      </c>
      <c r="AS93">
        <v>-2.12E-2</v>
      </c>
      <c r="AT93">
        <v>1.3899999999999999E-2</v>
      </c>
      <c r="AU93" s="35">
        <f t="shared" si="48"/>
        <v>5.6769999999999987E-2</v>
      </c>
      <c r="AV93" s="35">
        <f t="shared" si="49"/>
        <v>1.451E-2</v>
      </c>
      <c r="AW93" s="35">
        <f t="shared" si="50"/>
        <v>4.5599999999999998E-3</v>
      </c>
      <c r="AX93">
        <v>0.14050000000000001</v>
      </c>
      <c r="AY93">
        <v>-2.01E-2</v>
      </c>
      <c r="AZ93">
        <v>1.8499999999999999E-2</v>
      </c>
      <c r="BA93" s="35">
        <f t="shared" si="51"/>
        <v>1.824000000000002E-2</v>
      </c>
      <c r="BB93" s="35">
        <f t="shared" si="52"/>
        <v>1.157E-2</v>
      </c>
      <c r="BC93" s="35">
        <f t="shared" si="53"/>
        <v>5.4299999999999991E-3</v>
      </c>
    </row>
    <row r="94" spans="1:55" ht="15">
      <c r="A94" s="1">
        <v>88</v>
      </c>
      <c r="B94">
        <v>0.23300000000000001</v>
      </c>
      <c r="C94">
        <v>1.52E-2</v>
      </c>
      <c r="D94">
        <v>-4.0000000000000001E-3</v>
      </c>
      <c r="E94" s="34">
        <f t="shared" si="27"/>
        <v>1.2000000000000899E-4</v>
      </c>
      <c r="F94" s="34">
        <f t="shared" si="28"/>
        <v>3.3199999999999983E-3</v>
      </c>
      <c r="G94" s="33">
        <f t="shared" si="29"/>
        <v>4.8500000000000001E-3</v>
      </c>
      <c r="H94">
        <v>0.21190000000000001</v>
      </c>
      <c r="I94">
        <v>1.6999999999999999E-3</v>
      </c>
      <c r="J94">
        <v>1.2800000000000001E-2</v>
      </c>
      <c r="K94" s="35">
        <f t="shared" si="30"/>
        <v>2.1100000000000008E-2</v>
      </c>
      <c r="L94" s="35">
        <f t="shared" si="31"/>
        <v>1.24E-2</v>
      </c>
      <c r="M94" s="35">
        <f t="shared" si="32"/>
        <v>5.7100000000000007E-3</v>
      </c>
      <c r="N94">
        <v>0.24829999999999999</v>
      </c>
      <c r="O94">
        <v>2.4400000000000002E-2</v>
      </c>
      <c r="P94">
        <v>-3.3E-3</v>
      </c>
      <c r="Q94" s="35">
        <f t="shared" si="33"/>
        <v>4.6299999999999952E-3</v>
      </c>
      <c r="R94" s="35">
        <f t="shared" si="34"/>
        <v>3.1599999999999996E-3</v>
      </c>
      <c r="S94" s="35">
        <f t="shared" si="35"/>
        <v>2.48E-3</v>
      </c>
      <c r="T94">
        <v>0.21229999999999999</v>
      </c>
      <c r="U94">
        <v>3.61E-2</v>
      </c>
      <c r="V94">
        <v>-1.9E-2</v>
      </c>
      <c r="W94" s="35">
        <f t="shared" si="36"/>
        <v>1.5699999999999881E-3</v>
      </c>
      <c r="X94" s="35">
        <f t="shared" si="37"/>
        <v>2.1299999999999999E-2</v>
      </c>
      <c r="Y94" s="35">
        <f t="shared" si="38"/>
        <v>1.158E-2</v>
      </c>
      <c r="Z94">
        <v>7.3800000000000004E-2</v>
      </c>
      <c r="AA94">
        <v>4.9399999999999999E-2</v>
      </c>
      <c r="AB94">
        <v>-1.5E-3</v>
      </c>
      <c r="AC94" s="35">
        <f t="shared" si="39"/>
        <v>6.8199999999999927E-3</v>
      </c>
      <c r="AD94" s="35">
        <f t="shared" si="40"/>
        <v>3.576E-2</v>
      </c>
      <c r="AE94" s="35">
        <f t="shared" si="41"/>
        <v>8.8000000000000003E-4</v>
      </c>
      <c r="AF94">
        <v>0.13850000000000001</v>
      </c>
      <c r="AG94">
        <v>5.45E-2</v>
      </c>
      <c r="AH94">
        <v>-4.9099999999999998E-2</v>
      </c>
      <c r="AI94" s="35">
        <f t="shared" si="42"/>
        <v>3.4249999999999975E-2</v>
      </c>
      <c r="AJ94" s="35">
        <f t="shared" si="43"/>
        <v>5.2490000000000002E-2</v>
      </c>
      <c r="AK94" s="35">
        <f t="shared" si="44"/>
        <v>4.8219999999999999E-2</v>
      </c>
      <c r="AL94">
        <v>0.1986</v>
      </c>
      <c r="AM94">
        <v>2.0799999999999999E-2</v>
      </c>
      <c r="AN94">
        <v>-1.8700000000000001E-2</v>
      </c>
      <c r="AO94" s="35">
        <f t="shared" si="45"/>
        <v>1.322000000000001E-2</v>
      </c>
      <c r="AP94" s="35">
        <f t="shared" si="46"/>
        <v>1.0289999999999999E-2</v>
      </c>
      <c r="AQ94" s="35">
        <f t="shared" si="47"/>
        <v>1.455E-2</v>
      </c>
      <c r="AR94">
        <v>0.17330000000000001</v>
      </c>
      <c r="AS94">
        <v>-1.11E-2</v>
      </c>
      <c r="AT94">
        <v>3.0999999999999999E-3</v>
      </c>
      <c r="AU94" s="35">
        <f t="shared" si="48"/>
        <v>7.5270000000000004E-2</v>
      </c>
      <c r="AV94" s="35">
        <f t="shared" si="49"/>
        <v>4.4100000000000007E-3</v>
      </c>
      <c r="AW94" s="35">
        <f t="shared" si="50"/>
        <v>6.239999999999999E-3</v>
      </c>
      <c r="AX94">
        <v>0.1087</v>
      </c>
      <c r="AY94">
        <v>1.24E-2</v>
      </c>
      <c r="AZ94">
        <v>1.9900000000000001E-2</v>
      </c>
      <c r="BA94" s="35">
        <f t="shared" si="51"/>
        <v>1.3559999999999989E-2</v>
      </c>
      <c r="BB94" s="35">
        <f t="shared" si="52"/>
        <v>3.8700000000000002E-3</v>
      </c>
      <c r="BC94" s="35">
        <f t="shared" si="53"/>
        <v>6.830000000000001E-3</v>
      </c>
    </row>
    <row r="95" spans="1:55" ht="15">
      <c r="A95" s="1">
        <v>89</v>
      </c>
      <c r="B95">
        <v>0.2167</v>
      </c>
      <c r="C95">
        <v>1.1900000000000001E-2</v>
      </c>
      <c r="D95">
        <v>-3.3999999999999998E-3</v>
      </c>
      <c r="E95" s="34">
        <f t="shared" si="27"/>
        <v>1.618E-2</v>
      </c>
      <c r="F95" s="34">
        <f t="shared" si="28"/>
        <v>6.6199999999999974E-3</v>
      </c>
      <c r="G95" s="33">
        <f t="shared" si="29"/>
        <v>5.45E-3</v>
      </c>
      <c r="H95">
        <v>0.1857</v>
      </c>
      <c r="I95">
        <v>4.1200000000000001E-2</v>
      </c>
      <c r="J95">
        <v>2.52E-2</v>
      </c>
      <c r="K95" s="35">
        <f t="shared" si="30"/>
        <v>5.0999999999999934E-3</v>
      </c>
      <c r="L95" s="35">
        <f t="shared" si="31"/>
        <v>2.7099999999999999E-2</v>
      </c>
      <c r="M95" s="35">
        <f t="shared" si="32"/>
        <v>1.8110000000000001E-2</v>
      </c>
      <c r="N95">
        <v>0.25629999999999997</v>
      </c>
      <c r="O95">
        <v>2.6100000000000002E-2</v>
      </c>
      <c r="P95">
        <v>1.12E-2</v>
      </c>
      <c r="Q95" s="35">
        <f t="shared" si="33"/>
        <v>1.2629999999999975E-2</v>
      </c>
      <c r="R95" s="35">
        <f t="shared" si="34"/>
        <v>1.4599999999999995E-3</v>
      </c>
      <c r="S95" s="35">
        <f t="shared" si="35"/>
        <v>1.038E-2</v>
      </c>
      <c r="T95">
        <v>0.2162</v>
      </c>
      <c r="U95">
        <v>3.3500000000000002E-2</v>
      </c>
      <c r="V95">
        <v>-7.1000000000000004E-3</v>
      </c>
      <c r="W95" s="35">
        <f t="shared" si="36"/>
        <v>5.4700000000000026E-3</v>
      </c>
      <c r="X95" s="35">
        <f t="shared" si="37"/>
        <v>1.8700000000000001E-2</v>
      </c>
      <c r="Y95" s="35">
        <f t="shared" si="38"/>
        <v>3.1999999999999997E-4</v>
      </c>
      <c r="Z95">
        <v>7.4700000000000003E-2</v>
      </c>
      <c r="AA95">
        <v>-1.5699999999999999E-2</v>
      </c>
      <c r="AB95">
        <v>-7.1999999999999998E-3</v>
      </c>
      <c r="AC95" s="35">
        <f t="shared" si="39"/>
        <v>5.9199999999999947E-3</v>
      </c>
      <c r="AD95" s="35">
        <f t="shared" si="40"/>
        <v>2.0599999999999993E-3</v>
      </c>
      <c r="AE95" s="35">
        <f t="shared" si="41"/>
        <v>6.5799999999999999E-3</v>
      </c>
      <c r="AF95">
        <v>0.1147</v>
      </c>
      <c r="AG95">
        <v>3.15E-2</v>
      </c>
      <c r="AH95">
        <v>1.12E-2</v>
      </c>
      <c r="AI95" s="35">
        <f t="shared" si="42"/>
        <v>5.804999999999999E-2</v>
      </c>
      <c r="AJ95" s="35">
        <f t="shared" si="43"/>
        <v>2.9489999999999999E-2</v>
      </c>
      <c r="AK95" s="35">
        <f t="shared" si="44"/>
        <v>1.0319999999999999E-2</v>
      </c>
      <c r="AL95">
        <v>0.17319999999999999</v>
      </c>
      <c r="AM95">
        <v>2.7199999999999998E-2</v>
      </c>
      <c r="AN95">
        <v>-1.7299999999999999E-2</v>
      </c>
      <c r="AO95" s="35">
        <f t="shared" si="45"/>
        <v>1.2179999999999996E-2</v>
      </c>
      <c r="AP95" s="35">
        <f t="shared" si="46"/>
        <v>1.6689999999999997E-2</v>
      </c>
      <c r="AQ95" s="35">
        <f t="shared" si="47"/>
        <v>1.3149999999999998E-2</v>
      </c>
      <c r="AR95">
        <v>8.8099999999999998E-2</v>
      </c>
      <c r="AS95">
        <v>3.0999999999999999E-3</v>
      </c>
      <c r="AT95">
        <v>6.7000000000000002E-3</v>
      </c>
      <c r="AU95" s="35">
        <f t="shared" si="48"/>
        <v>9.9300000000000083E-3</v>
      </c>
      <c r="AV95" s="35">
        <f t="shared" si="49"/>
        <v>3.5899999999999999E-3</v>
      </c>
      <c r="AW95" s="35">
        <f t="shared" si="50"/>
        <v>2.6399999999999991E-3</v>
      </c>
      <c r="AX95">
        <v>7.6200000000000004E-2</v>
      </c>
      <c r="AY95">
        <v>1.9E-2</v>
      </c>
      <c r="AZ95">
        <v>2.5600000000000001E-2</v>
      </c>
      <c r="BA95" s="35">
        <f t="shared" si="51"/>
        <v>4.605999999999999E-2</v>
      </c>
      <c r="BB95" s="35">
        <f t="shared" si="52"/>
        <v>1.047E-2</v>
      </c>
      <c r="BC95" s="35">
        <f t="shared" si="53"/>
        <v>1.2530000000000001E-2</v>
      </c>
    </row>
    <row r="96" spans="1:55" ht="15">
      <c r="A96" s="1">
        <v>90</v>
      </c>
      <c r="B96">
        <v>0.21940000000000001</v>
      </c>
      <c r="C96">
        <v>1.47E-2</v>
      </c>
      <c r="D96">
        <v>3.3999999999999998E-3</v>
      </c>
      <c r="E96" s="34">
        <f t="shared" si="27"/>
        <v>1.3479999999999992E-2</v>
      </c>
      <c r="F96" s="34">
        <f t="shared" si="28"/>
        <v>3.8199999999999987E-3</v>
      </c>
      <c r="G96" s="33">
        <f t="shared" si="29"/>
        <v>5.45E-3</v>
      </c>
      <c r="H96">
        <v>0.14549999999999999</v>
      </c>
      <c r="I96">
        <v>3.5000000000000001E-3</v>
      </c>
      <c r="J96">
        <v>5.0000000000000001E-4</v>
      </c>
      <c r="K96" s="35">
        <f t="shared" si="30"/>
        <v>4.5300000000000007E-2</v>
      </c>
      <c r="L96" s="35">
        <f t="shared" si="31"/>
        <v>1.06E-2</v>
      </c>
      <c r="M96" s="35">
        <f t="shared" si="32"/>
        <v>6.5900000000000004E-3</v>
      </c>
      <c r="N96">
        <v>0.25719999999999998</v>
      </c>
      <c r="O96">
        <v>2.6499999999999999E-2</v>
      </c>
      <c r="P96">
        <v>7.3000000000000001E-3</v>
      </c>
      <c r="Q96" s="35">
        <f t="shared" si="33"/>
        <v>1.3529999999999986E-2</v>
      </c>
      <c r="R96" s="35">
        <f t="shared" si="34"/>
        <v>1.0600000000000019E-3</v>
      </c>
      <c r="S96" s="35">
        <f t="shared" si="35"/>
        <v>6.4799999999999996E-3</v>
      </c>
      <c r="T96">
        <v>0.2117</v>
      </c>
      <c r="U96">
        <v>2.8000000000000001E-2</v>
      </c>
      <c r="V96">
        <v>-7.1000000000000004E-3</v>
      </c>
      <c r="W96" s="35">
        <f t="shared" si="36"/>
        <v>9.6999999999999864E-4</v>
      </c>
      <c r="X96" s="35">
        <f t="shared" si="37"/>
        <v>1.32E-2</v>
      </c>
      <c r="Y96" s="35">
        <f t="shared" si="38"/>
        <v>3.1999999999999997E-4</v>
      </c>
      <c r="Z96">
        <v>4.5999999999999999E-2</v>
      </c>
      <c r="AA96">
        <v>-3.1699999999999999E-2</v>
      </c>
      <c r="AB96">
        <v>2.53E-2</v>
      </c>
      <c r="AC96" s="35">
        <f t="shared" si="39"/>
        <v>3.4619999999999998E-2</v>
      </c>
      <c r="AD96" s="35">
        <f t="shared" si="40"/>
        <v>1.806E-2</v>
      </c>
      <c r="AE96" s="35">
        <f t="shared" si="41"/>
        <v>2.4680000000000001E-2</v>
      </c>
      <c r="AF96">
        <v>0.1764</v>
      </c>
      <c r="AG96">
        <v>2.6200000000000001E-2</v>
      </c>
      <c r="AH96">
        <v>7.4999999999999997E-3</v>
      </c>
      <c r="AI96" s="35">
        <f t="shared" si="42"/>
        <v>3.6500000000000143E-3</v>
      </c>
      <c r="AJ96" s="35">
        <f t="shared" si="43"/>
        <v>2.419E-2</v>
      </c>
      <c r="AK96" s="35">
        <f t="shared" si="44"/>
        <v>6.62E-3</v>
      </c>
      <c r="AL96">
        <v>0.1532</v>
      </c>
      <c r="AM96">
        <v>1.37E-2</v>
      </c>
      <c r="AN96">
        <v>-5.4000000000000003E-3</v>
      </c>
      <c r="AO96" s="35">
        <f t="shared" si="45"/>
        <v>3.2179999999999986E-2</v>
      </c>
      <c r="AP96" s="35">
        <f t="shared" si="46"/>
        <v>3.1900000000000001E-3</v>
      </c>
      <c r="AQ96" s="35">
        <f t="shared" si="47"/>
        <v>1.2500000000000002E-3</v>
      </c>
      <c r="AR96">
        <v>6.8699999999999997E-2</v>
      </c>
      <c r="AS96">
        <v>4.8099999999999997E-2</v>
      </c>
      <c r="AT96">
        <v>1.9599999999999999E-2</v>
      </c>
      <c r="AU96" s="35">
        <f t="shared" si="48"/>
        <v>2.9330000000000009E-2</v>
      </c>
      <c r="AV96" s="35">
        <f t="shared" si="49"/>
        <v>4.1409999999999995E-2</v>
      </c>
      <c r="AW96" s="35">
        <f t="shared" si="50"/>
        <v>1.026E-2</v>
      </c>
      <c r="AX96">
        <v>0.13689999999999999</v>
      </c>
      <c r="AY96">
        <v>-5.9999999999999995E-4</v>
      </c>
      <c r="AZ96">
        <v>1.26E-2</v>
      </c>
      <c r="BA96" s="35">
        <f t="shared" si="51"/>
        <v>1.464E-2</v>
      </c>
      <c r="BB96" s="35">
        <f t="shared" si="52"/>
        <v>7.9299999999999995E-3</v>
      </c>
      <c r="BC96" s="35">
        <f t="shared" si="53"/>
        <v>4.6999999999999993E-4</v>
      </c>
    </row>
    <row r="97" spans="1:55" ht="15">
      <c r="A97" s="1">
        <v>91</v>
      </c>
      <c r="B97">
        <v>0.2117</v>
      </c>
      <c r="C97">
        <v>0.02</v>
      </c>
      <c r="D97">
        <v>-1.12E-2</v>
      </c>
      <c r="E97" s="34">
        <f t="shared" si="27"/>
        <v>2.1180000000000004E-2</v>
      </c>
      <c r="F97" s="34">
        <f t="shared" si="28"/>
        <v>1.4800000000000021E-3</v>
      </c>
      <c r="G97" s="33">
        <f t="shared" si="29"/>
        <v>2.3499999999999997E-3</v>
      </c>
      <c r="H97">
        <v>0.13880000000000001</v>
      </c>
      <c r="I97">
        <v>-4.7100000000000003E-2</v>
      </c>
      <c r="J97">
        <v>6.4999999999999997E-3</v>
      </c>
      <c r="K97" s="35">
        <f t="shared" si="30"/>
        <v>5.1999999999999991E-2</v>
      </c>
      <c r="L97" s="35">
        <f t="shared" si="31"/>
        <v>3.3000000000000002E-2</v>
      </c>
      <c r="M97" s="35">
        <f t="shared" si="32"/>
        <v>5.9000000000000025E-4</v>
      </c>
      <c r="N97">
        <v>0.24779999999999999</v>
      </c>
      <c r="O97">
        <v>2.01E-2</v>
      </c>
      <c r="P97">
        <v>4.7999999999999996E-3</v>
      </c>
      <c r="Q97" s="35">
        <f t="shared" si="33"/>
        <v>4.1299999999999948E-3</v>
      </c>
      <c r="R97" s="35">
        <f t="shared" si="34"/>
        <v>7.4600000000000014E-3</v>
      </c>
      <c r="S97" s="35">
        <f t="shared" si="35"/>
        <v>3.9799999999999992E-3</v>
      </c>
      <c r="T97">
        <v>0.19670000000000001</v>
      </c>
      <c r="U97">
        <v>3.3799999999999997E-2</v>
      </c>
      <c r="V97">
        <v>-3.3999999999999998E-3</v>
      </c>
      <c r="W97" s="35">
        <f t="shared" si="36"/>
        <v>1.4029999999999987E-2</v>
      </c>
      <c r="X97" s="35">
        <f t="shared" si="37"/>
        <v>1.8999999999999996E-2</v>
      </c>
      <c r="Y97" s="35">
        <f t="shared" si="38"/>
        <v>4.020000000000001E-3</v>
      </c>
      <c r="Z97">
        <v>5.8900000000000001E-2</v>
      </c>
      <c r="AA97">
        <v>7.0800000000000002E-2</v>
      </c>
      <c r="AB97">
        <v>3.0800000000000001E-2</v>
      </c>
      <c r="AC97" s="35">
        <f t="shared" si="39"/>
        <v>2.1719999999999996E-2</v>
      </c>
      <c r="AD97" s="35">
        <f t="shared" si="40"/>
        <v>5.7160000000000002E-2</v>
      </c>
      <c r="AE97" s="35">
        <f t="shared" si="41"/>
        <v>3.0180000000000002E-2</v>
      </c>
      <c r="AF97">
        <v>0.16420000000000001</v>
      </c>
      <c r="AG97">
        <v>-1.2500000000000001E-2</v>
      </c>
      <c r="AH97">
        <v>-2E-3</v>
      </c>
      <c r="AI97" s="35">
        <f t="shared" si="42"/>
        <v>8.5499999999999743E-3</v>
      </c>
      <c r="AJ97" s="35">
        <f t="shared" si="43"/>
        <v>1.0490000000000001E-2</v>
      </c>
      <c r="AK97" s="35">
        <f t="shared" si="44"/>
        <v>1.1199999999999999E-3</v>
      </c>
      <c r="AL97">
        <v>0.1452</v>
      </c>
      <c r="AM97">
        <v>2.5100000000000001E-2</v>
      </c>
      <c r="AN97">
        <v>1.26E-2</v>
      </c>
      <c r="AO97" s="35">
        <f t="shared" si="45"/>
        <v>4.0179999999999993E-2</v>
      </c>
      <c r="AP97" s="35">
        <f t="shared" si="46"/>
        <v>1.4590000000000001E-2</v>
      </c>
      <c r="AQ97" s="35">
        <f t="shared" si="47"/>
        <v>8.4499999999999992E-3</v>
      </c>
      <c r="AR97">
        <v>0.11310000000000001</v>
      </c>
      <c r="AS97">
        <v>1.8200000000000001E-2</v>
      </c>
      <c r="AT97">
        <v>-8.0999999999999996E-3</v>
      </c>
      <c r="AU97" s="35">
        <f t="shared" si="48"/>
        <v>1.507E-2</v>
      </c>
      <c r="AV97" s="35">
        <f t="shared" si="49"/>
        <v>1.1510000000000001E-2</v>
      </c>
      <c r="AW97" s="35">
        <f t="shared" si="50"/>
        <v>1.2399999999999998E-3</v>
      </c>
      <c r="AX97">
        <v>0.1384</v>
      </c>
      <c r="AY97">
        <v>2.0799999999999999E-2</v>
      </c>
      <c r="AZ97">
        <v>-2.6100000000000002E-2</v>
      </c>
      <c r="BA97" s="35">
        <f t="shared" si="51"/>
        <v>1.6140000000000002E-2</v>
      </c>
      <c r="BB97" s="35">
        <f t="shared" si="52"/>
        <v>1.227E-2</v>
      </c>
      <c r="BC97" s="35">
        <f t="shared" si="53"/>
        <v>1.3030000000000002E-2</v>
      </c>
    </row>
    <row r="98" spans="1:55" ht="15">
      <c r="A98" s="1">
        <v>92</v>
      </c>
      <c r="B98">
        <v>0.23319999999999999</v>
      </c>
      <c r="C98">
        <v>1.54E-2</v>
      </c>
      <c r="D98">
        <v>-1.01E-2</v>
      </c>
      <c r="E98" s="34">
        <f t="shared" si="27"/>
        <v>3.1999999999998696E-4</v>
      </c>
      <c r="F98" s="34">
        <f t="shared" si="28"/>
        <v>3.1199999999999978E-3</v>
      </c>
      <c r="G98" s="33">
        <f t="shared" si="29"/>
        <v>1.2499999999999994E-3</v>
      </c>
      <c r="H98">
        <v>0.17929999999999999</v>
      </c>
      <c r="I98">
        <v>3.6499999999999998E-2</v>
      </c>
      <c r="J98">
        <v>1.0200000000000001E-2</v>
      </c>
      <c r="K98" s="35">
        <f t="shared" si="30"/>
        <v>1.150000000000001E-2</v>
      </c>
      <c r="L98" s="35">
        <f t="shared" si="31"/>
        <v>2.2399999999999996E-2</v>
      </c>
      <c r="M98" s="35">
        <f t="shared" si="32"/>
        <v>3.1100000000000008E-3</v>
      </c>
      <c r="N98">
        <v>0.2336</v>
      </c>
      <c r="O98">
        <v>3.0200000000000001E-2</v>
      </c>
      <c r="P98">
        <v>-6.3E-3</v>
      </c>
      <c r="Q98" s="35">
        <f t="shared" si="33"/>
        <v>1.0069999999999996E-2</v>
      </c>
      <c r="R98" s="35">
        <f t="shared" si="34"/>
        <v>2.64E-3</v>
      </c>
      <c r="S98" s="35">
        <f t="shared" si="35"/>
        <v>5.4800000000000005E-3</v>
      </c>
      <c r="T98">
        <v>0.2001</v>
      </c>
      <c r="U98">
        <v>4.5499999999999999E-2</v>
      </c>
      <c r="V98">
        <v>-3.8999999999999998E-3</v>
      </c>
      <c r="W98" s="35">
        <f t="shared" si="36"/>
        <v>1.0630000000000001E-2</v>
      </c>
      <c r="X98" s="35">
        <f t="shared" si="37"/>
        <v>3.0699999999999998E-2</v>
      </c>
      <c r="Y98" s="35">
        <f t="shared" si="38"/>
        <v>3.5200000000000006E-3</v>
      </c>
      <c r="Z98">
        <v>6.5799999999999997E-2</v>
      </c>
      <c r="AA98">
        <v>5.1700000000000003E-2</v>
      </c>
      <c r="AB98">
        <v>1.49E-2</v>
      </c>
      <c r="AC98" s="35">
        <f t="shared" si="39"/>
        <v>1.482E-2</v>
      </c>
      <c r="AD98" s="35">
        <f t="shared" si="40"/>
        <v>3.8060000000000004E-2</v>
      </c>
      <c r="AE98" s="35">
        <f t="shared" si="41"/>
        <v>1.4279999999999999E-2</v>
      </c>
      <c r="AF98">
        <v>0.18149999999999999</v>
      </c>
      <c r="AG98">
        <v>-0.04</v>
      </c>
      <c r="AH98">
        <v>3.5299999999999998E-2</v>
      </c>
      <c r="AI98" s="35">
        <f t="shared" si="42"/>
        <v>8.7500000000000078E-3</v>
      </c>
      <c r="AJ98" s="35">
        <f t="shared" si="43"/>
        <v>3.7990000000000003E-2</v>
      </c>
      <c r="AK98" s="35">
        <f t="shared" si="44"/>
        <v>3.4419999999999999E-2</v>
      </c>
      <c r="AL98">
        <v>0.14549999999999999</v>
      </c>
      <c r="AM98">
        <v>2.1000000000000001E-2</v>
      </c>
      <c r="AN98">
        <v>2.3E-3</v>
      </c>
      <c r="AO98" s="35">
        <f t="shared" si="45"/>
        <v>3.9879999999999999E-2</v>
      </c>
      <c r="AP98" s="35">
        <f t="shared" si="46"/>
        <v>1.0490000000000001E-2</v>
      </c>
      <c r="AQ98" s="35">
        <f t="shared" si="47"/>
        <v>1.8500000000000001E-3</v>
      </c>
      <c r="AR98">
        <v>0.16089999999999999</v>
      </c>
      <c r="AS98">
        <v>-2.5700000000000001E-2</v>
      </c>
      <c r="AT98">
        <v>1.4E-2</v>
      </c>
      <c r="AU98" s="35">
        <f t="shared" si="48"/>
        <v>6.2869999999999981E-2</v>
      </c>
      <c r="AV98" s="35">
        <f t="shared" si="49"/>
        <v>1.9009999999999999E-2</v>
      </c>
      <c r="AW98" s="35">
        <f t="shared" si="50"/>
        <v>4.6600000000000009E-3</v>
      </c>
      <c r="AX98">
        <v>0.11609999999999999</v>
      </c>
      <c r="AY98">
        <v>-3.8600000000000002E-2</v>
      </c>
      <c r="AZ98">
        <v>-1.2800000000000001E-2</v>
      </c>
      <c r="BA98" s="35">
        <f t="shared" si="51"/>
        <v>6.1599999999999988E-3</v>
      </c>
      <c r="BB98" s="35">
        <f t="shared" si="52"/>
        <v>3.0070000000000003E-2</v>
      </c>
      <c r="BC98" s="35">
        <f t="shared" si="53"/>
        <v>2.6999999999999941E-4</v>
      </c>
    </row>
    <row r="99" spans="1:55" ht="15">
      <c r="A99" s="1">
        <v>93</v>
      </c>
      <c r="B99">
        <v>0.2437</v>
      </c>
      <c r="C99">
        <v>1.03E-2</v>
      </c>
      <c r="D99">
        <v>-1.1599999999999999E-2</v>
      </c>
      <c r="E99" s="34">
        <f t="shared" si="27"/>
        <v>1.0819999999999996E-2</v>
      </c>
      <c r="F99" s="34">
        <f t="shared" si="28"/>
        <v>8.2199999999999981E-3</v>
      </c>
      <c r="G99" s="33">
        <f t="shared" si="29"/>
        <v>2.749999999999999E-3</v>
      </c>
      <c r="H99">
        <v>0.18410000000000001</v>
      </c>
      <c r="I99">
        <v>7.6E-3</v>
      </c>
      <c r="J99">
        <v>2E-3</v>
      </c>
      <c r="K99" s="35">
        <f t="shared" si="30"/>
        <v>6.6999999999999837E-3</v>
      </c>
      <c r="L99" s="35">
        <f t="shared" si="31"/>
        <v>6.4999999999999997E-3</v>
      </c>
      <c r="M99" s="35">
        <f t="shared" si="32"/>
        <v>5.0899999999999999E-3</v>
      </c>
      <c r="N99">
        <v>0.2404</v>
      </c>
      <c r="O99">
        <v>2.64E-2</v>
      </c>
      <c r="P99">
        <v>-7.1999999999999998E-3</v>
      </c>
      <c r="Q99" s="35">
        <f t="shared" si="33"/>
        <v>3.2699999999999951E-3</v>
      </c>
      <c r="R99" s="35">
        <f t="shared" si="34"/>
        <v>1.1600000000000013E-3</v>
      </c>
      <c r="S99" s="35">
        <f t="shared" si="35"/>
        <v>6.3800000000000003E-3</v>
      </c>
      <c r="T99">
        <v>0.20050000000000001</v>
      </c>
      <c r="U99">
        <v>4.0599999999999997E-2</v>
      </c>
      <c r="V99">
        <v>-1.38E-2</v>
      </c>
      <c r="W99" s="35">
        <f t="shared" si="36"/>
        <v>1.0229999999999989E-2</v>
      </c>
      <c r="X99" s="35">
        <f t="shared" si="37"/>
        <v>2.5799999999999997E-2</v>
      </c>
      <c r="Y99" s="35">
        <f t="shared" si="38"/>
        <v>6.3799999999999994E-3</v>
      </c>
      <c r="Z99">
        <v>7.8700000000000006E-2</v>
      </c>
      <c r="AA99">
        <v>2.3400000000000001E-2</v>
      </c>
      <c r="AB99">
        <v>-1.1900000000000001E-2</v>
      </c>
      <c r="AC99" s="35">
        <f t="shared" si="39"/>
        <v>1.9199999999999912E-3</v>
      </c>
      <c r="AD99" s="35">
        <f t="shared" si="40"/>
        <v>9.7600000000000013E-3</v>
      </c>
      <c r="AE99" s="35">
        <f t="shared" si="41"/>
        <v>1.128E-2</v>
      </c>
      <c r="AF99">
        <v>0.17469999999999999</v>
      </c>
      <c r="AG99">
        <v>-5.2499999999999998E-2</v>
      </c>
      <c r="AH99">
        <v>3.5700000000000003E-2</v>
      </c>
      <c r="AI99" s="35">
        <f t="shared" si="42"/>
        <v>1.9500000000000073E-3</v>
      </c>
      <c r="AJ99" s="35">
        <f t="shared" si="43"/>
        <v>5.049E-2</v>
      </c>
      <c r="AK99" s="35">
        <f t="shared" si="44"/>
        <v>3.4820000000000004E-2</v>
      </c>
      <c r="AL99">
        <v>0.15859999999999999</v>
      </c>
      <c r="AM99">
        <v>2.6499999999999999E-2</v>
      </c>
      <c r="AN99">
        <v>3.8E-3</v>
      </c>
      <c r="AO99" s="35">
        <f t="shared" si="45"/>
        <v>2.6779999999999998E-2</v>
      </c>
      <c r="AP99" s="35">
        <f t="shared" si="46"/>
        <v>1.5989999999999997E-2</v>
      </c>
      <c r="AQ99" s="35">
        <f t="shared" si="47"/>
        <v>3.5000000000000005E-4</v>
      </c>
      <c r="AR99">
        <v>0.1469</v>
      </c>
      <c r="AS99">
        <v>1.7100000000000001E-2</v>
      </c>
      <c r="AT99">
        <v>3.8E-3</v>
      </c>
      <c r="AU99" s="35">
        <f t="shared" si="48"/>
        <v>4.8869999999999997E-2</v>
      </c>
      <c r="AV99" s="35">
        <f t="shared" si="49"/>
        <v>1.0410000000000001E-2</v>
      </c>
      <c r="AW99" s="35">
        <f t="shared" si="50"/>
        <v>5.5399999999999998E-3</v>
      </c>
      <c r="AX99">
        <v>0.14899999999999999</v>
      </c>
      <c r="AY99">
        <v>-5.1999999999999998E-2</v>
      </c>
      <c r="AZ99">
        <v>2.7300000000000001E-2</v>
      </c>
      <c r="BA99" s="35">
        <f t="shared" si="51"/>
        <v>2.674E-2</v>
      </c>
      <c r="BB99" s="35">
        <f t="shared" si="52"/>
        <v>4.3469999999999995E-2</v>
      </c>
      <c r="BC99" s="35">
        <f t="shared" si="53"/>
        <v>1.4230000000000001E-2</v>
      </c>
    </row>
    <row r="100" spans="1:55" ht="15">
      <c r="A100" s="1">
        <v>94</v>
      </c>
      <c r="B100">
        <v>0.24890000000000001</v>
      </c>
      <c r="C100">
        <v>1.23E-2</v>
      </c>
      <c r="D100">
        <v>-1.0500000000000001E-2</v>
      </c>
      <c r="E100" s="34">
        <f t="shared" si="27"/>
        <v>1.6020000000000006E-2</v>
      </c>
      <c r="F100" s="34">
        <f t="shared" si="28"/>
        <v>6.2199999999999981E-3</v>
      </c>
      <c r="G100" s="33">
        <f t="shared" si="29"/>
        <v>1.6500000000000004E-3</v>
      </c>
      <c r="H100">
        <v>0.19139999999999999</v>
      </c>
      <c r="I100">
        <v>-2.4400000000000002E-2</v>
      </c>
      <c r="J100">
        <v>1.34E-2</v>
      </c>
      <c r="K100" s="35">
        <f t="shared" si="30"/>
        <v>5.9999999999998943E-4</v>
      </c>
      <c r="L100" s="35">
        <f t="shared" si="31"/>
        <v>1.0300000000000002E-2</v>
      </c>
      <c r="M100" s="35">
        <f t="shared" si="32"/>
        <v>6.3100000000000005E-3</v>
      </c>
      <c r="N100">
        <v>0.25240000000000001</v>
      </c>
      <c r="O100">
        <v>4.0300000000000002E-2</v>
      </c>
      <c r="P100">
        <v>-2.5000000000000001E-3</v>
      </c>
      <c r="Q100" s="35">
        <f t="shared" si="33"/>
        <v>8.7300000000000155E-3</v>
      </c>
      <c r="R100" s="35">
        <f t="shared" si="34"/>
        <v>1.2740000000000001E-2</v>
      </c>
      <c r="S100" s="35">
        <f t="shared" si="35"/>
        <v>1.6800000000000001E-3</v>
      </c>
      <c r="T100">
        <v>0.2046</v>
      </c>
      <c r="U100">
        <v>3.9100000000000003E-2</v>
      </c>
      <c r="V100">
        <v>-1.29E-2</v>
      </c>
      <c r="W100" s="35">
        <f t="shared" si="36"/>
        <v>6.1299999999999966E-3</v>
      </c>
      <c r="X100" s="35">
        <f t="shared" si="37"/>
        <v>2.4300000000000002E-2</v>
      </c>
      <c r="Y100" s="35">
        <f t="shared" si="38"/>
        <v>5.4799999999999996E-3</v>
      </c>
      <c r="Z100">
        <v>4.4200000000000003E-2</v>
      </c>
      <c r="AA100">
        <v>6.4000000000000003E-3</v>
      </c>
      <c r="AB100">
        <v>2E-3</v>
      </c>
      <c r="AC100" s="35">
        <f t="shared" si="39"/>
        <v>3.6419999999999994E-2</v>
      </c>
      <c r="AD100" s="35">
        <f t="shared" si="40"/>
        <v>7.239999999999999E-3</v>
      </c>
      <c r="AE100" s="35">
        <f t="shared" si="41"/>
        <v>1.3800000000000002E-3</v>
      </c>
      <c r="AF100">
        <v>0.1799</v>
      </c>
      <c r="AG100">
        <v>1.5699999999999999E-2</v>
      </c>
      <c r="AH100">
        <v>3.9300000000000002E-2</v>
      </c>
      <c r="AI100" s="35">
        <f t="shared" si="42"/>
        <v>7.1500000000000175E-3</v>
      </c>
      <c r="AJ100" s="35">
        <f t="shared" si="43"/>
        <v>1.3689999999999999E-2</v>
      </c>
      <c r="AK100" s="35">
        <f t="shared" si="44"/>
        <v>3.8420000000000003E-2</v>
      </c>
      <c r="AL100">
        <v>0.20749999999999999</v>
      </c>
      <c r="AM100">
        <v>1.1599999999999999E-2</v>
      </c>
      <c r="AN100">
        <v>-9.9000000000000008E-3</v>
      </c>
      <c r="AO100" s="35">
        <f t="shared" si="45"/>
        <v>2.2120000000000001E-2</v>
      </c>
      <c r="AP100" s="35">
        <f t="shared" si="46"/>
        <v>1.089999999999999E-3</v>
      </c>
      <c r="AQ100" s="35">
        <f t="shared" si="47"/>
        <v>5.7500000000000008E-3</v>
      </c>
      <c r="AR100">
        <v>0.15240000000000001</v>
      </c>
      <c r="AS100">
        <v>-4.1200000000000001E-2</v>
      </c>
      <c r="AT100">
        <v>5.2600000000000001E-2</v>
      </c>
      <c r="AU100" s="35">
        <f t="shared" si="48"/>
        <v>5.4370000000000002E-2</v>
      </c>
      <c r="AV100" s="35">
        <f t="shared" si="49"/>
        <v>3.4509999999999999E-2</v>
      </c>
      <c r="AW100" s="35">
        <f t="shared" si="50"/>
        <v>4.326E-2</v>
      </c>
      <c r="AX100">
        <v>0.1172</v>
      </c>
      <c r="AY100">
        <v>-1.66E-2</v>
      </c>
      <c r="AZ100">
        <v>2.9899999999999999E-2</v>
      </c>
      <c r="BA100" s="35">
        <f t="shared" si="51"/>
        <v>5.0599999999999951E-3</v>
      </c>
      <c r="BB100" s="35">
        <f t="shared" si="52"/>
        <v>8.0700000000000008E-3</v>
      </c>
      <c r="BC100" s="35">
        <f t="shared" si="53"/>
        <v>1.6829999999999998E-2</v>
      </c>
    </row>
    <row r="101" spans="1:55" ht="15">
      <c r="A101" s="1">
        <v>95</v>
      </c>
      <c r="B101">
        <v>0.2515</v>
      </c>
      <c r="C101">
        <v>1.3299999999999999E-2</v>
      </c>
      <c r="D101">
        <v>-1.4200000000000001E-2</v>
      </c>
      <c r="E101" s="34">
        <f t="shared" si="27"/>
        <v>1.8619999999999998E-2</v>
      </c>
      <c r="F101" s="34">
        <f t="shared" si="28"/>
        <v>5.2199999999999989E-3</v>
      </c>
      <c r="G101" s="33">
        <f t="shared" si="29"/>
        <v>5.3500000000000006E-3</v>
      </c>
      <c r="H101">
        <v>0.15140000000000001</v>
      </c>
      <c r="I101">
        <v>-1.0800000000000001E-2</v>
      </c>
      <c r="J101">
        <v>1.72E-2</v>
      </c>
      <c r="K101" s="35">
        <f t="shared" si="30"/>
        <v>3.9399999999999991E-2</v>
      </c>
      <c r="L101" s="35">
        <f t="shared" si="31"/>
        <v>3.2999999999999991E-3</v>
      </c>
      <c r="M101" s="35">
        <f t="shared" si="32"/>
        <v>1.0110000000000001E-2</v>
      </c>
      <c r="N101">
        <v>0.25180000000000002</v>
      </c>
      <c r="O101">
        <v>3.7600000000000001E-2</v>
      </c>
      <c r="P101">
        <v>3.5000000000000001E-3</v>
      </c>
      <c r="Q101" s="35">
        <f t="shared" si="33"/>
        <v>8.1300000000000261E-3</v>
      </c>
      <c r="R101" s="35">
        <f t="shared" si="34"/>
        <v>1.004E-2</v>
      </c>
      <c r="S101" s="35">
        <f t="shared" si="35"/>
        <v>2.6800000000000001E-3</v>
      </c>
      <c r="T101">
        <v>0.19819999999999999</v>
      </c>
      <c r="U101">
        <v>3.49E-2</v>
      </c>
      <c r="V101">
        <v>-1.5800000000000002E-2</v>
      </c>
      <c r="W101" s="35">
        <f t="shared" si="36"/>
        <v>1.2530000000000013E-2</v>
      </c>
      <c r="X101" s="35">
        <f t="shared" si="37"/>
        <v>2.01E-2</v>
      </c>
      <c r="Y101" s="35">
        <f t="shared" si="38"/>
        <v>8.380000000000002E-3</v>
      </c>
      <c r="Z101">
        <v>4.1799999999999997E-2</v>
      </c>
      <c r="AA101">
        <v>1.6899999999999998E-2</v>
      </c>
      <c r="AB101">
        <v>2.2200000000000001E-2</v>
      </c>
      <c r="AC101" s="35">
        <f t="shared" si="39"/>
        <v>3.882E-2</v>
      </c>
      <c r="AD101" s="35">
        <f t="shared" si="40"/>
        <v>3.259999999999999E-3</v>
      </c>
      <c r="AE101" s="35">
        <f t="shared" si="41"/>
        <v>2.1580000000000002E-2</v>
      </c>
      <c r="AF101">
        <v>0.16900000000000001</v>
      </c>
      <c r="AG101">
        <v>1.8700000000000001E-2</v>
      </c>
      <c r="AH101">
        <v>1.3899999999999999E-2</v>
      </c>
      <c r="AI101" s="35">
        <f t="shared" si="42"/>
        <v>3.7499999999999756E-3</v>
      </c>
      <c r="AJ101" s="35">
        <f t="shared" si="43"/>
        <v>1.669E-2</v>
      </c>
      <c r="AK101" s="35">
        <f t="shared" si="44"/>
        <v>1.3019999999999999E-2</v>
      </c>
      <c r="AL101">
        <v>0.19209999999999999</v>
      </c>
      <c r="AM101">
        <v>1.2200000000000001E-2</v>
      </c>
      <c r="AN101">
        <v>-9.5999999999999992E-3</v>
      </c>
      <c r="AO101" s="35">
        <f t="shared" si="45"/>
        <v>6.7200000000000037E-3</v>
      </c>
      <c r="AP101" s="35">
        <f t="shared" si="46"/>
        <v>1.6900000000000005E-3</v>
      </c>
      <c r="AQ101" s="35">
        <f t="shared" si="47"/>
        <v>5.4499999999999991E-3</v>
      </c>
      <c r="AR101">
        <v>0.15260000000000001</v>
      </c>
      <c r="AS101">
        <v>-2.1299999999999999E-2</v>
      </c>
      <c r="AT101">
        <v>7.1099999999999997E-2</v>
      </c>
      <c r="AU101" s="35">
        <f t="shared" si="48"/>
        <v>5.4570000000000007E-2</v>
      </c>
      <c r="AV101" s="35">
        <f t="shared" si="49"/>
        <v>1.461E-2</v>
      </c>
      <c r="AW101" s="35">
        <f t="shared" si="50"/>
        <v>6.1759999999999995E-2</v>
      </c>
      <c r="AX101">
        <v>6.6699999999999995E-2</v>
      </c>
      <c r="AY101">
        <v>-6.3E-3</v>
      </c>
      <c r="AZ101">
        <v>4.0899999999999999E-2</v>
      </c>
      <c r="BA101" s="35">
        <f t="shared" si="51"/>
        <v>5.5559999999999998E-2</v>
      </c>
      <c r="BB101" s="35">
        <f t="shared" si="52"/>
        <v>2.2299999999999993E-3</v>
      </c>
      <c r="BC101" s="35">
        <f t="shared" si="53"/>
        <v>2.7830000000000001E-2</v>
      </c>
    </row>
    <row r="102" spans="1:55" ht="15">
      <c r="A102" s="1">
        <v>96</v>
      </c>
      <c r="B102">
        <v>0.25369999999999998</v>
      </c>
      <c r="C102">
        <v>1.6400000000000001E-2</v>
      </c>
      <c r="D102">
        <v>-1.41E-2</v>
      </c>
      <c r="E102" s="34">
        <f t="shared" si="27"/>
        <v>2.0819999999999977E-2</v>
      </c>
      <c r="F102" s="34">
        <f t="shared" si="28"/>
        <v>2.1199999999999969E-3</v>
      </c>
      <c r="G102" s="33">
        <f t="shared" si="29"/>
        <v>5.2499999999999995E-3</v>
      </c>
      <c r="H102">
        <v>0.14779999999999999</v>
      </c>
      <c r="I102">
        <v>1.7100000000000001E-2</v>
      </c>
      <c r="J102">
        <v>-7.6E-3</v>
      </c>
      <c r="K102" s="35">
        <f t="shared" si="30"/>
        <v>4.300000000000001E-2</v>
      </c>
      <c r="L102" s="35">
        <f t="shared" si="31"/>
        <v>3.0000000000000009E-3</v>
      </c>
      <c r="M102" s="35">
        <f t="shared" si="32"/>
        <v>5.1000000000000004E-4</v>
      </c>
      <c r="N102">
        <v>0.25259999999999999</v>
      </c>
      <c r="O102">
        <v>3.7600000000000001E-2</v>
      </c>
      <c r="P102">
        <v>-1.0999999999999999E-2</v>
      </c>
      <c r="Q102" s="35">
        <f t="shared" si="33"/>
        <v>8.9299999999999935E-3</v>
      </c>
      <c r="R102" s="35">
        <f t="shared" si="34"/>
        <v>1.004E-2</v>
      </c>
      <c r="S102" s="35">
        <f t="shared" si="35"/>
        <v>1.018E-2</v>
      </c>
      <c r="T102">
        <v>0.20519999999999999</v>
      </c>
      <c r="U102">
        <v>3.27E-2</v>
      </c>
      <c r="V102">
        <v>-1.38E-2</v>
      </c>
      <c r="W102" s="35">
        <f t="shared" si="36"/>
        <v>5.5300000000000071E-3</v>
      </c>
      <c r="X102" s="35">
        <f t="shared" si="37"/>
        <v>1.7899999999999999E-2</v>
      </c>
      <c r="Y102" s="35">
        <f t="shared" si="38"/>
        <v>6.3799999999999994E-3</v>
      </c>
      <c r="Z102">
        <v>4.7399999999999998E-2</v>
      </c>
      <c r="AA102">
        <v>1.24E-2</v>
      </c>
      <c r="AB102">
        <v>2.35E-2</v>
      </c>
      <c r="AC102" s="35">
        <f t="shared" si="39"/>
        <v>3.322E-2</v>
      </c>
      <c r="AD102" s="35">
        <f t="shared" si="40"/>
        <v>1.2399999999999998E-3</v>
      </c>
      <c r="AE102" s="35">
        <f t="shared" si="41"/>
        <v>2.2880000000000001E-2</v>
      </c>
      <c r="AF102">
        <v>0.1321</v>
      </c>
      <c r="AG102">
        <v>2.1000000000000001E-2</v>
      </c>
      <c r="AH102">
        <v>2.7199999999999998E-2</v>
      </c>
      <c r="AI102" s="35">
        <f t="shared" si="42"/>
        <v>4.0649999999999992E-2</v>
      </c>
      <c r="AJ102" s="35">
        <f t="shared" si="43"/>
        <v>1.899E-2</v>
      </c>
      <c r="AK102" s="35">
        <f t="shared" si="44"/>
        <v>2.632E-2</v>
      </c>
      <c r="AL102">
        <v>0.18970000000000001</v>
      </c>
      <c r="AM102">
        <v>2.24E-2</v>
      </c>
      <c r="AN102">
        <v>-8.6E-3</v>
      </c>
      <c r="AO102" s="35">
        <f t="shared" si="45"/>
        <v>4.3200000000000183E-3</v>
      </c>
      <c r="AP102" s="35">
        <f t="shared" si="46"/>
        <v>1.189E-2</v>
      </c>
      <c r="AQ102" s="35">
        <f t="shared" si="47"/>
        <v>4.45E-3</v>
      </c>
      <c r="AR102">
        <v>5.3199999999999997E-2</v>
      </c>
      <c r="AS102">
        <v>5.5199999999999999E-2</v>
      </c>
      <c r="AT102">
        <v>6.3200000000000006E-2</v>
      </c>
      <c r="AU102" s="35">
        <f t="shared" si="48"/>
        <v>4.4830000000000009E-2</v>
      </c>
      <c r="AV102" s="35">
        <f t="shared" si="49"/>
        <v>4.8509999999999998E-2</v>
      </c>
      <c r="AW102" s="35">
        <f t="shared" si="50"/>
        <v>5.3860000000000005E-2</v>
      </c>
      <c r="AX102">
        <v>8.2600000000000007E-2</v>
      </c>
      <c r="AY102">
        <v>-6.0000000000000001E-3</v>
      </c>
      <c r="AZ102">
        <v>3.3500000000000002E-2</v>
      </c>
      <c r="BA102" s="35">
        <f t="shared" si="51"/>
        <v>3.9659999999999987E-2</v>
      </c>
      <c r="BB102" s="35">
        <f t="shared" si="52"/>
        <v>2.5299999999999993E-3</v>
      </c>
      <c r="BC102" s="35">
        <f t="shared" si="53"/>
        <v>2.0430000000000004E-2</v>
      </c>
    </row>
    <row r="103" spans="1:55" ht="15">
      <c r="A103" s="1">
        <v>97</v>
      </c>
      <c r="B103">
        <v>0.24099999999999999</v>
      </c>
      <c r="C103">
        <v>2.7000000000000001E-3</v>
      </c>
      <c r="D103">
        <v>-7.4000000000000003E-3</v>
      </c>
      <c r="E103" s="34">
        <f t="shared" si="27"/>
        <v>8.1199999999999883E-3</v>
      </c>
      <c r="F103" s="34">
        <f t="shared" si="28"/>
        <v>1.5819999999999997E-2</v>
      </c>
      <c r="G103" s="33">
        <f t="shared" si="29"/>
        <v>1.4499999999999999E-3</v>
      </c>
      <c r="H103">
        <v>0.15359999999999999</v>
      </c>
      <c r="I103">
        <v>2.3999999999999998E-3</v>
      </c>
      <c r="J103">
        <v>2.5000000000000001E-3</v>
      </c>
      <c r="K103" s="35">
        <f t="shared" si="30"/>
        <v>3.7200000000000011E-2</v>
      </c>
      <c r="L103" s="35">
        <f t="shared" si="31"/>
        <v>1.17E-2</v>
      </c>
      <c r="M103" s="35">
        <f t="shared" si="32"/>
        <v>4.5900000000000003E-3</v>
      </c>
      <c r="N103">
        <v>0.252</v>
      </c>
      <c r="O103">
        <v>2.2599999999999999E-2</v>
      </c>
      <c r="P103">
        <v>-4.0000000000000001E-3</v>
      </c>
      <c r="Q103" s="35">
        <f t="shared" si="33"/>
        <v>8.3300000000000041E-3</v>
      </c>
      <c r="R103" s="35">
        <f t="shared" si="34"/>
        <v>4.9600000000000026E-3</v>
      </c>
      <c r="S103" s="35">
        <f t="shared" si="35"/>
        <v>3.1800000000000001E-3</v>
      </c>
      <c r="T103">
        <v>0.19969999999999999</v>
      </c>
      <c r="U103">
        <v>4.9399999999999999E-2</v>
      </c>
      <c r="V103">
        <v>-8.3000000000000001E-3</v>
      </c>
      <c r="W103" s="35">
        <f t="shared" si="36"/>
        <v>1.1030000000000012E-2</v>
      </c>
      <c r="X103" s="35">
        <f t="shared" si="37"/>
        <v>3.4599999999999999E-2</v>
      </c>
      <c r="Y103" s="35">
        <f t="shared" si="38"/>
        <v>8.7999999999999971E-4</v>
      </c>
      <c r="Z103">
        <v>7.46E-2</v>
      </c>
      <c r="AA103">
        <v>3.6400000000000002E-2</v>
      </c>
      <c r="AB103">
        <v>8.9999999999999993E-3</v>
      </c>
      <c r="AC103" s="35">
        <f t="shared" si="39"/>
        <v>6.0199999999999976E-3</v>
      </c>
      <c r="AD103" s="35">
        <f t="shared" si="40"/>
        <v>2.2760000000000002E-2</v>
      </c>
      <c r="AE103" s="35">
        <f t="shared" si="41"/>
        <v>8.3799999999999986E-3</v>
      </c>
      <c r="AF103">
        <v>0.1401</v>
      </c>
      <c r="AG103">
        <v>6.3700000000000007E-2</v>
      </c>
      <c r="AH103">
        <v>-2.7300000000000001E-2</v>
      </c>
      <c r="AI103" s="35">
        <f t="shared" si="42"/>
        <v>3.2649999999999985E-2</v>
      </c>
      <c r="AJ103" s="35">
        <f t="shared" si="43"/>
        <v>6.1690000000000009E-2</v>
      </c>
      <c r="AK103" s="35">
        <f t="shared" si="44"/>
        <v>2.6420000000000003E-2</v>
      </c>
      <c r="AL103">
        <v>0.17580000000000001</v>
      </c>
      <c r="AM103">
        <v>-5.8999999999999999E-3</v>
      </c>
      <c r="AN103">
        <v>5.1000000000000004E-3</v>
      </c>
      <c r="AO103" s="35">
        <f t="shared" si="45"/>
        <v>9.5799999999999774E-3</v>
      </c>
      <c r="AP103" s="35">
        <f t="shared" si="46"/>
        <v>4.6100000000000004E-3</v>
      </c>
      <c r="AQ103" s="35">
        <f t="shared" si="47"/>
        <v>9.5000000000000032E-4</v>
      </c>
      <c r="AR103">
        <v>9.8199999999999996E-2</v>
      </c>
      <c r="AS103">
        <v>5.6800000000000003E-2</v>
      </c>
      <c r="AT103">
        <v>-1.14E-2</v>
      </c>
      <c r="AU103" s="35">
        <f t="shared" si="48"/>
        <v>1.699999999999896E-4</v>
      </c>
      <c r="AV103" s="35">
        <f t="shared" si="49"/>
        <v>5.0110000000000002E-2</v>
      </c>
      <c r="AW103" s="35">
        <f t="shared" si="50"/>
        <v>2.0600000000000011E-3</v>
      </c>
      <c r="AX103">
        <v>9.7799999999999998E-2</v>
      </c>
      <c r="AY103">
        <v>-2.5000000000000001E-3</v>
      </c>
      <c r="AZ103">
        <v>1.5900000000000001E-2</v>
      </c>
      <c r="BA103" s="35">
        <f t="shared" si="51"/>
        <v>2.4459999999999996E-2</v>
      </c>
      <c r="BB103" s="35">
        <f t="shared" si="52"/>
        <v>6.0299999999999989E-3</v>
      </c>
      <c r="BC103" s="35">
        <f t="shared" si="53"/>
        <v>2.8300000000000009E-3</v>
      </c>
    </row>
    <row r="104" spans="1:55" ht="15">
      <c r="A104" s="1">
        <v>98</v>
      </c>
      <c r="B104">
        <v>0.24129999999999999</v>
      </c>
      <c r="C104">
        <v>1E-4</v>
      </c>
      <c r="D104">
        <v>4.1999999999999997E-3</v>
      </c>
      <c r="E104" s="34">
        <f t="shared" si="27"/>
        <v>8.4199999999999831E-3</v>
      </c>
      <c r="F104" s="34">
        <f t="shared" si="28"/>
        <v>1.8419999999999999E-2</v>
      </c>
      <c r="G104" s="33">
        <f t="shared" si="29"/>
        <v>4.6500000000000005E-3</v>
      </c>
      <c r="H104">
        <v>0.17799999999999999</v>
      </c>
      <c r="I104">
        <v>1.12E-2</v>
      </c>
      <c r="J104">
        <v>-1.9E-3</v>
      </c>
      <c r="K104" s="35">
        <f t="shared" si="30"/>
        <v>1.2800000000000006E-2</v>
      </c>
      <c r="L104" s="35">
        <f t="shared" si="31"/>
        <v>2.8999999999999998E-3</v>
      </c>
      <c r="M104" s="35">
        <f t="shared" si="32"/>
        <v>5.1900000000000002E-3</v>
      </c>
      <c r="N104">
        <v>0.23899999999999999</v>
      </c>
      <c r="O104">
        <v>3.7100000000000001E-2</v>
      </c>
      <c r="P104">
        <v>1.4E-3</v>
      </c>
      <c r="Q104" s="35">
        <f t="shared" si="33"/>
        <v>4.6700000000000075E-3</v>
      </c>
      <c r="R104" s="35">
        <f t="shared" si="34"/>
        <v>9.5399999999999999E-3</v>
      </c>
      <c r="S104" s="35">
        <f t="shared" si="35"/>
        <v>5.8E-4</v>
      </c>
      <c r="T104">
        <v>0.20150000000000001</v>
      </c>
      <c r="U104">
        <v>3.8399999999999997E-2</v>
      </c>
      <c r="V104">
        <v>-3.0999999999999999E-3</v>
      </c>
      <c r="W104" s="35">
        <f t="shared" si="36"/>
        <v>9.2299999999999882E-3</v>
      </c>
      <c r="X104" s="35">
        <f t="shared" si="37"/>
        <v>2.3599999999999996E-2</v>
      </c>
      <c r="Y104" s="35">
        <f t="shared" si="38"/>
        <v>4.3200000000000009E-3</v>
      </c>
      <c r="Z104">
        <v>0.1206</v>
      </c>
      <c r="AA104">
        <v>4.5400000000000003E-2</v>
      </c>
      <c r="AB104">
        <v>-2.01E-2</v>
      </c>
      <c r="AC104" s="35">
        <f t="shared" si="39"/>
        <v>3.9980000000000002E-2</v>
      </c>
      <c r="AD104" s="35">
        <f t="shared" si="40"/>
        <v>3.1760000000000004E-2</v>
      </c>
      <c r="AE104" s="35">
        <f t="shared" si="41"/>
        <v>1.9480000000000001E-2</v>
      </c>
      <c r="AF104">
        <v>0.17130000000000001</v>
      </c>
      <c r="AG104">
        <v>-3.5000000000000003E-2</v>
      </c>
      <c r="AH104">
        <v>9.9000000000000008E-3</v>
      </c>
      <c r="AI104" s="35">
        <f t="shared" si="42"/>
        <v>1.4499999999999791E-3</v>
      </c>
      <c r="AJ104" s="35">
        <f t="shared" si="43"/>
        <v>3.2990000000000005E-2</v>
      </c>
      <c r="AK104" s="35">
        <f t="shared" si="44"/>
        <v>9.0200000000000002E-3</v>
      </c>
      <c r="AL104">
        <v>0.16589999999999999</v>
      </c>
      <c r="AM104">
        <v>1.54E-2</v>
      </c>
      <c r="AN104">
        <v>-2.3E-3</v>
      </c>
      <c r="AO104" s="35">
        <f t="shared" si="45"/>
        <v>1.9479999999999997E-2</v>
      </c>
      <c r="AP104" s="35">
        <f t="shared" si="46"/>
        <v>4.8900000000000002E-3</v>
      </c>
      <c r="AQ104" s="35">
        <f t="shared" si="47"/>
        <v>1.8500000000000001E-3</v>
      </c>
      <c r="AR104">
        <v>0.14130000000000001</v>
      </c>
      <c r="AS104">
        <v>1.2699999999999999E-2</v>
      </c>
      <c r="AT104">
        <v>-1.34E-2</v>
      </c>
      <c r="AU104" s="35">
        <f t="shared" si="48"/>
        <v>4.3270000000000003E-2</v>
      </c>
      <c r="AV104" s="35">
        <f t="shared" si="49"/>
        <v>6.0099999999999997E-3</v>
      </c>
      <c r="AW104" s="35">
        <f t="shared" si="50"/>
        <v>4.0600000000000011E-3</v>
      </c>
      <c r="AX104">
        <v>0.1033</v>
      </c>
      <c r="AY104">
        <v>-5.4999999999999997E-3</v>
      </c>
      <c r="AZ104">
        <v>-2.0299999999999999E-2</v>
      </c>
      <c r="BA104" s="35">
        <f t="shared" si="51"/>
        <v>1.8959999999999991E-2</v>
      </c>
      <c r="BB104" s="35">
        <f t="shared" si="52"/>
        <v>3.0299999999999997E-3</v>
      </c>
      <c r="BC104" s="35">
        <f t="shared" si="53"/>
        <v>7.2299999999999986E-3</v>
      </c>
    </row>
    <row r="105" spans="1:55" ht="15">
      <c r="A105" s="1">
        <v>99</v>
      </c>
      <c r="B105">
        <v>0.24779999999999999</v>
      </c>
      <c r="C105">
        <v>-3.8E-3</v>
      </c>
      <c r="D105">
        <v>-5.4999999999999997E-3</v>
      </c>
      <c r="E105" s="34">
        <f t="shared" si="27"/>
        <v>1.4919999999999989E-2</v>
      </c>
      <c r="F105" s="34">
        <f t="shared" si="28"/>
        <v>1.4719999999999999E-2</v>
      </c>
      <c r="G105" s="33">
        <f t="shared" si="29"/>
        <v>3.3500000000000005E-3</v>
      </c>
      <c r="H105">
        <v>0.17080000000000001</v>
      </c>
      <c r="I105">
        <v>1.2500000000000001E-2</v>
      </c>
      <c r="J105">
        <v>1.4E-3</v>
      </c>
      <c r="K105" s="35">
        <f t="shared" si="30"/>
        <v>1.999999999999999E-2</v>
      </c>
      <c r="L105" s="35">
        <f t="shared" si="31"/>
        <v>1.599999999999999E-3</v>
      </c>
      <c r="M105" s="35">
        <f t="shared" si="32"/>
        <v>5.6899999999999997E-3</v>
      </c>
      <c r="N105">
        <v>0.24779999999999999</v>
      </c>
      <c r="O105">
        <v>4.1799999999999997E-2</v>
      </c>
      <c r="P105">
        <v>4.8999999999999998E-3</v>
      </c>
      <c r="Q105" s="35">
        <f t="shared" si="33"/>
        <v>4.1299999999999948E-3</v>
      </c>
      <c r="R105" s="35">
        <f t="shared" si="34"/>
        <v>1.4239999999999996E-2</v>
      </c>
      <c r="S105" s="35">
        <f t="shared" si="35"/>
        <v>4.0800000000000003E-3</v>
      </c>
      <c r="T105">
        <v>0.19919999999999999</v>
      </c>
      <c r="U105">
        <v>2.29E-2</v>
      </c>
      <c r="V105">
        <v>-3.5999999999999999E-3</v>
      </c>
      <c r="W105" s="35">
        <f t="shared" si="36"/>
        <v>1.1530000000000012E-2</v>
      </c>
      <c r="X105" s="35">
        <f t="shared" si="37"/>
        <v>8.0999999999999996E-3</v>
      </c>
      <c r="Y105" s="35">
        <f t="shared" si="38"/>
        <v>3.8200000000000005E-3</v>
      </c>
      <c r="Z105">
        <v>7.0300000000000001E-2</v>
      </c>
      <c r="AA105">
        <v>1.8599999999999998E-2</v>
      </c>
      <c r="AB105">
        <v>-2.2700000000000001E-2</v>
      </c>
      <c r="AC105" s="35">
        <f t="shared" si="39"/>
        <v>1.0319999999999996E-2</v>
      </c>
      <c r="AD105" s="35">
        <f t="shared" si="40"/>
        <v>4.9599999999999991E-3</v>
      </c>
      <c r="AE105" s="35">
        <f t="shared" si="41"/>
        <v>2.2080000000000002E-2</v>
      </c>
      <c r="AF105">
        <v>0.18920000000000001</v>
      </c>
      <c r="AG105">
        <v>-3.7000000000000002E-3</v>
      </c>
      <c r="AH105">
        <v>2.1499999999999998E-2</v>
      </c>
      <c r="AI105" s="35">
        <f t="shared" si="42"/>
        <v>1.645000000000002E-2</v>
      </c>
      <c r="AJ105" s="35">
        <f t="shared" si="43"/>
        <v>1.6900000000000001E-3</v>
      </c>
      <c r="AK105" s="35">
        <f t="shared" si="44"/>
        <v>2.0619999999999999E-2</v>
      </c>
      <c r="AL105">
        <v>0.188</v>
      </c>
      <c r="AM105">
        <v>3.2599999999999997E-2</v>
      </c>
      <c r="AN105">
        <v>-2.8999999999999998E-3</v>
      </c>
      <c r="AO105" s="35">
        <f t="shared" si="45"/>
        <v>2.6200000000000112E-3</v>
      </c>
      <c r="AP105" s="35">
        <f t="shared" si="46"/>
        <v>2.2089999999999999E-2</v>
      </c>
      <c r="AQ105" s="35">
        <f t="shared" si="47"/>
        <v>1.2500000000000002E-3</v>
      </c>
      <c r="AR105">
        <v>0.183</v>
      </c>
      <c r="AS105">
        <v>-2.06E-2</v>
      </c>
      <c r="AT105">
        <v>9.4999999999999998E-3</v>
      </c>
      <c r="AU105" s="35">
        <f t="shared" si="48"/>
        <v>8.496999999999999E-2</v>
      </c>
      <c r="AV105" s="35">
        <f t="shared" si="49"/>
        <v>1.391E-2</v>
      </c>
      <c r="AW105" s="35">
        <f t="shared" si="50"/>
        <v>1.6000000000000042E-4</v>
      </c>
      <c r="AX105">
        <v>9.3200000000000005E-2</v>
      </c>
      <c r="AY105">
        <v>-4.4900000000000002E-2</v>
      </c>
      <c r="AZ105">
        <v>2.2200000000000001E-2</v>
      </c>
      <c r="BA105" s="35">
        <f t="shared" si="51"/>
        <v>2.9059999999999989E-2</v>
      </c>
      <c r="BB105" s="35">
        <f t="shared" si="52"/>
        <v>3.637E-2</v>
      </c>
      <c r="BC105" s="35">
        <f t="shared" si="53"/>
        <v>9.130000000000001E-3</v>
      </c>
    </row>
    <row r="106" spans="1:55" ht="15">
      <c r="A106" s="1">
        <v>100</v>
      </c>
      <c r="B106">
        <v>0.23569999999999999</v>
      </c>
      <c r="C106">
        <v>-1.4E-3</v>
      </c>
      <c r="D106">
        <v>-6.3E-3</v>
      </c>
      <c r="E106" s="34">
        <f t="shared" si="27"/>
        <v>2.8199999999999892E-3</v>
      </c>
      <c r="F106" s="34">
        <f t="shared" si="28"/>
        <v>1.712E-2</v>
      </c>
      <c r="G106" s="33">
        <f t="shared" si="29"/>
        <v>2.5500000000000002E-3</v>
      </c>
      <c r="H106">
        <v>0.1686</v>
      </c>
      <c r="I106">
        <v>7.0000000000000001E-3</v>
      </c>
      <c r="J106">
        <v>4.3900000000000002E-2</v>
      </c>
      <c r="K106" s="35">
        <f t="shared" si="30"/>
        <v>2.2199999999999998E-2</v>
      </c>
      <c r="L106" s="35">
        <f t="shared" si="31"/>
        <v>7.0999999999999995E-3</v>
      </c>
      <c r="M106" s="35">
        <f t="shared" si="32"/>
        <v>3.6810000000000002E-2</v>
      </c>
      <c r="N106">
        <v>0.24349999999999999</v>
      </c>
      <c r="O106">
        <v>3.0300000000000001E-2</v>
      </c>
      <c r="P106">
        <v>-3.5000000000000001E-3</v>
      </c>
      <c r="Q106" s="35">
        <f t="shared" si="33"/>
        <v>1.7000000000000348E-4</v>
      </c>
      <c r="R106" s="35">
        <f t="shared" si="34"/>
        <v>2.7399999999999994E-3</v>
      </c>
      <c r="S106" s="35">
        <f t="shared" si="35"/>
        <v>2.6800000000000001E-3</v>
      </c>
      <c r="T106">
        <v>0.216</v>
      </c>
      <c r="U106">
        <v>2.01E-2</v>
      </c>
      <c r="V106">
        <v>-4.5999999999999999E-3</v>
      </c>
      <c r="W106" s="35">
        <f t="shared" si="36"/>
        <v>5.2699999999999969E-3</v>
      </c>
      <c r="X106" s="35">
        <f t="shared" si="37"/>
        <v>5.2999999999999992E-3</v>
      </c>
      <c r="Y106" s="35">
        <f t="shared" si="38"/>
        <v>2.8200000000000005E-3</v>
      </c>
      <c r="Z106">
        <v>0.1187</v>
      </c>
      <c r="AA106">
        <v>-4.4000000000000003E-3</v>
      </c>
      <c r="AB106">
        <v>5.4999999999999997E-3</v>
      </c>
      <c r="AC106" s="35">
        <f t="shared" si="39"/>
        <v>3.8080000000000003E-2</v>
      </c>
      <c r="AD106" s="35">
        <f t="shared" si="40"/>
        <v>9.2399999999999982E-3</v>
      </c>
      <c r="AE106" s="35">
        <f t="shared" si="41"/>
        <v>4.8799999999999998E-3</v>
      </c>
      <c r="AF106">
        <v>0.17979999999999999</v>
      </c>
      <c r="AG106">
        <v>1.77E-2</v>
      </c>
      <c r="AH106">
        <v>-2.8899999999999999E-2</v>
      </c>
      <c r="AI106" s="35">
        <f t="shared" si="42"/>
        <v>7.0500000000000007E-3</v>
      </c>
      <c r="AJ106" s="35">
        <f t="shared" si="43"/>
        <v>1.5689999999999999E-2</v>
      </c>
      <c r="AK106" s="35">
        <f t="shared" si="44"/>
        <v>2.802E-2</v>
      </c>
      <c r="AL106">
        <v>0.193</v>
      </c>
      <c r="AM106">
        <v>3.4200000000000001E-2</v>
      </c>
      <c r="AN106">
        <v>-1.0999999999999999E-2</v>
      </c>
      <c r="AO106" s="35">
        <f t="shared" si="45"/>
        <v>7.6200000000000156E-3</v>
      </c>
      <c r="AP106" s="35">
        <f t="shared" si="46"/>
        <v>2.3690000000000003E-2</v>
      </c>
      <c r="AQ106" s="35">
        <f t="shared" si="47"/>
        <v>6.8499999999999993E-3</v>
      </c>
      <c r="AR106">
        <v>0.17780000000000001</v>
      </c>
      <c r="AS106">
        <v>-4.5699999999999998E-2</v>
      </c>
      <c r="AT106">
        <v>9.1999999999999998E-3</v>
      </c>
      <c r="AU106" s="35">
        <f t="shared" si="48"/>
        <v>7.9770000000000008E-2</v>
      </c>
      <c r="AV106" s="35">
        <f t="shared" si="49"/>
        <v>3.9009999999999996E-2</v>
      </c>
      <c r="AW106" s="35">
        <f t="shared" si="50"/>
        <v>1.399999999999995E-4</v>
      </c>
      <c r="AX106">
        <v>0.10879999999999999</v>
      </c>
      <c r="AY106">
        <v>6.1000000000000004E-3</v>
      </c>
      <c r="AZ106">
        <v>3.5700000000000003E-2</v>
      </c>
      <c r="BA106" s="35">
        <f t="shared" si="51"/>
        <v>1.346E-2</v>
      </c>
      <c r="BB106" s="35">
        <f t="shared" si="52"/>
        <v>2.429999999999999E-3</v>
      </c>
      <c r="BC106" s="35">
        <f t="shared" si="53"/>
        <v>2.2630000000000004E-2</v>
      </c>
    </row>
    <row r="107" spans="1:55" ht="15">
      <c r="A107" s="1">
        <v>101</v>
      </c>
      <c r="B107">
        <v>0.2271</v>
      </c>
      <c r="C107">
        <v>4.0000000000000002E-4</v>
      </c>
      <c r="D107">
        <v>3.8E-3</v>
      </c>
      <c r="E107" s="34">
        <f t="shared" si="27"/>
        <v>5.7800000000000074E-3</v>
      </c>
      <c r="F107" s="34">
        <f t="shared" si="28"/>
        <v>1.8119999999999997E-2</v>
      </c>
      <c r="G107" s="33">
        <f t="shared" si="29"/>
        <v>5.0500000000000007E-3</v>
      </c>
      <c r="H107">
        <v>0.16420000000000001</v>
      </c>
      <c r="I107">
        <v>3.5200000000000002E-2</v>
      </c>
      <c r="J107">
        <v>8.8999999999999999E-3</v>
      </c>
      <c r="K107" s="35">
        <f t="shared" si="30"/>
        <v>2.6599999999999985E-2</v>
      </c>
      <c r="L107" s="35">
        <f t="shared" si="31"/>
        <v>2.1100000000000001E-2</v>
      </c>
      <c r="M107" s="35">
        <f t="shared" si="32"/>
        <v>1.81E-3</v>
      </c>
      <c r="N107">
        <v>0.21429999999999999</v>
      </c>
      <c r="O107">
        <v>3.3E-3</v>
      </c>
      <c r="P107">
        <v>-8.9999999999999998E-4</v>
      </c>
      <c r="Q107" s="35">
        <f t="shared" si="33"/>
        <v>2.9370000000000007E-2</v>
      </c>
      <c r="R107" s="35">
        <f t="shared" si="34"/>
        <v>2.426E-2</v>
      </c>
      <c r="S107" s="35">
        <f t="shared" si="35"/>
        <v>7.9999999999999993E-5</v>
      </c>
      <c r="T107">
        <v>0.22770000000000001</v>
      </c>
      <c r="U107">
        <v>3.0800000000000001E-2</v>
      </c>
      <c r="V107">
        <v>-2.3400000000000001E-2</v>
      </c>
      <c r="W107" s="35">
        <f t="shared" si="36"/>
        <v>1.6970000000000013E-2</v>
      </c>
      <c r="X107" s="35">
        <f t="shared" si="37"/>
        <v>1.6E-2</v>
      </c>
      <c r="Y107" s="35">
        <f t="shared" si="38"/>
        <v>1.5980000000000001E-2</v>
      </c>
      <c r="Z107">
        <v>8.9700000000000002E-2</v>
      </c>
      <c r="AA107">
        <v>-1.5E-3</v>
      </c>
      <c r="AB107">
        <v>2.3E-3</v>
      </c>
      <c r="AC107" s="35">
        <f t="shared" si="39"/>
        <v>9.0800000000000047E-3</v>
      </c>
      <c r="AD107" s="35">
        <f t="shared" si="40"/>
        <v>1.214E-2</v>
      </c>
      <c r="AE107" s="35">
        <f t="shared" si="41"/>
        <v>1.6800000000000001E-3</v>
      </c>
      <c r="AF107">
        <v>0.15679999999999999</v>
      </c>
      <c r="AG107">
        <v>-4.8999999999999998E-3</v>
      </c>
      <c r="AH107">
        <v>-4.1000000000000003E-3</v>
      </c>
      <c r="AI107" s="35">
        <f t="shared" si="42"/>
        <v>1.5949999999999992E-2</v>
      </c>
      <c r="AJ107" s="35">
        <f t="shared" si="43"/>
        <v>2.8899999999999998E-3</v>
      </c>
      <c r="AK107" s="35">
        <f t="shared" si="44"/>
        <v>3.2200000000000002E-3</v>
      </c>
      <c r="AL107">
        <v>0.17680000000000001</v>
      </c>
      <c r="AM107">
        <v>3.0000000000000001E-3</v>
      </c>
      <c r="AN107">
        <v>-1.1000000000000001E-3</v>
      </c>
      <c r="AO107" s="35">
        <f t="shared" si="45"/>
        <v>8.5799999999999765E-3</v>
      </c>
      <c r="AP107" s="35">
        <f t="shared" si="46"/>
        <v>7.5100000000000002E-3</v>
      </c>
      <c r="AQ107" s="35">
        <f t="shared" si="47"/>
        <v>3.0499999999999998E-3</v>
      </c>
      <c r="AR107">
        <v>0.14610000000000001</v>
      </c>
      <c r="AS107">
        <v>-2.93E-2</v>
      </c>
      <c r="AT107">
        <v>8.9999999999999998E-4</v>
      </c>
      <c r="AU107" s="35">
        <f t="shared" si="48"/>
        <v>4.8070000000000002E-2</v>
      </c>
      <c r="AV107" s="35">
        <f t="shared" si="49"/>
        <v>2.2609999999999998E-2</v>
      </c>
      <c r="AW107" s="35">
        <f t="shared" si="50"/>
        <v>8.4399999999999996E-3</v>
      </c>
      <c r="AX107">
        <v>7.3999999999999996E-2</v>
      </c>
      <c r="AY107">
        <v>1.6199999999999999E-2</v>
      </c>
      <c r="AZ107">
        <v>2.46E-2</v>
      </c>
      <c r="BA107" s="35">
        <f t="shared" si="51"/>
        <v>4.8259999999999997E-2</v>
      </c>
      <c r="BB107" s="35">
        <f t="shared" si="52"/>
        <v>7.6699999999999997E-3</v>
      </c>
      <c r="BC107" s="35">
        <f t="shared" si="53"/>
        <v>1.153E-2</v>
      </c>
    </row>
    <row r="108" spans="1:55" ht="15">
      <c r="A108" s="1">
        <v>102</v>
      </c>
      <c r="B108">
        <v>0.21709999999999999</v>
      </c>
      <c r="C108">
        <v>4.0000000000000001E-3</v>
      </c>
      <c r="D108">
        <v>-4.4000000000000003E-3</v>
      </c>
      <c r="E108" s="34">
        <f t="shared" si="27"/>
        <v>1.5780000000000016E-2</v>
      </c>
      <c r="F108" s="34">
        <f t="shared" si="28"/>
        <v>1.4519999999999998E-2</v>
      </c>
      <c r="G108" s="33">
        <f t="shared" si="29"/>
        <v>4.45E-3</v>
      </c>
      <c r="H108">
        <v>0.16650000000000001</v>
      </c>
      <c r="I108">
        <v>-2.1100000000000001E-2</v>
      </c>
      <c r="J108">
        <v>1.9300000000000001E-2</v>
      </c>
      <c r="K108" s="35">
        <f t="shared" si="30"/>
        <v>2.4299999999999988E-2</v>
      </c>
      <c r="L108" s="35">
        <f t="shared" si="31"/>
        <v>7.000000000000001E-3</v>
      </c>
      <c r="M108" s="35">
        <f t="shared" si="32"/>
        <v>1.2210000000000002E-2</v>
      </c>
      <c r="N108">
        <v>0.2311</v>
      </c>
      <c r="O108">
        <v>-1.41E-2</v>
      </c>
      <c r="P108">
        <v>-4.0000000000000001E-3</v>
      </c>
      <c r="Q108" s="35">
        <f t="shared" si="33"/>
        <v>1.2569999999999998E-2</v>
      </c>
      <c r="R108" s="35">
        <f t="shared" si="34"/>
        <v>1.3460000000000001E-2</v>
      </c>
      <c r="S108" s="35">
        <f t="shared" si="35"/>
        <v>3.1800000000000001E-3</v>
      </c>
      <c r="T108">
        <v>0.23300000000000001</v>
      </c>
      <c r="U108">
        <v>2.4500000000000001E-2</v>
      </c>
      <c r="V108">
        <v>-2.1000000000000001E-2</v>
      </c>
      <c r="W108" s="35">
        <f t="shared" si="36"/>
        <v>2.2270000000000012E-2</v>
      </c>
      <c r="X108" s="35">
        <f t="shared" si="37"/>
        <v>9.7000000000000003E-3</v>
      </c>
      <c r="Y108" s="35">
        <f t="shared" si="38"/>
        <v>1.3580000000000002E-2</v>
      </c>
      <c r="Z108">
        <v>0.08</v>
      </c>
      <c r="AA108">
        <v>3.9100000000000003E-2</v>
      </c>
      <c r="AB108">
        <v>-7.4000000000000003E-3</v>
      </c>
      <c r="AC108" s="35">
        <f t="shared" si="39"/>
        <v>6.1999999999999555E-4</v>
      </c>
      <c r="AD108" s="35">
        <f t="shared" si="40"/>
        <v>2.5460000000000003E-2</v>
      </c>
      <c r="AE108" s="35">
        <f t="shared" si="41"/>
        <v>6.7800000000000004E-3</v>
      </c>
      <c r="AF108">
        <v>0.20130000000000001</v>
      </c>
      <c r="AG108">
        <v>1.8E-3</v>
      </c>
      <c r="AH108">
        <v>5.8999999999999999E-3</v>
      </c>
      <c r="AI108" s="35">
        <f t="shared" si="42"/>
        <v>2.855000000000002E-2</v>
      </c>
      <c r="AJ108" s="35">
        <f t="shared" si="43"/>
        <v>2.1000000000000012E-4</v>
      </c>
      <c r="AK108" s="35">
        <f t="shared" si="44"/>
        <v>5.0200000000000002E-3</v>
      </c>
      <c r="AL108">
        <v>0.17219999999999999</v>
      </c>
      <c r="AM108">
        <v>1.46E-2</v>
      </c>
      <c r="AN108">
        <v>4.3E-3</v>
      </c>
      <c r="AO108" s="35">
        <f t="shared" si="45"/>
        <v>1.3179999999999997E-2</v>
      </c>
      <c r="AP108" s="35">
        <f t="shared" si="46"/>
        <v>4.0899999999999999E-3</v>
      </c>
      <c r="AQ108" s="35">
        <f t="shared" si="47"/>
        <v>1.4999999999999996E-4</v>
      </c>
      <c r="AR108">
        <v>0.10249999999999999</v>
      </c>
      <c r="AS108">
        <v>8.8000000000000005E-3</v>
      </c>
      <c r="AT108">
        <v>-9.7000000000000003E-3</v>
      </c>
      <c r="AU108" s="35">
        <f t="shared" si="48"/>
        <v>4.4699999999999879E-3</v>
      </c>
      <c r="AV108" s="35">
        <f t="shared" si="49"/>
        <v>2.1100000000000008E-3</v>
      </c>
      <c r="AW108" s="35">
        <f t="shared" si="50"/>
        <v>3.6000000000000094E-4</v>
      </c>
      <c r="AX108">
        <v>9.4700000000000006E-2</v>
      </c>
      <c r="AY108">
        <v>-2.3E-3</v>
      </c>
      <c r="AZ108">
        <v>7.7000000000000002E-3</v>
      </c>
      <c r="BA108" s="35">
        <f t="shared" si="51"/>
        <v>2.7559999999999987E-2</v>
      </c>
      <c r="BB108" s="35">
        <f t="shared" si="52"/>
        <v>6.2299999999999994E-3</v>
      </c>
      <c r="BC108" s="35">
        <f t="shared" si="53"/>
        <v>5.3699999999999998E-3</v>
      </c>
    </row>
    <row r="109" spans="1:55" ht="15">
      <c r="A109" s="1">
        <v>103</v>
      </c>
      <c r="B109">
        <v>0.22140000000000001</v>
      </c>
      <c r="C109">
        <v>1.4E-2</v>
      </c>
      <c r="D109">
        <v>-8.9999999999999993E-3</v>
      </c>
      <c r="E109" s="34">
        <f t="shared" si="27"/>
        <v>1.147999999999999E-2</v>
      </c>
      <c r="F109" s="34">
        <f t="shared" si="28"/>
        <v>4.519999999999998E-3</v>
      </c>
      <c r="G109" s="33">
        <f t="shared" si="29"/>
        <v>1.4999999999999909E-4</v>
      </c>
      <c r="H109">
        <v>0.14119999999999999</v>
      </c>
      <c r="I109">
        <v>2.5600000000000001E-2</v>
      </c>
      <c r="J109">
        <v>2.81E-2</v>
      </c>
      <c r="K109" s="35">
        <f t="shared" si="30"/>
        <v>4.9600000000000005E-2</v>
      </c>
      <c r="L109" s="35">
        <f t="shared" si="31"/>
        <v>1.1500000000000002E-2</v>
      </c>
      <c r="M109" s="35">
        <f t="shared" si="32"/>
        <v>2.1010000000000001E-2</v>
      </c>
      <c r="N109">
        <v>0.24460000000000001</v>
      </c>
      <c r="O109">
        <v>1.37E-2</v>
      </c>
      <c r="P109">
        <v>-9.7999999999999997E-3</v>
      </c>
      <c r="Q109" s="35">
        <f t="shared" si="33"/>
        <v>9.3000000000001415E-4</v>
      </c>
      <c r="R109" s="35">
        <f t="shared" si="34"/>
        <v>1.3860000000000001E-2</v>
      </c>
      <c r="S109" s="35">
        <f t="shared" si="35"/>
        <v>8.9800000000000001E-3</v>
      </c>
      <c r="T109">
        <v>0.2208</v>
      </c>
      <c r="U109">
        <v>3.44E-2</v>
      </c>
      <c r="V109">
        <v>-7.7000000000000002E-3</v>
      </c>
      <c r="W109" s="35">
        <f t="shared" si="36"/>
        <v>1.0069999999999996E-2</v>
      </c>
      <c r="X109" s="35">
        <f t="shared" si="37"/>
        <v>1.9599999999999999E-2</v>
      </c>
      <c r="Y109" s="35">
        <f t="shared" si="38"/>
        <v>2.7999999999999987E-4</v>
      </c>
      <c r="Z109">
        <v>9.0899999999999995E-2</v>
      </c>
      <c r="AA109">
        <v>-1.1900000000000001E-2</v>
      </c>
      <c r="AB109">
        <v>9.2999999999999992E-3</v>
      </c>
      <c r="AC109" s="35">
        <f t="shared" si="39"/>
        <v>1.0279999999999997E-2</v>
      </c>
      <c r="AD109" s="35">
        <f t="shared" si="40"/>
        <v>1.7399999999999985E-3</v>
      </c>
      <c r="AE109" s="35">
        <f t="shared" si="41"/>
        <v>8.6799999999999985E-3</v>
      </c>
      <c r="AF109">
        <v>0.17610000000000001</v>
      </c>
      <c r="AG109">
        <v>3.0000000000000001E-3</v>
      </c>
      <c r="AH109">
        <v>-8.6E-3</v>
      </c>
      <c r="AI109" s="35">
        <f t="shared" si="42"/>
        <v>3.3500000000000196E-3</v>
      </c>
      <c r="AJ109" s="35">
        <f t="shared" si="43"/>
        <v>9.8999999999999999E-4</v>
      </c>
      <c r="AK109" s="35">
        <f t="shared" si="44"/>
        <v>7.7200000000000003E-3</v>
      </c>
      <c r="AL109">
        <v>0.18160000000000001</v>
      </c>
      <c r="AM109">
        <v>2.9899999999999999E-2</v>
      </c>
      <c r="AN109">
        <v>1.4E-3</v>
      </c>
      <c r="AO109" s="35">
        <f t="shared" si="45"/>
        <v>3.7799999999999778E-3</v>
      </c>
      <c r="AP109" s="35">
        <f t="shared" si="46"/>
        <v>1.9389999999999998E-2</v>
      </c>
      <c r="AQ109" s="35">
        <f t="shared" si="47"/>
        <v>2.7499999999999998E-3</v>
      </c>
      <c r="AR109">
        <v>9.2899999999999996E-2</v>
      </c>
      <c r="AS109">
        <v>4.7100000000000003E-2</v>
      </c>
      <c r="AT109">
        <v>-8.0000000000000004E-4</v>
      </c>
      <c r="AU109" s="35">
        <f t="shared" si="48"/>
        <v>5.1300000000000096E-3</v>
      </c>
      <c r="AV109" s="35">
        <f t="shared" si="49"/>
        <v>4.0410000000000001E-2</v>
      </c>
      <c r="AW109" s="35">
        <f t="shared" si="50"/>
        <v>8.539999999999999E-3</v>
      </c>
      <c r="AX109">
        <v>8.4500000000000006E-2</v>
      </c>
      <c r="AY109">
        <v>-1.46E-2</v>
      </c>
      <c r="AZ109">
        <v>1.9699999999999999E-2</v>
      </c>
      <c r="BA109" s="35">
        <f t="shared" si="51"/>
        <v>3.7759999999999988E-2</v>
      </c>
      <c r="BB109" s="35">
        <f t="shared" si="52"/>
        <v>6.0700000000000007E-3</v>
      </c>
      <c r="BC109" s="35">
        <f t="shared" si="53"/>
        <v>6.6299999999999987E-3</v>
      </c>
    </row>
    <row r="110" spans="1:55" ht="15">
      <c r="A110" s="1">
        <v>104</v>
      </c>
      <c r="B110">
        <v>0.23</v>
      </c>
      <c r="C110">
        <v>1.5800000000000002E-2</v>
      </c>
      <c r="D110">
        <v>-8.8999999999999999E-3</v>
      </c>
      <c r="E110" s="34">
        <f t="shared" si="27"/>
        <v>2.8799999999999937E-3</v>
      </c>
      <c r="F110" s="34">
        <f t="shared" si="28"/>
        <v>2.7199999999999967E-3</v>
      </c>
      <c r="G110" s="33">
        <f t="shared" si="29"/>
        <v>4.9999999999999697E-5</v>
      </c>
      <c r="H110">
        <v>0.1983</v>
      </c>
      <c r="I110">
        <v>1.4800000000000001E-2</v>
      </c>
      <c r="J110">
        <v>2.5100000000000001E-2</v>
      </c>
      <c r="K110" s="35">
        <f t="shared" si="30"/>
        <v>7.5000000000000067E-3</v>
      </c>
      <c r="L110" s="35">
        <f t="shared" si="31"/>
        <v>7.0000000000000097E-4</v>
      </c>
      <c r="M110" s="35">
        <f t="shared" si="32"/>
        <v>1.8010000000000002E-2</v>
      </c>
      <c r="N110">
        <v>0.2392</v>
      </c>
      <c r="O110">
        <v>1.7000000000000001E-2</v>
      </c>
      <c r="P110">
        <v>-9.4000000000000004E-3</v>
      </c>
      <c r="Q110" s="35">
        <f t="shared" si="33"/>
        <v>4.4700000000000017E-3</v>
      </c>
      <c r="R110" s="35">
        <f t="shared" si="34"/>
        <v>1.056E-2</v>
      </c>
      <c r="S110" s="35">
        <f t="shared" si="35"/>
        <v>8.5800000000000008E-3</v>
      </c>
      <c r="T110">
        <v>0.21440000000000001</v>
      </c>
      <c r="U110">
        <v>4.1300000000000003E-2</v>
      </c>
      <c r="V110">
        <v>6.1000000000000004E-3</v>
      </c>
      <c r="W110" s="35">
        <f t="shared" si="36"/>
        <v>3.6700000000000066E-3</v>
      </c>
      <c r="X110" s="35">
        <f t="shared" si="37"/>
        <v>2.6500000000000003E-2</v>
      </c>
      <c r="Y110" s="35">
        <f t="shared" si="38"/>
        <v>1.32E-3</v>
      </c>
      <c r="Z110">
        <v>0.1376</v>
      </c>
      <c r="AA110">
        <v>-5.16E-2</v>
      </c>
      <c r="AB110">
        <v>1.7999999999999999E-2</v>
      </c>
      <c r="AC110" s="35">
        <f t="shared" si="39"/>
        <v>5.6980000000000003E-2</v>
      </c>
      <c r="AD110" s="35">
        <f t="shared" si="40"/>
        <v>3.7960000000000001E-2</v>
      </c>
      <c r="AE110" s="35">
        <f t="shared" si="41"/>
        <v>1.738E-2</v>
      </c>
      <c r="AF110">
        <v>0.1653</v>
      </c>
      <c r="AG110">
        <v>-5.7999999999999996E-3</v>
      </c>
      <c r="AH110">
        <v>4.5900000000000003E-2</v>
      </c>
      <c r="AI110" s="35">
        <f t="shared" si="42"/>
        <v>7.4499999999999844E-3</v>
      </c>
      <c r="AJ110" s="35">
        <f t="shared" si="43"/>
        <v>3.7899999999999995E-3</v>
      </c>
      <c r="AK110" s="35">
        <f t="shared" si="44"/>
        <v>4.5020000000000004E-2</v>
      </c>
      <c r="AL110">
        <v>0.1807</v>
      </c>
      <c r="AM110">
        <v>-2.2000000000000001E-3</v>
      </c>
      <c r="AN110">
        <v>-7.7000000000000002E-3</v>
      </c>
      <c r="AO110" s="35">
        <f t="shared" si="45"/>
        <v>4.6799999999999897E-3</v>
      </c>
      <c r="AP110" s="35">
        <f t="shared" si="46"/>
        <v>8.3099999999999997E-3</v>
      </c>
      <c r="AQ110" s="35">
        <f t="shared" si="47"/>
        <v>3.5500000000000002E-3</v>
      </c>
      <c r="AR110">
        <v>8.5300000000000001E-2</v>
      </c>
      <c r="AS110">
        <v>1.26E-2</v>
      </c>
      <c r="AT110">
        <v>3.3E-3</v>
      </c>
      <c r="AU110" s="35">
        <f t="shared" si="48"/>
        <v>1.2730000000000005E-2</v>
      </c>
      <c r="AV110" s="35">
        <f t="shared" si="49"/>
        <v>5.9100000000000003E-3</v>
      </c>
      <c r="AW110" s="35">
        <f t="shared" si="50"/>
        <v>6.0399999999999994E-3</v>
      </c>
      <c r="AX110">
        <v>6.9199999999999998E-2</v>
      </c>
      <c r="AY110">
        <v>2.64E-2</v>
      </c>
      <c r="AZ110">
        <v>2.1100000000000001E-2</v>
      </c>
      <c r="BA110" s="35">
        <f t="shared" si="51"/>
        <v>5.3059999999999996E-2</v>
      </c>
      <c r="BB110" s="35">
        <f t="shared" si="52"/>
        <v>1.787E-2</v>
      </c>
      <c r="BC110" s="35">
        <f t="shared" si="53"/>
        <v>8.0300000000000007E-3</v>
      </c>
    </row>
    <row r="111" spans="1:55" ht="15">
      <c r="A111" s="1">
        <v>105</v>
      </c>
      <c r="B111">
        <v>0.22</v>
      </c>
      <c r="C111">
        <v>-5.9999999999999995E-4</v>
      </c>
      <c r="D111">
        <v>-1.4E-3</v>
      </c>
      <c r="E111" s="34">
        <f t="shared" si="27"/>
        <v>1.2880000000000003E-2</v>
      </c>
      <c r="F111" s="34">
        <f t="shared" si="28"/>
        <v>1.7919999999999998E-2</v>
      </c>
      <c r="G111" s="33">
        <f t="shared" si="29"/>
        <v>7.45E-3</v>
      </c>
      <c r="H111">
        <v>0.20150000000000001</v>
      </c>
      <c r="I111">
        <v>2.2700000000000001E-2</v>
      </c>
      <c r="J111">
        <v>-1.2999999999999999E-3</v>
      </c>
      <c r="K111" s="35">
        <f t="shared" si="30"/>
        <v>1.0700000000000015E-2</v>
      </c>
      <c r="L111" s="35">
        <f t="shared" si="31"/>
        <v>8.6000000000000017E-3</v>
      </c>
      <c r="M111" s="35">
        <f t="shared" si="32"/>
        <v>5.79E-3</v>
      </c>
      <c r="N111">
        <v>0.24890000000000001</v>
      </c>
      <c r="O111">
        <v>1.6899999999999998E-2</v>
      </c>
      <c r="P111">
        <v>-1.11E-2</v>
      </c>
      <c r="Q111" s="35">
        <f t="shared" si="33"/>
        <v>5.2300000000000124E-3</v>
      </c>
      <c r="R111" s="35">
        <f t="shared" si="34"/>
        <v>1.0660000000000003E-2</v>
      </c>
      <c r="S111" s="35">
        <f t="shared" si="35"/>
        <v>1.0280000000000001E-2</v>
      </c>
      <c r="T111">
        <v>0.214</v>
      </c>
      <c r="U111">
        <v>3.9600000000000003E-2</v>
      </c>
      <c r="V111">
        <v>-6.4999999999999997E-3</v>
      </c>
      <c r="W111" s="35">
        <f t="shared" si="36"/>
        <v>3.2699999999999951E-3</v>
      </c>
      <c r="X111" s="35">
        <f t="shared" si="37"/>
        <v>2.4800000000000003E-2</v>
      </c>
      <c r="Y111" s="35">
        <f t="shared" si="38"/>
        <v>9.2000000000000068E-4</v>
      </c>
      <c r="Z111">
        <v>0.1273</v>
      </c>
      <c r="AA111">
        <v>3.0300000000000001E-2</v>
      </c>
      <c r="AB111">
        <v>-2.8199999999999999E-2</v>
      </c>
      <c r="AC111" s="35">
        <f t="shared" si="39"/>
        <v>4.6679999999999999E-2</v>
      </c>
      <c r="AD111" s="35">
        <f t="shared" si="40"/>
        <v>1.6660000000000001E-2</v>
      </c>
      <c r="AE111" s="35">
        <f t="shared" si="41"/>
        <v>2.758E-2</v>
      </c>
      <c r="AF111">
        <v>0.215</v>
      </c>
      <c r="AG111">
        <v>2.12E-2</v>
      </c>
      <c r="AH111">
        <v>6.1000000000000004E-3</v>
      </c>
      <c r="AI111" s="35">
        <f t="shared" si="42"/>
        <v>4.225000000000001E-2</v>
      </c>
      <c r="AJ111" s="35">
        <f t="shared" si="43"/>
        <v>1.9189999999999999E-2</v>
      </c>
      <c r="AK111" s="35">
        <f t="shared" si="44"/>
        <v>5.2200000000000007E-3</v>
      </c>
      <c r="AL111">
        <v>0.1812</v>
      </c>
      <c r="AM111">
        <v>4.5999999999999999E-3</v>
      </c>
      <c r="AN111">
        <v>4.8999999999999998E-3</v>
      </c>
      <c r="AO111" s="35">
        <f t="shared" si="45"/>
        <v>4.1799999999999893E-3</v>
      </c>
      <c r="AP111" s="35">
        <f t="shared" si="46"/>
        <v>5.9100000000000003E-3</v>
      </c>
      <c r="AQ111" s="35">
        <f t="shared" si="47"/>
        <v>7.499999999999998E-4</v>
      </c>
      <c r="AR111">
        <v>9.5500000000000002E-2</v>
      </c>
      <c r="AS111">
        <v>3.5099999999999999E-2</v>
      </c>
      <c r="AT111">
        <v>-9.9000000000000008E-3</v>
      </c>
      <c r="AU111" s="35">
        <f t="shared" si="48"/>
        <v>2.5300000000000045E-3</v>
      </c>
      <c r="AV111" s="35">
        <f t="shared" si="49"/>
        <v>2.8409999999999998E-2</v>
      </c>
      <c r="AW111" s="35">
        <f t="shared" si="50"/>
        <v>5.6000000000000147E-4</v>
      </c>
      <c r="AX111">
        <v>0.12180000000000001</v>
      </c>
      <c r="AY111">
        <v>-2.3999999999999998E-3</v>
      </c>
      <c r="AZ111">
        <v>4.7000000000000002E-3</v>
      </c>
      <c r="BA111" s="35">
        <f t="shared" si="51"/>
        <v>4.599999999999882E-4</v>
      </c>
      <c r="BB111" s="35">
        <f t="shared" si="52"/>
        <v>6.13E-3</v>
      </c>
      <c r="BC111" s="35">
        <f t="shared" si="53"/>
        <v>8.369999999999999E-3</v>
      </c>
    </row>
    <row r="112" spans="1:55" ht="15">
      <c r="A112" s="1">
        <v>106</v>
      </c>
      <c r="B112">
        <v>0.2218</v>
      </c>
      <c r="C112">
        <v>2.5999999999999999E-3</v>
      </c>
      <c r="D112">
        <v>5.9999999999999995E-4</v>
      </c>
      <c r="E112" s="34">
        <f t="shared" si="27"/>
        <v>1.1080000000000007E-2</v>
      </c>
      <c r="F112" s="34">
        <f t="shared" si="28"/>
        <v>1.5919999999999997E-2</v>
      </c>
      <c r="G112" s="33">
        <f t="shared" si="29"/>
        <v>8.2500000000000004E-3</v>
      </c>
      <c r="H112">
        <v>0.16209999999999999</v>
      </c>
      <c r="I112">
        <v>-3.0499999999999999E-2</v>
      </c>
      <c r="J112">
        <v>-5.1000000000000004E-3</v>
      </c>
      <c r="K112" s="35">
        <f t="shared" si="30"/>
        <v>2.8700000000000003E-2</v>
      </c>
      <c r="L112" s="35">
        <f t="shared" si="31"/>
        <v>1.6399999999999998E-2</v>
      </c>
      <c r="M112" s="35">
        <f t="shared" si="32"/>
        <v>1.9899999999999996E-3</v>
      </c>
      <c r="N112">
        <v>0.23830000000000001</v>
      </c>
      <c r="O112">
        <v>2.2700000000000001E-2</v>
      </c>
      <c r="P112">
        <v>-5.1999999999999998E-3</v>
      </c>
      <c r="Q112" s="35">
        <f t="shared" si="33"/>
        <v>5.3699999999999859E-3</v>
      </c>
      <c r="R112" s="35">
        <f t="shared" si="34"/>
        <v>4.8599999999999997E-3</v>
      </c>
      <c r="S112" s="35">
        <f t="shared" si="35"/>
        <v>4.3800000000000002E-3</v>
      </c>
      <c r="T112">
        <v>0.2248</v>
      </c>
      <c r="U112">
        <v>4.0399999999999998E-2</v>
      </c>
      <c r="V112">
        <v>-1.23E-2</v>
      </c>
      <c r="W112" s="35">
        <f t="shared" si="36"/>
        <v>1.4069999999999999E-2</v>
      </c>
      <c r="X112" s="35">
        <f t="shared" si="37"/>
        <v>2.5599999999999998E-2</v>
      </c>
      <c r="Y112" s="35">
        <f t="shared" si="38"/>
        <v>4.8799999999999998E-3</v>
      </c>
      <c r="Z112">
        <v>8.8599999999999998E-2</v>
      </c>
      <c r="AA112">
        <v>6.2799999999999995E-2</v>
      </c>
      <c r="AB112">
        <v>-3.73E-2</v>
      </c>
      <c r="AC112" s="35">
        <f t="shared" si="39"/>
        <v>7.980000000000001E-3</v>
      </c>
      <c r="AD112" s="35">
        <f t="shared" si="40"/>
        <v>4.9159999999999995E-2</v>
      </c>
      <c r="AE112" s="35">
        <f t="shared" si="41"/>
        <v>3.6679999999999997E-2</v>
      </c>
      <c r="AF112">
        <v>0.18659999999999999</v>
      </c>
      <c r="AG112">
        <v>-2.98E-2</v>
      </c>
      <c r="AH112">
        <v>-3.3300000000000003E-2</v>
      </c>
      <c r="AI112" s="35">
        <f t="shared" si="42"/>
        <v>1.3850000000000001E-2</v>
      </c>
      <c r="AJ112" s="35">
        <f t="shared" si="43"/>
        <v>2.7789999999999999E-2</v>
      </c>
      <c r="AK112" s="35">
        <f t="shared" si="44"/>
        <v>3.2420000000000004E-2</v>
      </c>
      <c r="AL112">
        <v>0.19950000000000001</v>
      </c>
      <c r="AM112">
        <v>2.0199999999999999E-2</v>
      </c>
      <c r="AN112">
        <v>3.5000000000000001E-3</v>
      </c>
      <c r="AO112" s="35">
        <f t="shared" si="45"/>
        <v>1.4120000000000021E-2</v>
      </c>
      <c r="AP112" s="35">
        <f t="shared" si="46"/>
        <v>9.689999999999999E-3</v>
      </c>
      <c r="AQ112" s="35">
        <f t="shared" si="47"/>
        <v>6.4999999999999997E-4</v>
      </c>
      <c r="AR112">
        <v>6.4299999999999996E-2</v>
      </c>
      <c r="AS112">
        <v>-1.0800000000000001E-2</v>
      </c>
      <c r="AT112">
        <v>-4.7999999999999996E-3</v>
      </c>
      <c r="AU112" s="35">
        <f t="shared" si="48"/>
        <v>3.373000000000001E-2</v>
      </c>
      <c r="AV112" s="35">
        <f t="shared" si="49"/>
        <v>4.1100000000000008E-3</v>
      </c>
      <c r="AW112" s="35">
        <f t="shared" si="50"/>
        <v>4.5399999999999998E-3</v>
      </c>
      <c r="AX112">
        <v>0.14419999999999999</v>
      </c>
      <c r="AY112">
        <v>-4.0000000000000001E-3</v>
      </c>
      <c r="AZ112">
        <v>1.34E-2</v>
      </c>
      <c r="BA112" s="35">
        <f t="shared" si="51"/>
        <v>2.1940000000000001E-2</v>
      </c>
      <c r="BB112" s="35">
        <f t="shared" si="52"/>
        <v>4.5299999999999993E-3</v>
      </c>
      <c r="BC112" s="35">
        <f t="shared" si="53"/>
        <v>3.3000000000000043E-4</v>
      </c>
    </row>
    <row r="113" spans="1:55" ht="15">
      <c r="A113" s="1">
        <v>107</v>
      </c>
      <c r="B113">
        <v>0.2248</v>
      </c>
      <c r="C113">
        <v>1.1299999999999999E-2</v>
      </c>
      <c r="D113">
        <v>-2E-3</v>
      </c>
      <c r="E113" s="34">
        <f t="shared" si="27"/>
        <v>8.0800000000000038E-3</v>
      </c>
      <c r="F113" s="34">
        <f t="shared" si="28"/>
        <v>7.219999999999999E-3</v>
      </c>
      <c r="G113" s="33">
        <f t="shared" si="29"/>
        <v>6.8500000000000002E-3</v>
      </c>
      <c r="H113">
        <v>0.1835</v>
      </c>
      <c r="I113">
        <v>-1.4E-2</v>
      </c>
      <c r="J113">
        <v>8.6999999999999994E-3</v>
      </c>
      <c r="K113" s="35">
        <f t="shared" si="30"/>
        <v>7.3000000000000009E-3</v>
      </c>
      <c r="L113" s="35">
        <f t="shared" si="31"/>
        <v>9.9999999999999395E-5</v>
      </c>
      <c r="M113" s="35">
        <f t="shared" si="32"/>
        <v>1.6099999999999995E-3</v>
      </c>
      <c r="N113">
        <v>0.23519999999999999</v>
      </c>
      <c r="O113">
        <v>1.41E-2</v>
      </c>
      <c r="P113">
        <v>-1.4E-3</v>
      </c>
      <c r="Q113" s="35">
        <f t="shared" si="33"/>
        <v>8.4700000000000053E-3</v>
      </c>
      <c r="R113" s="35">
        <f t="shared" si="34"/>
        <v>1.3460000000000001E-2</v>
      </c>
      <c r="S113" s="35">
        <f t="shared" si="35"/>
        <v>5.8E-4</v>
      </c>
      <c r="T113">
        <v>0.22140000000000001</v>
      </c>
      <c r="U113">
        <v>4.0300000000000002E-2</v>
      </c>
      <c r="V113">
        <v>-2.3400000000000001E-2</v>
      </c>
      <c r="W113" s="35">
        <f t="shared" si="36"/>
        <v>1.0670000000000013E-2</v>
      </c>
      <c r="X113" s="35">
        <f t="shared" si="37"/>
        <v>2.5500000000000002E-2</v>
      </c>
      <c r="Y113" s="35">
        <f t="shared" si="38"/>
        <v>1.5980000000000001E-2</v>
      </c>
      <c r="Z113">
        <v>7.7899999999999997E-2</v>
      </c>
      <c r="AA113">
        <v>-1.4800000000000001E-2</v>
      </c>
      <c r="AB113">
        <v>-9.7000000000000003E-3</v>
      </c>
      <c r="AC113" s="35">
        <f t="shared" si="39"/>
        <v>2.7200000000000002E-3</v>
      </c>
      <c r="AD113" s="35">
        <f t="shared" si="40"/>
        <v>1.1600000000000013E-3</v>
      </c>
      <c r="AE113" s="35">
        <f t="shared" si="41"/>
        <v>9.0799999999999995E-3</v>
      </c>
      <c r="AF113">
        <v>0.14940000000000001</v>
      </c>
      <c r="AG113">
        <v>-5.1000000000000004E-3</v>
      </c>
      <c r="AH113">
        <v>1.17E-2</v>
      </c>
      <c r="AI113" s="35">
        <f t="shared" si="42"/>
        <v>2.3349999999999982E-2</v>
      </c>
      <c r="AJ113" s="35">
        <f t="shared" si="43"/>
        <v>3.0900000000000003E-3</v>
      </c>
      <c r="AK113" s="35">
        <f t="shared" si="44"/>
        <v>1.082E-2</v>
      </c>
      <c r="AL113">
        <v>0.18690000000000001</v>
      </c>
      <c r="AM113">
        <v>1.37E-2</v>
      </c>
      <c r="AN113">
        <v>-6.0000000000000001E-3</v>
      </c>
      <c r="AO113" s="35">
        <f t="shared" si="45"/>
        <v>1.5200000000000213E-3</v>
      </c>
      <c r="AP113" s="35">
        <f t="shared" si="46"/>
        <v>3.1900000000000001E-3</v>
      </c>
      <c r="AQ113" s="35">
        <f t="shared" si="47"/>
        <v>1.8500000000000001E-3</v>
      </c>
      <c r="AR113">
        <v>5.4199999999999998E-2</v>
      </c>
      <c r="AS113">
        <v>-9.4999999999999998E-3</v>
      </c>
      <c r="AT113">
        <v>-1.04E-2</v>
      </c>
      <c r="AU113" s="35">
        <f t="shared" si="48"/>
        <v>4.3830000000000008E-2</v>
      </c>
      <c r="AV113" s="35">
        <f t="shared" si="49"/>
        <v>2.81E-3</v>
      </c>
      <c r="AW113" s="35">
        <f t="shared" si="50"/>
        <v>1.0600000000000002E-3</v>
      </c>
      <c r="AX113">
        <v>0.1671</v>
      </c>
      <c r="AY113">
        <v>-1.34E-2</v>
      </c>
      <c r="AZ113">
        <v>3.3999999999999998E-3</v>
      </c>
      <c r="BA113" s="35">
        <f t="shared" si="51"/>
        <v>4.4840000000000005E-2</v>
      </c>
      <c r="BB113" s="35">
        <f t="shared" si="52"/>
        <v>4.8700000000000011E-3</v>
      </c>
      <c r="BC113" s="35">
        <f t="shared" si="53"/>
        <v>9.6699999999999998E-3</v>
      </c>
    </row>
    <row r="114" spans="1:55" ht="15">
      <c r="A114" s="1">
        <v>108</v>
      </c>
      <c r="B114">
        <v>0.22009999999999999</v>
      </c>
      <c r="C114">
        <v>-2.0999999999999999E-3</v>
      </c>
      <c r="D114">
        <v>1.9E-3</v>
      </c>
      <c r="E114" s="34">
        <f t="shared" si="27"/>
        <v>1.2780000000000014E-2</v>
      </c>
      <c r="F114" s="34">
        <f t="shared" si="28"/>
        <v>1.6419999999999997E-2</v>
      </c>
      <c r="G114" s="33">
        <f t="shared" si="29"/>
        <v>6.9500000000000004E-3</v>
      </c>
      <c r="H114">
        <v>0.19439999999999999</v>
      </c>
      <c r="I114">
        <v>-5.5999999999999999E-3</v>
      </c>
      <c r="J114">
        <v>3.0099999999999998E-2</v>
      </c>
      <c r="K114" s="35">
        <f t="shared" si="30"/>
        <v>3.5999999999999921E-3</v>
      </c>
      <c r="L114" s="35">
        <f t="shared" si="31"/>
        <v>8.5000000000000006E-3</v>
      </c>
      <c r="M114" s="35">
        <f t="shared" si="32"/>
        <v>2.3009999999999999E-2</v>
      </c>
      <c r="N114">
        <v>0.2596</v>
      </c>
      <c r="O114">
        <v>1.6799999999999999E-2</v>
      </c>
      <c r="P114">
        <v>6.9999999999999999E-4</v>
      </c>
      <c r="Q114" s="35">
        <f t="shared" si="33"/>
        <v>1.593E-2</v>
      </c>
      <c r="R114" s="35">
        <f t="shared" si="34"/>
        <v>1.0760000000000002E-2</v>
      </c>
      <c r="S114" s="35">
        <f t="shared" si="35"/>
        <v>1.1999999999999999E-4</v>
      </c>
      <c r="T114">
        <v>0.2102</v>
      </c>
      <c r="U114">
        <v>8.3999999999999995E-3</v>
      </c>
      <c r="V114">
        <v>-2.07E-2</v>
      </c>
      <c r="W114" s="35">
        <f t="shared" si="36"/>
        <v>5.3000000000000269E-4</v>
      </c>
      <c r="X114" s="35">
        <f t="shared" si="37"/>
        <v>6.4000000000000012E-3</v>
      </c>
      <c r="Y114" s="35">
        <f t="shared" si="38"/>
        <v>1.328E-2</v>
      </c>
      <c r="Z114">
        <v>7.9100000000000004E-2</v>
      </c>
      <c r="AA114">
        <v>-2.0500000000000001E-2</v>
      </c>
      <c r="AB114">
        <v>3.5400000000000001E-2</v>
      </c>
      <c r="AC114" s="35">
        <f t="shared" si="39"/>
        <v>1.5199999999999936E-3</v>
      </c>
      <c r="AD114" s="35">
        <f t="shared" si="40"/>
        <v>6.8600000000000015E-3</v>
      </c>
      <c r="AE114" s="35">
        <f t="shared" si="41"/>
        <v>3.4779999999999998E-2</v>
      </c>
      <c r="AF114">
        <v>0.13350000000000001</v>
      </c>
      <c r="AG114">
        <v>1.8200000000000001E-2</v>
      </c>
      <c r="AH114">
        <v>1.5299999999999999E-2</v>
      </c>
      <c r="AI114" s="35">
        <f t="shared" si="42"/>
        <v>3.9249999999999979E-2</v>
      </c>
      <c r="AJ114" s="35">
        <f t="shared" si="43"/>
        <v>1.619E-2</v>
      </c>
      <c r="AK114" s="35">
        <f t="shared" si="44"/>
        <v>1.4419999999999999E-2</v>
      </c>
      <c r="AL114">
        <v>0.18909999999999999</v>
      </c>
      <c r="AM114">
        <v>1.37E-2</v>
      </c>
      <c r="AN114">
        <v>-8.0000000000000002E-3</v>
      </c>
      <c r="AO114" s="35">
        <f t="shared" si="45"/>
        <v>3.7200000000000011E-3</v>
      </c>
      <c r="AP114" s="35">
        <f t="shared" si="46"/>
        <v>3.1900000000000001E-3</v>
      </c>
      <c r="AQ114" s="35">
        <f t="shared" si="47"/>
        <v>3.8500000000000001E-3</v>
      </c>
      <c r="AR114">
        <v>5.6000000000000001E-2</v>
      </c>
      <c r="AS114">
        <v>-1.0800000000000001E-2</v>
      </c>
      <c r="AT114">
        <v>7.6E-3</v>
      </c>
      <c r="AU114" s="35">
        <f t="shared" si="48"/>
        <v>4.2030000000000005E-2</v>
      </c>
      <c r="AV114" s="35">
        <f t="shared" si="49"/>
        <v>4.1100000000000008E-3</v>
      </c>
      <c r="AW114" s="35">
        <f t="shared" si="50"/>
        <v>1.7399999999999994E-3</v>
      </c>
      <c r="AX114">
        <v>0.17130000000000001</v>
      </c>
      <c r="AY114">
        <v>-2.1899999999999999E-2</v>
      </c>
      <c r="AZ114">
        <v>-1.44E-2</v>
      </c>
      <c r="BA114" s="35">
        <f t="shared" si="51"/>
        <v>4.9040000000000014E-2</v>
      </c>
      <c r="BB114" s="35">
        <f t="shared" si="52"/>
        <v>1.337E-2</v>
      </c>
      <c r="BC114" s="35">
        <f t="shared" si="53"/>
        <v>1.3299999999999996E-3</v>
      </c>
    </row>
    <row r="115" spans="1:55" ht="15">
      <c r="A115" s="1">
        <v>109</v>
      </c>
      <c r="B115">
        <v>0.23910000000000001</v>
      </c>
      <c r="C115">
        <v>9.4000000000000004E-3</v>
      </c>
      <c r="D115">
        <v>3.5000000000000001E-3</v>
      </c>
      <c r="E115" s="34">
        <f t="shared" si="27"/>
        <v>6.2200000000000033E-3</v>
      </c>
      <c r="F115" s="34">
        <f t="shared" si="28"/>
        <v>9.1199999999999979E-3</v>
      </c>
      <c r="G115" s="33">
        <f t="shared" si="29"/>
        <v>5.3500000000000006E-3</v>
      </c>
      <c r="H115">
        <v>0.1837</v>
      </c>
      <c r="I115">
        <v>4.6899999999999997E-2</v>
      </c>
      <c r="J115">
        <v>2.8799999999999999E-2</v>
      </c>
      <c r="K115" s="35">
        <f t="shared" si="30"/>
        <v>7.0999999999999952E-3</v>
      </c>
      <c r="L115" s="35">
        <f t="shared" si="31"/>
        <v>3.2799999999999996E-2</v>
      </c>
      <c r="M115" s="35">
        <f t="shared" si="32"/>
        <v>2.171E-2</v>
      </c>
      <c r="N115">
        <v>0.24579999999999999</v>
      </c>
      <c r="O115">
        <v>1.5299999999999999E-2</v>
      </c>
      <c r="P115">
        <v>1.2999999999999999E-3</v>
      </c>
      <c r="Q115" s="35">
        <f t="shared" si="33"/>
        <v>2.129999999999993E-3</v>
      </c>
      <c r="R115" s="35">
        <f t="shared" si="34"/>
        <v>1.2260000000000002E-2</v>
      </c>
      <c r="S115" s="35">
        <f t="shared" si="35"/>
        <v>4.7999999999999996E-4</v>
      </c>
      <c r="T115">
        <v>0.21540000000000001</v>
      </c>
      <c r="U115">
        <v>3.5299999999999998E-2</v>
      </c>
      <c r="V115">
        <v>-2.9999999999999997E-4</v>
      </c>
      <c r="W115" s="35">
        <f t="shared" si="36"/>
        <v>4.6700000000000075E-3</v>
      </c>
      <c r="X115" s="35">
        <f t="shared" si="37"/>
        <v>2.0499999999999997E-2</v>
      </c>
      <c r="Y115" s="35">
        <f t="shared" si="38"/>
        <v>7.1200000000000005E-3</v>
      </c>
      <c r="Z115">
        <v>8.3699999999999997E-2</v>
      </c>
      <c r="AA115">
        <v>-4.1000000000000003E-3</v>
      </c>
      <c r="AB115">
        <v>3.78E-2</v>
      </c>
      <c r="AC115" s="35">
        <f t="shared" si="39"/>
        <v>3.0799999999999994E-3</v>
      </c>
      <c r="AD115" s="35">
        <f t="shared" si="40"/>
        <v>9.5399999999999999E-3</v>
      </c>
      <c r="AE115" s="35">
        <f t="shared" si="41"/>
        <v>3.7179999999999998E-2</v>
      </c>
      <c r="AF115">
        <v>0.185</v>
      </c>
      <c r="AG115">
        <v>1.9400000000000001E-2</v>
      </c>
      <c r="AH115">
        <v>-1.41E-2</v>
      </c>
      <c r="AI115" s="35">
        <f t="shared" si="42"/>
        <v>1.2250000000000011E-2</v>
      </c>
      <c r="AJ115" s="35">
        <f t="shared" si="43"/>
        <v>1.7389999999999999E-2</v>
      </c>
      <c r="AK115" s="35">
        <f t="shared" si="44"/>
        <v>1.3219999999999999E-2</v>
      </c>
      <c r="AL115">
        <v>0.20599999999999999</v>
      </c>
      <c r="AM115">
        <v>1.61E-2</v>
      </c>
      <c r="AN115">
        <v>-1.4999999999999999E-2</v>
      </c>
      <c r="AO115" s="35">
        <f t="shared" si="45"/>
        <v>2.0619999999999999E-2</v>
      </c>
      <c r="AP115" s="35">
        <f t="shared" si="46"/>
        <v>5.5899999999999995E-3</v>
      </c>
      <c r="AQ115" s="35">
        <f t="shared" si="47"/>
        <v>1.0849999999999999E-2</v>
      </c>
      <c r="AR115">
        <v>0.1077</v>
      </c>
      <c r="AS115">
        <v>-6.7000000000000002E-3</v>
      </c>
      <c r="AT115">
        <v>2.0799999999999999E-2</v>
      </c>
      <c r="AU115" s="35">
        <f t="shared" si="48"/>
        <v>9.669999999999998E-3</v>
      </c>
      <c r="AV115" s="35">
        <f t="shared" si="49"/>
        <v>1.000000000000046E-5</v>
      </c>
      <c r="AW115" s="35">
        <f t="shared" si="50"/>
        <v>1.146E-2</v>
      </c>
      <c r="AX115">
        <v>0.14080000000000001</v>
      </c>
      <c r="AY115">
        <v>-3.8399999999999997E-2</v>
      </c>
      <c r="AZ115">
        <v>-1.3299999999999999E-2</v>
      </c>
      <c r="BA115" s="35">
        <f t="shared" si="51"/>
        <v>1.8540000000000015E-2</v>
      </c>
      <c r="BB115" s="35">
        <f t="shared" si="52"/>
        <v>2.9869999999999997E-2</v>
      </c>
      <c r="BC115" s="35">
        <f t="shared" si="53"/>
        <v>2.299999999999993E-4</v>
      </c>
    </row>
    <row r="116" spans="1:55" ht="15">
      <c r="A116" s="1">
        <v>110</v>
      </c>
      <c r="B116">
        <v>0.2339</v>
      </c>
      <c r="C116">
        <v>7.7000000000000002E-3</v>
      </c>
      <c r="D116">
        <v>-1.6000000000000001E-3</v>
      </c>
      <c r="E116" s="34">
        <f t="shared" si="27"/>
        <v>1.0199999999999931E-3</v>
      </c>
      <c r="F116" s="34">
        <f t="shared" si="28"/>
        <v>1.0819999999999998E-2</v>
      </c>
      <c r="G116" s="33">
        <f t="shared" si="29"/>
        <v>7.2500000000000004E-3</v>
      </c>
      <c r="H116">
        <v>0.17660000000000001</v>
      </c>
      <c r="I116">
        <v>2.0500000000000001E-2</v>
      </c>
      <c r="J116">
        <v>-1.43E-2</v>
      </c>
      <c r="K116" s="35">
        <f t="shared" si="30"/>
        <v>1.419999999999999E-2</v>
      </c>
      <c r="L116" s="35">
        <f t="shared" si="31"/>
        <v>6.4000000000000012E-3</v>
      </c>
      <c r="M116" s="35">
        <f t="shared" si="32"/>
        <v>7.2100000000000003E-3</v>
      </c>
      <c r="N116">
        <v>0.2303</v>
      </c>
      <c r="O116">
        <v>1.2999999999999999E-3</v>
      </c>
      <c r="P116">
        <v>3.3E-3</v>
      </c>
      <c r="Q116" s="35">
        <f t="shared" si="33"/>
        <v>1.3369999999999993E-2</v>
      </c>
      <c r="R116" s="35">
        <f t="shared" si="34"/>
        <v>2.6260000000000002E-2</v>
      </c>
      <c r="S116" s="35">
        <f t="shared" si="35"/>
        <v>2.48E-3</v>
      </c>
      <c r="T116">
        <v>0.1918</v>
      </c>
      <c r="U116">
        <v>4.5900000000000003E-2</v>
      </c>
      <c r="V116">
        <v>-8.6999999999999994E-3</v>
      </c>
      <c r="W116" s="35">
        <f t="shared" si="36"/>
        <v>1.8930000000000002E-2</v>
      </c>
      <c r="X116" s="35">
        <f t="shared" si="37"/>
        <v>3.1100000000000003E-2</v>
      </c>
      <c r="Y116" s="35">
        <f t="shared" si="38"/>
        <v>1.279999999999999E-3</v>
      </c>
      <c r="Z116">
        <v>0.10199999999999999</v>
      </c>
      <c r="AA116">
        <v>3.04E-2</v>
      </c>
      <c r="AB116">
        <v>-1.3599999999999999E-2</v>
      </c>
      <c r="AC116" s="35">
        <f t="shared" si="39"/>
        <v>2.1379999999999996E-2</v>
      </c>
      <c r="AD116" s="35">
        <f t="shared" si="40"/>
        <v>1.6760000000000001E-2</v>
      </c>
      <c r="AE116" s="35">
        <f t="shared" si="41"/>
        <v>1.2979999999999998E-2</v>
      </c>
      <c r="AF116">
        <v>0.183</v>
      </c>
      <c r="AG116">
        <v>1.4999999999999999E-2</v>
      </c>
      <c r="AH116">
        <v>-3.3000000000000002E-2</v>
      </c>
      <c r="AI116" s="35">
        <f t="shared" si="42"/>
        <v>1.0250000000000009E-2</v>
      </c>
      <c r="AJ116" s="35">
        <f t="shared" si="43"/>
        <v>1.299E-2</v>
      </c>
      <c r="AK116" s="35">
        <f t="shared" si="44"/>
        <v>3.2120000000000003E-2</v>
      </c>
      <c r="AL116">
        <v>0.18459999999999999</v>
      </c>
      <c r="AM116">
        <v>0.01</v>
      </c>
      <c r="AN116">
        <v>-2.5899999999999999E-2</v>
      </c>
      <c r="AO116" s="35">
        <f t="shared" si="45"/>
        <v>7.8000000000000291E-4</v>
      </c>
      <c r="AP116" s="35">
        <f t="shared" si="46"/>
        <v>5.1000000000000004E-4</v>
      </c>
      <c r="AQ116" s="35">
        <f t="shared" si="47"/>
        <v>2.1749999999999999E-2</v>
      </c>
      <c r="AR116">
        <v>9.0899999999999995E-2</v>
      </c>
      <c r="AS116">
        <v>-1.0500000000000001E-2</v>
      </c>
      <c r="AT116">
        <v>2.3900000000000001E-2</v>
      </c>
      <c r="AU116" s="35">
        <f t="shared" si="48"/>
        <v>7.1300000000000113E-3</v>
      </c>
      <c r="AV116" s="35">
        <f t="shared" si="49"/>
        <v>3.8100000000000009E-3</v>
      </c>
      <c r="AW116" s="35">
        <f t="shared" si="50"/>
        <v>1.4560000000000002E-2</v>
      </c>
      <c r="AX116">
        <v>0.15359999999999999</v>
      </c>
      <c r="AY116">
        <v>-1.49E-2</v>
      </c>
      <c r="AZ116">
        <v>-1.15E-2</v>
      </c>
      <c r="BA116" s="35">
        <f t="shared" si="51"/>
        <v>3.1339999999999993E-2</v>
      </c>
      <c r="BB116" s="35">
        <f t="shared" si="52"/>
        <v>6.3700000000000007E-3</v>
      </c>
      <c r="BC116" s="35">
        <f t="shared" si="53"/>
        <v>1.5700000000000002E-3</v>
      </c>
    </row>
    <row r="117" spans="1:55" ht="15">
      <c r="A117" s="1">
        <v>111</v>
      </c>
      <c r="B117">
        <v>0.22420000000000001</v>
      </c>
      <c r="C117">
        <v>1.11E-2</v>
      </c>
      <c r="D117">
        <v>-6.9999999999999999E-4</v>
      </c>
      <c r="E117" s="34">
        <f t="shared" si="27"/>
        <v>8.6799999999999933E-3</v>
      </c>
      <c r="F117" s="34">
        <f t="shared" si="28"/>
        <v>7.4199999999999978E-3</v>
      </c>
      <c r="G117" s="33">
        <f t="shared" si="29"/>
        <v>8.150000000000001E-3</v>
      </c>
      <c r="H117">
        <v>0.17530000000000001</v>
      </c>
      <c r="I117">
        <v>-3.5999999999999999E-3</v>
      </c>
      <c r="J117">
        <v>5.1999999999999998E-3</v>
      </c>
      <c r="K117" s="35">
        <f t="shared" si="30"/>
        <v>1.5499999999999986E-2</v>
      </c>
      <c r="L117" s="35">
        <f t="shared" si="31"/>
        <v>1.0499999999999999E-2</v>
      </c>
      <c r="M117" s="35">
        <f t="shared" si="32"/>
        <v>1.8900000000000002E-3</v>
      </c>
      <c r="N117">
        <v>0.24149999999999999</v>
      </c>
      <c r="O117">
        <v>1.89E-2</v>
      </c>
      <c r="P117">
        <v>9.1999999999999998E-3</v>
      </c>
      <c r="Q117" s="35">
        <f t="shared" si="33"/>
        <v>2.1700000000000053E-3</v>
      </c>
      <c r="R117" s="35">
        <f t="shared" si="34"/>
        <v>8.660000000000001E-3</v>
      </c>
      <c r="S117" s="35">
        <f t="shared" si="35"/>
        <v>8.3800000000000003E-3</v>
      </c>
      <c r="T117">
        <v>0.21060000000000001</v>
      </c>
      <c r="U117">
        <v>4.5999999999999999E-2</v>
      </c>
      <c r="V117">
        <v>-1.8100000000000002E-2</v>
      </c>
      <c r="W117" s="35">
        <f t="shared" si="36"/>
        <v>1.2999999999999123E-4</v>
      </c>
      <c r="X117" s="35">
        <f t="shared" si="37"/>
        <v>3.1199999999999999E-2</v>
      </c>
      <c r="Y117" s="35">
        <f t="shared" si="38"/>
        <v>1.0680000000000002E-2</v>
      </c>
      <c r="Z117">
        <v>0.11360000000000001</v>
      </c>
      <c r="AA117">
        <v>6.7100000000000007E-2</v>
      </c>
      <c r="AB117">
        <v>-3.15E-2</v>
      </c>
      <c r="AC117" s="35">
        <f t="shared" si="39"/>
        <v>3.2980000000000009E-2</v>
      </c>
      <c r="AD117" s="35">
        <f t="shared" si="40"/>
        <v>5.3460000000000008E-2</v>
      </c>
      <c r="AE117" s="35">
        <f t="shared" si="41"/>
        <v>3.0880000000000001E-2</v>
      </c>
      <c r="AF117">
        <v>0.18479999999999999</v>
      </c>
      <c r="AG117">
        <v>-3.1800000000000002E-2</v>
      </c>
      <c r="AH117">
        <v>-1.43E-2</v>
      </c>
      <c r="AI117" s="35">
        <f t="shared" si="42"/>
        <v>1.2050000000000005E-2</v>
      </c>
      <c r="AJ117" s="35">
        <f t="shared" si="43"/>
        <v>2.9790000000000001E-2</v>
      </c>
      <c r="AK117" s="35">
        <f t="shared" si="44"/>
        <v>1.342E-2</v>
      </c>
      <c r="AL117">
        <v>0.18010000000000001</v>
      </c>
      <c r="AM117">
        <v>6.1999999999999998E-3</v>
      </c>
      <c r="AN117">
        <v>-7.7999999999999996E-3</v>
      </c>
      <c r="AO117" s="35">
        <f t="shared" si="45"/>
        <v>5.2799999999999792E-3</v>
      </c>
      <c r="AP117" s="35">
        <f t="shared" si="46"/>
        <v>4.3100000000000005E-3</v>
      </c>
      <c r="AQ117" s="35">
        <f t="shared" si="47"/>
        <v>3.6499999999999996E-3</v>
      </c>
      <c r="AR117">
        <v>5.91E-2</v>
      </c>
      <c r="AS117">
        <v>-1.37E-2</v>
      </c>
      <c r="AT117">
        <v>-3.3999999999999998E-3</v>
      </c>
      <c r="AU117" s="35">
        <f t="shared" si="48"/>
        <v>3.8930000000000006E-2</v>
      </c>
      <c r="AV117" s="35">
        <f t="shared" si="49"/>
        <v>7.0100000000000006E-3</v>
      </c>
      <c r="AW117" s="35">
        <f t="shared" si="50"/>
        <v>5.9399999999999991E-3</v>
      </c>
      <c r="AX117">
        <v>0.155</v>
      </c>
      <c r="AY117">
        <v>-8.3000000000000001E-3</v>
      </c>
      <c r="AZ117">
        <v>-2.0000000000000001E-4</v>
      </c>
      <c r="BA117" s="35">
        <f t="shared" si="51"/>
        <v>3.2740000000000005E-2</v>
      </c>
      <c r="BB117" s="35">
        <f t="shared" si="52"/>
        <v>2.299999999999993E-4</v>
      </c>
      <c r="BC117" s="35">
        <f t="shared" si="53"/>
        <v>1.2869999999999999E-2</v>
      </c>
    </row>
    <row r="118" spans="1:55" ht="15">
      <c r="A118" s="1">
        <v>112</v>
      </c>
      <c r="B118">
        <v>0.22239999999999999</v>
      </c>
      <c r="C118">
        <v>1.7399999999999999E-2</v>
      </c>
      <c r="D118">
        <v>-1.24E-2</v>
      </c>
      <c r="E118" s="34">
        <f t="shared" si="27"/>
        <v>1.0480000000000017E-2</v>
      </c>
      <c r="F118" s="34">
        <f t="shared" si="28"/>
        <v>1.1199999999999995E-3</v>
      </c>
      <c r="G118" s="33">
        <f t="shared" si="29"/>
        <v>3.5499999999999993E-3</v>
      </c>
      <c r="H118">
        <v>0.1183</v>
      </c>
      <c r="I118">
        <v>2.3900000000000001E-2</v>
      </c>
      <c r="J118">
        <v>4.0399999999999998E-2</v>
      </c>
      <c r="K118" s="35">
        <f t="shared" si="30"/>
        <v>7.2499999999999995E-2</v>
      </c>
      <c r="L118" s="35">
        <f t="shared" si="31"/>
        <v>9.8000000000000014E-3</v>
      </c>
      <c r="M118" s="35">
        <f t="shared" si="32"/>
        <v>3.3309999999999999E-2</v>
      </c>
      <c r="N118">
        <v>0.2329</v>
      </c>
      <c r="O118">
        <v>2.6800000000000001E-2</v>
      </c>
      <c r="P118">
        <v>4.7999999999999996E-3</v>
      </c>
      <c r="Q118" s="35">
        <f t="shared" si="33"/>
        <v>1.0770000000000002E-2</v>
      </c>
      <c r="R118" s="35">
        <f t="shared" si="34"/>
        <v>7.6000000000000026E-4</v>
      </c>
      <c r="S118" s="35">
        <f t="shared" si="35"/>
        <v>3.9799999999999992E-3</v>
      </c>
      <c r="T118">
        <v>0.2273</v>
      </c>
      <c r="U118">
        <v>3.5099999999999999E-2</v>
      </c>
      <c r="V118">
        <v>-1.6E-2</v>
      </c>
      <c r="W118" s="35">
        <f t="shared" si="36"/>
        <v>1.6570000000000001E-2</v>
      </c>
      <c r="X118" s="35">
        <f t="shared" si="37"/>
        <v>2.0299999999999999E-2</v>
      </c>
      <c r="Y118" s="35">
        <f t="shared" si="38"/>
        <v>8.5800000000000008E-3</v>
      </c>
      <c r="Z118">
        <v>0.11</v>
      </c>
      <c r="AA118">
        <v>3.09E-2</v>
      </c>
      <c r="AB118">
        <v>-1.6899999999999998E-2</v>
      </c>
      <c r="AC118" s="35">
        <f t="shared" si="39"/>
        <v>2.9380000000000003E-2</v>
      </c>
      <c r="AD118" s="35">
        <f t="shared" si="40"/>
        <v>1.7260000000000001E-2</v>
      </c>
      <c r="AE118" s="35">
        <f t="shared" si="41"/>
        <v>1.6279999999999999E-2</v>
      </c>
      <c r="AF118">
        <v>0.16919999999999999</v>
      </c>
      <c r="AG118">
        <v>-8.3000000000000001E-3</v>
      </c>
      <c r="AH118">
        <v>2.2700000000000001E-2</v>
      </c>
      <c r="AI118" s="35">
        <f t="shared" si="42"/>
        <v>3.5499999999999976E-3</v>
      </c>
      <c r="AJ118" s="35">
        <f t="shared" si="43"/>
        <v>6.2900000000000005E-3</v>
      </c>
      <c r="AK118" s="35">
        <f t="shared" si="44"/>
        <v>2.1820000000000003E-2</v>
      </c>
      <c r="AL118">
        <v>0.16589999999999999</v>
      </c>
      <c r="AM118">
        <v>1.4999999999999999E-2</v>
      </c>
      <c r="AN118">
        <v>4.3E-3</v>
      </c>
      <c r="AO118" s="35">
        <f t="shared" si="45"/>
        <v>1.9479999999999997E-2</v>
      </c>
      <c r="AP118" s="35">
        <f t="shared" si="46"/>
        <v>4.4899999999999992E-3</v>
      </c>
      <c r="AQ118" s="35">
        <f t="shared" si="47"/>
        <v>1.4999999999999996E-4</v>
      </c>
      <c r="AR118">
        <v>3.6299999999999999E-2</v>
      </c>
      <c r="AS118">
        <v>9.2999999999999992E-3</v>
      </c>
      <c r="AT118">
        <v>-7.4000000000000003E-3</v>
      </c>
      <c r="AU118" s="35">
        <f t="shared" si="48"/>
        <v>6.1730000000000007E-2</v>
      </c>
      <c r="AV118" s="35">
        <f t="shared" si="49"/>
        <v>2.6099999999999995E-3</v>
      </c>
      <c r="AW118" s="35">
        <f t="shared" si="50"/>
        <v>1.939999999999999E-3</v>
      </c>
      <c r="AX118">
        <v>0.1048</v>
      </c>
      <c r="AY118">
        <v>-4.4600000000000001E-2</v>
      </c>
      <c r="AZ118">
        <v>1.8800000000000001E-2</v>
      </c>
      <c r="BA118" s="35">
        <f t="shared" si="51"/>
        <v>1.7459999999999989E-2</v>
      </c>
      <c r="BB118" s="35">
        <f t="shared" si="52"/>
        <v>3.6070000000000005E-2</v>
      </c>
      <c r="BC118" s="35">
        <f t="shared" si="53"/>
        <v>5.7300000000000007E-3</v>
      </c>
    </row>
    <row r="119" spans="1:55" ht="15">
      <c r="A119" s="1">
        <v>113</v>
      </c>
      <c r="B119">
        <v>0.22370000000000001</v>
      </c>
      <c r="C119">
        <v>1.24E-2</v>
      </c>
      <c r="D119">
        <v>-9.4000000000000004E-3</v>
      </c>
      <c r="E119" s="34">
        <f t="shared" si="27"/>
        <v>9.1799999999999937E-3</v>
      </c>
      <c r="F119" s="34">
        <f t="shared" si="28"/>
        <v>6.1199999999999987E-3</v>
      </c>
      <c r="G119" s="33">
        <f t="shared" si="29"/>
        <v>5.5000000000000014E-4</v>
      </c>
      <c r="H119">
        <v>0.11020000000000001</v>
      </c>
      <c r="I119">
        <v>2.76E-2</v>
      </c>
      <c r="J119">
        <v>2.6599999999999999E-2</v>
      </c>
      <c r="K119" s="35">
        <f t="shared" si="30"/>
        <v>8.0599999999999991E-2</v>
      </c>
      <c r="L119" s="35">
        <f t="shared" si="31"/>
        <v>1.35E-2</v>
      </c>
      <c r="M119" s="35">
        <f t="shared" si="32"/>
        <v>1.951E-2</v>
      </c>
      <c r="N119">
        <v>0.23780000000000001</v>
      </c>
      <c r="O119">
        <v>2.7000000000000001E-3</v>
      </c>
      <c r="P119">
        <v>-2.7000000000000001E-3</v>
      </c>
      <c r="Q119" s="35">
        <f t="shared" si="33"/>
        <v>5.8699999999999863E-3</v>
      </c>
      <c r="R119" s="35">
        <f t="shared" si="34"/>
        <v>2.486E-2</v>
      </c>
      <c r="S119" s="35">
        <f t="shared" si="35"/>
        <v>1.8800000000000002E-3</v>
      </c>
      <c r="T119">
        <v>0.2198</v>
      </c>
      <c r="U119">
        <v>4.2700000000000002E-2</v>
      </c>
      <c r="V119">
        <v>-1.0500000000000001E-2</v>
      </c>
      <c r="W119" s="35">
        <f t="shared" si="36"/>
        <v>9.0699999999999947E-3</v>
      </c>
      <c r="X119" s="35">
        <f t="shared" si="37"/>
        <v>2.7900000000000001E-2</v>
      </c>
      <c r="Y119" s="35">
        <f t="shared" si="38"/>
        <v>3.0800000000000003E-3</v>
      </c>
      <c r="Z119">
        <v>0.13200000000000001</v>
      </c>
      <c r="AA119">
        <v>1.5299999999999999E-2</v>
      </c>
      <c r="AB119">
        <v>-3.0300000000000001E-2</v>
      </c>
      <c r="AC119" s="35">
        <f t="shared" si="39"/>
        <v>5.1380000000000009E-2</v>
      </c>
      <c r="AD119" s="35">
        <f t="shared" si="40"/>
        <v>1.66E-3</v>
      </c>
      <c r="AE119" s="35">
        <f t="shared" si="41"/>
        <v>2.9680000000000002E-2</v>
      </c>
      <c r="AF119">
        <v>0.1656</v>
      </c>
      <c r="AG119">
        <v>2.18E-2</v>
      </c>
      <c r="AH119">
        <v>6.1999999999999998E-3</v>
      </c>
      <c r="AI119" s="35">
        <f t="shared" si="42"/>
        <v>7.1499999999999897E-3</v>
      </c>
      <c r="AJ119" s="35">
        <f t="shared" si="43"/>
        <v>1.9789999999999999E-2</v>
      </c>
      <c r="AK119" s="35">
        <f t="shared" si="44"/>
        <v>5.3200000000000001E-3</v>
      </c>
      <c r="AL119">
        <v>0.19109999999999999</v>
      </c>
      <c r="AM119">
        <v>8.8000000000000005E-3</v>
      </c>
      <c r="AN119">
        <v>1.4E-3</v>
      </c>
      <c r="AO119" s="35">
        <f t="shared" si="45"/>
        <v>5.7200000000000029E-3</v>
      </c>
      <c r="AP119" s="35">
        <f t="shared" si="46"/>
        <v>1.7099999999999997E-3</v>
      </c>
      <c r="AQ119" s="35">
        <f t="shared" si="47"/>
        <v>2.7499999999999998E-3</v>
      </c>
      <c r="AR119">
        <v>4.3499999999999997E-2</v>
      </c>
      <c r="AS119">
        <v>2.3199999999999998E-2</v>
      </c>
      <c r="AT119">
        <v>3.3E-3</v>
      </c>
      <c r="AU119" s="35">
        <f t="shared" si="48"/>
        <v>5.4530000000000009E-2</v>
      </c>
      <c r="AV119" s="35">
        <f t="shared" si="49"/>
        <v>1.6509999999999997E-2</v>
      </c>
      <c r="AW119" s="35">
        <f t="shared" si="50"/>
        <v>6.0399999999999994E-3</v>
      </c>
      <c r="AX119">
        <v>0.11749999999999999</v>
      </c>
      <c r="AY119">
        <v>-2.2599999999999999E-2</v>
      </c>
      <c r="AZ119">
        <v>1.7100000000000001E-2</v>
      </c>
      <c r="BA119" s="35">
        <f t="shared" si="51"/>
        <v>4.7600000000000003E-3</v>
      </c>
      <c r="BB119" s="35">
        <f t="shared" si="52"/>
        <v>1.4069999999999999E-2</v>
      </c>
      <c r="BC119" s="35">
        <f t="shared" si="53"/>
        <v>4.0300000000000006E-3</v>
      </c>
    </row>
    <row r="120" spans="1:55" ht="15">
      <c r="A120" s="1">
        <v>114</v>
      </c>
      <c r="B120">
        <v>0.2324</v>
      </c>
      <c r="C120">
        <v>1.34E-2</v>
      </c>
      <c r="D120">
        <v>-1.1999999999999999E-3</v>
      </c>
      <c r="E120" s="34">
        <f t="shared" si="27"/>
        <v>4.800000000000082E-4</v>
      </c>
      <c r="F120" s="34">
        <f t="shared" si="28"/>
        <v>5.1199999999999978E-3</v>
      </c>
      <c r="G120" s="33">
        <f t="shared" si="29"/>
        <v>7.6500000000000005E-3</v>
      </c>
      <c r="H120">
        <v>0.1221</v>
      </c>
      <c r="I120">
        <v>-7.4999999999999997E-3</v>
      </c>
      <c r="J120">
        <v>2.12E-2</v>
      </c>
      <c r="K120" s="35">
        <f t="shared" si="30"/>
        <v>6.8699999999999997E-2</v>
      </c>
      <c r="L120" s="35">
        <f t="shared" si="31"/>
        <v>6.6E-3</v>
      </c>
      <c r="M120" s="35">
        <f t="shared" si="32"/>
        <v>1.4110000000000001E-2</v>
      </c>
      <c r="N120">
        <v>0.24399999999999999</v>
      </c>
      <c r="O120">
        <v>2.7099999999999999E-2</v>
      </c>
      <c r="P120">
        <v>-3.8E-3</v>
      </c>
      <c r="Q120" s="35">
        <f t="shared" si="33"/>
        <v>3.2999999999999696E-4</v>
      </c>
      <c r="R120" s="35">
        <f t="shared" si="34"/>
        <v>4.6000000000000207E-4</v>
      </c>
      <c r="S120" s="35">
        <f t="shared" si="35"/>
        <v>2.98E-3</v>
      </c>
      <c r="T120">
        <v>0.22559999999999999</v>
      </c>
      <c r="U120">
        <v>4.2299999999999997E-2</v>
      </c>
      <c r="V120">
        <v>-8.8000000000000005E-3</v>
      </c>
      <c r="W120" s="35">
        <f t="shared" si="36"/>
        <v>1.4869999999999994E-2</v>
      </c>
      <c r="X120" s="35">
        <f t="shared" si="37"/>
        <v>2.7499999999999997E-2</v>
      </c>
      <c r="Y120" s="35">
        <f t="shared" si="38"/>
        <v>1.3800000000000002E-3</v>
      </c>
      <c r="Z120">
        <v>0.1205</v>
      </c>
      <c r="AA120">
        <v>4.5999999999999999E-3</v>
      </c>
      <c r="AB120">
        <v>-2.7900000000000001E-2</v>
      </c>
      <c r="AC120" s="35">
        <f t="shared" si="39"/>
        <v>3.9879999999999999E-2</v>
      </c>
      <c r="AD120" s="35">
        <f t="shared" si="40"/>
        <v>9.0399999999999994E-3</v>
      </c>
      <c r="AE120" s="35">
        <f t="shared" si="41"/>
        <v>2.7280000000000002E-2</v>
      </c>
      <c r="AF120">
        <v>0.19950000000000001</v>
      </c>
      <c r="AG120">
        <v>2.7199999999999998E-2</v>
      </c>
      <c r="AH120">
        <v>-1.89E-2</v>
      </c>
      <c r="AI120" s="35">
        <f t="shared" si="42"/>
        <v>2.6750000000000024E-2</v>
      </c>
      <c r="AJ120" s="35">
        <f t="shared" si="43"/>
        <v>2.5189999999999997E-2</v>
      </c>
      <c r="AK120" s="35">
        <f t="shared" si="44"/>
        <v>1.8020000000000001E-2</v>
      </c>
      <c r="AL120">
        <v>0.21129999999999999</v>
      </c>
      <c r="AM120">
        <v>1E-3</v>
      </c>
      <c r="AN120">
        <v>-2.0000000000000001E-4</v>
      </c>
      <c r="AO120" s="35">
        <f t="shared" si="45"/>
        <v>2.5919999999999999E-2</v>
      </c>
      <c r="AP120" s="35">
        <f t="shared" si="46"/>
        <v>9.5100000000000011E-3</v>
      </c>
      <c r="AQ120" s="35">
        <f t="shared" si="47"/>
        <v>3.9500000000000004E-3</v>
      </c>
      <c r="AR120">
        <v>5.4899999999999997E-2</v>
      </c>
      <c r="AS120">
        <v>-1.66E-2</v>
      </c>
      <c r="AT120">
        <v>2.2599999999999999E-2</v>
      </c>
      <c r="AU120" s="35">
        <f t="shared" si="48"/>
        <v>4.3130000000000009E-2</v>
      </c>
      <c r="AV120" s="35">
        <f t="shared" si="49"/>
        <v>9.9100000000000004E-3</v>
      </c>
      <c r="AW120" s="35">
        <f t="shared" si="50"/>
        <v>1.3259999999999999E-2</v>
      </c>
      <c r="AX120">
        <v>0.1133</v>
      </c>
      <c r="AY120">
        <v>-1.5800000000000002E-2</v>
      </c>
      <c r="AZ120">
        <v>7.6E-3</v>
      </c>
      <c r="BA120" s="35">
        <f t="shared" si="51"/>
        <v>8.9599999999999957E-3</v>
      </c>
      <c r="BB120" s="35">
        <f t="shared" si="52"/>
        <v>7.2700000000000022E-3</v>
      </c>
      <c r="BC120" s="35">
        <f t="shared" si="53"/>
        <v>5.47E-3</v>
      </c>
    </row>
    <row r="121" spans="1:55" ht="15">
      <c r="A121" s="1">
        <v>115</v>
      </c>
      <c r="B121">
        <v>0.2311</v>
      </c>
      <c r="C121">
        <v>5.9999999999999995E-4</v>
      </c>
      <c r="D121">
        <v>-1.83E-2</v>
      </c>
      <c r="E121" s="34">
        <f t="shared" si="27"/>
        <v>1.7800000000000038E-3</v>
      </c>
      <c r="F121" s="34">
        <f t="shared" si="28"/>
        <v>1.7919999999999998E-2</v>
      </c>
      <c r="G121" s="33">
        <f t="shared" si="29"/>
        <v>9.4500000000000001E-3</v>
      </c>
      <c r="H121">
        <v>0.18640000000000001</v>
      </c>
      <c r="I121">
        <v>-5.1000000000000004E-3</v>
      </c>
      <c r="J121">
        <v>4.7000000000000002E-3</v>
      </c>
      <c r="K121" s="35">
        <f t="shared" si="30"/>
        <v>4.3999999999999873E-3</v>
      </c>
      <c r="L121" s="35">
        <f t="shared" si="31"/>
        <v>8.9999999999999993E-3</v>
      </c>
      <c r="M121" s="35">
        <f t="shared" si="32"/>
        <v>2.3899999999999998E-3</v>
      </c>
      <c r="N121">
        <v>0.24199999999999999</v>
      </c>
      <c r="O121">
        <v>2.7799999999999998E-2</v>
      </c>
      <c r="P121">
        <v>-4.0000000000000001E-3</v>
      </c>
      <c r="Q121" s="35">
        <f t="shared" si="33"/>
        <v>1.6700000000000048E-3</v>
      </c>
      <c r="R121" s="35">
        <f t="shared" si="34"/>
        <v>2.3999999999999716E-4</v>
      </c>
      <c r="S121" s="35">
        <f t="shared" si="35"/>
        <v>3.1800000000000001E-3</v>
      </c>
      <c r="T121">
        <v>0.23219999999999999</v>
      </c>
      <c r="U121">
        <v>3.4500000000000003E-2</v>
      </c>
      <c r="V121">
        <v>-1.3100000000000001E-2</v>
      </c>
      <c r="W121" s="35">
        <f t="shared" si="36"/>
        <v>2.1469999999999989E-2</v>
      </c>
      <c r="X121" s="35">
        <f t="shared" si="37"/>
        <v>1.9700000000000002E-2</v>
      </c>
      <c r="Y121" s="35">
        <f t="shared" si="38"/>
        <v>5.6800000000000002E-3</v>
      </c>
      <c r="Z121">
        <v>0.1285</v>
      </c>
      <c r="AA121">
        <v>3.8800000000000001E-2</v>
      </c>
      <c r="AB121">
        <v>-1.6400000000000001E-2</v>
      </c>
      <c r="AC121" s="35">
        <f t="shared" si="39"/>
        <v>4.7880000000000006E-2</v>
      </c>
      <c r="AD121" s="35">
        <f t="shared" si="40"/>
        <v>2.5160000000000002E-2</v>
      </c>
      <c r="AE121" s="35">
        <f t="shared" si="41"/>
        <v>1.5780000000000002E-2</v>
      </c>
      <c r="AF121">
        <v>0.17319999999999999</v>
      </c>
      <c r="AG121">
        <v>-2.4299999999999999E-2</v>
      </c>
      <c r="AH121">
        <v>-1.9E-3</v>
      </c>
      <c r="AI121" s="35">
        <f t="shared" si="42"/>
        <v>4.5000000000000595E-4</v>
      </c>
      <c r="AJ121" s="35">
        <f t="shared" si="43"/>
        <v>2.2289999999999997E-2</v>
      </c>
      <c r="AK121" s="35">
        <f t="shared" si="44"/>
        <v>1.0200000000000001E-3</v>
      </c>
      <c r="AL121">
        <v>0.20549999999999999</v>
      </c>
      <c r="AM121">
        <v>1.4E-3</v>
      </c>
      <c r="AN121">
        <v>-1.0200000000000001E-2</v>
      </c>
      <c r="AO121" s="35">
        <f t="shared" si="45"/>
        <v>2.0119999999999999E-2</v>
      </c>
      <c r="AP121" s="35">
        <f t="shared" si="46"/>
        <v>9.11E-3</v>
      </c>
      <c r="AQ121" s="35">
        <f t="shared" si="47"/>
        <v>6.0500000000000007E-3</v>
      </c>
      <c r="AR121">
        <v>7.5300000000000006E-2</v>
      </c>
      <c r="AS121">
        <v>1.2200000000000001E-2</v>
      </c>
      <c r="AT121">
        <v>3.4099999999999998E-2</v>
      </c>
      <c r="AU121" s="35">
        <f t="shared" si="48"/>
        <v>2.273E-2</v>
      </c>
      <c r="AV121" s="35">
        <f t="shared" si="49"/>
        <v>5.510000000000001E-3</v>
      </c>
      <c r="AW121" s="35">
        <f t="shared" si="50"/>
        <v>2.4759999999999997E-2</v>
      </c>
      <c r="AX121">
        <v>0.14829999999999999</v>
      </c>
      <c r="AY121">
        <v>-5.1000000000000004E-3</v>
      </c>
      <c r="AZ121">
        <v>2.69E-2</v>
      </c>
      <c r="BA121" s="35">
        <f t="shared" si="51"/>
        <v>2.6039999999999994E-2</v>
      </c>
      <c r="BB121" s="35">
        <f t="shared" si="52"/>
        <v>3.429999999999999E-3</v>
      </c>
      <c r="BC121" s="35">
        <f t="shared" si="53"/>
        <v>1.383E-2</v>
      </c>
    </row>
    <row r="122" spans="1:55" ht="15">
      <c r="A122" s="1">
        <v>116</v>
      </c>
      <c r="B122">
        <v>0.21920000000000001</v>
      </c>
      <c r="C122">
        <v>1.4200000000000001E-2</v>
      </c>
      <c r="D122">
        <v>-1.03E-2</v>
      </c>
      <c r="E122" s="34">
        <f t="shared" si="27"/>
        <v>1.3679999999999998E-2</v>
      </c>
      <c r="F122" s="34">
        <f t="shared" si="28"/>
        <v>4.3199999999999975E-3</v>
      </c>
      <c r="G122" s="33">
        <f t="shared" si="29"/>
        <v>1.4499999999999999E-3</v>
      </c>
      <c r="H122">
        <v>0.19289999999999999</v>
      </c>
      <c r="I122">
        <v>1.7299999999999999E-2</v>
      </c>
      <c r="J122">
        <v>1.41E-2</v>
      </c>
      <c r="K122" s="35">
        <f t="shared" si="30"/>
        <v>2.0999999999999908E-3</v>
      </c>
      <c r="L122" s="35">
        <f t="shared" si="31"/>
        <v>3.1999999999999997E-3</v>
      </c>
      <c r="M122" s="35">
        <f t="shared" si="32"/>
        <v>7.0099999999999997E-3</v>
      </c>
      <c r="N122">
        <v>0.2225</v>
      </c>
      <c r="O122">
        <v>2.5899999999999999E-2</v>
      </c>
      <c r="P122">
        <v>7.7000000000000002E-3</v>
      </c>
      <c r="Q122" s="35">
        <f t="shared" si="33"/>
        <v>2.1169999999999994E-2</v>
      </c>
      <c r="R122" s="35">
        <f t="shared" si="34"/>
        <v>1.6600000000000018E-3</v>
      </c>
      <c r="S122" s="35">
        <f t="shared" si="35"/>
        <v>6.8800000000000007E-3</v>
      </c>
      <c r="T122">
        <v>0.23050000000000001</v>
      </c>
      <c r="U122">
        <v>2.8799999999999999E-2</v>
      </c>
      <c r="V122">
        <v>-1.06E-2</v>
      </c>
      <c r="W122" s="35">
        <f t="shared" si="36"/>
        <v>1.977000000000001E-2</v>
      </c>
      <c r="X122" s="35">
        <f t="shared" si="37"/>
        <v>1.3999999999999999E-2</v>
      </c>
      <c r="Y122" s="35">
        <f t="shared" si="38"/>
        <v>3.1799999999999997E-3</v>
      </c>
      <c r="Z122">
        <v>0.12870000000000001</v>
      </c>
      <c r="AA122">
        <v>5.3400000000000003E-2</v>
      </c>
      <c r="AB122">
        <v>-3.15E-2</v>
      </c>
      <c r="AC122" s="35">
        <f t="shared" si="39"/>
        <v>4.8080000000000012E-2</v>
      </c>
      <c r="AD122" s="35">
        <f t="shared" si="40"/>
        <v>3.9760000000000004E-2</v>
      </c>
      <c r="AE122" s="35">
        <f t="shared" si="41"/>
        <v>3.0880000000000001E-2</v>
      </c>
      <c r="AF122">
        <v>0.20569999999999999</v>
      </c>
      <c r="AG122">
        <v>1.5699999999999999E-2</v>
      </c>
      <c r="AH122">
        <v>2.0000000000000001E-4</v>
      </c>
      <c r="AI122" s="35">
        <f t="shared" si="42"/>
        <v>3.2950000000000007E-2</v>
      </c>
      <c r="AJ122" s="35">
        <f t="shared" si="43"/>
        <v>1.3689999999999999E-2</v>
      </c>
      <c r="AK122" s="35">
        <f t="shared" si="44"/>
        <v>6.8000000000000005E-4</v>
      </c>
      <c r="AL122">
        <v>0.1958</v>
      </c>
      <c r="AM122">
        <v>1.2200000000000001E-2</v>
      </c>
      <c r="AN122">
        <v>-1.1999999999999999E-3</v>
      </c>
      <c r="AO122" s="35">
        <f t="shared" si="45"/>
        <v>1.0420000000000013E-2</v>
      </c>
      <c r="AP122" s="35">
        <f t="shared" si="46"/>
        <v>1.6900000000000005E-3</v>
      </c>
      <c r="AQ122" s="35">
        <f t="shared" si="47"/>
        <v>2.9500000000000004E-3</v>
      </c>
      <c r="AR122">
        <v>7.5499999999999998E-2</v>
      </c>
      <c r="AS122">
        <v>4.8999999999999998E-3</v>
      </c>
      <c r="AT122">
        <v>2.6200000000000001E-2</v>
      </c>
      <c r="AU122" s="35">
        <f t="shared" si="48"/>
        <v>2.2530000000000008E-2</v>
      </c>
      <c r="AV122" s="35">
        <f t="shared" si="49"/>
        <v>1.7899999999999999E-3</v>
      </c>
      <c r="AW122" s="35">
        <f t="shared" si="50"/>
        <v>1.686E-2</v>
      </c>
      <c r="AX122">
        <v>0.18340000000000001</v>
      </c>
      <c r="AY122">
        <v>-9.5999999999999992E-3</v>
      </c>
      <c r="AZ122">
        <v>1.5299999999999999E-2</v>
      </c>
      <c r="BA122" s="35">
        <f t="shared" si="51"/>
        <v>6.1140000000000014E-2</v>
      </c>
      <c r="BB122" s="35">
        <f t="shared" si="52"/>
        <v>1.0699999999999998E-3</v>
      </c>
      <c r="BC122" s="35">
        <f t="shared" si="53"/>
        <v>2.2299999999999993E-3</v>
      </c>
    </row>
    <row r="123" spans="1:55" ht="15">
      <c r="A123" s="1">
        <v>117</v>
      </c>
      <c r="B123">
        <v>0.22509999999999999</v>
      </c>
      <c r="C123">
        <v>1.2200000000000001E-2</v>
      </c>
      <c r="D123">
        <v>5.9999999999999995E-4</v>
      </c>
      <c r="E123" s="34">
        <f t="shared" si="27"/>
        <v>7.7800000000000091E-3</v>
      </c>
      <c r="F123" s="34">
        <f t="shared" si="28"/>
        <v>6.3199999999999975E-3</v>
      </c>
      <c r="G123" s="33">
        <f t="shared" si="29"/>
        <v>8.2500000000000004E-3</v>
      </c>
      <c r="H123">
        <v>0.21829999999999999</v>
      </c>
      <c r="I123">
        <v>1.15E-2</v>
      </c>
      <c r="J123">
        <v>-7.1000000000000004E-3</v>
      </c>
      <c r="K123" s="35">
        <f t="shared" si="30"/>
        <v>2.7499999999999997E-2</v>
      </c>
      <c r="L123" s="35">
        <f t="shared" si="31"/>
        <v>2.5999999999999999E-3</v>
      </c>
      <c r="M123" s="35">
        <f t="shared" si="32"/>
        <v>1.000000000000046E-5</v>
      </c>
      <c r="N123">
        <v>0.24110000000000001</v>
      </c>
      <c r="O123">
        <v>1.23E-2</v>
      </c>
      <c r="P123">
        <v>7.6E-3</v>
      </c>
      <c r="Q123" s="35">
        <f t="shared" si="33"/>
        <v>2.569999999999989E-3</v>
      </c>
      <c r="R123" s="35">
        <f t="shared" si="34"/>
        <v>1.5260000000000001E-2</v>
      </c>
      <c r="S123" s="35">
        <f t="shared" si="35"/>
        <v>6.7799999999999996E-3</v>
      </c>
      <c r="T123">
        <v>0.22209999999999999</v>
      </c>
      <c r="U123">
        <v>3.3099999999999997E-2</v>
      </c>
      <c r="V123">
        <v>-1.43E-2</v>
      </c>
      <c r="W123" s="35">
        <f t="shared" si="36"/>
        <v>1.1369999999999991E-2</v>
      </c>
      <c r="X123" s="35">
        <f t="shared" si="37"/>
        <v>1.8299999999999997E-2</v>
      </c>
      <c r="Y123" s="35">
        <f t="shared" si="38"/>
        <v>6.8799999999999998E-3</v>
      </c>
      <c r="Z123">
        <v>8.2400000000000001E-2</v>
      </c>
      <c r="AA123">
        <v>4.6300000000000001E-2</v>
      </c>
      <c r="AB123">
        <v>-1.5699999999999999E-2</v>
      </c>
      <c r="AC123" s="35">
        <f t="shared" si="39"/>
        <v>1.7800000000000038E-3</v>
      </c>
      <c r="AD123" s="35">
        <f t="shared" si="40"/>
        <v>3.2660000000000002E-2</v>
      </c>
      <c r="AE123" s="35">
        <f t="shared" si="41"/>
        <v>1.5079999999999998E-2</v>
      </c>
      <c r="AF123">
        <v>0.20430000000000001</v>
      </c>
      <c r="AG123">
        <v>-9.2999999999999992E-3</v>
      </c>
      <c r="AH123">
        <v>-5.9999999999999995E-4</v>
      </c>
      <c r="AI123" s="35">
        <f t="shared" si="42"/>
        <v>3.1550000000000022E-2</v>
      </c>
      <c r="AJ123" s="35">
        <f t="shared" si="43"/>
        <v>7.2899999999999996E-3</v>
      </c>
      <c r="AK123" s="35">
        <f t="shared" si="44"/>
        <v>2.8000000000000008E-4</v>
      </c>
      <c r="AL123">
        <v>0.18679999999999999</v>
      </c>
      <c r="AM123">
        <v>9.4000000000000004E-3</v>
      </c>
      <c r="AN123">
        <v>-3.8999999999999998E-3</v>
      </c>
      <c r="AO123" s="35">
        <f t="shared" si="45"/>
        <v>1.4200000000000046E-3</v>
      </c>
      <c r="AP123" s="35">
        <f t="shared" si="46"/>
        <v>1.1099999999999999E-3</v>
      </c>
      <c r="AQ123" s="35">
        <f t="shared" si="47"/>
        <v>2.5000000000000022E-4</v>
      </c>
      <c r="AR123">
        <v>0.1118</v>
      </c>
      <c r="AS123">
        <v>8.3000000000000001E-3</v>
      </c>
      <c r="AT123">
        <v>1.52E-2</v>
      </c>
      <c r="AU123" s="35">
        <f t="shared" si="48"/>
        <v>1.3769999999999991E-2</v>
      </c>
      <c r="AV123" s="35">
        <f t="shared" si="49"/>
        <v>1.6100000000000003E-3</v>
      </c>
      <c r="AW123" s="35">
        <f t="shared" si="50"/>
        <v>5.8600000000000006E-3</v>
      </c>
      <c r="AX123">
        <v>0.20180000000000001</v>
      </c>
      <c r="AY123">
        <v>-4.5100000000000001E-2</v>
      </c>
      <c r="AZ123">
        <v>-3.5000000000000001E-3</v>
      </c>
      <c r="BA123" s="35">
        <f t="shared" si="51"/>
        <v>7.9540000000000013E-2</v>
      </c>
      <c r="BB123" s="35">
        <f t="shared" si="52"/>
        <v>3.6570000000000005E-2</v>
      </c>
      <c r="BC123" s="35">
        <f t="shared" si="53"/>
        <v>9.5700000000000004E-3</v>
      </c>
    </row>
    <row r="124" spans="1:55" ht="15">
      <c r="A124" s="1">
        <v>118</v>
      </c>
      <c r="B124">
        <v>0.2203</v>
      </c>
      <c r="C124">
        <v>1.72E-2</v>
      </c>
      <c r="D124">
        <v>4.7000000000000002E-3</v>
      </c>
      <c r="E124" s="34">
        <f t="shared" si="27"/>
        <v>1.2580000000000008E-2</v>
      </c>
      <c r="F124" s="34">
        <f t="shared" si="28"/>
        <v>1.3199999999999983E-3</v>
      </c>
      <c r="G124" s="33">
        <f t="shared" si="29"/>
        <v>4.15E-3</v>
      </c>
      <c r="H124">
        <v>0.1641</v>
      </c>
      <c r="I124">
        <v>-1.2E-2</v>
      </c>
      <c r="J124">
        <v>2.0400000000000001E-2</v>
      </c>
      <c r="K124" s="35">
        <f t="shared" si="30"/>
        <v>2.6700000000000002E-2</v>
      </c>
      <c r="L124" s="35">
        <f t="shared" si="31"/>
        <v>2.0999999999999994E-3</v>
      </c>
      <c r="M124" s="35">
        <f t="shared" si="32"/>
        <v>1.3310000000000002E-2</v>
      </c>
      <c r="N124">
        <v>0.22170000000000001</v>
      </c>
      <c r="O124">
        <v>-8.0000000000000004E-4</v>
      </c>
      <c r="P124">
        <v>3.2000000000000002E-3</v>
      </c>
      <c r="Q124" s="35">
        <f t="shared" si="33"/>
        <v>2.196999999999999E-2</v>
      </c>
      <c r="R124" s="35">
        <f t="shared" si="34"/>
        <v>2.6760000000000003E-2</v>
      </c>
      <c r="S124" s="35">
        <f t="shared" si="35"/>
        <v>2.3800000000000002E-3</v>
      </c>
      <c r="T124">
        <v>0.221</v>
      </c>
      <c r="U124">
        <v>4.3400000000000001E-2</v>
      </c>
      <c r="V124">
        <v>-1.72E-2</v>
      </c>
      <c r="W124" s="35">
        <f t="shared" si="36"/>
        <v>1.0270000000000001E-2</v>
      </c>
      <c r="X124" s="35">
        <f t="shared" si="37"/>
        <v>2.86E-2</v>
      </c>
      <c r="Y124" s="35">
        <f t="shared" si="38"/>
        <v>9.7800000000000005E-3</v>
      </c>
      <c r="Z124">
        <v>3.4700000000000002E-2</v>
      </c>
      <c r="AA124">
        <v>3.1199999999999999E-2</v>
      </c>
      <c r="AB124">
        <v>3.44E-2</v>
      </c>
      <c r="AC124" s="35">
        <f t="shared" si="39"/>
        <v>4.5919999999999996E-2</v>
      </c>
      <c r="AD124" s="35">
        <f t="shared" si="40"/>
        <v>1.7559999999999999E-2</v>
      </c>
      <c r="AE124" s="35">
        <f t="shared" si="41"/>
        <v>3.3779999999999998E-2</v>
      </c>
      <c r="AF124">
        <v>0.2203</v>
      </c>
      <c r="AG124">
        <v>-4.0300000000000002E-2</v>
      </c>
      <c r="AH124">
        <v>1.7000000000000001E-2</v>
      </c>
      <c r="AI124" s="35">
        <f t="shared" si="42"/>
        <v>4.7550000000000009E-2</v>
      </c>
      <c r="AJ124" s="35">
        <f t="shared" si="43"/>
        <v>3.8290000000000005E-2</v>
      </c>
      <c r="AK124" s="35">
        <f t="shared" si="44"/>
        <v>1.6120000000000002E-2</v>
      </c>
      <c r="AL124">
        <v>0.18609999999999999</v>
      </c>
      <c r="AM124">
        <v>1.3299999999999999E-2</v>
      </c>
      <c r="AN124">
        <v>-2.8999999999999998E-3</v>
      </c>
      <c r="AO124" s="35">
        <f t="shared" si="45"/>
        <v>7.1999999999999842E-4</v>
      </c>
      <c r="AP124" s="35">
        <f t="shared" si="46"/>
        <v>2.7899999999999991E-3</v>
      </c>
      <c r="AQ124" s="35">
        <f t="shared" si="47"/>
        <v>1.2500000000000002E-3</v>
      </c>
      <c r="AR124">
        <v>0.1211</v>
      </c>
      <c r="AS124">
        <v>-2.1499999999999998E-2</v>
      </c>
      <c r="AT124">
        <v>1.6000000000000001E-3</v>
      </c>
      <c r="AU124" s="35">
        <f t="shared" si="48"/>
        <v>2.3069999999999993E-2</v>
      </c>
      <c r="AV124" s="35">
        <f t="shared" si="49"/>
        <v>1.4809999999999999E-2</v>
      </c>
      <c r="AW124" s="35">
        <f t="shared" si="50"/>
        <v>7.7399999999999995E-3</v>
      </c>
      <c r="AX124">
        <v>0.19789999999999999</v>
      </c>
      <c r="AY124">
        <v>-3.4099999999999998E-2</v>
      </c>
      <c r="AZ124">
        <v>1.18E-2</v>
      </c>
      <c r="BA124" s="35">
        <f t="shared" si="51"/>
        <v>7.5639999999999999E-2</v>
      </c>
      <c r="BB124" s="35">
        <f t="shared" si="52"/>
        <v>2.5569999999999999E-2</v>
      </c>
      <c r="BC124" s="35">
        <f t="shared" si="53"/>
        <v>1.2700000000000003E-3</v>
      </c>
    </row>
    <row r="125" spans="1:55" ht="15">
      <c r="A125" s="1">
        <v>119</v>
      </c>
      <c r="B125">
        <v>0.2248</v>
      </c>
      <c r="C125">
        <v>2.29E-2</v>
      </c>
      <c r="D125">
        <v>-1.9E-3</v>
      </c>
      <c r="E125" s="34">
        <f t="shared" si="27"/>
        <v>8.0800000000000038E-3</v>
      </c>
      <c r="F125" s="34">
        <f t="shared" si="28"/>
        <v>4.3800000000000019E-3</v>
      </c>
      <c r="G125" s="33">
        <f t="shared" si="29"/>
        <v>6.9500000000000004E-3</v>
      </c>
      <c r="H125">
        <v>0.2072</v>
      </c>
      <c r="I125">
        <v>1.2999999999999999E-2</v>
      </c>
      <c r="J125">
        <v>8.6E-3</v>
      </c>
      <c r="K125" s="35">
        <f t="shared" si="30"/>
        <v>1.6399999999999998E-2</v>
      </c>
      <c r="L125" s="35">
        <f t="shared" si="31"/>
        <v>1.1000000000000003E-3</v>
      </c>
      <c r="M125" s="35">
        <f t="shared" si="32"/>
        <v>1.5100000000000001E-3</v>
      </c>
      <c r="N125">
        <v>0.2324</v>
      </c>
      <c r="O125">
        <v>2.9100000000000001E-2</v>
      </c>
      <c r="P125">
        <v>1.11E-2</v>
      </c>
      <c r="Q125" s="35">
        <f t="shared" si="33"/>
        <v>1.1270000000000002E-2</v>
      </c>
      <c r="R125" s="35">
        <f t="shared" si="34"/>
        <v>1.5399999999999997E-3</v>
      </c>
      <c r="S125" s="35">
        <f t="shared" si="35"/>
        <v>1.0280000000000001E-2</v>
      </c>
      <c r="T125">
        <v>0.23150000000000001</v>
      </c>
      <c r="U125">
        <v>3.5400000000000001E-2</v>
      </c>
      <c r="V125">
        <v>-1.7000000000000001E-2</v>
      </c>
      <c r="W125" s="35">
        <f t="shared" si="36"/>
        <v>2.0770000000000011E-2</v>
      </c>
      <c r="X125" s="35">
        <f t="shared" si="37"/>
        <v>2.06E-2</v>
      </c>
      <c r="Y125" s="35">
        <f t="shared" si="38"/>
        <v>9.5800000000000017E-3</v>
      </c>
      <c r="Z125">
        <v>5.9900000000000002E-2</v>
      </c>
      <c r="AA125">
        <v>1.0999999999999999E-2</v>
      </c>
      <c r="AB125">
        <v>4.9200000000000001E-2</v>
      </c>
      <c r="AC125" s="35">
        <f t="shared" si="39"/>
        <v>2.0719999999999995E-2</v>
      </c>
      <c r="AD125" s="35">
        <f t="shared" si="40"/>
        <v>2.64E-3</v>
      </c>
      <c r="AE125" s="35">
        <f t="shared" si="41"/>
        <v>4.8579999999999998E-2</v>
      </c>
      <c r="AF125">
        <v>0.21579999999999999</v>
      </c>
      <c r="AG125">
        <v>-9.9000000000000008E-3</v>
      </c>
      <c r="AH125">
        <v>-4.4999999999999997E-3</v>
      </c>
      <c r="AI125" s="35">
        <f t="shared" si="42"/>
        <v>4.3050000000000005E-2</v>
      </c>
      <c r="AJ125" s="35">
        <f t="shared" si="43"/>
        <v>7.8900000000000012E-3</v>
      </c>
      <c r="AK125" s="35">
        <f t="shared" si="44"/>
        <v>3.6199999999999995E-3</v>
      </c>
      <c r="AL125">
        <v>0.1953</v>
      </c>
      <c r="AM125">
        <v>2.7900000000000001E-2</v>
      </c>
      <c r="AN125">
        <v>-1.0699999999999999E-2</v>
      </c>
      <c r="AO125" s="35">
        <f t="shared" si="45"/>
        <v>9.9200000000000121E-3</v>
      </c>
      <c r="AP125" s="35">
        <f t="shared" si="46"/>
        <v>1.7390000000000003E-2</v>
      </c>
      <c r="AQ125" s="35">
        <f t="shared" si="47"/>
        <v>6.5499999999999994E-3</v>
      </c>
      <c r="AR125">
        <v>7.9500000000000001E-2</v>
      </c>
      <c r="AS125">
        <v>1.7600000000000001E-2</v>
      </c>
      <c r="AT125">
        <v>-4.5600000000000002E-2</v>
      </c>
      <c r="AU125" s="35">
        <f t="shared" si="48"/>
        <v>1.8530000000000005E-2</v>
      </c>
      <c r="AV125" s="35">
        <f t="shared" si="49"/>
        <v>1.0910000000000001E-2</v>
      </c>
      <c r="AW125" s="35">
        <f t="shared" si="50"/>
        <v>3.6260000000000001E-2</v>
      </c>
      <c r="AX125">
        <v>0.19289999999999999</v>
      </c>
      <c r="AY125">
        <v>2.0400000000000001E-2</v>
      </c>
      <c r="AZ125">
        <v>1.3100000000000001E-2</v>
      </c>
      <c r="BA125" s="35">
        <f t="shared" si="51"/>
        <v>7.0639999999999994E-2</v>
      </c>
      <c r="BB125" s="35">
        <f t="shared" si="52"/>
        <v>1.1870000000000002E-2</v>
      </c>
      <c r="BC125" s="35">
        <f t="shared" si="53"/>
        <v>3.0000000000000512E-5</v>
      </c>
    </row>
    <row r="126" spans="1:55" ht="15">
      <c r="A126" s="1">
        <v>120</v>
      </c>
      <c r="B126">
        <v>0.21110000000000001</v>
      </c>
      <c r="C126">
        <v>7.3000000000000001E-3</v>
      </c>
      <c r="D126">
        <v>-8.0000000000000004E-4</v>
      </c>
      <c r="E126" s="34">
        <f t="shared" si="27"/>
        <v>2.1779999999999994E-2</v>
      </c>
      <c r="F126" s="34">
        <f t="shared" si="28"/>
        <v>1.1219999999999997E-2</v>
      </c>
      <c r="G126" s="33">
        <f t="shared" si="29"/>
        <v>8.0499999999999999E-3</v>
      </c>
      <c r="H126">
        <v>0.2097</v>
      </c>
      <c r="I126">
        <v>3.73E-2</v>
      </c>
      <c r="J126">
        <v>1E-4</v>
      </c>
      <c r="K126" s="35">
        <f t="shared" si="30"/>
        <v>1.89E-2</v>
      </c>
      <c r="L126" s="35">
        <f t="shared" si="31"/>
        <v>2.3199999999999998E-2</v>
      </c>
      <c r="M126" s="35">
        <f t="shared" si="32"/>
        <v>6.9899999999999997E-3</v>
      </c>
      <c r="N126">
        <v>0.23749999999999999</v>
      </c>
      <c r="O126">
        <v>3.4099999999999998E-2</v>
      </c>
      <c r="P126">
        <v>-4.0000000000000002E-4</v>
      </c>
      <c r="Q126" s="35">
        <f t="shared" si="33"/>
        <v>6.1700000000000088E-3</v>
      </c>
      <c r="R126" s="35">
        <f t="shared" si="34"/>
        <v>6.5399999999999972E-3</v>
      </c>
      <c r="S126" s="35">
        <f t="shared" si="35"/>
        <v>4.1999999999999996E-4</v>
      </c>
      <c r="T126">
        <v>0.22650000000000001</v>
      </c>
      <c r="U126">
        <v>4.5900000000000003E-2</v>
      </c>
      <c r="V126">
        <v>-1.3299999999999999E-2</v>
      </c>
      <c r="W126" s="35">
        <f t="shared" si="36"/>
        <v>1.5770000000000006E-2</v>
      </c>
      <c r="X126" s="35">
        <f t="shared" si="37"/>
        <v>3.1100000000000003E-2</v>
      </c>
      <c r="Y126" s="35">
        <f t="shared" si="38"/>
        <v>5.8799999999999989E-3</v>
      </c>
      <c r="Z126">
        <v>0.1318</v>
      </c>
      <c r="AA126">
        <v>-2.18E-2</v>
      </c>
      <c r="AB126">
        <v>2.24E-2</v>
      </c>
      <c r="AC126" s="35">
        <f t="shared" si="39"/>
        <v>5.1180000000000003E-2</v>
      </c>
      <c r="AD126" s="35">
        <f t="shared" si="40"/>
        <v>8.1600000000000006E-3</v>
      </c>
      <c r="AE126" s="35">
        <f t="shared" si="41"/>
        <v>2.1780000000000001E-2</v>
      </c>
      <c r="AF126">
        <v>0.16320000000000001</v>
      </c>
      <c r="AG126">
        <v>-3.3E-3</v>
      </c>
      <c r="AH126">
        <v>-2.3199999999999998E-2</v>
      </c>
      <c r="AI126" s="35">
        <f t="shared" si="42"/>
        <v>9.5499999999999752E-3</v>
      </c>
      <c r="AJ126" s="35">
        <f t="shared" si="43"/>
        <v>1.2899999999999999E-3</v>
      </c>
      <c r="AK126" s="35">
        <f t="shared" si="44"/>
        <v>2.232E-2</v>
      </c>
      <c r="AL126">
        <v>0.18890000000000001</v>
      </c>
      <c r="AM126">
        <v>4.6399999999999997E-2</v>
      </c>
      <c r="AN126">
        <v>-5.1000000000000004E-3</v>
      </c>
      <c r="AO126" s="35">
        <f t="shared" si="45"/>
        <v>3.5200000000000231E-3</v>
      </c>
      <c r="AP126" s="35">
        <f t="shared" si="46"/>
        <v>3.5889999999999998E-2</v>
      </c>
      <c r="AQ126" s="35">
        <f t="shared" si="47"/>
        <v>9.5000000000000032E-4</v>
      </c>
      <c r="AR126">
        <v>0.12720000000000001</v>
      </c>
      <c r="AS126">
        <v>-1.15E-2</v>
      </c>
      <c r="AT126">
        <v>-8.0999999999999996E-3</v>
      </c>
      <c r="AU126" s="35">
        <f t="shared" si="48"/>
        <v>2.9170000000000001E-2</v>
      </c>
      <c r="AV126" s="35">
        <f t="shared" si="49"/>
        <v>4.81E-3</v>
      </c>
      <c r="AW126" s="35">
        <f t="shared" si="50"/>
        <v>1.2399999999999998E-3</v>
      </c>
      <c r="AX126">
        <v>0.18090000000000001</v>
      </c>
      <c r="AY126">
        <v>-1.09E-2</v>
      </c>
      <c r="AZ126">
        <v>-1.3299999999999999E-2</v>
      </c>
      <c r="BA126" s="35">
        <f t="shared" si="51"/>
        <v>5.8640000000000012E-2</v>
      </c>
      <c r="BB126" s="35">
        <f t="shared" si="52"/>
        <v>2.3700000000000006E-3</v>
      </c>
      <c r="BC126" s="35">
        <f t="shared" si="53"/>
        <v>2.299999999999993E-4</v>
      </c>
    </row>
    <row r="127" spans="1:55" ht="15">
      <c r="A127" s="1">
        <v>121</v>
      </c>
      <c r="B127">
        <v>0.218</v>
      </c>
      <c r="C127">
        <v>2.6700000000000002E-2</v>
      </c>
      <c r="D127">
        <v>-2.3E-3</v>
      </c>
      <c r="E127" s="34">
        <f t="shared" si="27"/>
        <v>1.4880000000000004E-2</v>
      </c>
      <c r="F127" s="34">
        <f t="shared" si="28"/>
        <v>8.1800000000000032E-3</v>
      </c>
      <c r="G127" s="33">
        <f t="shared" si="29"/>
        <v>6.5500000000000003E-3</v>
      </c>
      <c r="H127">
        <v>0.1769</v>
      </c>
      <c r="I127">
        <v>-4.3E-3</v>
      </c>
      <c r="J127">
        <v>-1.89E-2</v>
      </c>
      <c r="K127" s="35">
        <f t="shared" si="30"/>
        <v>1.3899999999999996E-2</v>
      </c>
      <c r="L127" s="35">
        <f t="shared" si="31"/>
        <v>9.7999999999999997E-3</v>
      </c>
      <c r="M127" s="35">
        <f t="shared" si="32"/>
        <v>1.1810000000000001E-2</v>
      </c>
      <c r="N127">
        <v>0.23519999999999999</v>
      </c>
      <c r="O127">
        <v>2.6599999999999999E-2</v>
      </c>
      <c r="P127">
        <v>2.0999999999999999E-3</v>
      </c>
      <c r="Q127" s="35">
        <f t="shared" si="33"/>
        <v>8.4700000000000053E-3</v>
      </c>
      <c r="R127" s="35">
        <f t="shared" si="34"/>
        <v>9.6000000000000252E-4</v>
      </c>
      <c r="S127" s="35">
        <f t="shared" si="35"/>
        <v>1.2799999999999999E-3</v>
      </c>
      <c r="T127">
        <v>0.22450000000000001</v>
      </c>
      <c r="U127">
        <v>4.7500000000000001E-2</v>
      </c>
      <c r="V127">
        <v>-1.7899999999999999E-2</v>
      </c>
      <c r="W127" s="35">
        <f t="shared" si="36"/>
        <v>1.3770000000000004E-2</v>
      </c>
      <c r="X127" s="35">
        <f t="shared" si="37"/>
        <v>3.27E-2</v>
      </c>
      <c r="Y127" s="35">
        <f t="shared" si="38"/>
        <v>1.048E-2</v>
      </c>
      <c r="Z127">
        <v>0.15</v>
      </c>
      <c r="AA127">
        <v>5.5500000000000001E-2</v>
      </c>
      <c r="AB127">
        <v>-5.21E-2</v>
      </c>
      <c r="AC127" s="35">
        <f t="shared" si="39"/>
        <v>6.9379999999999997E-2</v>
      </c>
      <c r="AD127" s="35">
        <f t="shared" si="40"/>
        <v>4.1860000000000001E-2</v>
      </c>
      <c r="AE127" s="35">
        <f t="shared" si="41"/>
        <v>5.1479999999999998E-2</v>
      </c>
      <c r="AF127">
        <v>0.17349999999999999</v>
      </c>
      <c r="AG127">
        <v>5.0000000000000001E-4</v>
      </c>
      <c r="AH127">
        <v>-7.4999999999999997E-3</v>
      </c>
      <c r="AI127" s="35">
        <f t="shared" si="42"/>
        <v>7.5000000000000067E-4</v>
      </c>
      <c r="AJ127" s="35">
        <f t="shared" si="43"/>
        <v>1.5100000000000001E-3</v>
      </c>
      <c r="AK127" s="35">
        <f t="shared" si="44"/>
        <v>6.62E-3</v>
      </c>
      <c r="AL127">
        <v>0.1825</v>
      </c>
      <c r="AM127">
        <v>2.8299999999999999E-2</v>
      </c>
      <c r="AN127">
        <v>-1.4E-3</v>
      </c>
      <c r="AO127" s="35">
        <f t="shared" si="45"/>
        <v>2.8799999999999937E-3</v>
      </c>
      <c r="AP127" s="35">
        <f t="shared" si="46"/>
        <v>1.779E-2</v>
      </c>
      <c r="AQ127" s="35">
        <f t="shared" si="47"/>
        <v>2.7499999999999998E-3</v>
      </c>
      <c r="AR127">
        <v>0.1472</v>
      </c>
      <c r="AS127">
        <v>-3.5799999999999998E-2</v>
      </c>
      <c r="AT127">
        <v>1.1000000000000001E-3</v>
      </c>
      <c r="AU127" s="35">
        <f t="shared" si="48"/>
        <v>4.9169999999999991E-2</v>
      </c>
      <c r="AV127" s="35">
        <f t="shared" si="49"/>
        <v>2.9109999999999997E-2</v>
      </c>
      <c r="AW127" s="35">
        <f t="shared" si="50"/>
        <v>8.2399999999999991E-3</v>
      </c>
      <c r="AX127">
        <v>0.1799</v>
      </c>
      <c r="AY127">
        <v>-4.5100000000000001E-2</v>
      </c>
      <c r="AZ127">
        <v>-8.3000000000000001E-3</v>
      </c>
      <c r="BA127" s="35">
        <f t="shared" si="51"/>
        <v>5.7640000000000011E-2</v>
      </c>
      <c r="BB127" s="35">
        <f t="shared" si="52"/>
        <v>3.6570000000000005E-2</v>
      </c>
      <c r="BC127" s="35">
        <f t="shared" si="53"/>
        <v>4.7699999999999999E-3</v>
      </c>
    </row>
    <row r="128" spans="1:55" ht="15">
      <c r="A128" s="1">
        <v>122</v>
      </c>
      <c r="B128">
        <v>0.2379</v>
      </c>
      <c r="C128">
        <v>2.7E-2</v>
      </c>
      <c r="D128">
        <v>-8.8999999999999999E-3</v>
      </c>
      <c r="E128" s="34">
        <f t="shared" si="27"/>
        <v>5.0199999999999967E-3</v>
      </c>
      <c r="F128" s="34">
        <f t="shared" si="28"/>
        <v>8.4800000000000014E-3</v>
      </c>
      <c r="G128" s="33">
        <f t="shared" si="29"/>
        <v>4.9999999999999697E-5</v>
      </c>
      <c r="H128">
        <v>0.18920000000000001</v>
      </c>
      <c r="I128">
        <v>-5.0000000000000001E-3</v>
      </c>
      <c r="J128">
        <v>1.7000000000000001E-2</v>
      </c>
      <c r="K128" s="35">
        <f t="shared" si="30"/>
        <v>1.5999999999999903E-3</v>
      </c>
      <c r="L128" s="35">
        <f t="shared" si="31"/>
        <v>9.1000000000000004E-3</v>
      </c>
      <c r="M128" s="35">
        <f t="shared" si="32"/>
        <v>9.9100000000000021E-3</v>
      </c>
      <c r="N128">
        <v>0.2392</v>
      </c>
      <c r="O128">
        <v>3.7699999999999997E-2</v>
      </c>
      <c r="P128">
        <v>-4.4000000000000003E-3</v>
      </c>
      <c r="Q128" s="35">
        <f t="shared" si="33"/>
        <v>4.4700000000000017E-3</v>
      </c>
      <c r="R128" s="35">
        <f t="shared" si="34"/>
        <v>1.0139999999999996E-2</v>
      </c>
      <c r="S128" s="35">
        <f t="shared" si="35"/>
        <v>3.5800000000000003E-3</v>
      </c>
      <c r="T128">
        <v>0.2198</v>
      </c>
      <c r="U128">
        <v>4.6300000000000001E-2</v>
      </c>
      <c r="V128">
        <v>-1.5900000000000001E-2</v>
      </c>
      <c r="W128" s="35">
        <f t="shared" si="36"/>
        <v>9.0699999999999947E-3</v>
      </c>
      <c r="X128" s="35">
        <f t="shared" si="37"/>
        <v>3.15E-2</v>
      </c>
      <c r="Y128" s="35">
        <f t="shared" si="38"/>
        <v>8.4800000000000014E-3</v>
      </c>
      <c r="Z128">
        <v>0.10249999999999999</v>
      </c>
      <c r="AA128">
        <v>1.67E-2</v>
      </c>
      <c r="AB128">
        <v>-2.8500000000000001E-2</v>
      </c>
      <c r="AC128" s="35">
        <f t="shared" si="39"/>
        <v>2.1879999999999997E-2</v>
      </c>
      <c r="AD128" s="35">
        <f t="shared" si="40"/>
        <v>3.0600000000000002E-3</v>
      </c>
      <c r="AE128" s="35">
        <f t="shared" si="41"/>
        <v>2.7880000000000002E-2</v>
      </c>
      <c r="AF128">
        <v>0.1847</v>
      </c>
      <c r="AG128">
        <v>1.5299999999999999E-2</v>
      </c>
      <c r="AH128">
        <v>-4.7999999999999996E-3</v>
      </c>
      <c r="AI128" s="35">
        <f t="shared" si="42"/>
        <v>1.1950000000000016E-2</v>
      </c>
      <c r="AJ128" s="35">
        <f t="shared" si="43"/>
        <v>1.329E-2</v>
      </c>
      <c r="AK128" s="35">
        <f t="shared" si="44"/>
        <v>3.9199999999999999E-3</v>
      </c>
      <c r="AL128">
        <v>0.19270000000000001</v>
      </c>
      <c r="AM128">
        <v>1.3599999999999999E-2</v>
      </c>
      <c r="AN128">
        <v>-4.1999999999999997E-3</v>
      </c>
      <c r="AO128" s="35">
        <f t="shared" si="45"/>
        <v>7.3200000000000209E-3</v>
      </c>
      <c r="AP128" s="35">
        <f t="shared" si="46"/>
        <v>3.089999999999999E-3</v>
      </c>
      <c r="AQ128" s="35">
        <f t="shared" si="47"/>
        <v>4.9999999999999697E-5</v>
      </c>
      <c r="AR128">
        <v>0.1207</v>
      </c>
      <c r="AS128">
        <v>-2.0199999999999999E-2</v>
      </c>
      <c r="AT128">
        <v>-1.47E-2</v>
      </c>
      <c r="AU128" s="35">
        <f t="shared" si="48"/>
        <v>2.2669999999999996E-2</v>
      </c>
      <c r="AV128" s="35">
        <f t="shared" si="49"/>
        <v>1.3509999999999999E-2</v>
      </c>
      <c r="AW128" s="35">
        <f t="shared" si="50"/>
        <v>5.3600000000000002E-3</v>
      </c>
      <c r="AX128">
        <v>0.17849999999999999</v>
      </c>
      <c r="AY128">
        <v>-3.49E-2</v>
      </c>
      <c r="AZ128">
        <v>9.7999999999999997E-3</v>
      </c>
      <c r="BA128" s="35">
        <f t="shared" si="51"/>
        <v>5.6239999999999998E-2</v>
      </c>
      <c r="BB128" s="35">
        <f t="shared" si="52"/>
        <v>2.6370000000000001E-2</v>
      </c>
      <c r="BC128" s="35">
        <f t="shared" si="53"/>
        <v>3.2700000000000003E-3</v>
      </c>
    </row>
    <row r="129" spans="1:55" ht="15">
      <c r="A129" s="1">
        <v>123</v>
      </c>
      <c r="B129">
        <v>0.22650000000000001</v>
      </c>
      <c r="C129">
        <v>2.2599999999999999E-2</v>
      </c>
      <c r="D129">
        <v>-8.5000000000000006E-3</v>
      </c>
      <c r="E129" s="34">
        <f t="shared" si="27"/>
        <v>6.3799999999999968E-3</v>
      </c>
      <c r="F129" s="34">
        <f t="shared" si="28"/>
        <v>4.0800000000000003E-3</v>
      </c>
      <c r="G129" s="33">
        <f t="shared" si="29"/>
        <v>3.4999999999999962E-4</v>
      </c>
      <c r="H129">
        <v>0.19350000000000001</v>
      </c>
      <c r="I129">
        <v>4.2099999999999999E-2</v>
      </c>
      <c r="J129">
        <v>7.1999999999999998E-3</v>
      </c>
      <c r="K129" s="35">
        <f t="shared" si="30"/>
        <v>2.7000000000000079E-3</v>
      </c>
      <c r="L129" s="35">
        <f t="shared" si="31"/>
        <v>2.7999999999999997E-2</v>
      </c>
      <c r="M129" s="35">
        <f t="shared" si="32"/>
        <v>1.0999999999999985E-4</v>
      </c>
      <c r="N129">
        <v>0.23430000000000001</v>
      </c>
      <c r="O129">
        <v>3.5000000000000003E-2</v>
      </c>
      <c r="P129">
        <v>-8.9999999999999998E-4</v>
      </c>
      <c r="Q129" s="35">
        <f t="shared" si="33"/>
        <v>9.3699999999999894E-3</v>
      </c>
      <c r="R129" s="35">
        <f t="shared" si="34"/>
        <v>7.4400000000000022E-3</v>
      </c>
      <c r="S129" s="35">
        <f t="shared" si="35"/>
        <v>7.9999999999999993E-5</v>
      </c>
      <c r="T129">
        <v>0.2334</v>
      </c>
      <c r="U129">
        <v>4.02E-2</v>
      </c>
      <c r="V129">
        <v>-4.7000000000000002E-3</v>
      </c>
      <c r="W129" s="35">
        <f t="shared" si="36"/>
        <v>2.2669999999999996E-2</v>
      </c>
      <c r="X129" s="35">
        <f t="shared" si="37"/>
        <v>2.5399999999999999E-2</v>
      </c>
      <c r="Y129" s="35">
        <f t="shared" si="38"/>
        <v>2.7200000000000002E-3</v>
      </c>
      <c r="Z129">
        <v>0.1038</v>
      </c>
      <c r="AA129">
        <v>-1.18E-2</v>
      </c>
      <c r="AB129">
        <v>-2.5999999999999999E-3</v>
      </c>
      <c r="AC129" s="35">
        <f t="shared" si="39"/>
        <v>2.3180000000000006E-2</v>
      </c>
      <c r="AD129" s="35">
        <f t="shared" si="40"/>
        <v>1.8399999999999996E-3</v>
      </c>
      <c r="AE129" s="35">
        <f t="shared" si="41"/>
        <v>1.98E-3</v>
      </c>
      <c r="AF129">
        <v>0.1573</v>
      </c>
      <c r="AG129">
        <v>3.5299999999999998E-2</v>
      </c>
      <c r="AH129">
        <v>-2.9600000000000001E-2</v>
      </c>
      <c r="AI129" s="35">
        <f t="shared" si="42"/>
        <v>1.5449999999999992E-2</v>
      </c>
      <c r="AJ129" s="35">
        <f t="shared" si="43"/>
        <v>3.329E-2</v>
      </c>
      <c r="AK129" s="35">
        <f t="shared" si="44"/>
        <v>2.8720000000000002E-2</v>
      </c>
      <c r="AL129">
        <v>0.17960000000000001</v>
      </c>
      <c r="AM129">
        <v>1.2999999999999999E-2</v>
      </c>
      <c r="AN129">
        <v>-5.0000000000000001E-4</v>
      </c>
      <c r="AO129" s="35">
        <f t="shared" si="45"/>
        <v>5.7799999999999796E-3</v>
      </c>
      <c r="AP129" s="35">
        <f t="shared" si="46"/>
        <v>2.4899999999999992E-3</v>
      </c>
      <c r="AQ129" s="35">
        <f t="shared" si="47"/>
        <v>3.65E-3</v>
      </c>
      <c r="AR129">
        <v>6.9800000000000001E-2</v>
      </c>
      <c r="AS129">
        <v>-4.1000000000000003E-3</v>
      </c>
      <c r="AT129">
        <v>2.0999999999999999E-3</v>
      </c>
      <c r="AU129" s="35">
        <f t="shared" si="48"/>
        <v>2.8230000000000005E-2</v>
      </c>
      <c r="AV129" s="35">
        <f t="shared" si="49"/>
        <v>2.5899999999999994E-3</v>
      </c>
      <c r="AW129" s="35">
        <f t="shared" si="50"/>
        <v>7.2399999999999999E-3</v>
      </c>
      <c r="AX129">
        <v>0.16</v>
      </c>
      <c r="AY129">
        <v>-2.1999999999999999E-2</v>
      </c>
      <c r="AZ129">
        <v>2.64E-2</v>
      </c>
      <c r="BA129" s="35">
        <f t="shared" si="51"/>
        <v>3.774000000000001E-2</v>
      </c>
      <c r="BB129" s="35">
        <f t="shared" si="52"/>
        <v>1.3469999999999999E-2</v>
      </c>
      <c r="BC129" s="35">
        <f t="shared" si="53"/>
        <v>1.333E-2</v>
      </c>
    </row>
    <row r="130" spans="1:55" ht="15">
      <c r="A130" s="1">
        <v>124</v>
      </c>
      <c r="B130">
        <v>0.2278</v>
      </c>
      <c r="C130">
        <v>1.77E-2</v>
      </c>
      <c r="D130">
        <v>-7.7000000000000002E-3</v>
      </c>
      <c r="E130" s="34">
        <f t="shared" si="27"/>
        <v>5.0800000000000012E-3</v>
      </c>
      <c r="F130" s="34">
        <f t="shared" si="28"/>
        <v>8.1999999999999781E-4</v>
      </c>
      <c r="G130" s="33">
        <f t="shared" si="29"/>
        <v>1.15E-3</v>
      </c>
      <c r="H130">
        <v>0.18090000000000001</v>
      </c>
      <c r="I130">
        <v>1E-3</v>
      </c>
      <c r="J130">
        <v>7.7999999999999996E-3</v>
      </c>
      <c r="K130" s="35">
        <f t="shared" si="30"/>
        <v>9.8999999999999921E-3</v>
      </c>
      <c r="L130" s="35">
        <f t="shared" si="31"/>
        <v>1.3100000000000001E-2</v>
      </c>
      <c r="M130" s="35">
        <f t="shared" si="32"/>
        <v>7.0999999999999969E-4</v>
      </c>
      <c r="N130">
        <v>0.23769999999999999</v>
      </c>
      <c r="O130">
        <v>2.8199999999999999E-2</v>
      </c>
      <c r="P130">
        <v>2.7000000000000001E-3</v>
      </c>
      <c r="Q130" s="35">
        <f t="shared" si="33"/>
        <v>5.9700000000000031E-3</v>
      </c>
      <c r="R130" s="35">
        <f t="shared" si="34"/>
        <v>6.3999999999999821E-4</v>
      </c>
      <c r="S130" s="35">
        <f t="shared" si="35"/>
        <v>1.8800000000000002E-3</v>
      </c>
      <c r="T130">
        <v>0.2341</v>
      </c>
      <c r="U130">
        <v>3.0300000000000001E-2</v>
      </c>
      <c r="V130">
        <v>8.6E-3</v>
      </c>
      <c r="W130" s="35">
        <f t="shared" si="36"/>
        <v>2.3370000000000002E-2</v>
      </c>
      <c r="X130" s="35">
        <f t="shared" si="37"/>
        <v>1.55E-2</v>
      </c>
      <c r="Y130" s="35">
        <f t="shared" si="38"/>
        <v>1.1799999999999996E-3</v>
      </c>
      <c r="Z130">
        <v>9.7600000000000006E-2</v>
      </c>
      <c r="AA130">
        <v>3.4700000000000002E-2</v>
      </c>
      <c r="AB130">
        <v>-2.2599999999999999E-2</v>
      </c>
      <c r="AC130" s="35">
        <f t="shared" si="39"/>
        <v>1.6980000000000009E-2</v>
      </c>
      <c r="AD130" s="35">
        <f t="shared" si="40"/>
        <v>2.1060000000000002E-2</v>
      </c>
      <c r="AE130" s="35">
        <f t="shared" si="41"/>
        <v>2.198E-2</v>
      </c>
      <c r="AF130">
        <v>0.16719999999999999</v>
      </c>
      <c r="AG130">
        <v>-2.5999999999999999E-2</v>
      </c>
      <c r="AH130">
        <v>-5.3E-3</v>
      </c>
      <c r="AI130" s="35">
        <f t="shared" si="42"/>
        <v>5.5499999999999994E-3</v>
      </c>
      <c r="AJ130" s="35">
        <f t="shared" si="43"/>
        <v>2.3989999999999997E-2</v>
      </c>
      <c r="AK130" s="35">
        <f t="shared" si="44"/>
        <v>4.4200000000000003E-3</v>
      </c>
      <c r="AL130">
        <v>0.18279999999999999</v>
      </c>
      <c r="AM130">
        <v>1.12E-2</v>
      </c>
      <c r="AN130">
        <v>-6.7000000000000002E-3</v>
      </c>
      <c r="AO130" s="35">
        <f t="shared" si="45"/>
        <v>2.579999999999999E-3</v>
      </c>
      <c r="AP130" s="35">
        <f t="shared" si="46"/>
        <v>6.8999999999999964E-4</v>
      </c>
      <c r="AQ130" s="35">
        <f t="shared" si="47"/>
        <v>2.5500000000000002E-3</v>
      </c>
      <c r="AR130">
        <v>0.1384</v>
      </c>
      <c r="AS130">
        <v>-1.2800000000000001E-2</v>
      </c>
      <c r="AT130">
        <v>3.1399999999999997E-2</v>
      </c>
      <c r="AU130" s="35">
        <f t="shared" si="48"/>
        <v>4.0369999999999989E-2</v>
      </c>
      <c r="AV130" s="35">
        <f t="shared" si="49"/>
        <v>6.1100000000000008E-3</v>
      </c>
      <c r="AW130" s="35">
        <f t="shared" si="50"/>
        <v>2.2059999999999996E-2</v>
      </c>
      <c r="AX130">
        <v>0.15049999999999999</v>
      </c>
      <c r="AY130">
        <v>-1.7100000000000001E-2</v>
      </c>
      <c r="AZ130">
        <v>3.49E-2</v>
      </c>
      <c r="BA130" s="35">
        <f t="shared" si="51"/>
        <v>2.8240000000000001E-2</v>
      </c>
      <c r="BB130" s="35">
        <f t="shared" si="52"/>
        <v>8.5700000000000012E-3</v>
      </c>
      <c r="BC130" s="35">
        <f t="shared" si="53"/>
        <v>2.1830000000000002E-2</v>
      </c>
    </row>
    <row r="131" spans="1:55" ht="15">
      <c r="A131" s="1">
        <v>125</v>
      </c>
      <c r="B131">
        <v>0.2064</v>
      </c>
      <c r="C131">
        <v>2.2800000000000001E-2</v>
      </c>
      <c r="D131">
        <v>-2.5000000000000001E-3</v>
      </c>
      <c r="E131" s="34">
        <f t="shared" si="27"/>
        <v>2.6480000000000004E-2</v>
      </c>
      <c r="F131" s="34">
        <f t="shared" si="28"/>
        <v>4.2800000000000026E-3</v>
      </c>
      <c r="G131" s="33">
        <f t="shared" si="29"/>
        <v>6.3499999999999997E-3</v>
      </c>
      <c r="H131">
        <v>0.1613</v>
      </c>
      <c r="I131">
        <v>1.5900000000000001E-2</v>
      </c>
      <c r="J131">
        <v>2.5000000000000001E-2</v>
      </c>
      <c r="K131" s="35">
        <f t="shared" si="30"/>
        <v>2.9499999999999998E-2</v>
      </c>
      <c r="L131" s="35">
        <f t="shared" si="31"/>
        <v>1.8000000000000013E-3</v>
      </c>
      <c r="M131" s="35">
        <f t="shared" si="32"/>
        <v>1.7910000000000002E-2</v>
      </c>
      <c r="N131">
        <v>0.25619999999999998</v>
      </c>
      <c r="O131">
        <v>2.81E-2</v>
      </c>
      <c r="P131">
        <v>3.5000000000000001E-3</v>
      </c>
      <c r="Q131" s="35">
        <f t="shared" si="33"/>
        <v>1.2529999999999986E-2</v>
      </c>
      <c r="R131" s="35">
        <f t="shared" si="34"/>
        <v>5.3999999999999881E-4</v>
      </c>
      <c r="S131" s="35">
        <f t="shared" si="35"/>
        <v>2.6800000000000001E-3</v>
      </c>
      <c r="T131">
        <v>0.22770000000000001</v>
      </c>
      <c r="U131">
        <v>2.8799999999999999E-2</v>
      </c>
      <c r="V131">
        <v>8.6E-3</v>
      </c>
      <c r="W131" s="35">
        <f t="shared" si="36"/>
        <v>1.6970000000000013E-2</v>
      </c>
      <c r="X131" s="35">
        <f t="shared" si="37"/>
        <v>1.3999999999999999E-2</v>
      </c>
      <c r="Y131" s="35">
        <f t="shared" si="38"/>
        <v>1.1799999999999996E-3</v>
      </c>
      <c r="Z131">
        <v>0.12239999999999999</v>
      </c>
      <c r="AA131">
        <v>4.3200000000000002E-2</v>
      </c>
      <c r="AB131">
        <v>-1.09E-2</v>
      </c>
      <c r="AC131" s="35">
        <f t="shared" si="39"/>
        <v>4.1779999999999998E-2</v>
      </c>
      <c r="AD131" s="35">
        <f t="shared" si="40"/>
        <v>2.9560000000000003E-2</v>
      </c>
      <c r="AE131" s="35">
        <f t="shared" si="41"/>
        <v>1.0279999999999999E-2</v>
      </c>
      <c r="AF131">
        <v>0.1817</v>
      </c>
      <c r="AG131">
        <v>-3.2099999999999997E-2</v>
      </c>
      <c r="AH131">
        <v>2.9600000000000001E-2</v>
      </c>
      <c r="AI131" s="35">
        <f t="shared" si="42"/>
        <v>8.9500000000000135E-3</v>
      </c>
      <c r="AJ131" s="35">
        <f t="shared" si="43"/>
        <v>3.0089999999999995E-2</v>
      </c>
      <c r="AK131" s="35">
        <f t="shared" si="44"/>
        <v>2.8720000000000002E-2</v>
      </c>
      <c r="AL131">
        <v>0.19969999999999999</v>
      </c>
      <c r="AM131">
        <v>6.1000000000000004E-3</v>
      </c>
      <c r="AN131">
        <v>-1.24E-2</v>
      </c>
      <c r="AO131" s="35">
        <f t="shared" si="45"/>
        <v>1.4319999999999999E-2</v>
      </c>
      <c r="AP131" s="35">
        <f t="shared" si="46"/>
        <v>4.4099999999999999E-3</v>
      </c>
      <c r="AQ131" s="35">
        <f t="shared" si="47"/>
        <v>8.2500000000000004E-3</v>
      </c>
      <c r="AR131">
        <v>0.1234</v>
      </c>
      <c r="AS131">
        <v>1.44E-2</v>
      </c>
      <c r="AT131">
        <v>-8.0000000000000002E-3</v>
      </c>
      <c r="AU131" s="35">
        <f t="shared" si="48"/>
        <v>2.536999999999999E-2</v>
      </c>
      <c r="AV131" s="35">
        <f t="shared" si="49"/>
        <v>7.7099999999999998E-3</v>
      </c>
      <c r="AW131" s="35">
        <f t="shared" si="50"/>
        <v>1.3399999999999992E-3</v>
      </c>
      <c r="AX131">
        <v>0.1603</v>
      </c>
      <c r="AY131">
        <v>-1.9099999999999999E-2</v>
      </c>
      <c r="AZ131">
        <v>5.1999999999999998E-3</v>
      </c>
      <c r="BA131" s="35">
        <f t="shared" si="51"/>
        <v>3.8040000000000004E-2</v>
      </c>
      <c r="BB131" s="35">
        <f t="shared" si="52"/>
        <v>1.057E-2</v>
      </c>
      <c r="BC131" s="35">
        <f t="shared" si="53"/>
        <v>7.8700000000000003E-3</v>
      </c>
    </row>
    <row r="132" spans="1:55" ht="15">
      <c r="A132" s="1">
        <v>126</v>
      </c>
      <c r="B132">
        <v>0.20930000000000001</v>
      </c>
      <c r="C132">
        <v>2.0899999999999998E-2</v>
      </c>
      <c r="D132">
        <v>-7.3000000000000001E-3</v>
      </c>
      <c r="E132" s="34">
        <f t="shared" si="27"/>
        <v>2.357999999999999E-2</v>
      </c>
      <c r="F132" s="34">
        <f t="shared" si="28"/>
        <v>2.3800000000000002E-3</v>
      </c>
      <c r="G132" s="33">
        <f t="shared" si="29"/>
        <v>1.5500000000000002E-3</v>
      </c>
      <c r="H132">
        <v>0.15859999999999999</v>
      </c>
      <c r="I132">
        <v>6.3E-3</v>
      </c>
      <c r="J132">
        <v>-9.1999999999999998E-3</v>
      </c>
      <c r="K132" s="35">
        <f t="shared" si="30"/>
        <v>3.2200000000000006E-2</v>
      </c>
      <c r="L132" s="35">
        <f t="shared" si="31"/>
        <v>7.7999999999999996E-3</v>
      </c>
      <c r="M132" s="35">
        <f t="shared" si="32"/>
        <v>2.1099999999999999E-3</v>
      </c>
      <c r="N132">
        <v>0.25180000000000002</v>
      </c>
      <c r="O132">
        <v>5.8900000000000001E-2</v>
      </c>
      <c r="P132">
        <v>9.7000000000000003E-3</v>
      </c>
      <c r="Q132" s="35">
        <f t="shared" si="33"/>
        <v>8.1300000000000261E-3</v>
      </c>
      <c r="R132" s="35">
        <f t="shared" si="34"/>
        <v>3.134E-2</v>
      </c>
      <c r="S132" s="35">
        <f t="shared" si="35"/>
        <v>8.8800000000000007E-3</v>
      </c>
      <c r="T132">
        <v>0.216</v>
      </c>
      <c r="U132">
        <v>2.1000000000000001E-2</v>
      </c>
      <c r="V132">
        <v>-2.2000000000000001E-3</v>
      </c>
      <c r="W132" s="35">
        <f t="shared" si="36"/>
        <v>5.2699999999999969E-3</v>
      </c>
      <c r="X132" s="35">
        <f t="shared" si="37"/>
        <v>6.2000000000000006E-3</v>
      </c>
      <c r="Y132" s="35">
        <f t="shared" si="38"/>
        <v>5.2200000000000007E-3</v>
      </c>
      <c r="Z132">
        <v>8.4599999999999995E-2</v>
      </c>
      <c r="AA132">
        <v>1.0500000000000001E-2</v>
      </c>
      <c r="AB132">
        <v>-6.6E-3</v>
      </c>
      <c r="AC132" s="35">
        <f t="shared" si="39"/>
        <v>3.9799999999999974E-3</v>
      </c>
      <c r="AD132" s="35">
        <f t="shared" si="40"/>
        <v>3.1399999999999987E-3</v>
      </c>
      <c r="AE132" s="35">
        <f t="shared" si="41"/>
        <v>5.9800000000000001E-3</v>
      </c>
      <c r="AF132">
        <v>0.20119999999999999</v>
      </c>
      <c r="AG132">
        <v>-1.78E-2</v>
      </c>
      <c r="AH132">
        <v>4.1700000000000001E-2</v>
      </c>
      <c r="AI132" s="35">
        <f t="shared" si="42"/>
        <v>2.8450000000000003E-2</v>
      </c>
      <c r="AJ132" s="35">
        <f t="shared" si="43"/>
        <v>1.5789999999999998E-2</v>
      </c>
      <c r="AK132" s="35">
        <f t="shared" si="44"/>
        <v>4.0820000000000002E-2</v>
      </c>
      <c r="AL132">
        <v>0.18</v>
      </c>
      <c r="AM132">
        <v>-3.8E-3</v>
      </c>
      <c r="AN132">
        <v>-8.9999999999999998E-4</v>
      </c>
      <c r="AO132" s="35">
        <f t="shared" si="45"/>
        <v>5.3799999999999959E-3</v>
      </c>
      <c r="AP132" s="35">
        <f t="shared" si="46"/>
        <v>6.7100000000000007E-3</v>
      </c>
      <c r="AQ132" s="35">
        <f t="shared" si="47"/>
        <v>3.2500000000000003E-3</v>
      </c>
      <c r="AR132">
        <v>4.3299999999999998E-2</v>
      </c>
      <c r="AS132">
        <v>5.5399999999999998E-2</v>
      </c>
      <c r="AT132">
        <v>4.1999999999999997E-3</v>
      </c>
      <c r="AU132" s="35">
        <f t="shared" si="48"/>
        <v>5.4730000000000008E-2</v>
      </c>
      <c r="AV132" s="35">
        <f t="shared" si="49"/>
        <v>4.8709999999999996E-2</v>
      </c>
      <c r="AW132" s="35">
        <f t="shared" si="50"/>
        <v>5.1399999999999996E-3</v>
      </c>
      <c r="AX132">
        <v>0.1361</v>
      </c>
      <c r="AY132">
        <v>4.0000000000000002E-4</v>
      </c>
      <c r="AZ132">
        <v>-1.6000000000000001E-3</v>
      </c>
      <c r="BA132" s="35">
        <f t="shared" si="51"/>
        <v>1.3840000000000005E-2</v>
      </c>
      <c r="BB132" s="35">
        <f t="shared" si="52"/>
        <v>8.1300000000000001E-3</v>
      </c>
      <c r="BC132" s="35">
        <f t="shared" si="53"/>
        <v>1.1469999999999999E-2</v>
      </c>
    </row>
    <row r="133" spans="1:55" ht="15">
      <c r="A133" s="1">
        <v>127</v>
      </c>
      <c r="B133">
        <v>0.20630000000000001</v>
      </c>
      <c r="C133">
        <v>4.3700000000000003E-2</v>
      </c>
      <c r="D133">
        <v>-1.8499999999999999E-2</v>
      </c>
      <c r="E133" s="34">
        <f t="shared" si="27"/>
        <v>2.6579999999999993E-2</v>
      </c>
      <c r="F133" s="34">
        <f t="shared" si="28"/>
        <v>2.5180000000000004E-2</v>
      </c>
      <c r="G133" s="33">
        <f t="shared" si="29"/>
        <v>9.6499999999999989E-3</v>
      </c>
      <c r="H133">
        <v>0.21229999999999999</v>
      </c>
      <c r="I133">
        <v>3.3999999999999998E-3</v>
      </c>
      <c r="J133">
        <v>-1.7899999999999999E-2</v>
      </c>
      <c r="K133" s="35">
        <f t="shared" si="30"/>
        <v>2.1499999999999991E-2</v>
      </c>
      <c r="L133" s="35">
        <f t="shared" si="31"/>
        <v>1.0699999999999999E-2</v>
      </c>
      <c r="M133" s="35">
        <f t="shared" si="32"/>
        <v>1.081E-2</v>
      </c>
      <c r="N133">
        <v>0.2482</v>
      </c>
      <c r="O133">
        <v>2.4899999999999999E-2</v>
      </c>
      <c r="P133">
        <v>5.5999999999999999E-3</v>
      </c>
      <c r="Q133" s="35">
        <f t="shared" si="33"/>
        <v>4.5300000000000062E-3</v>
      </c>
      <c r="R133" s="35">
        <f t="shared" si="34"/>
        <v>2.6600000000000026E-3</v>
      </c>
      <c r="S133" s="35">
        <f t="shared" si="35"/>
        <v>4.7799999999999995E-3</v>
      </c>
      <c r="T133">
        <v>0.22559999999999999</v>
      </c>
      <c r="U133">
        <v>2.3800000000000002E-2</v>
      </c>
      <c r="V133">
        <v>-8.0999999999999996E-3</v>
      </c>
      <c r="W133" s="35">
        <f t="shared" si="36"/>
        <v>1.4869999999999994E-2</v>
      </c>
      <c r="X133" s="35">
        <f t="shared" si="37"/>
        <v>9.0000000000000011E-3</v>
      </c>
      <c r="Y133" s="35">
        <f t="shared" si="38"/>
        <v>6.7999999999999918E-4</v>
      </c>
      <c r="Z133">
        <v>6.3600000000000004E-2</v>
      </c>
      <c r="AA133">
        <v>-1.14E-2</v>
      </c>
      <c r="AB133">
        <v>1.9E-2</v>
      </c>
      <c r="AC133" s="35">
        <f t="shared" si="39"/>
        <v>1.7019999999999993E-2</v>
      </c>
      <c r="AD133" s="35">
        <f t="shared" si="40"/>
        <v>2.2399999999999989E-3</v>
      </c>
      <c r="AE133" s="35">
        <f t="shared" si="41"/>
        <v>1.8380000000000001E-2</v>
      </c>
      <c r="AF133">
        <v>0.20530000000000001</v>
      </c>
      <c r="AG133">
        <v>3.0099999999999998E-2</v>
      </c>
      <c r="AH133">
        <v>8.0999999999999996E-3</v>
      </c>
      <c r="AI133" s="35">
        <f t="shared" si="42"/>
        <v>3.2550000000000023E-2</v>
      </c>
      <c r="AJ133" s="35">
        <f t="shared" si="43"/>
        <v>2.8089999999999997E-2</v>
      </c>
      <c r="AK133" s="35">
        <f t="shared" si="44"/>
        <v>7.2199999999999999E-3</v>
      </c>
      <c r="AL133">
        <v>0.19389999999999999</v>
      </c>
      <c r="AM133">
        <v>-4.5999999999999999E-3</v>
      </c>
      <c r="AN133">
        <v>-6.4999999999999997E-3</v>
      </c>
      <c r="AO133" s="35">
        <f t="shared" si="45"/>
        <v>8.5199999999999998E-3</v>
      </c>
      <c r="AP133" s="35">
        <f t="shared" si="46"/>
        <v>5.9100000000000003E-3</v>
      </c>
      <c r="AQ133" s="35">
        <f t="shared" si="47"/>
        <v>2.3499999999999997E-3</v>
      </c>
      <c r="AR133">
        <v>6.4100000000000004E-2</v>
      </c>
      <c r="AS133">
        <v>4.7300000000000002E-2</v>
      </c>
      <c r="AT133">
        <v>3.8E-3</v>
      </c>
      <c r="AU133" s="35">
        <f t="shared" si="48"/>
        <v>3.3930000000000002E-2</v>
      </c>
      <c r="AV133" s="35">
        <f t="shared" si="49"/>
        <v>4.061E-2</v>
      </c>
      <c r="AW133" s="35">
        <f t="shared" si="50"/>
        <v>5.5399999999999998E-3</v>
      </c>
      <c r="AX133">
        <v>0.12</v>
      </c>
      <c r="AY133">
        <v>1.9699999999999999E-2</v>
      </c>
      <c r="AZ133">
        <v>2.0000000000000001E-4</v>
      </c>
      <c r="BA133" s="35">
        <f t="shared" si="51"/>
        <v>2.2599999999999981E-3</v>
      </c>
      <c r="BB133" s="35">
        <f t="shared" si="52"/>
        <v>1.1169999999999999E-2</v>
      </c>
      <c r="BC133" s="35">
        <f t="shared" si="53"/>
        <v>1.2869999999999999E-2</v>
      </c>
    </row>
    <row r="134" spans="1:55" ht="15">
      <c r="A134" s="1">
        <v>128</v>
      </c>
      <c r="B134">
        <v>0.20599999999999999</v>
      </c>
      <c r="C134">
        <v>2.1600000000000001E-2</v>
      </c>
      <c r="D134">
        <v>-1.2800000000000001E-2</v>
      </c>
      <c r="E134" s="34">
        <f t="shared" si="27"/>
        <v>2.6880000000000015E-2</v>
      </c>
      <c r="F134" s="34">
        <f t="shared" si="28"/>
        <v>3.0800000000000029E-3</v>
      </c>
      <c r="G134" s="33">
        <f t="shared" si="29"/>
        <v>3.9500000000000004E-3</v>
      </c>
      <c r="H134">
        <v>0.20810000000000001</v>
      </c>
      <c r="I134">
        <v>-4.0000000000000002E-4</v>
      </c>
      <c r="J134">
        <v>-2.0000000000000001E-4</v>
      </c>
      <c r="K134" s="35">
        <f t="shared" si="30"/>
        <v>1.730000000000001E-2</v>
      </c>
      <c r="L134" s="35">
        <f t="shared" si="31"/>
        <v>1.37E-2</v>
      </c>
      <c r="M134" s="35">
        <f t="shared" si="32"/>
        <v>6.8900000000000003E-3</v>
      </c>
      <c r="N134">
        <v>0.249</v>
      </c>
      <c r="O134">
        <v>4.1099999999999998E-2</v>
      </c>
      <c r="P134">
        <v>6.4999999999999997E-3</v>
      </c>
      <c r="Q134" s="35">
        <f t="shared" si="33"/>
        <v>5.3300000000000014E-3</v>
      </c>
      <c r="R134" s="35">
        <f t="shared" si="34"/>
        <v>1.3539999999999996E-2</v>
      </c>
      <c r="S134" s="35">
        <f t="shared" si="35"/>
        <v>5.6799999999999993E-3</v>
      </c>
      <c r="T134">
        <v>0.23630000000000001</v>
      </c>
      <c r="U134">
        <v>-1.3899999999999999E-2</v>
      </c>
      <c r="V134">
        <v>-2.5700000000000001E-2</v>
      </c>
      <c r="W134" s="35">
        <f t="shared" si="36"/>
        <v>2.5570000000000009E-2</v>
      </c>
      <c r="X134" s="35">
        <f t="shared" si="37"/>
        <v>9.0000000000000149E-4</v>
      </c>
      <c r="Y134" s="35">
        <f t="shared" si="38"/>
        <v>1.8280000000000001E-2</v>
      </c>
      <c r="Z134">
        <v>5.5300000000000002E-2</v>
      </c>
      <c r="AA134">
        <v>4.53E-2</v>
      </c>
      <c r="AB134">
        <v>2.5100000000000001E-2</v>
      </c>
      <c r="AC134" s="35">
        <f t="shared" si="39"/>
        <v>2.5319999999999995E-2</v>
      </c>
      <c r="AD134" s="35">
        <f t="shared" si="40"/>
        <v>3.1660000000000001E-2</v>
      </c>
      <c r="AE134" s="35">
        <f t="shared" si="41"/>
        <v>2.4480000000000002E-2</v>
      </c>
      <c r="AF134">
        <v>0.16259999999999999</v>
      </c>
      <c r="AG134">
        <v>8.5000000000000006E-3</v>
      </c>
      <c r="AH134">
        <v>4.3999999999999997E-2</v>
      </c>
      <c r="AI134" s="35">
        <f t="shared" si="42"/>
        <v>1.0149999999999992E-2</v>
      </c>
      <c r="AJ134" s="35">
        <f t="shared" si="43"/>
        <v>6.490000000000001E-3</v>
      </c>
      <c r="AK134" s="35">
        <f t="shared" si="44"/>
        <v>4.3119999999999999E-2</v>
      </c>
      <c r="AL134">
        <v>0.1799</v>
      </c>
      <c r="AM134">
        <v>-2.0199999999999999E-2</v>
      </c>
      <c r="AN134">
        <v>-1.12E-2</v>
      </c>
      <c r="AO134" s="35">
        <f t="shared" si="45"/>
        <v>5.4799999999999849E-3</v>
      </c>
      <c r="AP134" s="35">
        <f t="shared" si="46"/>
        <v>9.689999999999999E-3</v>
      </c>
      <c r="AQ134" s="35">
        <f t="shared" si="47"/>
        <v>7.0499999999999998E-3</v>
      </c>
      <c r="AR134">
        <v>0.122</v>
      </c>
      <c r="AS134">
        <v>-2.4E-2</v>
      </c>
      <c r="AT134">
        <v>4.4000000000000003E-3</v>
      </c>
      <c r="AU134" s="35">
        <f t="shared" si="48"/>
        <v>2.3969999999999991E-2</v>
      </c>
      <c r="AV134" s="35">
        <f t="shared" si="49"/>
        <v>1.7309999999999999E-2</v>
      </c>
      <c r="AW134" s="35">
        <f t="shared" si="50"/>
        <v>4.9399999999999991E-3</v>
      </c>
      <c r="AX134">
        <v>0.1104</v>
      </c>
      <c r="AY134">
        <v>1.26E-2</v>
      </c>
      <c r="AZ134">
        <v>6.7999999999999996E-3</v>
      </c>
      <c r="BA134" s="35">
        <f t="shared" si="51"/>
        <v>1.1859999999999996E-2</v>
      </c>
      <c r="BB134" s="35">
        <f t="shared" si="52"/>
        <v>4.0700000000000007E-3</v>
      </c>
      <c r="BC134" s="35">
        <f t="shared" si="53"/>
        <v>6.2700000000000004E-3</v>
      </c>
    </row>
    <row r="135" spans="1:55" ht="15">
      <c r="A135" s="1">
        <v>129</v>
      </c>
      <c r="B135">
        <v>0.2243</v>
      </c>
      <c r="C135">
        <v>2.9700000000000001E-2</v>
      </c>
      <c r="D135">
        <v>-1.2500000000000001E-2</v>
      </c>
      <c r="E135" s="34">
        <f t="shared" si="27"/>
        <v>8.5800000000000043E-3</v>
      </c>
      <c r="F135" s="34">
        <f t="shared" si="28"/>
        <v>1.1180000000000002E-2</v>
      </c>
      <c r="G135" s="33">
        <f t="shared" si="29"/>
        <v>3.6500000000000005E-3</v>
      </c>
      <c r="H135">
        <v>0.20910000000000001</v>
      </c>
      <c r="I135">
        <v>-2.5999999999999999E-3</v>
      </c>
      <c r="J135">
        <v>1.8700000000000001E-2</v>
      </c>
      <c r="K135" s="35">
        <f t="shared" si="30"/>
        <v>1.8300000000000011E-2</v>
      </c>
      <c r="L135" s="35">
        <f t="shared" si="31"/>
        <v>1.15E-2</v>
      </c>
      <c r="M135" s="35">
        <f t="shared" si="32"/>
        <v>1.1610000000000002E-2</v>
      </c>
      <c r="N135">
        <v>0.2606</v>
      </c>
      <c r="O135">
        <v>3.5900000000000001E-2</v>
      </c>
      <c r="P135">
        <v>3.0999999999999999E-3</v>
      </c>
      <c r="Q135" s="35">
        <f t="shared" si="33"/>
        <v>1.6930000000000001E-2</v>
      </c>
      <c r="R135" s="35">
        <f t="shared" si="34"/>
        <v>8.3400000000000002E-3</v>
      </c>
      <c r="S135" s="35">
        <f t="shared" si="35"/>
        <v>2.2799999999999999E-3</v>
      </c>
      <c r="T135">
        <v>0.22989999999999999</v>
      </c>
      <c r="U135">
        <v>-1.26E-2</v>
      </c>
      <c r="V135">
        <v>-0.02</v>
      </c>
      <c r="W135" s="35">
        <f t="shared" si="36"/>
        <v>1.9169999999999993E-2</v>
      </c>
      <c r="X135" s="35">
        <f t="shared" si="37"/>
        <v>2.2000000000000006E-3</v>
      </c>
      <c r="Y135" s="35">
        <f t="shared" si="38"/>
        <v>1.2580000000000001E-2</v>
      </c>
      <c r="Z135">
        <v>6.1800000000000001E-2</v>
      </c>
      <c r="AA135">
        <v>1.29E-2</v>
      </c>
      <c r="AB135">
        <v>1.7999999999999999E-2</v>
      </c>
      <c r="AC135" s="35">
        <f t="shared" si="39"/>
        <v>1.8819999999999996E-2</v>
      </c>
      <c r="AD135" s="35">
        <f t="shared" si="40"/>
        <v>7.3999999999999934E-4</v>
      </c>
      <c r="AE135" s="35">
        <f t="shared" si="41"/>
        <v>1.738E-2</v>
      </c>
      <c r="AF135">
        <v>0.18099999999999999</v>
      </c>
      <c r="AG135">
        <v>5.0599999999999999E-2</v>
      </c>
      <c r="AH135">
        <v>5.9999999999999995E-4</v>
      </c>
      <c r="AI135" s="35">
        <f t="shared" si="42"/>
        <v>8.2500000000000073E-3</v>
      </c>
      <c r="AJ135" s="35">
        <f t="shared" si="43"/>
        <v>4.8590000000000001E-2</v>
      </c>
      <c r="AK135" s="35">
        <f t="shared" si="44"/>
        <v>2.8000000000000008E-4</v>
      </c>
      <c r="AL135">
        <v>0.16919999999999999</v>
      </c>
      <c r="AM135">
        <v>7.9000000000000008E-3</v>
      </c>
      <c r="AN135">
        <v>-5.3E-3</v>
      </c>
      <c r="AO135" s="35">
        <f t="shared" si="45"/>
        <v>1.618E-2</v>
      </c>
      <c r="AP135" s="35">
        <f t="shared" si="46"/>
        <v>2.6099999999999995E-3</v>
      </c>
      <c r="AQ135" s="35">
        <f t="shared" si="47"/>
        <v>1.15E-3</v>
      </c>
      <c r="AR135">
        <v>0.1326</v>
      </c>
      <c r="AS135">
        <v>9.1999999999999998E-3</v>
      </c>
      <c r="AT135">
        <v>-2.52E-2</v>
      </c>
      <c r="AU135" s="35">
        <f t="shared" si="48"/>
        <v>3.456999999999999E-2</v>
      </c>
      <c r="AV135" s="35">
        <f t="shared" si="49"/>
        <v>2.5100000000000001E-3</v>
      </c>
      <c r="AW135" s="35">
        <f t="shared" si="50"/>
        <v>1.5859999999999999E-2</v>
      </c>
      <c r="AX135">
        <v>8.1699999999999995E-2</v>
      </c>
      <c r="AY135">
        <v>1.18E-2</v>
      </c>
      <c r="AZ135">
        <v>3.0200000000000001E-2</v>
      </c>
      <c r="BA135" s="35">
        <f t="shared" si="51"/>
        <v>4.0559999999999999E-2</v>
      </c>
      <c r="BB135" s="35">
        <f t="shared" si="52"/>
        <v>3.2700000000000003E-3</v>
      </c>
      <c r="BC135" s="35">
        <f t="shared" si="53"/>
        <v>1.7129999999999999E-2</v>
      </c>
    </row>
    <row r="136" spans="1:55" ht="15">
      <c r="A136" s="1">
        <v>130</v>
      </c>
      <c r="B136">
        <v>0.24490000000000001</v>
      </c>
      <c r="C136">
        <v>3.1600000000000003E-2</v>
      </c>
      <c r="D136">
        <v>-1.8599999999999998E-2</v>
      </c>
      <c r="E136" s="34">
        <f t="shared" ref="E136:E146" si="54">IF(B136&gt;0.23288,B136-0.23288,0.23288-B136)</f>
        <v>1.2020000000000003E-2</v>
      </c>
      <c r="F136" s="34">
        <f t="shared" ref="F136:F146" si="55">IF(C136&gt;0.01852,C136-0.01852,IF(C136&gt;0,0.01852-C136,IF(C136&gt;(-0.01852),0.01852-(C136*(-1)),(C136+0.01852)*(-1))))</f>
        <v>1.3080000000000005E-2</v>
      </c>
      <c r="G136" s="33">
        <f t="shared" ref="G136:G146" si="56">IF(D136&gt;0.00885,D136-0.00885,IF(D136&gt;0,0.00885-D136,IF(D136&gt;(-0.00885),0.00885-(D136*(-1)),(D136+0.00885)*(-1))))</f>
        <v>9.7499999999999983E-3</v>
      </c>
      <c r="H136">
        <v>0.21629999999999999</v>
      </c>
      <c r="I136">
        <v>3.2899999999999999E-2</v>
      </c>
      <c r="J136">
        <v>7.7999999999999996E-3</v>
      </c>
      <c r="K136" s="35">
        <f t="shared" ref="K136:K146" si="57">IF(H136&gt;0.1908,H136-0.1908,0.1908-H136)</f>
        <v>2.5499999999999995E-2</v>
      </c>
      <c r="L136" s="35">
        <f t="shared" ref="L136:L146" si="58">IF(I136&gt;0.0141,I136-0.0141,IF(I136&gt;0,0.0141-I136,IF(I136&gt;(-0.0141),0.0141-(I136*(-1)),(I136+0.0141)*(-1))))</f>
        <v>1.8799999999999997E-2</v>
      </c>
      <c r="M136" s="35">
        <f t="shared" ref="M136:M146" si="59">IF(J136&gt;0.00709,J136-0.00709,IF(J136&gt;0,0.00709-J136,IF(J136&gt;(-0.00709),0.00709-(J136*(-1)),(J136+0.00709)*(-1))))</f>
        <v>7.0999999999999969E-4</v>
      </c>
      <c r="N136">
        <v>0.2666</v>
      </c>
      <c r="O136">
        <v>3.61E-2</v>
      </c>
      <c r="P136">
        <v>-7.3000000000000001E-3</v>
      </c>
      <c r="Q136" s="35">
        <f t="shared" ref="Q136:Q146" si="60">IF(N136&gt;0.24367,N136-0.24367,0.24367-N136)</f>
        <v>2.2930000000000006E-2</v>
      </c>
      <c r="R136" s="35">
        <f t="shared" ref="R136:R146" si="61">IF(O136&gt;0.02756,O136-0.02756,IF(O136&gt;0,0.02756-O136,IF(O136&gt;(-0.02756),0.02756-(O136*(-1)),(O136+0.02756)*(-1))))</f>
        <v>8.539999999999999E-3</v>
      </c>
      <c r="S136" s="35">
        <f t="shared" ref="S136:S146" si="62">IF(P136&gt;0.00082,P136-0.00082,IF(P136&gt;0,0.00082-P136,IF(P136&gt;(-0.00082),0.00082-(P136*(-1)),(P136+0.00082)*(-1))))</f>
        <v>6.4799999999999996E-3</v>
      </c>
      <c r="T136">
        <v>0.21299999999999999</v>
      </c>
      <c r="U136">
        <v>6.8999999999999999E-3</v>
      </c>
      <c r="V136">
        <v>-5.3E-3</v>
      </c>
      <c r="W136" s="35">
        <f t="shared" ref="W136:W146" si="63">IF(T136&gt;0.21073,T136-0.21073,0.21073-T136)</f>
        <v>2.2699999999999942E-3</v>
      </c>
      <c r="X136" s="35">
        <f t="shared" ref="X136:X146" si="64">IF(U136&gt;0.0148,U136-0.0148,IF(U136&gt;0,0.0148-U136,IF(U136&gt;(-0.0148),0.0148-(U136*(-1)),(U136+0.0148)*(-1))))</f>
        <v>7.9000000000000008E-3</v>
      </c>
      <c r="Y136" s="35">
        <f t="shared" ref="Y136:Y146" si="65">IF(V136&gt;0.00742,V136-0.00742,IF(V136&gt;0,0.00742-V136,IF(V136&gt;(-0.00742),0.00742-(V136*(-1)),(V136+0.00742)*(-1))))</f>
        <v>2.1200000000000004E-3</v>
      </c>
      <c r="Z136">
        <v>4.7199999999999999E-2</v>
      </c>
      <c r="AA136">
        <v>8.0000000000000004E-4</v>
      </c>
      <c r="AB136">
        <v>1.2200000000000001E-2</v>
      </c>
      <c r="AC136" s="35">
        <f t="shared" ref="AC136:AC146" si="66">IF(Z136&gt;0.08062,Z136-0.08062,0.08062-Z136)</f>
        <v>3.3419999999999998E-2</v>
      </c>
      <c r="AD136" s="35">
        <f t="shared" ref="AD136:AD146" si="67">IF(AA136&gt;0.01364,AA136-0.01364,IF(AA136&gt;0,0.01364-AA136,IF(AA136&gt;(-0.01364),0.01364-(AA136*(-1)),(AA136+0.01364)*(-1))))</f>
        <v>1.2839999999999999E-2</v>
      </c>
      <c r="AE136" s="35">
        <f t="shared" ref="AE136:AE146" si="68">IF(AB136&gt;0.00062,AB136-0.00062,IF(AB136&gt;0,0.00062-AB136,IF(AB136&gt;(-0.00062),0.00062-(AB136*(-1)),(AB136+0.00062)*(-1))))</f>
        <v>1.158E-2</v>
      </c>
      <c r="AF136">
        <v>0.1898</v>
      </c>
      <c r="AG136">
        <v>-8.6E-3</v>
      </c>
      <c r="AH136">
        <v>-1.9900000000000001E-2</v>
      </c>
      <c r="AI136" s="35">
        <f t="shared" ref="AI136:AI146" si="69">IF(AF136&gt;0.17275,AF136-0.17275,0.17275-AF136)</f>
        <v>1.705000000000001E-2</v>
      </c>
      <c r="AJ136" s="35">
        <f t="shared" ref="AJ136:AJ146" si="70">IF(AG136&gt;0.00201,AG136-0.00201,IF(AG136&gt;0,0.00201-AG136,IF(AG136&gt;(-0.00201),0.00201-(AG136*(-1)),(AG136+0.00201)*(-1))))</f>
        <v>6.5900000000000004E-3</v>
      </c>
      <c r="AK136" s="35">
        <f t="shared" ref="AK136:AK146" si="71">IF(AH136&gt;0.00088,AH136-0.00088,IF(AH136&gt;0,0.00088-AH136,IF(AH136&gt;(-0.00088),0.00088-(AH136*(-1)),(AH136+0.00088)*(-1))))</f>
        <v>1.9020000000000002E-2</v>
      </c>
      <c r="AL136">
        <v>0.1676</v>
      </c>
      <c r="AM136">
        <v>-1.11E-2</v>
      </c>
      <c r="AN136">
        <v>2.1499999999999998E-2</v>
      </c>
      <c r="AO136" s="35">
        <f t="shared" ref="AO136:AO146" si="72">IF(AL136&gt;0.18538,AL136-0.18538,0.18538-AL136)</f>
        <v>1.777999999999999E-2</v>
      </c>
      <c r="AP136" s="35">
        <f t="shared" ref="AP136:AP146" si="73">IF(AM136&gt;0.01051,AM136-0.01051,IF(AM136&gt;0,0.01051-AM136,IF(AM136&gt;(-0.01051),0.01051-(AM136*(-1)),(AM136+0.01051)*(-1))))</f>
        <v>5.9000000000000025E-4</v>
      </c>
      <c r="AQ136" s="35">
        <f t="shared" ref="AQ136:AQ146" si="74">IF(AN136&gt;0.00415,AN136-0.00415,IF(AN136&gt;0,0.00415-AN136,IF(AN136&gt;(-0.00415),0.00415-(AN136*(-1)),(AN136+0.00415)*(-1))))</f>
        <v>1.7349999999999997E-2</v>
      </c>
      <c r="AR136">
        <v>6.5299999999999997E-2</v>
      </c>
      <c r="AS136">
        <v>2.9899999999999999E-2</v>
      </c>
      <c r="AT136">
        <v>-1.32E-2</v>
      </c>
      <c r="AU136" s="35">
        <f t="shared" ref="AU136:AU146" si="75">IF(AR136&gt;0.09803,AR136-0.09803,0.09803-AR136)</f>
        <v>3.2730000000000009E-2</v>
      </c>
      <c r="AV136" s="35">
        <f t="shared" ref="AV136:AV146" si="76">IF(AS136&gt;0.00669,AS136-0.00669,IF(AS136&gt;0,0.00669-AS136,IF(AS136&gt;(-0.00669),0.00669-(AS136*(-1)),(AS136+0.00669)*(-1))))</f>
        <v>2.3210000000000001E-2</v>
      </c>
      <c r="AW136" s="35">
        <f t="shared" ref="AW136:AW146" si="77">IF(AT136&gt;0.00934,AT136-0.00934,IF(AT136&gt;0,0.00934-AT136,IF(AT136&gt;(-0.00934),0.00934-(AT136*(-1)),(AT136+0.00934)*(-1))))</f>
        <v>3.8600000000000006E-3</v>
      </c>
      <c r="AX136">
        <v>0.1169</v>
      </c>
      <c r="AY136">
        <v>2.6200000000000001E-2</v>
      </c>
      <c r="AZ136">
        <v>6.7000000000000002E-3</v>
      </c>
      <c r="BA136" s="35">
        <f t="shared" ref="BA136:BA146" si="78">IF(AX136&gt;0.12226,AX136-0.12226,0.12226-AX136)</f>
        <v>5.3599999999999898E-3</v>
      </c>
      <c r="BB136" s="35">
        <f t="shared" ref="BB136:BB146" si="79">IF(AY136&gt;0.00853,AY136-0.00853,IF(AY136&gt;0,0.00853-AY136,IF(AY136&gt;(-0.00853),0.00853-(AY136*(-1)),(AY136+0.00853)*(-1))))</f>
        <v>1.7670000000000002E-2</v>
      </c>
      <c r="BC136" s="35">
        <f t="shared" ref="BC136:BC146" si="80">IF(AZ136&gt;0.01307,AZ136-0.01307,IF(AZ136&gt;0,0.01307-AZ136,IF(AZ136&gt;(-0.01307),0.01307-(AZ136*(-1)),(AZ136+0.01307)*(-1))))</f>
        <v>6.3699999999999998E-3</v>
      </c>
    </row>
    <row r="137" spans="1:55" ht="15">
      <c r="A137" s="1">
        <v>131</v>
      </c>
      <c r="B137">
        <v>0.2409</v>
      </c>
      <c r="C137">
        <v>3.0700000000000002E-2</v>
      </c>
      <c r="D137">
        <v>-2.1000000000000001E-2</v>
      </c>
      <c r="E137" s="34">
        <f t="shared" si="54"/>
        <v>8.0199999999999994E-3</v>
      </c>
      <c r="F137" s="34">
        <f t="shared" si="55"/>
        <v>1.2180000000000003E-2</v>
      </c>
      <c r="G137" s="33">
        <f t="shared" si="56"/>
        <v>1.2150000000000001E-2</v>
      </c>
      <c r="H137">
        <v>0.19220000000000001</v>
      </c>
      <c r="I137">
        <v>2.2700000000000001E-2</v>
      </c>
      <c r="J137">
        <v>-2.2000000000000001E-3</v>
      </c>
      <c r="K137" s="35">
        <f t="shared" si="57"/>
        <v>1.4000000000000123E-3</v>
      </c>
      <c r="L137" s="35">
        <f t="shared" si="58"/>
        <v>8.6000000000000017E-3</v>
      </c>
      <c r="M137" s="35">
        <f t="shared" si="59"/>
        <v>4.8900000000000002E-3</v>
      </c>
      <c r="N137">
        <v>0.27300000000000002</v>
      </c>
      <c r="O137">
        <v>5.1299999999999998E-2</v>
      </c>
      <c r="P137">
        <v>1.12E-2</v>
      </c>
      <c r="Q137" s="35">
        <f t="shared" si="60"/>
        <v>2.9330000000000023E-2</v>
      </c>
      <c r="R137" s="35">
        <f t="shared" si="61"/>
        <v>2.3739999999999997E-2</v>
      </c>
      <c r="S137" s="35">
        <f t="shared" si="62"/>
        <v>1.038E-2</v>
      </c>
      <c r="T137">
        <v>0.2339</v>
      </c>
      <c r="U137">
        <v>2.1999999999999999E-2</v>
      </c>
      <c r="V137">
        <v>-5.0000000000000001E-3</v>
      </c>
      <c r="W137" s="35">
        <f t="shared" si="63"/>
        <v>2.3169999999999996E-2</v>
      </c>
      <c r="X137" s="35">
        <f t="shared" si="64"/>
        <v>7.1999999999999981E-3</v>
      </c>
      <c r="Y137" s="35">
        <f t="shared" si="65"/>
        <v>2.4200000000000003E-3</v>
      </c>
      <c r="Z137">
        <v>6.0499999999999998E-2</v>
      </c>
      <c r="AA137">
        <v>-5.4999999999999997E-3</v>
      </c>
      <c r="AB137">
        <v>-2.9999999999999997E-4</v>
      </c>
      <c r="AC137" s="35">
        <f t="shared" si="66"/>
        <v>2.0119999999999999E-2</v>
      </c>
      <c r="AD137" s="35">
        <f t="shared" si="67"/>
        <v>8.1399999999999997E-3</v>
      </c>
      <c r="AE137" s="35">
        <f t="shared" si="68"/>
        <v>3.2000000000000003E-4</v>
      </c>
      <c r="AF137">
        <v>0.183</v>
      </c>
      <c r="AG137">
        <v>-1.4500000000000001E-2</v>
      </c>
      <c r="AH137">
        <v>-1.49E-2</v>
      </c>
      <c r="AI137" s="35">
        <f t="shared" si="69"/>
        <v>1.0250000000000009E-2</v>
      </c>
      <c r="AJ137" s="35">
        <f t="shared" si="70"/>
        <v>1.2490000000000001E-2</v>
      </c>
      <c r="AK137" s="35">
        <f t="shared" si="71"/>
        <v>1.4019999999999999E-2</v>
      </c>
      <c r="AL137">
        <v>0.14940000000000001</v>
      </c>
      <c r="AM137">
        <v>-1.9400000000000001E-2</v>
      </c>
      <c r="AN137">
        <v>2.5999999999999999E-2</v>
      </c>
      <c r="AO137" s="35">
        <f t="shared" si="72"/>
        <v>3.5979999999999984E-2</v>
      </c>
      <c r="AP137" s="35">
        <f t="shared" si="73"/>
        <v>8.8900000000000003E-3</v>
      </c>
      <c r="AQ137" s="35">
        <f t="shared" si="74"/>
        <v>2.1849999999999998E-2</v>
      </c>
      <c r="AR137">
        <v>6.7900000000000002E-2</v>
      </c>
      <c r="AS137">
        <v>5.3699999999999998E-2</v>
      </c>
      <c r="AT137">
        <v>-1.37E-2</v>
      </c>
      <c r="AU137" s="35">
        <f t="shared" si="75"/>
        <v>3.0130000000000004E-2</v>
      </c>
      <c r="AV137" s="35">
        <f t="shared" si="76"/>
        <v>4.7009999999999996E-2</v>
      </c>
      <c r="AW137" s="35">
        <f t="shared" si="77"/>
        <v>4.360000000000001E-3</v>
      </c>
      <c r="AX137">
        <v>0.13039999999999999</v>
      </c>
      <c r="AY137">
        <v>-2.8E-3</v>
      </c>
      <c r="AZ137">
        <v>5.0000000000000001E-3</v>
      </c>
      <c r="BA137" s="35">
        <f t="shared" si="78"/>
        <v>8.1399999999999945E-3</v>
      </c>
      <c r="BB137" s="35">
        <f t="shared" si="79"/>
        <v>5.729999999999999E-3</v>
      </c>
      <c r="BC137" s="35">
        <f t="shared" si="80"/>
        <v>8.0700000000000008E-3</v>
      </c>
    </row>
    <row r="138" spans="1:55" ht="15">
      <c r="A138" s="1">
        <v>132</v>
      </c>
      <c r="B138">
        <v>0.2361</v>
      </c>
      <c r="C138">
        <v>2.7E-2</v>
      </c>
      <c r="D138">
        <v>-2.2700000000000001E-2</v>
      </c>
      <c r="E138" s="34">
        <f t="shared" si="54"/>
        <v>3.2200000000000006E-3</v>
      </c>
      <c r="F138" s="34">
        <f t="shared" si="55"/>
        <v>8.4800000000000014E-3</v>
      </c>
      <c r="G138" s="33">
        <f t="shared" si="56"/>
        <v>1.3850000000000001E-2</v>
      </c>
      <c r="H138">
        <v>0.18290000000000001</v>
      </c>
      <c r="I138">
        <v>-1.7100000000000001E-2</v>
      </c>
      <c r="J138">
        <v>2.0400000000000001E-2</v>
      </c>
      <c r="K138" s="35">
        <f t="shared" si="57"/>
        <v>7.8999999999999904E-3</v>
      </c>
      <c r="L138" s="35">
        <f t="shared" si="58"/>
        <v>3.0000000000000009E-3</v>
      </c>
      <c r="M138" s="35">
        <f t="shared" si="59"/>
        <v>1.3310000000000002E-2</v>
      </c>
      <c r="N138">
        <v>0.26519999999999999</v>
      </c>
      <c r="O138">
        <v>5.33E-2</v>
      </c>
      <c r="P138">
        <v>-5.9999999999999995E-4</v>
      </c>
      <c r="Q138" s="35">
        <f t="shared" si="60"/>
        <v>2.1529999999999994E-2</v>
      </c>
      <c r="R138" s="35">
        <f t="shared" si="61"/>
        <v>2.5739999999999999E-2</v>
      </c>
      <c r="S138" s="35">
        <f t="shared" si="62"/>
        <v>2.2000000000000003E-4</v>
      </c>
      <c r="T138">
        <v>0.21049999999999999</v>
      </c>
      <c r="U138">
        <v>-2.1600000000000001E-2</v>
      </c>
      <c r="V138">
        <v>-8.9999999999999993E-3</v>
      </c>
      <c r="W138" s="35">
        <f t="shared" si="63"/>
        <v>2.3000000000000798E-4</v>
      </c>
      <c r="X138" s="35">
        <f t="shared" si="64"/>
        <v>6.8000000000000005E-3</v>
      </c>
      <c r="Y138" s="35">
        <f t="shared" si="65"/>
        <v>1.5799999999999989E-3</v>
      </c>
      <c r="Z138">
        <v>9.2499999999999999E-2</v>
      </c>
      <c r="AA138">
        <v>-1.67E-2</v>
      </c>
      <c r="AB138">
        <v>-1.8499999999999999E-2</v>
      </c>
      <c r="AC138" s="35">
        <f t="shared" si="66"/>
        <v>1.1880000000000002E-2</v>
      </c>
      <c r="AD138" s="35">
        <f t="shared" si="67"/>
        <v>3.0600000000000002E-3</v>
      </c>
      <c r="AE138" s="35">
        <f t="shared" si="68"/>
        <v>1.788E-2</v>
      </c>
      <c r="AF138">
        <v>9.6500000000000002E-2</v>
      </c>
      <c r="AG138">
        <v>-2.3400000000000001E-2</v>
      </c>
      <c r="AH138">
        <v>2.5000000000000001E-2</v>
      </c>
      <c r="AI138" s="35">
        <f t="shared" si="69"/>
        <v>7.6249999999999984E-2</v>
      </c>
      <c r="AJ138" s="35">
        <f t="shared" si="70"/>
        <v>2.1389999999999999E-2</v>
      </c>
      <c r="AK138" s="35">
        <f t="shared" si="71"/>
        <v>2.4120000000000003E-2</v>
      </c>
      <c r="AL138">
        <v>0.19059999999999999</v>
      </c>
      <c r="AM138">
        <v>5.5999999999999999E-3</v>
      </c>
      <c r="AN138">
        <v>2.3999999999999998E-3</v>
      </c>
      <c r="AO138" s="35">
        <f t="shared" si="72"/>
        <v>5.2200000000000024E-3</v>
      </c>
      <c r="AP138" s="35">
        <f t="shared" si="73"/>
        <v>4.9100000000000003E-3</v>
      </c>
      <c r="AQ138" s="35">
        <f t="shared" si="74"/>
        <v>1.7500000000000003E-3</v>
      </c>
      <c r="AR138">
        <v>3.3399999999999999E-2</v>
      </c>
      <c r="AS138">
        <v>7.3200000000000001E-2</v>
      </c>
      <c r="AT138">
        <v>-4.3E-3</v>
      </c>
      <c r="AU138" s="35">
        <f t="shared" si="75"/>
        <v>6.4630000000000007E-2</v>
      </c>
      <c r="AV138" s="35">
        <f t="shared" si="76"/>
        <v>6.651E-2</v>
      </c>
      <c r="AW138" s="35">
        <f t="shared" si="77"/>
        <v>5.0399999999999993E-3</v>
      </c>
      <c r="AX138">
        <v>0.1245</v>
      </c>
      <c r="AY138">
        <v>1.0699999999999999E-2</v>
      </c>
      <c r="AZ138">
        <v>2.2599999999999999E-2</v>
      </c>
      <c r="BA138" s="35">
        <f t="shared" si="78"/>
        <v>2.2400000000000059E-3</v>
      </c>
      <c r="BB138" s="35">
        <f t="shared" si="79"/>
        <v>2.1700000000000001E-3</v>
      </c>
      <c r="BC138" s="35">
        <f t="shared" si="80"/>
        <v>9.5299999999999985E-3</v>
      </c>
    </row>
    <row r="139" spans="1:55" ht="15">
      <c r="A139" s="1">
        <v>133</v>
      </c>
      <c r="B139">
        <v>0.2321</v>
      </c>
      <c r="C139">
        <v>3.7400000000000003E-2</v>
      </c>
      <c r="D139">
        <v>-1.9400000000000001E-2</v>
      </c>
      <c r="E139" s="34">
        <f t="shared" si="54"/>
        <v>7.8000000000000291E-4</v>
      </c>
      <c r="F139" s="34">
        <f t="shared" si="55"/>
        <v>1.8880000000000004E-2</v>
      </c>
      <c r="G139" s="33">
        <f t="shared" si="56"/>
        <v>1.055E-2</v>
      </c>
      <c r="H139">
        <v>0.1641</v>
      </c>
      <c r="I139">
        <v>1.2500000000000001E-2</v>
      </c>
      <c r="J139">
        <v>5.4000000000000003E-3</v>
      </c>
      <c r="K139" s="35">
        <f t="shared" si="57"/>
        <v>2.6700000000000002E-2</v>
      </c>
      <c r="L139" s="35">
        <f t="shared" si="58"/>
        <v>1.599999999999999E-3</v>
      </c>
      <c r="M139" s="35">
        <f t="shared" si="59"/>
        <v>1.6899999999999997E-3</v>
      </c>
      <c r="N139">
        <v>0.27500000000000002</v>
      </c>
      <c r="O139">
        <v>4.8800000000000003E-2</v>
      </c>
      <c r="P139">
        <v>3.8999999999999998E-3</v>
      </c>
      <c r="Q139" s="35">
        <f t="shared" si="60"/>
        <v>3.1330000000000024E-2</v>
      </c>
      <c r="R139" s="35">
        <f t="shared" si="61"/>
        <v>2.1240000000000002E-2</v>
      </c>
      <c r="S139" s="35">
        <f t="shared" si="62"/>
        <v>3.0799999999999998E-3</v>
      </c>
      <c r="T139">
        <v>0.20549999999999999</v>
      </c>
      <c r="U139">
        <v>-1.3899999999999999E-2</v>
      </c>
      <c r="V139">
        <v>-1.3599999999999999E-2</v>
      </c>
      <c r="W139" s="35">
        <f t="shared" si="63"/>
        <v>5.2300000000000124E-3</v>
      </c>
      <c r="X139" s="35">
        <f t="shared" si="64"/>
        <v>9.0000000000000149E-4</v>
      </c>
      <c r="Y139" s="35">
        <f t="shared" si="65"/>
        <v>6.1799999999999989E-3</v>
      </c>
      <c r="Z139">
        <v>0.112</v>
      </c>
      <c r="AA139">
        <v>5.1299999999999998E-2</v>
      </c>
      <c r="AB139">
        <v>6.8999999999999999E-3</v>
      </c>
      <c r="AC139" s="35">
        <f t="shared" si="66"/>
        <v>3.1380000000000005E-2</v>
      </c>
      <c r="AD139" s="35">
        <f t="shared" si="67"/>
        <v>3.7659999999999999E-2</v>
      </c>
      <c r="AE139" s="35">
        <f t="shared" si="68"/>
        <v>6.28E-3</v>
      </c>
      <c r="AF139">
        <v>0.1171</v>
      </c>
      <c r="AG139">
        <v>3.4700000000000002E-2</v>
      </c>
      <c r="AH139">
        <v>1.14E-2</v>
      </c>
      <c r="AI139" s="35">
        <f t="shared" si="69"/>
        <v>5.5649999999999991E-2</v>
      </c>
      <c r="AJ139" s="35">
        <f t="shared" si="70"/>
        <v>3.2690000000000004E-2</v>
      </c>
      <c r="AK139" s="35">
        <f t="shared" si="71"/>
        <v>1.052E-2</v>
      </c>
      <c r="AL139">
        <v>0.20680000000000001</v>
      </c>
      <c r="AM139">
        <v>-3.2000000000000002E-3</v>
      </c>
      <c r="AN139">
        <v>-1.8599999999999998E-2</v>
      </c>
      <c r="AO139" s="35">
        <f t="shared" si="72"/>
        <v>2.1420000000000022E-2</v>
      </c>
      <c r="AP139" s="35">
        <f t="shared" si="73"/>
        <v>7.3100000000000005E-3</v>
      </c>
      <c r="AQ139" s="35">
        <f t="shared" si="74"/>
        <v>1.4449999999999998E-2</v>
      </c>
      <c r="AR139">
        <v>5.8700000000000002E-2</v>
      </c>
      <c r="AS139">
        <v>2.6499999999999999E-2</v>
      </c>
      <c r="AT139">
        <v>5.4999999999999997E-3</v>
      </c>
      <c r="AU139" s="35">
        <f t="shared" si="75"/>
        <v>3.9330000000000004E-2</v>
      </c>
      <c r="AV139" s="35">
        <f t="shared" si="76"/>
        <v>1.9810000000000001E-2</v>
      </c>
      <c r="AW139" s="35">
        <f t="shared" si="77"/>
        <v>3.8399999999999997E-3</v>
      </c>
      <c r="AX139">
        <v>0.12559999999999999</v>
      </c>
      <c r="AY139">
        <v>-1.2999999999999999E-2</v>
      </c>
      <c r="AZ139">
        <v>2.1999999999999999E-2</v>
      </c>
      <c r="BA139" s="35">
        <f t="shared" si="78"/>
        <v>3.3399999999999958E-3</v>
      </c>
      <c r="BB139" s="35">
        <f t="shared" si="79"/>
        <v>4.47E-3</v>
      </c>
      <c r="BC139" s="35">
        <f t="shared" si="80"/>
        <v>8.9299999999999987E-3</v>
      </c>
    </row>
    <row r="140" spans="1:55" ht="15">
      <c r="A140" s="1">
        <v>134</v>
      </c>
      <c r="B140">
        <v>0.23519999999999999</v>
      </c>
      <c r="C140">
        <v>3.3099999999999997E-2</v>
      </c>
      <c r="D140">
        <v>-1.7500000000000002E-2</v>
      </c>
      <c r="E140" s="34">
        <f t="shared" si="54"/>
        <v>2.3199999999999887E-3</v>
      </c>
      <c r="F140" s="34">
        <f t="shared" si="55"/>
        <v>1.4579999999999999E-2</v>
      </c>
      <c r="G140" s="33">
        <f t="shared" si="56"/>
        <v>8.6500000000000014E-3</v>
      </c>
      <c r="H140">
        <v>0.19650000000000001</v>
      </c>
      <c r="I140">
        <v>9.7000000000000003E-3</v>
      </c>
      <c r="J140">
        <v>1.8E-3</v>
      </c>
      <c r="K140" s="35">
        <f t="shared" si="57"/>
        <v>5.7000000000000106E-3</v>
      </c>
      <c r="L140" s="35">
        <f t="shared" si="58"/>
        <v>4.3999999999999994E-3</v>
      </c>
      <c r="M140" s="35">
        <f t="shared" si="59"/>
        <v>5.2899999999999996E-3</v>
      </c>
      <c r="N140">
        <v>0.26879999999999998</v>
      </c>
      <c r="O140">
        <v>4.6699999999999998E-2</v>
      </c>
      <c r="P140">
        <v>8.6999999999999994E-3</v>
      </c>
      <c r="Q140" s="35">
        <f t="shared" si="60"/>
        <v>2.5129999999999986E-2</v>
      </c>
      <c r="R140" s="35">
        <f t="shared" si="61"/>
        <v>1.9139999999999997E-2</v>
      </c>
      <c r="S140" s="35">
        <f t="shared" si="62"/>
        <v>7.8799999999999999E-3</v>
      </c>
      <c r="T140">
        <v>0.22939999999999999</v>
      </c>
      <c r="U140">
        <v>1.1000000000000001E-3</v>
      </c>
      <c r="V140">
        <v>-5.5999999999999999E-3</v>
      </c>
      <c r="W140" s="35">
        <f t="shared" si="63"/>
        <v>1.8669999999999992E-2</v>
      </c>
      <c r="X140" s="35">
        <f t="shared" si="64"/>
        <v>1.37E-2</v>
      </c>
      <c r="Y140" s="35">
        <f t="shared" si="65"/>
        <v>1.8200000000000004E-3</v>
      </c>
      <c r="Z140">
        <v>0.1057</v>
      </c>
      <c r="AA140">
        <v>4.7899999999999998E-2</v>
      </c>
      <c r="AB140">
        <v>1.9E-2</v>
      </c>
      <c r="AC140" s="35">
        <f t="shared" si="66"/>
        <v>2.5080000000000005E-2</v>
      </c>
      <c r="AD140" s="35">
        <f t="shared" si="67"/>
        <v>3.4259999999999999E-2</v>
      </c>
      <c r="AE140" s="35">
        <f t="shared" si="68"/>
        <v>1.8380000000000001E-2</v>
      </c>
      <c r="AF140">
        <v>0.1182</v>
      </c>
      <c r="AG140">
        <v>3.8E-3</v>
      </c>
      <c r="AH140">
        <v>2.1899999999999999E-2</v>
      </c>
      <c r="AI140" s="35">
        <f t="shared" si="69"/>
        <v>5.4549999999999987E-2</v>
      </c>
      <c r="AJ140" s="35">
        <f t="shared" si="70"/>
        <v>1.7899999999999999E-3</v>
      </c>
      <c r="AK140" s="35">
        <f t="shared" si="71"/>
        <v>2.102E-2</v>
      </c>
      <c r="AL140">
        <v>0.19889999999999999</v>
      </c>
      <c r="AM140">
        <v>1.47E-2</v>
      </c>
      <c r="AN140">
        <v>-1.0699999999999999E-2</v>
      </c>
      <c r="AO140" s="35">
        <f t="shared" si="72"/>
        <v>1.3520000000000004E-2</v>
      </c>
      <c r="AP140" s="35">
        <f t="shared" si="73"/>
        <v>4.1899999999999993E-3</v>
      </c>
      <c r="AQ140" s="35">
        <f t="shared" si="74"/>
        <v>6.5499999999999994E-3</v>
      </c>
      <c r="AR140">
        <v>0.1056</v>
      </c>
      <c r="AS140">
        <v>-8.8999999999999999E-3</v>
      </c>
      <c r="AT140">
        <v>-1.8599999999999998E-2</v>
      </c>
      <c r="AU140" s="35">
        <f t="shared" si="75"/>
        <v>7.5699999999999934E-3</v>
      </c>
      <c r="AV140" s="35">
        <f t="shared" si="76"/>
        <v>2.2100000000000002E-3</v>
      </c>
      <c r="AW140" s="35">
        <f t="shared" si="77"/>
        <v>9.2599999999999991E-3</v>
      </c>
      <c r="AX140">
        <v>0.1135</v>
      </c>
      <c r="AY140">
        <v>1.6999999999999999E-3</v>
      </c>
      <c r="AZ140">
        <v>1.83E-2</v>
      </c>
      <c r="BA140" s="35">
        <f t="shared" si="78"/>
        <v>8.75999999999999E-3</v>
      </c>
      <c r="BB140" s="35">
        <f t="shared" si="79"/>
        <v>6.8299999999999993E-3</v>
      </c>
      <c r="BC140" s="35">
        <f t="shared" si="80"/>
        <v>5.2300000000000003E-3</v>
      </c>
    </row>
    <row r="141" spans="1:55" ht="15">
      <c r="A141" s="1">
        <v>135</v>
      </c>
      <c r="B141">
        <v>0.2288</v>
      </c>
      <c r="C141">
        <v>3.44E-2</v>
      </c>
      <c r="D141">
        <v>-2.23E-2</v>
      </c>
      <c r="E141" s="34">
        <f t="shared" si="54"/>
        <v>4.0800000000000003E-3</v>
      </c>
      <c r="F141" s="34">
        <f t="shared" si="55"/>
        <v>1.5880000000000002E-2</v>
      </c>
      <c r="G141" s="33">
        <f t="shared" si="56"/>
        <v>1.345E-2</v>
      </c>
      <c r="H141">
        <v>0.19989999999999999</v>
      </c>
      <c r="I141">
        <v>4.4400000000000002E-2</v>
      </c>
      <c r="J141">
        <v>-1.9E-3</v>
      </c>
      <c r="K141" s="35">
        <f t="shared" si="57"/>
        <v>9.099999999999997E-3</v>
      </c>
      <c r="L141" s="35">
        <f t="shared" si="58"/>
        <v>3.0300000000000001E-2</v>
      </c>
      <c r="M141" s="35">
        <f t="shared" si="59"/>
        <v>5.1900000000000002E-3</v>
      </c>
      <c r="N141">
        <v>0.25600000000000001</v>
      </c>
      <c r="O141">
        <v>4.3400000000000001E-2</v>
      </c>
      <c r="P141">
        <v>2.3999999999999998E-3</v>
      </c>
      <c r="Q141" s="35">
        <f t="shared" si="60"/>
        <v>1.2330000000000008E-2</v>
      </c>
      <c r="R141" s="35">
        <f t="shared" si="61"/>
        <v>1.584E-2</v>
      </c>
      <c r="S141" s="35">
        <f t="shared" si="62"/>
        <v>1.5799999999999998E-3</v>
      </c>
      <c r="T141">
        <v>0.254</v>
      </c>
      <c r="U141">
        <v>1.4500000000000001E-2</v>
      </c>
      <c r="V141">
        <v>8.9999999999999993E-3</v>
      </c>
      <c r="W141" s="35">
        <f t="shared" si="63"/>
        <v>4.3270000000000003E-2</v>
      </c>
      <c r="X141" s="35">
        <f t="shared" si="64"/>
        <v>2.9999999999999992E-4</v>
      </c>
      <c r="Y141" s="35">
        <f t="shared" si="65"/>
        <v>1.5799999999999989E-3</v>
      </c>
      <c r="Z141">
        <v>7.5899999999999995E-2</v>
      </c>
      <c r="AA141">
        <v>2.5000000000000001E-2</v>
      </c>
      <c r="AB141">
        <v>4.7999999999999996E-3</v>
      </c>
      <c r="AC141" s="35">
        <f t="shared" si="66"/>
        <v>4.720000000000002E-3</v>
      </c>
      <c r="AD141" s="35">
        <f t="shared" si="67"/>
        <v>1.1360000000000002E-2</v>
      </c>
      <c r="AE141" s="35">
        <f t="shared" si="68"/>
        <v>4.1799999999999997E-3</v>
      </c>
      <c r="AF141">
        <v>0.13200000000000001</v>
      </c>
      <c r="AG141">
        <v>3.2300000000000002E-2</v>
      </c>
      <c r="AH141">
        <v>3.0999999999999999E-3</v>
      </c>
      <c r="AI141" s="35">
        <f t="shared" si="69"/>
        <v>4.0749999999999981E-2</v>
      </c>
      <c r="AJ141" s="35">
        <f t="shared" si="70"/>
        <v>3.0290000000000001E-2</v>
      </c>
      <c r="AK141" s="35">
        <f t="shared" si="71"/>
        <v>2.2199999999999998E-3</v>
      </c>
      <c r="AL141">
        <v>0.17469999999999999</v>
      </c>
      <c r="AM141">
        <v>1.03E-2</v>
      </c>
      <c r="AN141">
        <v>6.7000000000000002E-3</v>
      </c>
      <c r="AO141" s="35">
        <f t="shared" si="72"/>
        <v>1.0679999999999995E-2</v>
      </c>
      <c r="AP141" s="35">
        <f t="shared" si="73"/>
        <v>2.1000000000000012E-4</v>
      </c>
      <c r="AQ141" s="35">
        <f t="shared" si="74"/>
        <v>2.5500000000000002E-3</v>
      </c>
      <c r="AR141">
        <v>0.14369999999999999</v>
      </c>
      <c r="AS141">
        <v>-4.0800000000000003E-2</v>
      </c>
      <c r="AT141">
        <v>8.5000000000000006E-3</v>
      </c>
      <c r="AU141" s="35">
        <f t="shared" si="75"/>
        <v>4.5669999999999988E-2</v>
      </c>
      <c r="AV141" s="35">
        <f t="shared" si="76"/>
        <v>3.4110000000000001E-2</v>
      </c>
      <c r="AW141" s="35">
        <f t="shared" si="77"/>
        <v>8.3999999999999873E-4</v>
      </c>
      <c r="AX141">
        <v>8.1100000000000005E-2</v>
      </c>
      <c r="AY141">
        <v>-3.04E-2</v>
      </c>
      <c r="AZ141">
        <v>1E-4</v>
      </c>
      <c r="BA141" s="35">
        <f t="shared" si="78"/>
        <v>4.1159999999999988E-2</v>
      </c>
      <c r="BB141" s="35">
        <f t="shared" si="79"/>
        <v>2.1870000000000001E-2</v>
      </c>
      <c r="BC141" s="35">
        <f t="shared" si="80"/>
        <v>1.2970000000000001E-2</v>
      </c>
    </row>
    <row r="142" spans="1:55" ht="15">
      <c r="A142" s="1">
        <v>136</v>
      </c>
      <c r="B142">
        <v>0.2326</v>
      </c>
      <c r="C142">
        <v>2.8299999999999999E-2</v>
      </c>
      <c r="D142">
        <v>-1.55E-2</v>
      </c>
      <c r="E142" s="34">
        <f t="shared" si="54"/>
        <v>2.8000000000000247E-4</v>
      </c>
      <c r="F142" s="34">
        <f t="shared" si="55"/>
        <v>9.7800000000000005E-3</v>
      </c>
      <c r="G142" s="33">
        <f t="shared" si="56"/>
        <v>6.6499999999999997E-3</v>
      </c>
      <c r="H142">
        <v>0.21540000000000001</v>
      </c>
      <c r="I142">
        <v>3.95E-2</v>
      </c>
      <c r="J142">
        <v>1.37E-2</v>
      </c>
      <c r="K142" s="35">
        <f t="shared" si="57"/>
        <v>2.4600000000000011E-2</v>
      </c>
      <c r="L142" s="35">
        <f t="shared" si="58"/>
        <v>2.5399999999999999E-2</v>
      </c>
      <c r="M142" s="35">
        <f t="shared" si="59"/>
        <v>6.6100000000000004E-3</v>
      </c>
      <c r="N142">
        <v>0.25319999999999998</v>
      </c>
      <c r="O142">
        <v>2.1000000000000001E-2</v>
      </c>
      <c r="P142">
        <v>-1.18E-2</v>
      </c>
      <c r="Q142" s="35">
        <f t="shared" si="60"/>
        <v>9.5299999999999829E-3</v>
      </c>
      <c r="R142" s="35">
        <f t="shared" si="61"/>
        <v>6.5599999999999999E-3</v>
      </c>
      <c r="S142" s="35">
        <f t="shared" si="62"/>
        <v>1.098E-2</v>
      </c>
      <c r="T142">
        <v>0.22739999999999999</v>
      </c>
      <c r="U142">
        <v>1.1900000000000001E-2</v>
      </c>
      <c r="V142">
        <v>-1.4500000000000001E-2</v>
      </c>
      <c r="W142" s="35">
        <f t="shared" si="63"/>
        <v>1.666999999999999E-2</v>
      </c>
      <c r="X142" s="35">
        <f t="shared" si="64"/>
        <v>2.8999999999999998E-3</v>
      </c>
      <c r="Y142" s="35">
        <f t="shared" si="65"/>
        <v>7.0800000000000004E-3</v>
      </c>
      <c r="Z142">
        <v>7.5800000000000006E-2</v>
      </c>
      <c r="AA142">
        <v>-8.9999999999999998E-4</v>
      </c>
      <c r="AB142">
        <v>-1.17E-2</v>
      </c>
      <c r="AC142" s="35">
        <f t="shared" si="66"/>
        <v>4.819999999999991E-3</v>
      </c>
      <c r="AD142" s="35">
        <f t="shared" si="67"/>
        <v>1.274E-2</v>
      </c>
      <c r="AE142" s="35">
        <f t="shared" si="68"/>
        <v>1.108E-2</v>
      </c>
      <c r="AF142">
        <v>8.7300000000000003E-2</v>
      </c>
      <c r="AG142">
        <v>8.0999999999999996E-3</v>
      </c>
      <c r="AH142">
        <v>9.1999999999999998E-3</v>
      </c>
      <c r="AI142" s="35">
        <f t="shared" si="69"/>
        <v>8.5449999999999984E-2</v>
      </c>
      <c r="AJ142" s="35">
        <f t="shared" si="70"/>
        <v>6.0899999999999999E-3</v>
      </c>
      <c r="AK142" s="35">
        <f t="shared" si="71"/>
        <v>8.3199999999999993E-3</v>
      </c>
      <c r="AL142">
        <v>0.17699999999999999</v>
      </c>
      <c r="AM142">
        <v>2.8500000000000001E-2</v>
      </c>
      <c r="AN142">
        <v>-2.3E-3</v>
      </c>
      <c r="AO142" s="35">
        <f t="shared" si="72"/>
        <v>8.3799999999999986E-3</v>
      </c>
      <c r="AP142" s="35">
        <f t="shared" si="73"/>
        <v>1.7989999999999999E-2</v>
      </c>
      <c r="AQ142" s="35">
        <f t="shared" si="74"/>
        <v>1.8500000000000001E-3</v>
      </c>
      <c r="AR142">
        <v>0.1384</v>
      </c>
      <c r="AS142">
        <v>9.2999999999999992E-3</v>
      </c>
      <c r="AT142">
        <v>4.7999999999999996E-3</v>
      </c>
      <c r="AU142" s="35">
        <f t="shared" si="75"/>
        <v>4.0369999999999989E-2</v>
      </c>
      <c r="AV142" s="35">
        <f t="shared" si="76"/>
        <v>2.6099999999999995E-3</v>
      </c>
      <c r="AW142" s="35">
        <f t="shared" si="77"/>
        <v>4.5399999999999998E-3</v>
      </c>
      <c r="AX142">
        <v>0.12909999999999999</v>
      </c>
      <c r="AY142">
        <v>-2.2700000000000001E-2</v>
      </c>
      <c r="AZ142">
        <v>2.2100000000000002E-2</v>
      </c>
      <c r="BA142" s="35">
        <f t="shared" si="78"/>
        <v>6.8399999999999989E-3</v>
      </c>
      <c r="BB142" s="35">
        <f t="shared" si="79"/>
        <v>1.4170000000000002E-2</v>
      </c>
      <c r="BC142" s="35">
        <f t="shared" si="80"/>
        <v>9.0300000000000016E-3</v>
      </c>
    </row>
    <row r="143" spans="1:55" ht="15">
      <c r="A143" s="1">
        <v>137</v>
      </c>
      <c r="B143">
        <v>0.23380000000000001</v>
      </c>
      <c r="C143">
        <v>2.2700000000000001E-2</v>
      </c>
      <c r="D143">
        <v>-1.35E-2</v>
      </c>
      <c r="E143" s="34">
        <f t="shared" si="54"/>
        <v>9.2000000000000415E-4</v>
      </c>
      <c r="F143" s="34">
        <f t="shared" si="55"/>
        <v>4.1800000000000032E-3</v>
      </c>
      <c r="G143" s="33">
        <f t="shared" si="56"/>
        <v>4.6499999999999996E-3</v>
      </c>
      <c r="H143">
        <v>0.19689999999999999</v>
      </c>
      <c r="I143">
        <v>4.2200000000000001E-2</v>
      </c>
      <c r="J143">
        <v>1.4200000000000001E-2</v>
      </c>
      <c r="K143" s="35">
        <f t="shared" si="57"/>
        <v>6.0999999999999943E-3</v>
      </c>
      <c r="L143" s="35">
        <f t="shared" si="58"/>
        <v>2.81E-2</v>
      </c>
      <c r="M143" s="35">
        <f t="shared" si="59"/>
        <v>7.1100000000000009E-3</v>
      </c>
      <c r="N143">
        <v>0.23089999999999999</v>
      </c>
      <c r="O143">
        <v>4.7899999999999998E-2</v>
      </c>
      <c r="P143">
        <v>1.84E-2</v>
      </c>
      <c r="Q143" s="35">
        <f t="shared" si="60"/>
        <v>1.2770000000000004E-2</v>
      </c>
      <c r="R143" s="35">
        <f t="shared" si="61"/>
        <v>2.0339999999999997E-2</v>
      </c>
      <c r="S143" s="35">
        <f t="shared" si="62"/>
        <v>1.7579999999999998E-2</v>
      </c>
      <c r="T143">
        <v>0.2266</v>
      </c>
      <c r="U143">
        <v>8.6999999999999994E-3</v>
      </c>
      <c r="V143">
        <v>-1.77E-2</v>
      </c>
      <c r="W143" s="35">
        <f t="shared" si="63"/>
        <v>1.5869999999999995E-2</v>
      </c>
      <c r="X143" s="35">
        <f t="shared" si="64"/>
        <v>6.1000000000000013E-3</v>
      </c>
      <c r="Y143" s="35">
        <f t="shared" si="65"/>
        <v>1.0280000000000001E-2</v>
      </c>
      <c r="Z143">
        <v>5.45E-2</v>
      </c>
      <c r="AA143">
        <v>2.3699999999999999E-2</v>
      </c>
      <c r="AB143">
        <v>-1.3899999999999999E-2</v>
      </c>
      <c r="AC143" s="35">
        <f t="shared" si="66"/>
        <v>2.6119999999999997E-2</v>
      </c>
      <c r="AD143" s="35">
        <f t="shared" si="67"/>
        <v>1.0059999999999999E-2</v>
      </c>
      <c r="AE143" s="35">
        <f t="shared" si="68"/>
        <v>1.3279999999999998E-2</v>
      </c>
      <c r="AF143">
        <v>0.16719999999999999</v>
      </c>
      <c r="AG143">
        <v>1.6000000000000001E-3</v>
      </c>
      <c r="AH143">
        <v>2.9999999999999997E-4</v>
      </c>
      <c r="AI143" s="35">
        <f t="shared" si="69"/>
        <v>5.5499999999999994E-3</v>
      </c>
      <c r="AJ143" s="35">
        <f t="shared" si="70"/>
        <v>4.0999999999999999E-4</v>
      </c>
      <c r="AK143" s="35">
        <f t="shared" si="71"/>
        <v>5.8E-4</v>
      </c>
      <c r="AL143">
        <v>0.21990000000000001</v>
      </c>
      <c r="AM143">
        <v>1.44E-2</v>
      </c>
      <c r="AN143">
        <v>-2.0799999999999999E-2</v>
      </c>
      <c r="AO143" s="35">
        <f t="shared" si="72"/>
        <v>3.4520000000000023E-2</v>
      </c>
      <c r="AP143" s="35">
        <f t="shared" si="73"/>
        <v>3.8899999999999994E-3</v>
      </c>
      <c r="AQ143" s="35">
        <f t="shared" si="74"/>
        <v>1.6649999999999998E-2</v>
      </c>
      <c r="AR143">
        <v>0.1203</v>
      </c>
      <c r="AS143">
        <v>3.1E-2</v>
      </c>
      <c r="AT143">
        <v>7.1999999999999998E-3</v>
      </c>
      <c r="AU143" s="35">
        <f t="shared" si="75"/>
        <v>2.2269999999999998E-2</v>
      </c>
      <c r="AV143" s="35">
        <f t="shared" si="76"/>
        <v>2.4309999999999998E-2</v>
      </c>
      <c r="AW143" s="35">
        <f t="shared" si="77"/>
        <v>2.1399999999999995E-3</v>
      </c>
      <c r="AX143">
        <v>0.15110000000000001</v>
      </c>
      <c r="AY143">
        <v>-3.1E-2</v>
      </c>
      <c r="AZ143">
        <v>1.5800000000000002E-2</v>
      </c>
      <c r="BA143" s="35">
        <f t="shared" si="78"/>
        <v>2.8840000000000018E-2</v>
      </c>
      <c r="BB143" s="35">
        <f t="shared" si="79"/>
        <v>2.247E-2</v>
      </c>
      <c r="BC143" s="35">
        <f t="shared" si="80"/>
        <v>2.7300000000000015E-3</v>
      </c>
    </row>
    <row r="144" spans="1:55" ht="15">
      <c r="A144" s="1">
        <v>138</v>
      </c>
      <c r="B144">
        <v>0.2334</v>
      </c>
      <c r="C144">
        <v>3.0200000000000001E-2</v>
      </c>
      <c r="D144">
        <v>-1.66E-2</v>
      </c>
      <c r="E144" s="34">
        <f t="shared" si="54"/>
        <v>5.1999999999999269E-4</v>
      </c>
      <c r="F144" s="34">
        <f t="shared" si="55"/>
        <v>1.1680000000000003E-2</v>
      </c>
      <c r="G144" s="33">
        <f t="shared" si="56"/>
        <v>7.7499999999999999E-3</v>
      </c>
      <c r="H144">
        <v>0.20630000000000001</v>
      </c>
      <c r="I144">
        <v>1.09E-2</v>
      </c>
      <c r="J144">
        <v>5.9999999999999995E-4</v>
      </c>
      <c r="K144" s="35">
        <f t="shared" si="57"/>
        <v>1.5500000000000014E-2</v>
      </c>
      <c r="L144" s="35">
        <f t="shared" si="58"/>
        <v>3.1999999999999997E-3</v>
      </c>
      <c r="M144" s="35">
        <f t="shared" si="59"/>
        <v>6.4900000000000001E-3</v>
      </c>
      <c r="N144">
        <v>0.23680000000000001</v>
      </c>
      <c r="O144">
        <v>8.5000000000000006E-3</v>
      </c>
      <c r="P144">
        <v>2.93E-2</v>
      </c>
      <c r="Q144" s="35">
        <f t="shared" si="60"/>
        <v>6.8699999999999872E-3</v>
      </c>
      <c r="R144" s="35">
        <f t="shared" si="61"/>
        <v>1.9060000000000001E-2</v>
      </c>
      <c r="S144" s="35">
        <f t="shared" si="62"/>
        <v>2.8479999999999998E-2</v>
      </c>
      <c r="T144">
        <v>0.2482</v>
      </c>
      <c r="U144">
        <v>1.1599999999999999E-2</v>
      </c>
      <c r="V144">
        <v>-1.3899999999999999E-2</v>
      </c>
      <c r="W144" s="35">
        <f t="shared" si="63"/>
        <v>3.7470000000000003E-2</v>
      </c>
      <c r="X144" s="35">
        <f t="shared" si="64"/>
        <v>3.2000000000000015E-3</v>
      </c>
      <c r="Y144" s="35">
        <f t="shared" si="65"/>
        <v>6.4799999999999988E-3</v>
      </c>
      <c r="Z144">
        <v>4.3999999999999997E-2</v>
      </c>
      <c r="AA144">
        <v>1.0500000000000001E-2</v>
      </c>
      <c r="AB144">
        <v>-1.0699999999999999E-2</v>
      </c>
      <c r="AC144" s="35">
        <f t="shared" si="66"/>
        <v>3.662E-2</v>
      </c>
      <c r="AD144" s="35">
        <f t="shared" si="67"/>
        <v>3.1399999999999987E-3</v>
      </c>
      <c r="AE144" s="35">
        <f t="shared" si="68"/>
        <v>1.0079999999999999E-2</v>
      </c>
      <c r="AF144">
        <v>0.16550000000000001</v>
      </c>
      <c r="AG144">
        <v>7.3000000000000001E-3</v>
      </c>
      <c r="AH144">
        <v>2.1999999999999999E-2</v>
      </c>
      <c r="AI144" s="35">
        <f t="shared" si="69"/>
        <v>7.2499999999999787E-3</v>
      </c>
      <c r="AJ144" s="35">
        <f t="shared" si="70"/>
        <v>5.2899999999999996E-3</v>
      </c>
      <c r="AK144" s="35">
        <f t="shared" si="71"/>
        <v>2.112E-2</v>
      </c>
      <c r="AL144">
        <v>0.23530000000000001</v>
      </c>
      <c r="AM144">
        <v>3.8E-3</v>
      </c>
      <c r="AN144">
        <v>-6.1000000000000004E-3</v>
      </c>
      <c r="AO144" s="35">
        <f t="shared" si="72"/>
        <v>4.992000000000002E-2</v>
      </c>
      <c r="AP144" s="35">
        <f t="shared" si="73"/>
        <v>6.7100000000000007E-3</v>
      </c>
      <c r="AQ144" s="35">
        <f t="shared" si="74"/>
        <v>1.9500000000000003E-3</v>
      </c>
      <c r="AR144">
        <v>9.4200000000000006E-2</v>
      </c>
      <c r="AS144">
        <v>3.73E-2</v>
      </c>
      <c r="AT144">
        <v>2.01E-2</v>
      </c>
      <c r="AU144" s="35">
        <f t="shared" si="75"/>
        <v>3.8300000000000001E-3</v>
      </c>
      <c r="AV144" s="35">
        <f t="shared" si="76"/>
        <v>3.0609999999999998E-2</v>
      </c>
      <c r="AW144" s="35">
        <f t="shared" si="77"/>
        <v>1.076E-2</v>
      </c>
      <c r="AX144">
        <v>0.1361</v>
      </c>
      <c r="AY144">
        <v>7.7999999999999996E-3</v>
      </c>
      <c r="AZ144">
        <v>1.15E-2</v>
      </c>
      <c r="BA144" s="35">
        <f t="shared" si="78"/>
        <v>1.3840000000000005E-2</v>
      </c>
      <c r="BB144" s="35">
        <f t="shared" si="79"/>
        <v>7.2999999999999975E-4</v>
      </c>
      <c r="BC144" s="35">
        <f t="shared" si="80"/>
        <v>1.5700000000000002E-3</v>
      </c>
    </row>
    <row r="145" spans="1:55" ht="15">
      <c r="A145" s="1">
        <v>139</v>
      </c>
      <c r="B145">
        <v>0.23069999999999999</v>
      </c>
      <c r="C145">
        <v>2.92E-2</v>
      </c>
      <c r="D145">
        <v>-1.61E-2</v>
      </c>
      <c r="E145" s="34">
        <f t="shared" si="54"/>
        <v>2.1800000000000153E-3</v>
      </c>
      <c r="F145" s="34">
        <f t="shared" si="55"/>
        <v>1.0680000000000002E-2</v>
      </c>
      <c r="G145" s="33">
        <f t="shared" si="56"/>
        <v>7.2499999999999995E-3</v>
      </c>
      <c r="H145">
        <v>0.1968</v>
      </c>
      <c r="I145">
        <v>9.1000000000000004E-3</v>
      </c>
      <c r="J145">
        <v>1.5100000000000001E-2</v>
      </c>
      <c r="K145" s="35">
        <f t="shared" si="57"/>
        <v>6.0000000000000053E-3</v>
      </c>
      <c r="L145" s="35">
        <f t="shared" si="58"/>
        <v>4.9999999999999992E-3</v>
      </c>
      <c r="M145" s="35">
        <f t="shared" si="59"/>
        <v>8.0099999999999998E-3</v>
      </c>
      <c r="N145">
        <v>0.21909999999999999</v>
      </c>
      <c r="O145">
        <v>4.24E-2</v>
      </c>
      <c r="P145">
        <v>2.4500000000000001E-2</v>
      </c>
      <c r="Q145" s="35">
        <f t="shared" si="60"/>
        <v>2.4570000000000008E-2</v>
      </c>
      <c r="R145" s="35">
        <f t="shared" si="61"/>
        <v>1.4839999999999999E-2</v>
      </c>
      <c r="S145" s="35">
        <f t="shared" si="62"/>
        <v>2.368E-2</v>
      </c>
      <c r="T145">
        <v>0.2394</v>
      </c>
      <c r="U145">
        <v>3.8699999999999998E-2</v>
      </c>
      <c r="V145">
        <v>3.7000000000000002E-3</v>
      </c>
      <c r="W145" s="35">
        <f t="shared" si="63"/>
        <v>2.8670000000000001E-2</v>
      </c>
      <c r="X145" s="35">
        <f t="shared" si="64"/>
        <v>2.3899999999999998E-2</v>
      </c>
      <c r="Y145" s="35">
        <f t="shared" si="65"/>
        <v>3.7200000000000002E-3</v>
      </c>
      <c r="Z145">
        <v>8.14E-2</v>
      </c>
      <c r="AA145">
        <v>8.2000000000000007E-3</v>
      </c>
      <c r="AB145">
        <v>-1.26E-2</v>
      </c>
      <c r="AC145" s="35">
        <f t="shared" si="66"/>
        <v>7.8000000000000291E-4</v>
      </c>
      <c r="AD145" s="35">
        <f t="shared" si="67"/>
        <v>5.4399999999999987E-3</v>
      </c>
      <c r="AE145" s="35">
        <f t="shared" si="68"/>
        <v>1.1979999999999999E-2</v>
      </c>
      <c r="AF145">
        <v>0.17130000000000001</v>
      </c>
      <c r="AG145">
        <v>-2.0199999999999999E-2</v>
      </c>
      <c r="AH145">
        <v>-6.9999999999999999E-4</v>
      </c>
      <c r="AI145" s="35">
        <f t="shared" si="69"/>
        <v>1.4499999999999791E-3</v>
      </c>
      <c r="AJ145" s="35">
        <f t="shared" si="70"/>
        <v>1.8189999999999998E-2</v>
      </c>
      <c r="AK145" s="35">
        <f t="shared" si="71"/>
        <v>1.8000000000000004E-4</v>
      </c>
      <c r="AL145">
        <v>0.19600000000000001</v>
      </c>
      <c r="AM145">
        <v>3.78E-2</v>
      </c>
      <c r="AN145">
        <v>-2.2100000000000002E-2</v>
      </c>
      <c r="AO145" s="35">
        <f t="shared" si="72"/>
        <v>1.0620000000000018E-2</v>
      </c>
      <c r="AP145" s="35">
        <f t="shared" si="73"/>
        <v>2.7290000000000002E-2</v>
      </c>
      <c r="AQ145" s="35">
        <f t="shared" si="74"/>
        <v>1.7950000000000001E-2</v>
      </c>
      <c r="AR145">
        <v>0.15379999999999999</v>
      </c>
      <c r="AS145">
        <v>5.0500000000000003E-2</v>
      </c>
      <c r="AT145">
        <v>1.04E-2</v>
      </c>
      <c r="AU145" s="35">
        <f t="shared" si="75"/>
        <v>5.5769999999999986E-2</v>
      </c>
      <c r="AV145" s="35">
        <f t="shared" si="76"/>
        <v>4.3810000000000002E-2</v>
      </c>
      <c r="AW145" s="35">
        <f t="shared" si="77"/>
        <v>1.0600000000000002E-3</v>
      </c>
      <c r="AX145">
        <v>0.10829999999999999</v>
      </c>
      <c r="AY145">
        <v>8.5000000000000006E-3</v>
      </c>
      <c r="AZ145">
        <v>1.29E-2</v>
      </c>
      <c r="BA145" s="35">
        <f t="shared" si="78"/>
        <v>1.396E-2</v>
      </c>
      <c r="BB145" s="35">
        <f t="shared" si="79"/>
        <v>2.9999999999998778E-5</v>
      </c>
      <c r="BC145" s="35">
        <f t="shared" si="80"/>
        <v>1.7000000000000001E-4</v>
      </c>
    </row>
    <row r="146" spans="1:55" ht="15">
      <c r="A146" s="1">
        <v>140</v>
      </c>
      <c r="B146">
        <v>0.2273</v>
      </c>
      <c r="C146">
        <v>4.0800000000000003E-2</v>
      </c>
      <c r="D146">
        <v>-2.35E-2</v>
      </c>
      <c r="E146" s="34">
        <f t="shared" si="54"/>
        <v>5.5800000000000016E-3</v>
      </c>
      <c r="F146" s="34">
        <f t="shared" si="55"/>
        <v>2.2280000000000005E-2</v>
      </c>
      <c r="G146" s="33">
        <f t="shared" si="56"/>
        <v>1.465E-2</v>
      </c>
      <c r="H146">
        <v>0.1905</v>
      </c>
      <c r="I146">
        <v>-7.6E-3</v>
      </c>
      <c r="J146">
        <v>7.7000000000000002E-3</v>
      </c>
      <c r="K146" s="35">
        <f t="shared" si="57"/>
        <v>2.9999999999999472E-4</v>
      </c>
      <c r="L146" s="35">
        <f t="shared" si="58"/>
        <v>6.4999999999999997E-3</v>
      </c>
      <c r="M146" s="35">
        <f t="shared" si="59"/>
        <v>6.100000000000003E-4</v>
      </c>
      <c r="N146">
        <v>0.2215</v>
      </c>
      <c r="O146">
        <v>4.9799999999999997E-2</v>
      </c>
      <c r="P146">
        <v>5.9999999999999995E-4</v>
      </c>
      <c r="Q146" s="35">
        <f t="shared" si="60"/>
        <v>2.2169999999999995E-2</v>
      </c>
      <c r="R146" s="35">
        <f t="shared" si="61"/>
        <v>2.2239999999999996E-2</v>
      </c>
      <c r="S146" s="35">
        <f t="shared" si="62"/>
        <v>2.2000000000000003E-4</v>
      </c>
      <c r="T146">
        <v>0.24279999999999999</v>
      </c>
      <c r="U146">
        <v>0.02</v>
      </c>
      <c r="V146">
        <v>-9.4999999999999998E-3</v>
      </c>
      <c r="W146" s="35">
        <f t="shared" si="63"/>
        <v>3.2069999999999987E-2</v>
      </c>
      <c r="X146" s="35">
        <f t="shared" si="64"/>
        <v>5.1999999999999998E-3</v>
      </c>
      <c r="Y146" s="35">
        <f t="shared" si="65"/>
        <v>2.0799999999999994E-3</v>
      </c>
      <c r="Z146">
        <v>9.3600000000000003E-2</v>
      </c>
      <c r="AA146">
        <v>-1.1999999999999999E-3</v>
      </c>
      <c r="AB146">
        <v>-9.7000000000000003E-3</v>
      </c>
      <c r="AC146" s="35">
        <f t="shared" si="66"/>
        <v>1.2980000000000005E-2</v>
      </c>
      <c r="AD146" s="35">
        <f t="shared" si="67"/>
        <v>1.244E-2</v>
      </c>
      <c r="AE146" s="35">
        <f t="shared" si="68"/>
        <v>9.0799999999999995E-3</v>
      </c>
      <c r="AF146">
        <v>0.17680000000000001</v>
      </c>
      <c r="AG146">
        <v>-2.0799999999999999E-2</v>
      </c>
      <c r="AH146">
        <v>0.01</v>
      </c>
      <c r="AI146" s="35">
        <f t="shared" si="69"/>
        <v>4.0500000000000258E-3</v>
      </c>
      <c r="AJ146" s="35">
        <f t="shared" si="70"/>
        <v>1.8789999999999998E-2</v>
      </c>
      <c r="AK146" s="35">
        <f t="shared" si="71"/>
        <v>9.1199999999999996E-3</v>
      </c>
      <c r="AL146">
        <v>0.18490000000000001</v>
      </c>
      <c r="AM146">
        <v>2.5499999999999998E-2</v>
      </c>
      <c r="AN146">
        <v>-1.0800000000000001E-2</v>
      </c>
      <c r="AO146" s="35">
        <f t="shared" si="72"/>
        <v>4.7999999999998044E-4</v>
      </c>
      <c r="AP146" s="35">
        <f t="shared" si="73"/>
        <v>1.4989999999999998E-2</v>
      </c>
      <c r="AQ146" s="35">
        <f t="shared" si="74"/>
        <v>6.6500000000000005E-3</v>
      </c>
      <c r="AR146">
        <v>0.1389</v>
      </c>
      <c r="AS146">
        <v>-2.0999999999999999E-3</v>
      </c>
      <c r="AT146">
        <v>-3.0599999999999999E-2</v>
      </c>
      <c r="AU146" s="35">
        <f t="shared" si="75"/>
        <v>4.086999999999999E-2</v>
      </c>
      <c r="AV146" s="35">
        <f t="shared" si="76"/>
        <v>4.5900000000000003E-3</v>
      </c>
      <c r="AW146" s="35">
        <f t="shared" si="77"/>
        <v>2.1260000000000001E-2</v>
      </c>
      <c r="AX146">
        <v>0.11509999999999999</v>
      </c>
      <c r="AY146">
        <v>-1.35E-2</v>
      </c>
      <c r="AZ146">
        <v>2.0799999999999999E-2</v>
      </c>
      <c r="BA146" s="35">
        <f t="shared" si="78"/>
        <v>7.1599999999999997E-3</v>
      </c>
      <c r="BB146" s="35">
        <f t="shared" si="79"/>
        <v>4.9700000000000005E-3</v>
      </c>
      <c r="BC146" s="35">
        <f t="shared" si="80"/>
        <v>7.729999999999999E-3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81">(SUM(B7:B146))/140</f>
        <v>0.23287999999999986</v>
      </c>
      <c r="C149" s="5">
        <f t="shared" si="81"/>
        <v>1.852071428571429E-2</v>
      </c>
      <c r="D149" s="5">
        <f t="shared" si="81"/>
        <v>-8.8507142857142847E-3</v>
      </c>
      <c r="E149" s="18">
        <f t="shared" si="81"/>
        <v>8.6834285714285694E-3</v>
      </c>
      <c r="F149" s="18">
        <f t="shared" si="81"/>
        <v>9.7304285714285756E-3</v>
      </c>
      <c r="G149" s="18">
        <f t="shared" si="81"/>
        <v>5.6857142857142861E-3</v>
      </c>
      <c r="H149" s="5">
        <f t="shared" si="81"/>
        <v>0.19079928571428573</v>
      </c>
      <c r="I149" s="5">
        <f t="shared" si="81"/>
        <v>1.4096428571428569E-2</v>
      </c>
      <c r="J149" s="5">
        <f t="shared" si="81"/>
        <v>7.0907142857142879E-3</v>
      </c>
      <c r="K149" s="18">
        <f t="shared" si="81"/>
        <v>2.1382142857142846E-2</v>
      </c>
      <c r="L149" s="18">
        <f t="shared" si="81"/>
        <v>1.1856428571428566E-2</v>
      </c>
      <c r="M149" s="18">
        <f t="shared" si="81"/>
        <v>7.8611428571428565E-3</v>
      </c>
      <c r="N149" s="5">
        <f t="shared" si="81"/>
        <v>0.24367428571428559</v>
      </c>
      <c r="O149" s="5">
        <f t="shared" si="81"/>
        <v>2.7564285714285715E-2</v>
      </c>
      <c r="P149" s="5">
        <f t="shared" si="81"/>
        <v>8.1928571428571434E-4</v>
      </c>
      <c r="Q149" s="18">
        <f t="shared" si="81"/>
        <v>7.9745714285714281E-3</v>
      </c>
      <c r="R149" s="18">
        <f t="shared" si="81"/>
        <v>9.8928571428571407E-3</v>
      </c>
      <c r="S149" s="18">
        <f t="shared" si="81"/>
        <v>6.7667142857142856E-3</v>
      </c>
      <c r="T149" s="5">
        <f t="shared" si="81"/>
        <v>0.21073071428571427</v>
      </c>
      <c r="U149" s="5">
        <f t="shared" si="81"/>
        <v>1.4802857142857144E-2</v>
      </c>
      <c r="V149" s="5">
        <f t="shared" si="81"/>
        <v>-7.420000000000003E-3</v>
      </c>
      <c r="W149" s="18">
        <f t="shared" si="81"/>
        <v>1.4169999999999997E-2</v>
      </c>
      <c r="X149" s="18">
        <f t="shared" si="81"/>
        <v>1.3058571428571428E-2</v>
      </c>
      <c r="Y149" s="18">
        <f t="shared" si="81"/>
        <v>5.3671428571428585E-3</v>
      </c>
      <c r="Z149" s="5">
        <f t="shared" si="81"/>
        <v>8.0617857142857172E-2</v>
      </c>
      <c r="AA149" s="5">
        <f t="shared" si="81"/>
        <v>1.3636428571428563E-2</v>
      </c>
      <c r="AB149" s="5">
        <f t="shared" si="81"/>
        <v>-6.1785714285714265E-4</v>
      </c>
      <c r="AC149" s="18">
        <f t="shared" si="81"/>
        <v>2.0544428571428575E-2</v>
      </c>
      <c r="AD149" s="18">
        <f t="shared" si="81"/>
        <v>1.5451857142857147E-2</v>
      </c>
      <c r="AE149" s="18">
        <f t="shared" si="81"/>
        <v>1.5251285714285712E-2</v>
      </c>
      <c r="AF149" s="5">
        <f t="shared" si="81"/>
        <v>0.17274642857142863</v>
      </c>
      <c r="AG149" s="5">
        <f t="shared" si="81"/>
        <v>2.0071428571428575E-3</v>
      </c>
      <c r="AH149" s="5">
        <f t="shared" ref="AH149:BC149" si="82">(SUM(AH7:AH146))/140</f>
        <v>8.7714285714285715E-4</v>
      </c>
      <c r="AI149" s="18">
        <f t="shared" si="82"/>
        <v>2.1885714285714286E-2</v>
      </c>
      <c r="AJ149" s="18">
        <f t="shared" si="82"/>
        <v>1.561157142857143E-2</v>
      </c>
      <c r="AK149" s="18">
        <f t="shared" si="82"/>
        <v>1.3943142857142861E-2</v>
      </c>
      <c r="AL149" s="5">
        <f t="shared" si="82"/>
        <v>0.18537857142857153</v>
      </c>
      <c r="AM149" s="5">
        <f t="shared" si="82"/>
        <v>1.0511428571428569E-2</v>
      </c>
      <c r="AN149" s="5">
        <f t="shared" si="82"/>
        <v>-4.1514285714285698E-3</v>
      </c>
      <c r="AO149" s="18">
        <f t="shared" si="82"/>
        <v>1.4613714285714287E-2</v>
      </c>
      <c r="AP149" s="18">
        <f t="shared" si="82"/>
        <v>8.1894285714285732E-3</v>
      </c>
      <c r="AQ149" s="18">
        <f t="shared" si="82"/>
        <v>5.7121428571428575E-3</v>
      </c>
      <c r="AR149" s="5">
        <f t="shared" si="82"/>
        <v>9.8031428571428575E-2</v>
      </c>
      <c r="AS149" s="5">
        <f t="shared" si="82"/>
        <v>6.6849999999999991E-3</v>
      </c>
      <c r="AT149" s="5">
        <f t="shared" si="82"/>
        <v>9.3385714285714322E-3</v>
      </c>
      <c r="AU149" s="18">
        <f t="shared" si="82"/>
        <v>3.1834714285714306E-2</v>
      </c>
      <c r="AV149" s="18">
        <f t="shared" si="82"/>
        <v>1.671671428571429E-2</v>
      </c>
      <c r="AW149" s="18">
        <f t="shared" si="82"/>
        <v>1.1099142857142854E-2</v>
      </c>
      <c r="AX149" s="5">
        <f t="shared" si="82"/>
        <v>0.12226142857142859</v>
      </c>
      <c r="AY149" s="5">
        <f t="shared" si="82"/>
        <v>-8.5278571428571356E-3</v>
      </c>
      <c r="AZ149" s="5">
        <f t="shared" si="82"/>
        <v>1.3074285714285708E-2</v>
      </c>
      <c r="BA149" s="18">
        <f t="shared" si="82"/>
        <v>2.4941714285714286E-2</v>
      </c>
      <c r="BB149" s="18">
        <f t="shared" si="82"/>
        <v>1.0831857142857145E-2</v>
      </c>
      <c r="BC149" s="18">
        <f t="shared" si="82"/>
        <v>8.7945714285714328E-3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0.48433435493877541</v>
      </c>
      <c r="D151" s="5" t="s">
        <v>17</v>
      </c>
      <c r="E151" s="18">
        <f>$A150*E149*F149</f>
        <v>0.82888105321469396</v>
      </c>
      <c r="F151" s="18" t="s">
        <v>18</v>
      </c>
      <c r="G151" s="18">
        <f>$A150*F149*G149</f>
        <v>0.54273272436734721</v>
      </c>
      <c r="H151" s="5" t="s">
        <v>16</v>
      </c>
      <c r="I151" s="5">
        <f>$A150*K149*M149</f>
        <v>1.6489440607959174</v>
      </c>
      <c r="J151" s="5" t="s">
        <v>17</v>
      </c>
      <c r="K151" s="18">
        <f>$A150*K149*L149</f>
        <v>2.4869904834948953</v>
      </c>
      <c r="L151" s="18" t="s">
        <v>18</v>
      </c>
      <c r="M151" s="18">
        <f>$A150*L149*M149</f>
        <v>0.91434182278775467</v>
      </c>
      <c r="N151" s="5" t="s">
        <v>16</v>
      </c>
      <c r="O151" s="5">
        <f t="shared" ref="O151" si="83">$A150*Q149*S149</f>
        <v>0.52936375126408164</v>
      </c>
      <c r="P151" s="5" t="s">
        <v>17</v>
      </c>
      <c r="Q151" s="18">
        <f t="shared" ref="Q151" si="84">$A150*Q149*R149</f>
        <v>0.77392361295918344</v>
      </c>
      <c r="R151" s="18" t="s">
        <v>18</v>
      </c>
      <c r="S151" s="18">
        <f t="shared" ref="S151" si="85">$A150*R149*S149</f>
        <v>0.65670237137755083</v>
      </c>
      <c r="T151" s="5" t="s">
        <v>16</v>
      </c>
      <c r="U151" s="5">
        <f t="shared" ref="U151" si="86">$A150*W149*Y149</f>
        <v>0.7460741841428572</v>
      </c>
      <c r="V151" s="5" t="s">
        <v>17</v>
      </c>
      <c r="W151" s="18">
        <f t="shared" ref="W151" si="87">$A150*W149*X149</f>
        <v>1.8152419795714281</v>
      </c>
      <c r="X151" s="18" t="s">
        <v>18</v>
      </c>
      <c r="Y151" s="18">
        <f t="shared" ref="Y151" si="88">$A150*X149*Y149</f>
        <v>0.68755561218367367</v>
      </c>
      <c r="Z151" s="5" t="s">
        <v>16</v>
      </c>
      <c r="AA151" s="5">
        <f t="shared" ref="AA151" si="89">$A150*AC149*AE149</f>
        <v>3.0737569992997957</v>
      </c>
      <c r="AB151" s="5" t="s">
        <v>17</v>
      </c>
      <c r="AC151" s="18">
        <f t="shared" ref="AC151" si="90">$A150*AC149*AD149</f>
        <v>3.1141803343536747</v>
      </c>
      <c r="AD151" s="18" t="s">
        <v>18</v>
      </c>
      <c r="AE151" s="18">
        <f t="shared" ref="AE151" si="91">$A150*AD149*AE149</f>
        <v>2.3118313502810208</v>
      </c>
      <c r="AF151" s="5" t="s">
        <v>16</v>
      </c>
      <c r="AG151" s="5">
        <f t="shared" ref="AG151" si="92">$A150*AI149*AK149</f>
        <v>2.9935768364081641</v>
      </c>
      <c r="AH151" s="5" t="s">
        <v>17</v>
      </c>
      <c r="AI151" s="18">
        <f t="shared" ref="AI151" si="93">$A150*AI149*AJ149</f>
        <v>3.3517865439183678</v>
      </c>
      <c r="AJ151" s="18" t="s">
        <v>18</v>
      </c>
      <c r="AK151" s="18">
        <f t="shared" ref="AK151" si="94">$A150*AJ149*AK149</f>
        <v>2.1353855761065312</v>
      </c>
      <c r="AL151" s="5" t="s">
        <v>16</v>
      </c>
      <c r="AM151" s="5">
        <f t="shared" ref="AM151" si="95">$A150*AO149*AQ149</f>
        <v>0.81889586823673488</v>
      </c>
      <c r="AN151" s="5" t="s">
        <v>17</v>
      </c>
      <c r="AO151" s="18">
        <f t="shared" ref="AO151" si="96">$A150*AO149*AP149</f>
        <v>1.1740408788930616</v>
      </c>
      <c r="AP151" s="18" t="s">
        <v>18</v>
      </c>
      <c r="AQ151" s="18">
        <f t="shared" ref="AQ151" si="97">$A150*AP149*AQ149</f>
        <v>0.45890381385918377</v>
      </c>
      <c r="AR151" s="5" t="s">
        <v>16</v>
      </c>
      <c r="AS151" s="5">
        <f t="shared" ref="AS151" si="98">$A150*AU149*AW149</f>
        <v>3.466246188816736</v>
      </c>
      <c r="AT151" s="5" t="s">
        <v>17</v>
      </c>
      <c r="AU151" s="18">
        <f t="shared" ref="AU151" si="99">$A150*AU149*AV149</f>
        <v>5.220605584430821</v>
      </c>
      <c r="AV151" s="18" t="s">
        <v>18</v>
      </c>
      <c r="AW151" s="18">
        <f t="shared" ref="AW151" si="100">$A150*AV149*AW149</f>
        <v>1.820159171599592</v>
      </c>
      <c r="AX151" s="5" t="s">
        <v>16</v>
      </c>
      <c r="AY151" s="5">
        <f t="shared" ref="AY151" si="101">$A150*BA149*BC149</f>
        <v>2.1518400576783683</v>
      </c>
      <c r="AZ151" s="5" t="s">
        <v>17</v>
      </c>
      <c r="BA151" s="18">
        <f t="shared" ref="BA151" si="102">$A150*BA149*BB149</f>
        <v>2.6503194940604087</v>
      </c>
      <c r="BB151" s="18" t="s">
        <v>18</v>
      </c>
      <c r="BC151" s="18">
        <f t="shared" ref="BC151" si="103">$A150*BB149*BC149</f>
        <v>0.93451572061346999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10">
        <f>SQRT(C151/$A150)</f>
        <v>7.026485172371106E-3</v>
      </c>
      <c r="D153" s="5" t="s">
        <v>17</v>
      </c>
      <c r="E153" s="19">
        <f>SQRT(E151/$A150)</f>
        <v>9.1920335872639064E-3</v>
      </c>
      <c r="F153" s="18" t="s">
        <v>18</v>
      </c>
      <c r="G153" s="20">
        <f>SQRT(G151/$A150)</f>
        <v>7.4380398449251329E-3</v>
      </c>
      <c r="H153" s="5" t="s">
        <v>16</v>
      </c>
      <c r="I153" s="10">
        <f>SQRT(I151/$A150)</f>
        <v>1.2964878695608249E-2</v>
      </c>
      <c r="J153" s="5" t="s">
        <v>17</v>
      </c>
      <c r="K153" s="19">
        <f>SQRT(K151/$A150)</f>
        <v>1.5922181053165913E-2</v>
      </c>
      <c r="L153" s="18" t="s">
        <v>18</v>
      </c>
      <c r="M153" s="20">
        <f>SQRT(M151/$A150)</f>
        <v>9.6542777448916477E-3</v>
      </c>
      <c r="N153" s="5" t="s">
        <v>16</v>
      </c>
      <c r="O153" s="10">
        <f t="shared" ref="O153" si="104">SQRT(O151/$A150)</f>
        <v>7.345859133427707E-3</v>
      </c>
      <c r="P153" s="5" t="s">
        <v>17</v>
      </c>
      <c r="Q153" s="19">
        <f t="shared" ref="Q153" si="105">SQRT(Q151/$A150)</f>
        <v>8.882077229925853E-3</v>
      </c>
      <c r="R153" s="18" t="s">
        <v>18</v>
      </c>
      <c r="S153" s="20">
        <f t="shared" ref="S153" si="106">SQRT(S151/$A150)</f>
        <v>8.1818175092764102E-3</v>
      </c>
      <c r="T153" s="5" t="s">
        <v>16</v>
      </c>
      <c r="U153" s="10">
        <f t="shared" ref="U153" si="107">SQRT(U151/$A150)</f>
        <v>8.72080353440635E-3</v>
      </c>
      <c r="V153" s="5" t="s">
        <v>17</v>
      </c>
      <c r="W153" s="19">
        <f t="shared" ref="W153" si="108">SQRT(W151/$A150)</f>
        <v>1.3602939283215855E-2</v>
      </c>
      <c r="X153" s="18" t="s">
        <v>18</v>
      </c>
      <c r="Y153" s="20">
        <f t="shared" ref="Y153" si="109">SQRT(Y151/$A150)</f>
        <v>8.371810937147766E-3</v>
      </c>
      <c r="Z153" s="5" t="s">
        <v>16</v>
      </c>
      <c r="AA153" s="10">
        <f t="shared" ref="AA153" si="110">SQRT(AA151/$A150)</f>
        <v>1.7701100247713188E-2</v>
      </c>
      <c r="AB153" s="5" t="s">
        <v>17</v>
      </c>
      <c r="AC153" s="19">
        <f t="shared" ref="AC153" si="111">SQRT(AC151/$A150)</f>
        <v>1.7817114675708495E-2</v>
      </c>
      <c r="AD153" s="18" t="s">
        <v>18</v>
      </c>
      <c r="AE153" s="20">
        <f t="shared" ref="AE153" si="112">SQRT(AE151/$A150)</f>
        <v>1.5351243861721462E-2</v>
      </c>
      <c r="AF153" s="5" t="s">
        <v>16</v>
      </c>
      <c r="AG153" s="10">
        <f t="shared" ref="AG153" si="113">SQRT(AG151/$A150)</f>
        <v>1.7468704611857361E-2</v>
      </c>
      <c r="AH153" s="5" t="s">
        <v>17</v>
      </c>
      <c r="AI153" s="19">
        <f t="shared" ref="AI153" si="114">SQRT(AI151/$A150)</f>
        <v>1.8484328276589732E-2</v>
      </c>
      <c r="AJ153" s="18" t="s">
        <v>18</v>
      </c>
      <c r="AK153" s="20">
        <f t="shared" ref="AK153" si="115">SQRT(AK151/$A150)</f>
        <v>1.4753791738162136E-2</v>
      </c>
      <c r="AL153" s="5" t="s">
        <v>16</v>
      </c>
      <c r="AM153" s="10">
        <f t="shared" ref="AM153" si="116">SQRT(AM151/$A150)</f>
        <v>9.136499530644623E-3</v>
      </c>
      <c r="AN153" s="5" t="s">
        <v>17</v>
      </c>
      <c r="AO153" s="19">
        <f t="shared" ref="AO153" si="117">SQRT(AO151/$A150)</f>
        <v>1.0939742652646016E-2</v>
      </c>
      <c r="AP153" s="18" t="s">
        <v>18</v>
      </c>
      <c r="AQ153" s="20">
        <f t="shared" ref="AQ153" si="118">SQRT(AQ151/$A150)</f>
        <v>6.8395311183126698E-3</v>
      </c>
      <c r="AR153" s="5" t="s">
        <v>16</v>
      </c>
      <c r="AS153" s="10">
        <f t="shared" ref="AS153" si="119">SQRT(AS151/$A150)</f>
        <v>1.8797288146790471E-2</v>
      </c>
      <c r="AT153" s="5" t="s">
        <v>17</v>
      </c>
      <c r="AU153" s="19">
        <f t="shared" ref="AU153" si="120">SQRT(AU151/$A150)</f>
        <v>2.3068849626317153E-2</v>
      </c>
      <c r="AV153" s="18" t="s">
        <v>18</v>
      </c>
      <c r="AW153" s="20">
        <f t="shared" ref="AW153" si="121">SQRT(AW151/$A150)</f>
        <v>1.3621350885987179E-2</v>
      </c>
      <c r="AX153" s="5" t="s">
        <v>16</v>
      </c>
      <c r="AY153" s="10">
        <f t="shared" ref="AY153" si="122">SQRT(AY151/$A150)</f>
        <v>1.4810526251174697E-2</v>
      </c>
      <c r="AZ153" s="5" t="s">
        <v>17</v>
      </c>
      <c r="BA153" s="19">
        <f t="shared" ref="BA153" si="123">SQRT(BA151/$A150)</f>
        <v>1.6436699365773421E-2</v>
      </c>
      <c r="BB153" s="18" t="s">
        <v>18</v>
      </c>
      <c r="BC153" s="20">
        <f t="shared" ref="BC153" si="124">SQRT(BC151/$A150)</f>
        <v>9.7602019111767795E-3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0.23287999999999986</v>
      </c>
      <c r="D156" s="23">
        <f>C149</f>
        <v>1.852071428571429E-2</v>
      </c>
      <c r="E156" s="5">
        <f>D149</f>
        <v>-8.8507142857142847E-3</v>
      </c>
      <c r="F156" s="5">
        <f t="shared" ref="F156:H156" si="125">E149</f>
        <v>8.6834285714285694E-3</v>
      </c>
      <c r="G156" s="23">
        <f t="shared" si="125"/>
        <v>9.7304285714285756E-3</v>
      </c>
      <c r="H156" s="5">
        <f t="shared" si="125"/>
        <v>5.6857142857142861E-3</v>
      </c>
      <c r="I156" s="5">
        <f>C151</f>
        <v>0.48433435493877541</v>
      </c>
      <c r="J156" s="23">
        <f>E151</f>
        <v>0.82888105321469396</v>
      </c>
      <c r="K156" s="23">
        <f>G151</f>
        <v>0.54273272436734721</v>
      </c>
      <c r="L156" s="5">
        <f>C153</f>
        <v>7.026485172371106E-3</v>
      </c>
      <c r="M156" s="23">
        <f>E153</f>
        <v>9.1920335872639064E-3</v>
      </c>
      <c r="N156" s="23">
        <f>G153</f>
        <v>7.4380398449251329E-3</v>
      </c>
    </row>
    <row r="157" spans="1:55" ht="15">
      <c r="B157" s="3">
        <v>2</v>
      </c>
      <c r="C157" s="5">
        <f>H149</f>
        <v>0.19079928571428573</v>
      </c>
      <c r="D157" s="23">
        <f t="shared" ref="D157:H157" si="126">I149</f>
        <v>1.4096428571428569E-2</v>
      </c>
      <c r="E157" s="5">
        <f t="shared" si="126"/>
        <v>7.0907142857142879E-3</v>
      </c>
      <c r="F157" s="5">
        <f t="shared" si="126"/>
        <v>2.1382142857142846E-2</v>
      </c>
      <c r="G157" s="23">
        <f t="shared" si="126"/>
        <v>1.1856428571428566E-2</v>
      </c>
      <c r="H157" s="5">
        <f t="shared" si="126"/>
        <v>7.8611428571428565E-3</v>
      </c>
      <c r="I157" s="5">
        <f>I151</f>
        <v>1.6489440607959174</v>
      </c>
      <c r="J157" s="23">
        <f>K151</f>
        <v>2.4869904834948953</v>
      </c>
      <c r="K157" s="23">
        <f>M51</f>
        <v>1.2910000000000001E-2</v>
      </c>
      <c r="L157" s="5">
        <f>I153</f>
        <v>1.2964878695608249E-2</v>
      </c>
      <c r="M157" s="23">
        <f>K153</f>
        <v>1.5922181053165913E-2</v>
      </c>
      <c r="N157" s="23">
        <f>M153</f>
        <v>9.6542777448916477E-3</v>
      </c>
    </row>
    <row r="158" spans="1:55" ht="15">
      <c r="B158" s="3">
        <v>3</v>
      </c>
      <c r="C158" s="5">
        <f>N149</f>
        <v>0.24367428571428559</v>
      </c>
      <c r="D158" s="23">
        <f t="shared" ref="D158:H158" si="127">O149</f>
        <v>2.7564285714285715E-2</v>
      </c>
      <c r="E158" s="5">
        <f t="shared" si="127"/>
        <v>8.1928571428571434E-4</v>
      </c>
      <c r="F158" s="5">
        <f t="shared" si="127"/>
        <v>7.9745714285714281E-3</v>
      </c>
      <c r="G158" s="23">
        <f t="shared" si="127"/>
        <v>9.8928571428571407E-3</v>
      </c>
      <c r="H158" s="5">
        <f t="shared" si="127"/>
        <v>6.7667142857142856E-3</v>
      </c>
      <c r="I158" s="5">
        <f>O151</f>
        <v>0.52936375126408164</v>
      </c>
      <c r="J158" s="23">
        <f>Q151</f>
        <v>0.77392361295918344</v>
      </c>
      <c r="K158" s="23">
        <f>S151</f>
        <v>0.65670237137755083</v>
      </c>
      <c r="L158" s="5">
        <f>O153</f>
        <v>7.345859133427707E-3</v>
      </c>
      <c r="M158" s="23">
        <f>Q153</f>
        <v>8.882077229925853E-3</v>
      </c>
      <c r="N158" s="23">
        <f>S153</f>
        <v>8.1818175092764102E-3</v>
      </c>
    </row>
    <row r="159" spans="1:55" ht="15">
      <c r="B159" s="3">
        <v>4</v>
      </c>
      <c r="C159" s="5">
        <f>T149</f>
        <v>0.21073071428571427</v>
      </c>
      <c r="D159" s="23">
        <f t="shared" ref="D159:H159" si="128">U149</f>
        <v>1.4802857142857144E-2</v>
      </c>
      <c r="E159" s="5">
        <f t="shared" si="128"/>
        <v>-7.420000000000003E-3</v>
      </c>
      <c r="F159" s="5">
        <f t="shared" si="128"/>
        <v>1.4169999999999997E-2</v>
      </c>
      <c r="G159" s="23">
        <f t="shared" si="128"/>
        <v>1.3058571428571428E-2</v>
      </c>
      <c r="H159" s="5">
        <f t="shared" si="128"/>
        <v>5.3671428571428585E-3</v>
      </c>
      <c r="I159" s="5">
        <f>U151</f>
        <v>0.7460741841428572</v>
      </c>
      <c r="J159" s="23">
        <f>W151</f>
        <v>1.8152419795714281</v>
      </c>
      <c r="K159" s="23">
        <f>Y151</f>
        <v>0.68755561218367367</v>
      </c>
      <c r="L159" s="5">
        <f>U153</f>
        <v>8.72080353440635E-3</v>
      </c>
      <c r="M159" s="23">
        <f>W153</f>
        <v>1.3602939283215855E-2</v>
      </c>
      <c r="N159" s="23">
        <f>Y153</f>
        <v>8.371810937147766E-3</v>
      </c>
    </row>
    <row r="160" spans="1:55" ht="15">
      <c r="B160" s="3">
        <v>5</v>
      </c>
      <c r="C160" s="5">
        <f>Z149</f>
        <v>8.0617857142857172E-2</v>
      </c>
      <c r="D160" s="23">
        <f t="shared" ref="D160:H160" si="129">AA149</f>
        <v>1.3636428571428563E-2</v>
      </c>
      <c r="E160" s="5">
        <f t="shared" si="129"/>
        <v>-6.1785714285714265E-4</v>
      </c>
      <c r="F160" s="5">
        <f t="shared" si="129"/>
        <v>2.0544428571428575E-2</v>
      </c>
      <c r="G160" s="23">
        <f t="shared" si="129"/>
        <v>1.5451857142857147E-2</v>
      </c>
      <c r="H160" s="5">
        <f t="shared" si="129"/>
        <v>1.5251285714285712E-2</v>
      </c>
      <c r="I160" s="5">
        <f>AA151</f>
        <v>3.0737569992997957</v>
      </c>
      <c r="J160" s="23">
        <f>AC151</f>
        <v>3.1141803343536747</v>
      </c>
      <c r="K160" s="23">
        <f>AE151</f>
        <v>2.3118313502810208</v>
      </c>
      <c r="L160" s="5">
        <f>AA153</f>
        <v>1.7701100247713188E-2</v>
      </c>
      <c r="M160" s="23">
        <f>AC153</f>
        <v>1.7817114675708495E-2</v>
      </c>
      <c r="N160" s="23">
        <f>AE153</f>
        <v>1.5351243861721462E-2</v>
      </c>
    </row>
    <row r="161" spans="2:55" ht="15">
      <c r="B161" s="3">
        <v>6</v>
      </c>
      <c r="C161" s="5">
        <f>AF149</f>
        <v>0.17274642857142863</v>
      </c>
      <c r="D161" s="23">
        <f t="shared" ref="D161:H161" si="130">AG149</f>
        <v>2.0071428571428575E-3</v>
      </c>
      <c r="E161" s="5">
        <f t="shared" si="130"/>
        <v>8.7714285714285715E-4</v>
      </c>
      <c r="F161" s="5">
        <f t="shared" si="130"/>
        <v>2.1885714285714286E-2</v>
      </c>
      <c r="G161" s="23">
        <f t="shared" si="130"/>
        <v>1.561157142857143E-2</v>
      </c>
      <c r="H161" s="5">
        <f t="shared" si="130"/>
        <v>1.3943142857142861E-2</v>
      </c>
      <c r="I161" s="5">
        <f>AG151</f>
        <v>2.9935768364081641</v>
      </c>
      <c r="J161" s="23">
        <f>AI151</f>
        <v>3.3517865439183678</v>
      </c>
      <c r="K161" s="23">
        <f>AK151</f>
        <v>2.1353855761065312</v>
      </c>
      <c r="L161" s="5">
        <f>AG153</f>
        <v>1.7468704611857361E-2</v>
      </c>
      <c r="M161" s="23">
        <f>AI153</f>
        <v>1.8484328276589732E-2</v>
      </c>
      <c r="N161" s="23">
        <f>AK153</f>
        <v>1.4753791738162136E-2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0.18537857142857153</v>
      </c>
      <c r="D162" s="23">
        <f t="shared" ref="D162:H162" si="131">AM149</f>
        <v>1.0511428571428569E-2</v>
      </c>
      <c r="E162" s="5">
        <f t="shared" si="131"/>
        <v>-4.1514285714285698E-3</v>
      </c>
      <c r="F162" s="5">
        <f t="shared" si="131"/>
        <v>1.4613714285714287E-2</v>
      </c>
      <c r="G162" s="23">
        <f t="shared" si="131"/>
        <v>8.1894285714285732E-3</v>
      </c>
      <c r="H162" s="5">
        <f t="shared" si="131"/>
        <v>5.7121428571428575E-3</v>
      </c>
      <c r="I162" s="5">
        <f>AM151</f>
        <v>0.81889586823673488</v>
      </c>
      <c r="J162" s="23">
        <f>AO151</f>
        <v>1.1740408788930616</v>
      </c>
      <c r="K162" s="23">
        <f>AQ151</f>
        <v>0.45890381385918377</v>
      </c>
      <c r="L162" s="5">
        <f>AM153</f>
        <v>9.136499530644623E-3</v>
      </c>
      <c r="M162" s="23">
        <f>AO153</f>
        <v>1.0939742652646016E-2</v>
      </c>
      <c r="N162" s="23">
        <f>AQ153</f>
        <v>6.8395311183126698E-3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9.8031428571428575E-2</v>
      </c>
      <c r="D163" s="23">
        <f t="shared" ref="D163:H163" si="132">AS149</f>
        <v>6.6849999999999991E-3</v>
      </c>
      <c r="E163" s="5">
        <f t="shared" si="132"/>
        <v>9.3385714285714322E-3</v>
      </c>
      <c r="F163" s="5">
        <f t="shared" si="132"/>
        <v>3.1834714285714306E-2</v>
      </c>
      <c r="G163" s="23">
        <f t="shared" si="132"/>
        <v>1.671671428571429E-2</v>
      </c>
      <c r="H163" s="5">
        <f t="shared" si="132"/>
        <v>1.1099142857142854E-2</v>
      </c>
      <c r="I163" s="5">
        <f>AS151</f>
        <v>3.466246188816736</v>
      </c>
      <c r="J163" s="23">
        <f>AU151</f>
        <v>5.220605584430821</v>
      </c>
      <c r="K163" s="23">
        <f>AW151</f>
        <v>1.820159171599592</v>
      </c>
      <c r="L163" s="5">
        <f>AS153</f>
        <v>1.8797288146790471E-2</v>
      </c>
      <c r="M163" s="23">
        <f>AU153</f>
        <v>2.3068849626317153E-2</v>
      </c>
      <c r="N163" s="23">
        <f>AW153</f>
        <v>1.3621350885987179E-2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0.12226142857142859</v>
      </c>
      <c r="D164" s="23">
        <f t="shared" ref="D164:H164" si="133">AY149</f>
        <v>-8.5278571428571356E-3</v>
      </c>
      <c r="E164" s="5">
        <f t="shared" si="133"/>
        <v>1.3074285714285708E-2</v>
      </c>
      <c r="F164" s="5">
        <f t="shared" si="133"/>
        <v>2.4941714285714286E-2</v>
      </c>
      <c r="G164" s="23">
        <f t="shared" si="133"/>
        <v>1.0831857142857145E-2</v>
      </c>
      <c r="H164" s="5">
        <f t="shared" si="133"/>
        <v>8.7945714285714328E-3</v>
      </c>
      <c r="I164" s="5">
        <f>AY151</f>
        <v>2.1518400576783683</v>
      </c>
      <c r="J164" s="23">
        <f>BA151</f>
        <v>2.6503194940604087</v>
      </c>
      <c r="K164" s="23">
        <f>BC151</f>
        <v>0.93451572061346999</v>
      </c>
      <c r="L164" s="5">
        <f>AY153</f>
        <v>1.4810526251174697E-2</v>
      </c>
      <c r="M164" s="23">
        <f>BA153</f>
        <v>1.6436699365773421E-2</v>
      </c>
      <c r="N164" s="23">
        <f>BC153</f>
        <v>9.7602019111767795E-3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1.1801249912182846E-2</v>
      </c>
      <c r="D182" s="1">
        <f t="shared" ref="D182:BC182" si="134">_xlfn.STDEV.P(D7:D146)</f>
        <v>8.6787959700522933E-3</v>
      </c>
      <c r="E182" s="21">
        <f t="shared" si="134"/>
        <v>6.2654344019308023E-3</v>
      </c>
      <c r="F182" s="21">
        <f t="shared" si="134"/>
        <v>5.9615364596036441E-3</v>
      </c>
      <c r="G182" s="21">
        <f t="shared" si="134"/>
        <v>4.3120109897251211E-3</v>
      </c>
      <c r="H182" s="1">
        <f t="shared" si="134"/>
        <v>2.6596402808405053E-2</v>
      </c>
      <c r="I182" s="1">
        <f t="shared" si="134"/>
        <v>1.9760011606106655E-2</v>
      </c>
      <c r="J182" s="1">
        <f t="shared" si="134"/>
        <v>1.401107672230679E-2</v>
      </c>
      <c r="K182" s="21">
        <f t="shared" si="134"/>
        <v>1.5816845756783424E-2</v>
      </c>
      <c r="L182" s="21">
        <f t="shared" si="134"/>
        <v>9.5434211499282606E-3</v>
      </c>
      <c r="M182" s="21">
        <f t="shared" si="134"/>
        <v>8.3188746737004431E-3</v>
      </c>
      <c r="N182" s="1">
        <f t="shared" si="134"/>
        <v>1.0528094193487195E-2</v>
      </c>
      <c r="O182" s="1">
        <f t="shared" si="134"/>
        <v>1.2979220048262709E-2</v>
      </c>
      <c r="P182" s="1">
        <f t="shared" si="134"/>
        <v>9.4429633395800624E-3</v>
      </c>
      <c r="Q182" s="21">
        <f t="shared" si="134"/>
        <v>6.8736450479274817E-3</v>
      </c>
      <c r="R182" s="21">
        <f t="shared" si="134"/>
        <v>7.6513980315191217E-3</v>
      </c>
      <c r="S182" s="21">
        <f t="shared" si="134"/>
        <v>5.6875847802606901E-3</v>
      </c>
      <c r="T182" s="1">
        <f t="shared" si="134"/>
        <v>1.7339286096807412E-2</v>
      </c>
      <c r="U182" s="1">
        <f t="shared" si="134"/>
        <v>2.2319744439324007E-2</v>
      </c>
      <c r="V182" s="1">
        <f t="shared" si="134"/>
        <v>9.0868995183804521E-3</v>
      </c>
      <c r="W182" s="21">
        <f t="shared" si="134"/>
        <v>9.9930947587393033E-3</v>
      </c>
      <c r="X182" s="21">
        <f t="shared" si="134"/>
        <v>9.3949605466691205E-3</v>
      </c>
      <c r="Y182" s="21">
        <f t="shared" si="134"/>
        <v>4.2726479387100507E-3</v>
      </c>
      <c r="Z182" s="1">
        <f t="shared" si="134"/>
        <v>2.5854933952610938E-2</v>
      </c>
      <c r="AA182" s="1">
        <f t="shared" si="134"/>
        <v>2.752516306092687E-2</v>
      </c>
      <c r="AB182" s="1">
        <f t="shared" si="134"/>
        <v>1.9925164519332052E-2</v>
      </c>
      <c r="AC182" s="21">
        <f t="shared" si="134"/>
        <v>1.5697263104095048E-2</v>
      </c>
      <c r="AD182" s="21">
        <f t="shared" si="134"/>
        <v>1.5276453757602351E-2</v>
      </c>
      <c r="AE182" s="21">
        <f t="shared" si="134"/>
        <v>1.2062651262877326E-2</v>
      </c>
      <c r="AF182" s="1">
        <f t="shared" si="134"/>
        <v>2.8216029918961411E-2</v>
      </c>
      <c r="AG182" s="1">
        <f t="shared" si="134"/>
        <v>2.2424316020329179E-2</v>
      </c>
      <c r="AH182" s="1">
        <f t="shared" si="134"/>
        <v>1.868553429358483E-2</v>
      </c>
      <c r="AI182" s="21">
        <f t="shared" si="134"/>
        <v>1.7808982771257281E-2</v>
      </c>
      <c r="AJ182" s="21">
        <f t="shared" si="134"/>
        <v>1.4031258790461309E-2</v>
      </c>
      <c r="AK182" s="21">
        <f t="shared" si="134"/>
        <v>1.1414423024384182E-2</v>
      </c>
      <c r="AL182" s="1">
        <f t="shared" si="134"/>
        <v>1.8305107740402816E-2</v>
      </c>
      <c r="AM182" s="1">
        <f t="shared" si="134"/>
        <v>1.4304240558630988E-2</v>
      </c>
      <c r="AN182" s="1">
        <f>_xlfn.STDEV.P(AN7:AN146)</f>
        <v>9.9997820384409662E-3</v>
      </c>
      <c r="AO182" s="21">
        <f t="shared" si="134"/>
        <v>1.1023444389304171E-2</v>
      </c>
      <c r="AP182" s="21">
        <f t="shared" si="134"/>
        <v>7.1981239392565274E-3</v>
      </c>
      <c r="AQ182" s="21">
        <f t="shared" si="134"/>
        <v>5.4134682288996686E-3</v>
      </c>
      <c r="AR182" s="1">
        <f t="shared" si="134"/>
        <v>3.8560653680207425E-2</v>
      </c>
      <c r="AS182" s="1">
        <f t="shared" si="134"/>
        <v>2.7760279756206655E-2</v>
      </c>
      <c r="AT182" s="1">
        <f t="shared" si="134"/>
        <v>2.0056903285097502E-2</v>
      </c>
      <c r="AU182" s="21">
        <f t="shared" si="134"/>
        <v>2.1759480247300293E-2</v>
      </c>
      <c r="AV182" s="21">
        <f t="shared" si="134"/>
        <v>1.6889266009715721E-2</v>
      </c>
      <c r="AW182" s="21">
        <f t="shared" si="134"/>
        <v>1.1637834818612353E-2</v>
      </c>
      <c r="AX182" s="1">
        <f t="shared" si="134"/>
        <v>3.1487815298062424E-2</v>
      </c>
      <c r="AY182" s="1">
        <f t="shared" si="134"/>
        <v>1.9312538739146151E-2</v>
      </c>
      <c r="AZ182" s="1">
        <f t="shared" si="134"/>
        <v>1.5161060891208738E-2</v>
      </c>
      <c r="BA182" s="21">
        <f t="shared" si="134"/>
        <v>1.9219609849721465E-2</v>
      </c>
      <c r="BB182" s="21">
        <f t="shared" si="134"/>
        <v>1.0308857466533625E-2</v>
      </c>
      <c r="BC182" s="21">
        <f t="shared" si="134"/>
        <v>6.7776680957632078E-3</v>
      </c>
    </row>
  </sheetData>
  <mergeCells count="36">
    <mergeCell ref="AF4:AK4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B4:G4"/>
    <mergeCell ref="H4:M4"/>
    <mergeCell ref="N4:S4"/>
    <mergeCell ref="T4:Y4"/>
    <mergeCell ref="Z4:AE4"/>
    <mergeCell ref="AL147:AQ147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X152:BC152"/>
    <mergeCell ref="AR150:AW150"/>
    <mergeCell ref="AX150:BC150"/>
    <mergeCell ref="B152:G152"/>
    <mergeCell ref="H152:M152"/>
    <mergeCell ref="N152:S152"/>
    <mergeCell ref="T152:Y152"/>
    <mergeCell ref="Z152:AE152"/>
    <mergeCell ref="AF152:AK152"/>
    <mergeCell ref="AL152:AQ152"/>
    <mergeCell ref="AR152:AW15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31" t="s">
        <v>0</v>
      </c>
      <c r="C5" s="32" t="s">
        <v>1</v>
      </c>
      <c r="D5" s="31" t="s">
        <v>2</v>
      </c>
      <c r="E5" s="12" t="s">
        <v>0</v>
      </c>
      <c r="F5" s="13" t="s">
        <v>1</v>
      </c>
      <c r="G5" s="12" t="s">
        <v>2</v>
      </c>
      <c r="H5" s="31" t="s">
        <v>0</v>
      </c>
      <c r="I5" s="32" t="s">
        <v>1</v>
      </c>
      <c r="J5" s="31" t="s">
        <v>2</v>
      </c>
      <c r="K5" s="12" t="s">
        <v>0</v>
      </c>
      <c r="L5" s="13" t="s">
        <v>1</v>
      </c>
      <c r="M5" s="12" t="s">
        <v>2</v>
      </c>
      <c r="N5" s="31" t="s">
        <v>0</v>
      </c>
      <c r="O5" s="32" t="s">
        <v>1</v>
      </c>
      <c r="P5" s="31" t="s">
        <v>2</v>
      </c>
      <c r="Q5" s="12" t="s">
        <v>0</v>
      </c>
      <c r="R5" s="13" t="s">
        <v>1</v>
      </c>
      <c r="S5" s="12" t="s">
        <v>2</v>
      </c>
      <c r="T5" s="31" t="s">
        <v>0</v>
      </c>
      <c r="U5" s="32" t="s">
        <v>1</v>
      </c>
      <c r="V5" s="31" t="s">
        <v>2</v>
      </c>
      <c r="W5" s="12" t="s">
        <v>0</v>
      </c>
      <c r="X5" s="13" t="s">
        <v>1</v>
      </c>
      <c r="Y5" s="12" t="s">
        <v>2</v>
      </c>
      <c r="Z5" s="31" t="s">
        <v>0</v>
      </c>
      <c r="AA5" s="32" t="s">
        <v>1</v>
      </c>
      <c r="AB5" s="31" t="s">
        <v>2</v>
      </c>
      <c r="AC5" s="12" t="s">
        <v>0</v>
      </c>
      <c r="AD5" s="13" t="s">
        <v>1</v>
      </c>
      <c r="AE5" s="12" t="s">
        <v>2</v>
      </c>
      <c r="AF5" s="31" t="s">
        <v>0</v>
      </c>
      <c r="AG5" s="32" t="s">
        <v>1</v>
      </c>
      <c r="AH5" s="31" t="s">
        <v>2</v>
      </c>
      <c r="AI5" s="12" t="s">
        <v>0</v>
      </c>
      <c r="AJ5" s="13" t="s">
        <v>1</v>
      </c>
      <c r="AK5" s="12" t="s">
        <v>2</v>
      </c>
      <c r="AL5" s="31" t="s">
        <v>0</v>
      </c>
      <c r="AM5" s="32" t="s">
        <v>1</v>
      </c>
      <c r="AN5" s="31" t="s">
        <v>2</v>
      </c>
      <c r="AO5" s="12" t="s">
        <v>0</v>
      </c>
      <c r="AP5" s="13" t="s">
        <v>1</v>
      </c>
      <c r="AQ5" s="12" t="s">
        <v>2</v>
      </c>
      <c r="AR5" s="31" t="s">
        <v>0</v>
      </c>
      <c r="AS5" s="32" t="s">
        <v>1</v>
      </c>
      <c r="AT5" s="31" t="s">
        <v>2</v>
      </c>
      <c r="AU5" s="12" t="s">
        <v>0</v>
      </c>
      <c r="AV5" s="13" t="s">
        <v>1</v>
      </c>
      <c r="AW5" s="12" t="s">
        <v>2</v>
      </c>
      <c r="AX5" s="31" t="s">
        <v>0</v>
      </c>
      <c r="AY5" s="32" t="s">
        <v>1</v>
      </c>
      <c r="AZ5" s="31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0.2858</v>
      </c>
      <c r="C7">
        <v>4.5400000000000003E-2</v>
      </c>
      <c r="D7">
        <v>-3.5000000000000001E-3</v>
      </c>
      <c r="E7" s="34">
        <f>IF(B7&gt;$B$149,B7-$B$149,$B$149-B7)</f>
        <v>7.6507142857142885E-3</v>
      </c>
      <c r="F7" s="34">
        <f>IF(C7&gt;$C$149,C7-$C$149,IF(C7&gt;0,$C$149-C7,IF(C7&gt;(-$C$149),$C$149-(C7*(-1)),(C7+$C$149)*(-1))))</f>
        <v>3.449214285714286E-2</v>
      </c>
      <c r="G7" s="34">
        <f>IF(D7&gt;$D$149,D7-$D$149,IF(D7&gt;0,$D$149-D7,IF(D7&gt;(-$D$149),$D$149-(D7*(-1)),(D7+$D$149)*(-1))))</f>
        <v>3.0885714285714284E-3</v>
      </c>
      <c r="H7">
        <v>0.24490000000000001</v>
      </c>
      <c r="I7">
        <v>9.4000000000000004E-3</v>
      </c>
      <c r="J7">
        <v>1.09E-2</v>
      </c>
      <c r="K7" s="35">
        <f>IF(H7&gt;$H$149,H7-$H$149,$H$149-H7)</f>
        <v>1.1392142857142878E-2</v>
      </c>
      <c r="L7" s="35">
        <f>IF(I7&gt;$D$149,I7-$D$149,IF(I7&gt;0,$D$149-I7,IF(I7&gt;(-$D$149),$D$149-(I7*(-1)),(I7+$D$149)*(-1))))</f>
        <v>8.9885714285714291E-3</v>
      </c>
      <c r="M7" s="35">
        <f>IF(J7&gt;$D$149,J7-$D$149,IF(J7&gt;0,$D$149-J7,IF(J7&gt;(-$D$149),$D$149-(J7*(-1)),(J7+$D$149)*(-1))))</f>
        <v>1.0488571428571429E-2</v>
      </c>
      <c r="N7">
        <v>0.3029</v>
      </c>
      <c r="O7">
        <v>3.5000000000000001E-3</v>
      </c>
      <c r="P7">
        <v>5.7999999999999996E-3</v>
      </c>
      <c r="Q7" s="35">
        <f>IF(N7&gt;$N$149,N7-$N$149,$N$149-N7)</f>
        <v>1.032857142857152E-2</v>
      </c>
      <c r="R7" s="35">
        <f>IF(O7&gt;$D$149,O7-$D$149,IF(O7&gt;0,$D$149-O7,IF(O7&gt;(-$D$149),$D$149-(O7*(-1)),(O7+$D$149)*(-1))))</f>
        <v>3.0885714285714284E-3</v>
      </c>
      <c r="S7" s="35">
        <f>IF(P7&gt;$D$149,P7-$D$149,IF(P7&gt;0,$D$149-P7,IF(P7&gt;(-$D$149),$D$149-(P7*(-1)),(P7+$D$149)*(-1))))</f>
        <v>5.3885714285714283E-3</v>
      </c>
      <c r="T7">
        <v>0.25829999999999997</v>
      </c>
      <c r="U7">
        <v>-6.8500000000000005E-2</v>
      </c>
      <c r="V7">
        <v>3.5999999999999999E-3</v>
      </c>
      <c r="W7" s="35">
        <f>IF(T7&gt;$T$149,T7-$T$149,$T$149-T7)</f>
        <v>2.5811428571428485E-2</v>
      </c>
      <c r="X7" s="35">
        <f>IF(U7&gt;$D$149,U7-$D$149,IF(U7&gt;0,$D$149-U7,IF(U7&gt;(-$D$149),$D$149-(U7*(-1)),(U7+$D$149)*(-1))))</f>
        <v>6.8088571428571429E-2</v>
      </c>
      <c r="Y7" s="35">
        <f>IF(V7&gt;$D$149,V7-$D$149,IF(V7&gt;0,$D$149-V7,IF(V7&gt;(-$D$149),$D$149-(V7*(-1)),(V7+$D$149)*(-1))))</f>
        <v>3.1885714285714282E-3</v>
      </c>
      <c r="Z7">
        <v>9.2700000000000005E-2</v>
      </c>
      <c r="AA7">
        <v>-2.6200000000000001E-2</v>
      </c>
      <c r="AB7">
        <v>2.24E-2</v>
      </c>
      <c r="AC7" s="35">
        <f>IF(Z7&gt;$Z$149,Z7-$Z$149,$Z$149-Z7)</f>
        <v>6.6928571428571254E-3</v>
      </c>
      <c r="AD7" s="35">
        <f>IF(AA7&gt;$D$149,AA7-$D$149,IF(AA7&gt;0,$D$149-AA7,IF(AA7&gt;(-$D$149),$D$149-(AA7*(-1)),(AA7+$D$149)*(-1))))</f>
        <v>2.5788571428571428E-2</v>
      </c>
      <c r="AE7" s="35">
        <f>IF(AB7&gt;$D$149,AB7-$D$149,IF(AB7&gt;0,$D$149-AB7,IF(AB7&gt;(-$D$149),$D$149-(AB7*(-1)),(AB7+$D$149)*(-1))))</f>
        <v>2.1988571428571427E-2</v>
      </c>
      <c r="AF7">
        <v>0.17860000000000001</v>
      </c>
      <c r="AG7">
        <v>-6.4000000000000001E-2</v>
      </c>
      <c r="AH7">
        <v>1.3100000000000001E-2</v>
      </c>
      <c r="AI7" s="35">
        <f>IF(AF7&gt;$AF$149,AF7-$AF$149,$AF$149-AF7)</f>
        <v>6.0220000000000107E-2</v>
      </c>
      <c r="AJ7" s="35">
        <f>IF(AG7&gt;$D$149,AG7-$D$149,IF(AG7&gt;0,$D$149-AG7,IF(AG7&gt;(-$D$149),$D$149-(AG7*(-1)),(AG7+$D$149)*(-1))))</f>
        <v>6.3588571428571425E-2</v>
      </c>
      <c r="AK7" s="35">
        <f>IF(AH7&gt;$D$149,AH7-$D$149,IF(AH7&gt;0,$D$149-AH7,IF(AH7&gt;(-$D$149),$D$149-(AH7*(-1)),(AH7+$D$149)*(-1))))</f>
        <v>1.2688571428571429E-2</v>
      </c>
      <c r="AL7">
        <v>0.1704</v>
      </c>
      <c r="AM7">
        <v>-6.2300000000000001E-2</v>
      </c>
      <c r="AN7">
        <v>-6.9999999999999999E-4</v>
      </c>
      <c r="AO7" s="35">
        <f>IF(AL7&gt;$AL$149,AL7-$AL$149,$AL$149-AL7)</f>
        <v>4.5907142857142869E-2</v>
      </c>
      <c r="AP7" s="35">
        <f>IF(AM7&gt;$D$149,AM7-$D$149,IF(AM7&gt;0,$D$149-AM7,IF(AM7&gt;(-$D$149),$D$149-(AM7*(-1)),(AM7+$D$149)*(-1))))</f>
        <v>6.1888571428571432E-2</v>
      </c>
      <c r="AQ7" s="35">
        <f>IF(AN7&gt;$D$149,AN7-$D$149,IF(AN7&gt;0,$D$149-AN7,IF(AN7&gt;(-$D$149),$D$149-(AN7*(-1)),(AN7+$D$149)*(-1))))</f>
        <v>2.8857142857142845E-4</v>
      </c>
      <c r="AR7">
        <v>0.1206</v>
      </c>
      <c r="AS7">
        <v>-7.7799999999999994E-2</v>
      </c>
      <c r="AT7">
        <v>1.7100000000000001E-2</v>
      </c>
      <c r="AU7" s="35">
        <f>IF(AR7&gt;$AR$149,AR7-$AR$149,$AR$149-AR7)</f>
        <v>1.620714285714267E-3</v>
      </c>
      <c r="AV7" s="35">
        <f>IF(AS7&gt;$D$149,AS7-$D$149,IF(AS7&gt;0,$D$149-AS7,IF(AS7&gt;(-$D$149),$D$149-(AS7*(-1)),(AS7+$D$149)*(-1))))</f>
        <v>7.7388571428571418E-2</v>
      </c>
      <c r="AW7" s="35">
        <f>IF(AT7&gt;$D$149,AT7-$D$149,IF(AT7&gt;0,$D$149-AT7,IF(AT7&gt;(-$D$149),$D$149-(AT7*(-1)),(AT7+$D$149)*(-1))))</f>
        <v>1.6688571428571428E-2</v>
      </c>
      <c r="AX7">
        <v>0.2215</v>
      </c>
      <c r="AY7">
        <v>-5.62E-2</v>
      </c>
      <c r="AZ7">
        <v>1.01E-2</v>
      </c>
      <c r="BA7" s="35">
        <f>IF(AX7&gt;$AX$149,AX7-$AX$149,$AX$149-AX7)</f>
        <v>4.3324285714285649E-2</v>
      </c>
      <c r="BB7" s="35">
        <f>IF(AY7&gt;$D$149,AY7-$D$149,IF(AY7&gt;0,$D$149-AY7,IF(AY7&gt;(-$D$149),$D$149-(AY7*(-1)),(AY7+$D$149)*(-1))))</f>
        <v>5.578857142857143E-2</v>
      </c>
      <c r="BC7" s="35">
        <f>IF(AZ7&gt;$D$149,AZ7-$D$149,IF(AZ7&gt;0,$D$149-AZ7,IF(AZ7&gt;(-$D$149),$D$149-(AZ7*(-1)),(AZ7+$D$149)*(-1))))</f>
        <v>9.6885714285714283E-3</v>
      </c>
    </row>
    <row r="8" spans="1:55" ht="15">
      <c r="A8" s="1">
        <v>2</v>
      </c>
      <c r="B8">
        <v>0.29649999999999999</v>
      </c>
      <c r="C8">
        <v>2.7E-2</v>
      </c>
      <c r="D8">
        <v>1E-3</v>
      </c>
      <c r="E8" s="34">
        <f t="shared" ref="E8:E71" si="0">IF(B8&gt;$B$149,B8-$B$149,$B$149-B8)</f>
        <v>3.0492857142856988E-3</v>
      </c>
      <c r="F8" s="34">
        <f t="shared" ref="F8:F71" si="1">IF(C8&gt;$C$149,C8-$C$149,IF(C8&gt;0,$C$149-C8,IF(C8&gt;(-$C$149),$C$149-(C8*(-1)),(C8+$C$149)*(-1))))</f>
        <v>1.6092142857142853E-2</v>
      </c>
      <c r="G8" s="34">
        <f t="shared" ref="G8:G71" si="2">IF(D8&gt;$D$149,D8-$D$149,IF(D8&gt;0,$D$149-D8,IF(D8&gt;(-$D$149),$D$149-(D8*(-1)),(D8+$D$149)*(-1))))</f>
        <v>5.8857142857142854E-4</v>
      </c>
      <c r="H8">
        <v>0.26950000000000002</v>
      </c>
      <c r="I8">
        <v>-1.6299999999999999E-2</v>
      </c>
      <c r="J8">
        <v>1.37E-2</v>
      </c>
      <c r="K8" s="35">
        <f t="shared" ref="K8:K71" si="3">IF(H8&gt;$H$149,H8-$H$149,$H$149-H8)</f>
        <v>3.5992142857142889E-2</v>
      </c>
      <c r="L8" s="35">
        <f t="shared" ref="L8:L71" si="4">IF(I8&gt;$D$149,I8-$D$149,IF(I8&gt;0,$D$149-I8,IF(I8&gt;(-$D$149),$D$149-(I8*(-1)),(I8+$D$149)*(-1))))</f>
        <v>1.5888571428571426E-2</v>
      </c>
      <c r="M8" s="35">
        <f t="shared" ref="M8:M71" si="5">IF(J8&gt;$D$149,J8-$D$149,IF(J8&gt;0,$D$149-J8,IF(J8&gt;(-$D$149),$D$149-(J8*(-1)),(J8+$D$149)*(-1))))</f>
        <v>1.3288571428571429E-2</v>
      </c>
      <c r="N8">
        <v>0.29599999999999999</v>
      </c>
      <c r="O8">
        <v>3.3999999999999998E-3</v>
      </c>
      <c r="P8">
        <v>1.5E-3</v>
      </c>
      <c r="Q8" s="35">
        <f t="shared" ref="Q8:Q71" si="6">IF(N8&gt;$N$149,N8-$N$149,$N$149-N8)</f>
        <v>3.428571428571503E-3</v>
      </c>
      <c r="R8" s="35">
        <f t="shared" ref="R8:R71" si="7">IF(O8&gt;$D$149,O8-$D$149,IF(O8&gt;0,$D$149-O8,IF(O8&gt;(-$D$149),$D$149-(O8*(-1)),(O8+$D$149)*(-1))))</f>
        <v>2.9885714285714281E-3</v>
      </c>
      <c r="S8" s="35">
        <f t="shared" ref="S8:S71" si="8">IF(P8&gt;$D$149,P8-$D$149,IF(P8&gt;0,$D$149-P8,IF(P8&gt;(-$D$149),$D$149-(P8*(-1)),(P8+$D$149)*(-1))))</f>
        <v>1.0885714285714285E-3</v>
      </c>
      <c r="T8">
        <v>0.24460000000000001</v>
      </c>
      <c r="U8">
        <v>-9.3600000000000003E-2</v>
      </c>
      <c r="V8">
        <v>-1.6299999999999999E-2</v>
      </c>
      <c r="W8" s="35">
        <f t="shared" ref="W8:W71" si="9">IF(T8&gt;$T$149,T8-$T$149,$T$149-T8)</f>
        <v>1.2111428571428523E-2</v>
      </c>
      <c r="X8" s="35">
        <f t="shared" ref="X8:X71" si="10">IF(U8&gt;$D$149,U8-$D$149,IF(U8&gt;0,$D$149-U8,IF(U8&gt;(-$D$149),$D$149-(U8*(-1)),(U8+$D$149)*(-1))))</f>
        <v>9.3188571428571426E-2</v>
      </c>
      <c r="Y8" s="35">
        <f t="shared" ref="Y8:Y71" si="11">IF(V8&gt;$D$149,V8-$D$149,IF(V8&gt;0,$D$149-V8,IF(V8&gt;(-$D$149),$D$149-(V8*(-1)),(V8+$D$149)*(-1))))</f>
        <v>1.5888571428571426E-2</v>
      </c>
      <c r="Z8">
        <v>7.9100000000000004E-2</v>
      </c>
      <c r="AA8">
        <v>8.8000000000000005E-3</v>
      </c>
      <c r="AB8">
        <v>-2.0500000000000001E-2</v>
      </c>
      <c r="AC8" s="35">
        <f t="shared" ref="AC8:AC71" si="12">IF(Z8&gt;$Z$149,Z8-$Z$149,$Z$149-Z8)</f>
        <v>2.0292857142857126E-2</v>
      </c>
      <c r="AD8" s="35">
        <f t="shared" ref="AD8:AD71" si="13">IF(AA8&gt;$D$149,AA8-$D$149,IF(AA8&gt;0,$D$149-AA8,IF(AA8&gt;(-$D$149),$D$149-(AA8*(-1)),(AA8+$D$149)*(-1))))</f>
        <v>8.3885714285714293E-3</v>
      </c>
      <c r="AE8" s="35">
        <f t="shared" ref="AE8:AE71" si="14">IF(AB8&gt;$D$149,AB8-$D$149,IF(AB8&gt;0,$D$149-AB8,IF(AB8&gt;(-$D$149),$D$149-(AB8*(-1)),(AB8+$D$149)*(-1))))</f>
        <v>2.0088571428571428E-2</v>
      </c>
      <c r="AF8">
        <v>0.16839999999999999</v>
      </c>
      <c r="AG8">
        <v>-6.8599999999999994E-2</v>
      </c>
      <c r="AH8">
        <v>2.7099999999999999E-2</v>
      </c>
      <c r="AI8" s="35">
        <f t="shared" ref="AI8:AI71" si="15">IF(AF8&gt;$AF$149,AF8-$AF$149,$AF$149-AF8)</f>
        <v>7.0420000000000121E-2</v>
      </c>
      <c r="AJ8" s="35">
        <f t="shared" ref="AJ8:AJ71" si="16">IF(AG8&gt;$D$149,AG8-$D$149,IF(AG8&gt;0,$D$149-AG8,IF(AG8&gt;(-$D$149),$D$149-(AG8*(-1)),(AG8+$D$149)*(-1))))</f>
        <v>6.8188571428571418E-2</v>
      </c>
      <c r="AK8" s="35">
        <f t="shared" ref="AK8:AK71" si="17">IF(AH8&gt;$D$149,AH8-$D$149,IF(AH8&gt;0,$D$149-AH8,IF(AH8&gt;(-$D$149),$D$149-(AH8*(-1)),(AH8+$D$149)*(-1))))</f>
        <v>2.6688571428571426E-2</v>
      </c>
      <c r="AL8">
        <v>0.17369999999999999</v>
      </c>
      <c r="AM8">
        <v>-5.1400000000000001E-2</v>
      </c>
      <c r="AN8">
        <v>-2.5999999999999999E-3</v>
      </c>
      <c r="AO8" s="35">
        <f t="shared" ref="AO8:AO71" si="18">IF(AL8&gt;$AL$149,AL8-$AL$149,$AL$149-AL8)</f>
        <v>4.2607142857142871E-2</v>
      </c>
      <c r="AP8" s="35">
        <f t="shared" ref="AP8:AP71" si="19">IF(AM8&gt;$D$149,AM8-$D$149,IF(AM8&gt;0,$D$149-AM8,IF(AM8&gt;(-$D$149),$D$149-(AM8*(-1)),(AM8+$D$149)*(-1))))</f>
        <v>5.0988571428571432E-2</v>
      </c>
      <c r="AQ8" s="35">
        <f t="shared" ref="AQ8:AQ71" si="20">IF(AN8&gt;$D$149,AN8-$D$149,IF(AN8&gt;0,$D$149-AN8,IF(AN8&gt;(-$D$149),$D$149-(AN8*(-1)),(AN8+$D$149)*(-1))))</f>
        <v>2.1885714285714282E-3</v>
      </c>
      <c r="AR8">
        <v>0.1002</v>
      </c>
      <c r="AS8">
        <v>-2.98E-2</v>
      </c>
      <c r="AT8">
        <v>-6.7000000000000002E-3</v>
      </c>
      <c r="AU8" s="35">
        <f t="shared" ref="AU8:AU71" si="21">IF(AR8&gt;$AR$149,AR8-$AR$149,$AR$149-AR8)</f>
        <v>1.8779285714285734E-2</v>
      </c>
      <c r="AV8" s="35">
        <f t="shared" ref="AV8:AV71" si="22">IF(AS8&gt;$D$149,AS8-$D$149,IF(AS8&gt;0,$D$149-AS8,IF(AS8&gt;(-$D$149),$D$149-(AS8*(-1)),(AS8+$D$149)*(-1))))</f>
        <v>2.9388571428571427E-2</v>
      </c>
      <c r="AW8" s="35">
        <f t="shared" ref="AW8:AW71" si="23">IF(AT8&gt;$D$149,AT8-$D$149,IF(AT8&gt;0,$D$149-AT8,IF(AT8&gt;(-$D$149),$D$149-(AT8*(-1)),(AT8+$D$149)*(-1))))</f>
        <v>6.288571428571429E-3</v>
      </c>
      <c r="AX8">
        <v>0.25380000000000003</v>
      </c>
      <c r="AY8">
        <v>-6.7199999999999996E-2</v>
      </c>
      <c r="AZ8">
        <v>-2.0000000000000001E-4</v>
      </c>
      <c r="BA8" s="35">
        <f t="shared" ref="BA8:BA71" si="24">IF(AX8&gt;$AX$149,AX8-$AX$149,$AX$149-AX8)</f>
        <v>7.5624285714285672E-2</v>
      </c>
      <c r="BB8" s="35">
        <f t="shared" ref="BB8:BB71" si="25">IF(AY8&gt;$D$149,AY8-$D$149,IF(AY8&gt;0,$D$149-AY8,IF(AY8&gt;(-$D$149),$D$149-(AY8*(-1)),(AY8+$D$149)*(-1))))</f>
        <v>6.6788571428571419E-2</v>
      </c>
      <c r="BC8" s="35">
        <f t="shared" ref="BC8:BC71" si="26">IF(AZ8&gt;$D$149,AZ8-$D$149,IF(AZ8&gt;0,$D$149-AZ8,IF(AZ8&gt;(-$D$149),$D$149-(AZ8*(-1)),(AZ8+$D$149)*(-1))))</f>
        <v>2.1142857142857153E-4</v>
      </c>
    </row>
    <row r="9" spans="1:55" ht="15">
      <c r="A9" s="1">
        <v>3</v>
      </c>
      <c r="B9">
        <v>0.30980000000000002</v>
      </c>
      <c r="C9">
        <v>3.9600000000000003E-2</v>
      </c>
      <c r="D9">
        <v>-1.43E-2</v>
      </c>
      <c r="E9" s="34">
        <f t="shared" si="0"/>
        <v>1.6349285714285733E-2</v>
      </c>
      <c r="F9" s="34">
        <f t="shared" si="1"/>
        <v>2.8692142857142861E-2</v>
      </c>
      <c r="G9" s="34">
        <f t="shared" si="2"/>
        <v>1.3888571428571429E-2</v>
      </c>
      <c r="H9">
        <v>0.22819999999999999</v>
      </c>
      <c r="I9">
        <v>1.09E-2</v>
      </c>
      <c r="J9">
        <v>2.52E-2</v>
      </c>
      <c r="K9" s="35">
        <f t="shared" si="3"/>
        <v>5.3078571428571419E-3</v>
      </c>
      <c r="L9" s="35">
        <f t="shared" si="4"/>
        <v>1.0488571428571429E-2</v>
      </c>
      <c r="M9" s="35">
        <f t="shared" si="5"/>
        <v>2.4788571428571427E-2</v>
      </c>
      <c r="N9">
        <v>0.2944</v>
      </c>
      <c r="O9">
        <v>3.8E-3</v>
      </c>
      <c r="P9">
        <v>4.0000000000000001E-3</v>
      </c>
      <c r="Q9" s="35">
        <f t="shared" si="6"/>
        <v>1.8285714285715127E-3</v>
      </c>
      <c r="R9" s="35">
        <f t="shared" si="7"/>
        <v>3.3885714285714283E-3</v>
      </c>
      <c r="S9" s="35">
        <f t="shared" si="8"/>
        <v>3.5885714285714284E-3</v>
      </c>
      <c r="T9">
        <v>0.2442</v>
      </c>
      <c r="U9">
        <v>-3.6299999999999999E-2</v>
      </c>
      <c r="V9">
        <v>-5.8999999999999999E-3</v>
      </c>
      <c r="W9" s="35">
        <f t="shared" si="9"/>
        <v>1.1711428571428512E-2</v>
      </c>
      <c r="X9" s="35">
        <f t="shared" si="10"/>
        <v>3.5888571428571429E-2</v>
      </c>
      <c r="Y9" s="35">
        <f t="shared" si="11"/>
        <v>5.4885714285714286E-3</v>
      </c>
      <c r="Z9">
        <v>0.1154</v>
      </c>
      <c r="AA9">
        <v>0.1075</v>
      </c>
      <c r="AB9">
        <v>-2.7900000000000001E-2</v>
      </c>
      <c r="AC9" s="35">
        <f t="shared" si="12"/>
        <v>1.6007142857142873E-2</v>
      </c>
      <c r="AD9" s="35">
        <f t="shared" si="13"/>
        <v>0.10708857142857142</v>
      </c>
      <c r="AE9" s="35">
        <f t="shared" si="14"/>
        <v>2.7488571428571428E-2</v>
      </c>
      <c r="AF9">
        <v>0.1734</v>
      </c>
      <c r="AG9">
        <v>-8.1799999999999998E-2</v>
      </c>
      <c r="AH9">
        <v>7.9200000000000007E-2</v>
      </c>
      <c r="AI9" s="35">
        <f t="shared" si="15"/>
        <v>6.5420000000000117E-2</v>
      </c>
      <c r="AJ9" s="35">
        <f t="shared" si="16"/>
        <v>8.1388571428571421E-2</v>
      </c>
      <c r="AK9" s="35">
        <f t="shared" si="17"/>
        <v>7.878857142857143E-2</v>
      </c>
      <c r="AL9">
        <v>0.21679999999999999</v>
      </c>
      <c r="AM9">
        <v>-5.0799999999999998E-2</v>
      </c>
      <c r="AN9">
        <v>-5.1999999999999998E-3</v>
      </c>
      <c r="AO9" s="35">
        <f t="shared" si="18"/>
        <v>4.9285714285712823E-4</v>
      </c>
      <c r="AP9" s="35">
        <f t="shared" si="19"/>
        <v>5.0388571428571428E-2</v>
      </c>
      <c r="AQ9" s="35">
        <f t="shared" si="20"/>
        <v>4.7885714285714285E-3</v>
      </c>
      <c r="AR9">
        <v>0.1042</v>
      </c>
      <c r="AS9">
        <v>-8.4400000000000003E-2</v>
      </c>
      <c r="AT9">
        <v>-2.76E-2</v>
      </c>
      <c r="AU9" s="35">
        <f t="shared" si="21"/>
        <v>1.4779285714285731E-2</v>
      </c>
      <c r="AV9" s="35">
        <f t="shared" si="22"/>
        <v>8.3988571428571426E-2</v>
      </c>
      <c r="AW9" s="35">
        <f t="shared" si="23"/>
        <v>2.7188571428571427E-2</v>
      </c>
      <c r="AX9">
        <v>0.2258</v>
      </c>
      <c r="AY9">
        <v>-7.4700000000000003E-2</v>
      </c>
      <c r="AZ9">
        <v>-0.01</v>
      </c>
      <c r="BA9" s="35">
        <f t="shared" si="24"/>
        <v>4.7624285714285647E-2</v>
      </c>
      <c r="BB9" s="35">
        <f t="shared" si="25"/>
        <v>7.4288571428571426E-2</v>
      </c>
      <c r="BC9" s="35">
        <f t="shared" si="26"/>
        <v>9.5885714285714289E-3</v>
      </c>
    </row>
    <row r="10" spans="1:55" ht="15">
      <c r="A10" s="1">
        <v>4</v>
      </c>
      <c r="B10">
        <v>0.3281</v>
      </c>
      <c r="C10">
        <v>2.9700000000000001E-2</v>
      </c>
      <c r="D10">
        <v>-1.8800000000000001E-2</v>
      </c>
      <c r="E10" s="34">
        <f t="shared" si="0"/>
        <v>3.4649285714285716E-2</v>
      </c>
      <c r="F10" s="34">
        <f t="shared" si="1"/>
        <v>1.8792142857142854E-2</v>
      </c>
      <c r="G10" s="34">
        <f t="shared" si="2"/>
        <v>1.8388571428571428E-2</v>
      </c>
      <c r="H10">
        <v>0.2482</v>
      </c>
      <c r="I10">
        <v>3.6799999999999999E-2</v>
      </c>
      <c r="J10">
        <v>3.3000000000000002E-2</v>
      </c>
      <c r="K10" s="35">
        <f t="shared" si="3"/>
        <v>1.4692142857142876E-2</v>
      </c>
      <c r="L10" s="35">
        <f t="shared" si="4"/>
        <v>3.638857142857143E-2</v>
      </c>
      <c r="M10" s="35">
        <f t="shared" si="5"/>
        <v>3.2588571428571432E-2</v>
      </c>
      <c r="N10">
        <v>0.27010000000000001</v>
      </c>
      <c r="O10">
        <v>1E-3</v>
      </c>
      <c r="P10">
        <v>7.7000000000000002E-3</v>
      </c>
      <c r="Q10" s="35">
        <f t="shared" si="6"/>
        <v>2.2471428571428476E-2</v>
      </c>
      <c r="R10" s="35">
        <f t="shared" si="7"/>
        <v>5.8857142857142854E-4</v>
      </c>
      <c r="S10" s="35">
        <f t="shared" si="8"/>
        <v>7.288571428571429E-3</v>
      </c>
      <c r="T10">
        <v>0.2014</v>
      </c>
      <c r="U10">
        <v>-1.5E-3</v>
      </c>
      <c r="V10">
        <v>3.7499999999999999E-2</v>
      </c>
      <c r="W10" s="35">
        <f t="shared" si="9"/>
        <v>3.1088571428571493E-2</v>
      </c>
      <c r="X10" s="35">
        <f t="shared" si="10"/>
        <v>1.0885714285714285E-3</v>
      </c>
      <c r="Y10" s="35">
        <f t="shared" si="11"/>
        <v>3.7088571428571429E-2</v>
      </c>
      <c r="Z10">
        <v>6.4600000000000005E-2</v>
      </c>
      <c r="AA10">
        <v>5.5999999999999999E-3</v>
      </c>
      <c r="AB10">
        <v>-9.7000000000000003E-3</v>
      </c>
      <c r="AC10" s="35">
        <f t="shared" si="12"/>
        <v>3.4792857142857125E-2</v>
      </c>
      <c r="AD10" s="35">
        <f t="shared" si="13"/>
        <v>5.1885714285714287E-3</v>
      </c>
      <c r="AE10" s="35">
        <f t="shared" si="14"/>
        <v>9.288571428571429E-3</v>
      </c>
      <c r="AF10">
        <v>0.13789999999999999</v>
      </c>
      <c r="AG10">
        <v>-3.8999999999999998E-3</v>
      </c>
      <c r="AH10">
        <v>-2.18E-2</v>
      </c>
      <c r="AI10" s="35">
        <f t="shared" si="15"/>
        <v>0.10092000000000012</v>
      </c>
      <c r="AJ10" s="35">
        <f t="shared" si="16"/>
        <v>3.4885714285714281E-3</v>
      </c>
      <c r="AK10" s="35">
        <f t="shared" si="17"/>
        <v>2.1388571428571427E-2</v>
      </c>
      <c r="AL10">
        <v>0.17680000000000001</v>
      </c>
      <c r="AM10">
        <v>-4.5199999999999997E-2</v>
      </c>
      <c r="AN10">
        <v>9.1999999999999998E-3</v>
      </c>
      <c r="AO10" s="35">
        <f t="shared" si="18"/>
        <v>3.9507142857142852E-2</v>
      </c>
      <c r="AP10" s="35">
        <f t="shared" si="19"/>
        <v>4.4788571428571428E-2</v>
      </c>
      <c r="AQ10" s="35">
        <f t="shared" si="20"/>
        <v>8.7885714285714286E-3</v>
      </c>
      <c r="AR10">
        <v>0.10009999999999999</v>
      </c>
      <c r="AS10">
        <v>-0.1038</v>
      </c>
      <c r="AT10">
        <v>-2.06E-2</v>
      </c>
      <c r="AU10" s="35">
        <f t="shared" si="21"/>
        <v>1.8879285714285737E-2</v>
      </c>
      <c r="AV10" s="35">
        <f t="shared" si="22"/>
        <v>0.10338857142857143</v>
      </c>
      <c r="AW10" s="35">
        <f t="shared" si="23"/>
        <v>2.0188571428571427E-2</v>
      </c>
      <c r="AX10">
        <v>0.22109999999999999</v>
      </c>
      <c r="AY10">
        <v>-9.0499999999999997E-2</v>
      </c>
      <c r="AZ10">
        <v>1.09E-2</v>
      </c>
      <c r="BA10" s="35">
        <f t="shared" si="24"/>
        <v>4.2924285714285637E-2</v>
      </c>
      <c r="BB10" s="35">
        <f t="shared" si="25"/>
        <v>9.0088571428571421E-2</v>
      </c>
      <c r="BC10" s="35">
        <f t="shared" si="26"/>
        <v>1.0488571428571429E-2</v>
      </c>
    </row>
    <row r="11" spans="1:55" ht="15">
      <c r="A11" s="1">
        <v>5</v>
      </c>
      <c r="B11">
        <v>0.30640000000000001</v>
      </c>
      <c r="C11">
        <v>1.7299999999999999E-2</v>
      </c>
      <c r="D11">
        <v>-1.7899999999999999E-2</v>
      </c>
      <c r="E11" s="34">
        <f t="shared" si="0"/>
        <v>1.2949285714285719E-2</v>
      </c>
      <c r="F11" s="34">
        <f t="shared" si="1"/>
        <v>6.3921428571428549E-3</v>
      </c>
      <c r="G11" s="34">
        <f t="shared" si="2"/>
        <v>1.7488571428571426E-2</v>
      </c>
      <c r="H11">
        <v>0.18840000000000001</v>
      </c>
      <c r="I11">
        <v>-5.3E-3</v>
      </c>
      <c r="J11">
        <v>1.52E-2</v>
      </c>
      <c r="K11" s="35">
        <f t="shared" si="3"/>
        <v>4.5107857142857116E-2</v>
      </c>
      <c r="L11" s="35">
        <f t="shared" si="4"/>
        <v>4.8885714285714288E-3</v>
      </c>
      <c r="M11" s="35">
        <f t="shared" si="5"/>
        <v>1.4788571428571429E-2</v>
      </c>
      <c r="N11">
        <v>0.26440000000000002</v>
      </c>
      <c r="O11">
        <v>1.9099999999999999E-2</v>
      </c>
      <c r="P11">
        <v>-5.4000000000000003E-3</v>
      </c>
      <c r="Q11" s="35">
        <f t="shared" si="6"/>
        <v>2.8171428571428458E-2</v>
      </c>
      <c r="R11" s="35">
        <f t="shared" si="7"/>
        <v>1.8688571428571426E-2</v>
      </c>
      <c r="S11" s="35">
        <f t="shared" si="8"/>
        <v>4.988571428571429E-3</v>
      </c>
      <c r="T11">
        <v>0.21809999999999999</v>
      </c>
      <c r="U11">
        <v>-8.4400000000000003E-2</v>
      </c>
      <c r="V11">
        <v>2.5000000000000001E-3</v>
      </c>
      <c r="W11" s="35">
        <f t="shared" si="9"/>
        <v>1.4388571428571501E-2</v>
      </c>
      <c r="X11" s="35">
        <f t="shared" si="10"/>
        <v>8.3988571428571426E-2</v>
      </c>
      <c r="Y11" s="35">
        <f t="shared" si="11"/>
        <v>2.0885714285714283E-3</v>
      </c>
      <c r="Z11">
        <v>0.1188</v>
      </c>
      <c r="AA11">
        <v>-3.6900000000000002E-2</v>
      </c>
      <c r="AB11">
        <v>4.8999999999999998E-3</v>
      </c>
      <c r="AC11" s="35">
        <f t="shared" si="12"/>
        <v>1.9407142857142873E-2</v>
      </c>
      <c r="AD11" s="35">
        <f t="shared" si="13"/>
        <v>3.6488571428571433E-2</v>
      </c>
      <c r="AE11" s="35">
        <f t="shared" si="14"/>
        <v>4.4885714285714286E-3</v>
      </c>
      <c r="AF11">
        <v>0.13200000000000001</v>
      </c>
      <c r="AG11">
        <v>-4.82E-2</v>
      </c>
      <c r="AH11">
        <v>0.02</v>
      </c>
      <c r="AI11" s="35">
        <f t="shared" si="15"/>
        <v>0.10682000000000011</v>
      </c>
      <c r="AJ11" s="35">
        <f t="shared" si="16"/>
        <v>4.778857142857143E-2</v>
      </c>
      <c r="AK11" s="35">
        <f t="shared" si="17"/>
        <v>1.9588571428571427E-2</v>
      </c>
      <c r="AL11">
        <v>0.17330000000000001</v>
      </c>
      <c r="AM11">
        <v>-3.6799999999999999E-2</v>
      </c>
      <c r="AN11">
        <v>1.0800000000000001E-2</v>
      </c>
      <c r="AO11" s="35">
        <f t="shared" si="18"/>
        <v>4.3007142857142855E-2</v>
      </c>
      <c r="AP11" s="35">
        <f t="shared" si="19"/>
        <v>3.638857142857143E-2</v>
      </c>
      <c r="AQ11" s="35">
        <f t="shared" si="20"/>
        <v>1.0388571428571429E-2</v>
      </c>
      <c r="AR11">
        <v>3.8899999999999997E-2</v>
      </c>
      <c r="AS11">
        <v>-4.3999999999999997E-2</v>
      </c>
      <c r="AT11">
        <v>-2.7199999999999998E-2</v>
      </c>
      <c r="AU11" s="35">
        <f t="shared" si="21"/>
        <v>8.0079285714285742E-2</v>
      </c>
      <c r="AV11" s="35">
        <f t="shared" si="22"/>
        <v>4.3588571428571428E-2</v>
      </c>
      <c r="AW11" s="35">
        <f t="shared" si="23"/>
        <v>2.6788571428571425E-2</v>
      </c>
      <c r="AX11">
        <v>0.23699999999999999</v>
      </c>
      <c r="AY11">
        <v>-0.1086</v>
      </c>
      <c r="AZ11">
        <v>6.3E-3</v>
      </c>
      <c r="BA11" s="35">
        <f t="shared" si="24"/>
        <v>5.8824285714285635E-2</v>
      </c>
      <c r="BB11" s="35">
        <f t="shared" si="25"/>
        <v>0.10818857142857143</v>
      </c>
      <c r="BC11" s="35">
        <f t="shared" si="26"/>
        <v>5.8885714285714288E-3</v>
      </c>
    </row>
    <row r="12" spans="1:55" ht="15">
      <c r="A12" s="1">
        <v>6</v>
      </c>
      <c r="B12">
        <v>0.29249999999999998</v>
      </c>
      <c r="C12">
        <v>2.6499999999999999E-2</v>
      </c>
      <c r="D12">
        <v>-2.3E-2</v>
      </c>
      <c r="E12" s="34">
        <f t="shared" si="0"/>
        <v>9.5071428571430472E-4</v>
      </c>
      <c r="F12" s="34">
        <f t="shared" si="1"/>
        <v>1.5592142857142855E-2</v>
      </c>
      <c r="G12" s="34">
        <f t="shared" si="2"/>
        <v>2.2588571428571427E-2</v>
      </c>
      <c r="H12">
        <v>0.2437</v>
      </c>
      <c r="I12">
        <v>-7.4000000000000003E-3</v>
      </c>
      <c r="J12">
        <v>1.2999999999999999E-3</v>
      </c>
      <c r="K12" s="35">
        <f t="shared" si="3"/>
        <v>1.0192142857142872E-2</v>
      </c>
      <c r="L12" s="35">
        <f t="shared" si="4"/>
        <v>6.9885714285714291E-3</v>
      </c>
      <c r="M12" s="35">
        <f t="shared" si="5"/>
        <v>8.8857142857142845E-4</v>
      </c>
      <c r="N12">
        <v>0.28339999999999999</v>
      </c>
      <c r="O12">
        <v>8.5000000000000006E-3</v>
      </c>
      <c r="P12">
        <v>-5.7000000000000002E-3</v>
      </c>
      <c r="Q12" s="35">
        <f t="shared" si="6"/>
        <v>9.1714285714284971E-3</v>
      </c>
      <c r="R12" s="35">
        <f t="shared" si="7"/>
        <v>8.0885714285714293E-3</v>
      </c>
      <c r="S12" s="35">
        <f t="shared" si="8"/>
        <v>5.2885714285714289E-3</v>
      </c>
      <c r="T12">
        <v>0.25519999999999998</v>
      </c>
      <c r="U12">
        <v>-6.3500000000000001E-2</v>
      </c>
      <c r="V12">
        <v>-8.0999999999999996E-3</v>
      </c>
      <c r="W12" s="35">
        <f t="shared" si="9"/>
        <v>2.2711428571428494E-2</v>
      </c>
      <c r="X12" s="35">
        <f t="shared" si="10"/>
        <v>6.3088571428571424E-2</v>
      </c>
      <c r="Y12" s="35">
        <f t="shared" si="11"/>
        <v>7.6885714285714283E-3</v>
      </c>
      <c r="Z12">
        <v>0.1183</v>
      </c>
      <c r="AA12">
        <v>2.7300000000000001E-2</v>
      </c>
      <c r="AB12">
        <v>3.1E-2</v>
      </c>
      <c r="AC12" s="35">
        <f t="shared" si="12"/>
        <v>1.8907142857142872E-2</v>
      </c>
      <c r="AD12" s="35">
        <f t="shared" si="13"/>
        <v>2.6888571428571428E-2</v>
      </c>
      <c r="AE12" s="35">
        <f t="shared" si="14"/>
        <v>3.0588571428571427E-2</v>
      </c>
      <c r="AF12">
        <v>0.13350000000000001</v>
      </c>
      <c r="AG12">
        <v>-1.8599999999999998E-2</v>
      </c>
      <c r="AH12">
        <v>1.0800000000000001E-2</v>
      </c>
      <c r="AI12" s="35">
        <f t="shared" si="15"/>
        <v>0.10532000000000011</v>
      </c>
      <c r="AJ12" s="35">
        <f t="shared" si="16"/>
        <v>1.8188571428571425E-2</v>
      </c>
      <c r="AK12" s="35">
        <f t="shared" si="17"/>
        <v>1.0388571428571429E-2</v>
      </c>
      <c r="AL12">
        <v>0.20599999999999999</v>
      </c>
      <c r="AM12">
        <v>-1.43E-2</v>
      </c>
      <c r="AN12">
        <v>1.4E-3</v>
      </c>
      <c r="AO12" s="35">
        <f t="shared" si="18"/>
        <v>1.0307142857142876E-2</v>
      </c>
      <c r="AP12" s="35">
        <f t="shared" si="19"/>
        <v>1.3888571428571429E-2</v>
      </c>
      <c r="AQ12" s="35">
        <f t="shared" si="20"/>
        <v>9.885714285714285E-4</v>
      </c>
      <c r="AR12">
        <v>6.3600000000000004E-2</v>
      </c>
      <c r="AS12">
        <v>-2.3E-2</v>
      </c>
      <c r="AT12">
        <v>-4.4000000000000003E-3</v>
      </c>
      <c r="AU12" s="35">
        <f t="shared" si="21"/>
        <v>5.5379285714285728E-2</v>
      </c>
      <c r="AV12" s="35">
        <f t="shared" si="22"/>
        <v>2.2588571428571427E-2</v>
      </c>
      <c r="AW12" s="35">
        <f t="shared" si="23"/>
        <v>3.988571428571429E-3</v>
      </c>
      <c r="AX12">
        <v>0.20319999999999999</v>
      </c>
      <c r="AY12">
        <v>-8.9099999999999999E-2</v>
      </c>
      <c r="AZ12">
        <v>-1.17E-2</v>
      </c>
      <c r="BA12" s="35">
        <f t="shared" si="24"/>
        <v>2.5024285714285638E-2</v>
      </c>
      <c r="BB12" s="35">
        <f t="shared" si="25"/>
        <v>8.8688571428571422E-2</v>
      </c>
      <c r="BC12" s="35">
        <f t="shared" si="26"/>
        <v>1.1288571428571429E-2</v>
      </c>
    </row>
    <row r="13" spans="1:55" ht="15">
      <c r="A13" s="1">
        <v>7</v>
      </c>
      <c r="B13">
        <v>0.30309999999999998</v>
      </c>
      <c r="C13">
        <v>3.1800000000000002E-2</v>
      </c>
      <c r="D13">
        <v>-1.23E-2</v>
      </c>
      <c r="E13" s="34">
        <f t="shared" si="0"/>
        <v>9.6492857142856936E-3</v>
      </c>
      <c r="F13" s="34">
        <f t="shared" si="1"/>
        <v>2.0892142857142859E-2</v>
      </c>
      <c r="G13" s="34">
        <f t="shared" si="2"/>
        <v>1.1888571428571429E-2</v>
      </c>
      <c r="H13">
        <v>0.2853</v>
      </c>
      <c r="I13">
        <v>-6.1199999999999997E-2</v>
      </c>
      <c r="J13">
        <v>2.47E-2</v>
      </c>
      <c r="K13" s="35">
        <f t="shared" si="3"/>
        <v>5.179214285714287E-2</v>
      </c>
      <c r="L13" s="35">
        <f t="shared" si="4"/>
        <v>6.0788571428571428E-2</v>
      </c>
      <c r="M13" s="35">
        <f t="shared" si="5"/>
        <v>2.4288571428571427E-2</v>
      </c>
      <c r="N13">
        <v>0.28499999999999998</v>
      </c>
      <c r="O13">
        <v>1.4E-2</v>
      </c>
      <c r="P13">
        <v>8.5000000000000006E-3</v>
      </c>
      <c r="Q13" s="35">
        <f t="shared" si="6"/>
        <v>7.5714285714285068E-3</v>
      </c>
      <c r="R13" s="35">
        <f t="shared" si="7"/>
        <v>1.3588571428571429E-2</v>
      </c>
      <c r="S13" s="35">
        <f t="shared" si="8"/>
        <v>8.0885714285714293E-3</v>
      </c>
      <c r="T13">
        <v>0.2671</v>
      </c>
      <c r="U13">
        <v>-9.8699999999999996E-2</v>
      </c>
      <c r="V13">
        <v>-1.41E-2</v>
      </c>
      <c r="W13" s="35">
        <f t="shared" si="9"/>
        <v>3.4611428571428515E-2</v>
      </c>
      <c r="X13" s="35">
        <f t="shared" si="10"/>
        <v>9.828857142857142E-2</v>
      </c>
      <c r="Y13" s="35">
        <f t="shared" si="11"/>
        <v>1.3688571428571428E-2</v>
      </c>
      <c r="Z13">
        <v>8.7900000000000006E-2</v>
      </c>
      <c r="AA13">
        <v>-4.8899999999999999E-2</v>
      </c>
      <c r="AB13">
        <v>3.7199999999999997E-2</v>
      </c>
      <c r="AC13" s="35">
        <f t="shared" si="12"/>
        <v>1.1492857142857124E-2</v>
      </c>
      <c r="AD13" s="35">
        <f t="shared" si="13"/>
        <v>4.8488571428571429E-2</v>
      </c>
      <c r="AE13" s="35">
        <f t="shared" si="14"/>
        <v>3.6788571428571427E-2</v>
      </c>
      <c r="AF13">
        <v>0.14699999999999999</v>
      </c>
      <c r="AG13">
        <v>-4.9099999999999998E-2</v>
      </c>
      <c r="AH13">
        <v>-1.01E-2</v>
      </c>
      <c r="AI13" s="35">
        <f t="shared" si="15"/>
        <v>9.1820000000000124E-2</v>
      </c>
      <c r="AJ13" s="35">
        <f t="shared" si="16"/>
        <v>4.8688571428571428E-2</v>
      </c>
      <c r="AK13" s="35">
        <f t="shared" si="17"/>
        <v>9.6885714285714283E-3</v>
      </c>
      <c r="AL13">
        <v>0.21199999999999999</v>
      </c>
      <c r="AM13">
        <v>-1.0800000000000001E-2</v>
      </c>
      <c r="AN13">
        <v>-1.1000000000000001E-3</v>
      </c>
      <c r="AO13" s="35">
        <f t="shared" si="18"/>
        <v>4.3071428571428705E-3</v>
      </c>
      <c r="AP13" s="35">
        <f t="shared" si="19"/>
        <v>1.0388571428571429E-2</v>
      </c>
      <c r="AQ13" s="35">
        <f t="shared" si="20"/>
        <v>6.8857142857142858E-4</v>
      </c>
      <c r="AR13">
        <v>6.2199999999999998E-2</v>
      </c>
      <c r="AS13">
        <v>-2.5600000000000001E-2</v>
      </c>
      <c r="AT13">
        <v>-1.77E-2</v>
      </c>
      <c r="AU13" s="35">
        <f t="shared" si="21"/>
        <v>5.6779285714285734E-2</v>
      </c>
      <c r="AV13" s="35">
        <f t="shared" si="22"/>
        <v>2.5188571428571428E-2</v>
      </c>
      <c r="AW13" s="35">
        <f t="shared" si="23"/>
        <v>1.7288571428571427E-2</v>
      </c>
      <c r="AX13">
        <v>0.21859999999999999</v>
      </c>
      <c r="AY13">
        <v>-6.13E-2</v>
      </c>
      <c r="AZ13">
        <v>-6.7000000000000002E-3</v>
      </c>
      <c r="BA13" s="35">
        <f t="shared" si="24"/>
        <v>4.0424285714285635E-2</v>
      </c>
      <c r="BB13" s="35">
        <f t="shared" si="25"/>
        <v>6.0888571428571431E-2</v>
      </c>
      <c r="BC13" s="35">
        <f t="shared" si="26"/>
        <v>6.288571428571429E-3</v>
      </c>
    </row>
    <row r="14" spans="1:55" ht="15">
      <c r="A14" s="1">
        <v>8</v>
      </c>
      <c r="B14">
        <v>0.29730000000000001</v>
      </c>
      <c r="C14">
        <v>1.04E-2</v>
      </c>
      <c r="D14">
        <v>-4.4000000000000003E-3</v>
      </c>
      <c r="E14" s="34">
        <f t="shared" si="0"/>
        <v>3.8492857142857217E-3</v>
      </c>
      <c r="F14" s="34">
        <f t="shared" si="1"/>
        <v>5.0785714285714496E-4</v>
      </c>
      <c r="G14" s="34">
        <f t="shared" si="2"/>
        <v>3.988571428571429E-3</v>
      </c>
      <c r="H14">
        <v>0.2455</v>
      </c>
      <c r="I14">
        <v>-8.3000000000000001E-3</v>
      </c>
      <c r="J14">
        <v>1.9599999999999999E-2</v>
      </c>
      <c r="K14" s="35">
        <f t="shared" si="3"/>
        <v>1.1992142857142868E-2</v>
      </c>
      <c r="L14" s="35">
        <f t="shared" si="4"/>
        <v>7.8885714285714288E-3</v>
      </c>
      <c r="M14" s="35">
        <f t="shared" si="5"/>
        <v>1.9188571428571426E-2</v>
      </c>
      <c r="N14">
        <v>0.30869999999999997</v>
      </c>
      <c r="O14">
        <v>2.8899999999999999E-2</v>
      </c>
      <c r="P14">
        <v>3.5999999999999999E-3</v>
      </c>
      <c r="Q14" s="35">
        <f t="shared" si="6"/>
        <v>1.6128571428571492E-2</v>
      </c>
      <c r="R14" s="35">
        <f t="shared" si="7"/>
        <v>2.8488571428571426E-2</v>
      </c>
      <c r="S14" s="35">
        <f t="shared" si="8"/>
        <v>3.1885714285714282E-3</v>
      </c>
      <c r="T14">
        <v>0.2137</v>
      </c>
      <c r="U14">
        <v>-8.5300000000000001E-2</v>
      </c>
      <c r="V14">
        <v>2.76E-2</v>
      </c>
      <c r="W14" s="35">
        <f t="shared" si="9"/>
        <v>1.8788571428571488E-2</v>
      </c>
      <c r="X14" s="35">
        <f t="shared" si="10"/>
        <v>8.4888571428571424E-2</v>
      </c>
      <c r="Y14" s="35">
        <f t="shared" si="11"/>
        <v>2.7188571428571427E-2</v>
      </c>
      <c r="Z14">
        <v>7.0999999999999994E-2</v>
      </c>
      <c r="AA14">
        <v>0</v>
      </c>
      <c r="AB14">
        <v>5.8299999999999998E-2</v>
      </c>
      <c r="AC14" s="35">
        <f t="shared" si="12"/>
        <v>2.8392857142857136E-2</v>
      </c>
      <c r="AD14" s="35">
        <f t="shared" si="13"/>
        <v>4.1142857142857154E-4</v>
      </c>
      <c r="AE14" s="35">
        <f t="shared" si="14"/>
        <v>5.7888571428571428E-2</v>
      </c>
      <c r="AF14">
        <v>0.1973</v>
      </c>
      <c r="AG14">
        <v>-5.7799999999999997E-2</v>
      </c>
      <c r="AH14">
        <v>-1.5900000000000001E-2</v>
      </c>
      <c r="AI14" s="35">
        <f t="shared" si="15"/>
        <v>4.1520000000000112E-2</v>
      </c>
      <c r="AJ14" s="35">
        <f t="shared" si="16"/>
        <v>5.7388571428571428E-2</v>
      </c>
      <c r="AK14" s="35">
        <f t="shared" si="17"/>
        <v>1.548857142857143E-2</v>
      </c>
      <c r="AL14">
        <v>0.2175</v>
      </c>
      <c r="AM14">
        <v>-2.2200000000000001E-2</v>
      </c>
      <c r="AN14">
        <v>1.4E-3</v>
      </c>
      <c r="AO14" s="35">
        <f t="shared" si="18"/>
        <v>1.1928571428571344E-3</v>
      </c>
      <c r="AP14" s="35">
        <f t="shared" si="19"/>
        <v>2.1788571428571428E-2</v>
      </c>
      <c r="AQ14" s="35">
        <f t="shared" si="20"/>
        <v>9.885714285714285E-4</v>
      </c>
      <c r="AR14">
        <v>6.0999999999999999E-2</v>
      </c>
      <c r="AS14">
        <v>-7.0000000000000001E-3</v>
      </c>
      <c r="AT14">
        <v>-1.9699999999999999E-2</v>
      </c>
      <c r="AU14" s="35">
        <f t="shared" si="21"/>
        <v>5.7979285714285733E-2</v>
      </c>
      <c r="AV14" s="35">
        <f t="shared" si="22"/>
        <v>6.5885714285714289E-3</v>
      </c>
      <c r="AW14" s="35">
        <f t="shared" si="23"/>
        <v>1.9288571428571426E-2</v>
      </c>
      <c r="AX14">
        <v>0.17030000000000001</v>
      </c>
      <c r="AY14">
        <v>-7.2999999999999995E-2</v>
      </c>
      <c r="AZ14">
        <v>-1.0999999999999999E-2</v>
      </c>
      <c r="BA14" s="35">
        <f t="shared" si="24"/>
        <v>7.875714285714347E-3</v>
      </c>
      <c r="BB14" s="35">
        <f t="shared" si="25"/>
        <v>7.2588571428571419E-2</v>
      </c>
      <c r="BC14" s="35">
        <f t="shared" si="26"/>
        <v>1.0588571428571428E-2</v>
      </c>
    </row>
    <row r="15" spans="1:55" ht="15">
      <c r="A15" s="1">
        <v>9</v>
      </c>
      <c r="B15">
        <v>0.31609999999999999</v>
      </c>
      <c r="C15">
        <v>1.9400000000000001E-2</v>
      </c>
      <c r="D15">
        <v>-7.3000000000000001E-3</v>
      </c>
      <c r="E15" s="34">
        <f t="shared" si="0"/>
        <v>2.2649285714285705E-2</v>
      </c>
      <c r="F15" s="34">
        <f t="shared" si="1"/>
        <v>8.4921428571428561E-3</v>
      </c>
      <c r="G15" s="34">
        <f t="shared" si="2"/>
        <v>6.8885714285714288E-3</v>
      </c>
      <c r="H15">
        <v>0.16619999999999999</v>
      </c>
      <c r="I15">
        <v>5.5999999999999999E-3</v>
      </c>
      <c r="J15">
        <v>5.79E-2</v>
      </c>
      <c r="K15" s="35">
        <f t="shared" si="3"/>
        <v>6.7307857142857141E-2</v>
      </c>
      <c r="L15" s="35">
        <f t="shared" si="4"/>
        <v>5.1885714285714287E-3</v>
      </c>
      <c r="M15" s="35">
        <f t="shared" si="5"/>
        <v>5.7488571428571431E-2</v>
      </c>
      <c r="N15">
        <v>0.30399999999999999</v>
      </c>
      <c r="O15">
        <v>3.8899999999999997E-2</v>
      </c>
      <c r="P15">
        <v>5.5999999999999999E-3</v>
      </c>
      <c r="Q15" s="35">
        <f t="shared" si="6"/>
        <v>1.142857142857151E-2</v>
      </c>
      <c r="R15" s="35">
        <f t="shared" si="7"/>
        <v>3.8488571428571428E-2</v>
      </c>
      <c r="S15" s="35">
        <f t="shared" si="8"/>
        <v>5.1885714285714287E-3</v>
      </c>
      <c r="T15">
        <v>0.21360000000000001</v>
      </c>
      <c r="U15">
        <v>-3.0200000000000001E-2</v>
      </c>
      <c r="V15">
        <v>1.4E-3</v>
      </c>
      <c r="W15" s="35">
        <f t="shared" si="9"/>
        <v>1.8888571428571477E-2</v>
      </c>
      <c r="X15" s="35">
        <f t="shared" si="10"/>
        <v>2.9788571428571428E-2</v>
      </c>
      <c r="Y15" s="35">
        <f t="shared" si="11"/>
        <v>9.885714285714285E-4</v>
      </c>
      <c r="Z15">
        <v>6.2899999999999998E-2</v>
      </c>
      <c r="AA15">
        <v>-6.0600000000000001E-2</v>
      </c>
      <c r="AB15">
        <v>4.3299999999999998E-2</v>
      </c>
      <c r="AC15" s="35">
        <f t="shared" si="12"/>
        <v>3.6492857142857132E-2</v>
      </c>
      <c r="AD15" s="35">
        <f t="shared" si="13"/>
        <v>6.0188571428571432E-2</v>
      </c>
      <c r="AE15" s="35">
        <f t="shared" si="14"/>
        <v>4.2888571428571429E-2</v>
      </c>
      <c r="AF15">
        <v>0.192</v>
      </c>
      <c r="AG15">
        <v>-8.1000000000000003E-2</v>
      </c>
      <c r="AH15">
        <v>-2.5999999999999999E-3</v>
      </c>
      <c r="AI15" s="35">
        <f t="shared" si="15"/>
        <v>4.6820000000000112E-2</v>
      </c>
      <c r="AJ15" s="35">
        <f t="shared" si="16"/>
        <v>8.0588571428571426E-2</v>
      </c>
      <c r="AK15" s="35">
        <f t="shared" si="17"/>
        <v>2.1885714285714282E-3</v>
      </c>
      <c r="AL15">
        <v>0.2213</v>
      </c>
      <c r="AM15">
        <v>-7.1499999999999994E-2</v>
      </c>
      <c r="AN15">
        <v>-1.5E-3</v>
      </c>
      <c r="AO15" s="35">
        <f t="shared" si="18"/>
        <v>4.9928571428571322E-3</v>
      </c>
      <c r="AP15" s="35">
        <f t="shared" si="19"/>
        <v>7.1088571428571418E-2</v>
      </c>
      <c r="AQ15" s="35">
        <f t="shared" si="20"/>
        <v>1.0885714285714285E-3</v>
      </c>
      <c r="AR15">
        <v>8.8599999999999998E-2</v>
      </c>
      <c r="AS15">
        <v>-3.6499999999999998E-2</v>
      </c>
      <c r="AT15">
        <v>-9.9000000000000008E-3</v>
      </c>
      <c r="AU15" s="35">
        <f t="shared" si="21"/>
        <v>3.0379285714285734E-2</v>
      </c>
      <c r="AV15" s="35">
        <f t="shared" si="22"/>
        <v>3.6088571428571428E-2</v>
      </c>
      <c r="AW15" s="35">
        <f t="shared" si="23"/>
        <v>9.4885714285714295E-3</v>
      </c>
      <c r="AX15">
        <v>0.11559999999999999</v>
      </c>
      <c r="AY15">
        <v>-6.1899999999999997E-2</v>
      </c>
      <c r="AZ15">
        <v>1.8800000000000001E-2</v>
      </c>
      <c r="BA15" s="35">
        <f t="shared" si="24"/>
        <v>6.2575714285714359E-2</v>
      </c>
      <c r="BB15" s="35">
        <f t="shared" si="25"/>
        <v>6.1488571428571427E-2</v>
      </c>
      <c r="BC15" s="35">
        <f t="shared" si="26"/>
        <v>1.8388571428571428E-2</v>
      </c>
    </row>
    <row r="16" spans="1:55" ht="15">
      <c r="A16" s="1">
        <v>10</v>
      </c>
      <c r="B16">
        <v>0.30359999999999998</v>
      </c>
      <c r="C16">
        <v>1.7500000000000002E-2</v>
      </c>
      <c r="D16">
        <v>-2.3999999999999998E-3</v>
      </c>
      <c r="E16" s="34">
        <f t="shared" si="0"/>
        <v>1.0149285714285694E-2</v>
      </c>
      <c r="F16" s="34">
        <f t="shared" si="1"/>
        <v>6.5921428571428572E-3</v>
      </c>
      <c r="G16" s="34">
        <f t="shared" si="2"/>
        <v>1.9885714285714281E-3</v>
      </c>
      <c r="H16">
        <v>0.15809999999999999</v>
      </c>
      <c r="I16">
        <v>6.0499999999999998E-2</v>
      </c>
      <c r="J16">
        <v>4.5900000000000003E-2</v>
      </c>
      <c r="K16" s="35">
        <f t="shared" si="3"/>
        <v>7.5407857142857138E-2</v>
      </c>
      <c r="L16" s="35">
        <f t="shared" si="4"/>
        <v>6.0088571428571429E-2</v>
      </c>
      <c r="M16" s="35">
        <f t="shared" si="5"/>
        <v>4.5488571428571434E-2</v>
      </c>
      <c r="N16">
        <v>0.30380000000000001</v>
      </c>
      <c r="O16">
        <v>3.5999999999999997E-2</v>
      </c>
      <c r="P16">
        <v>7.9000000000000008E-3</v>
      </c>
      <c r="Q16" s="35">
        <f t="shared" si="6"/>
        <v>1.1228571428571532E-2</v>
      </c>
      <c r="R16" s="35">
        <f t="shared" si="7"/>
        <v>3.5588571428571428E-2</v>
      </c>
      <c r="S16" s="35">
        <f t="shared" si="8"/>
        <v>7.4885714285714295E-3</v>
      </c>
      <c r="T16">
        <v>0.26790000000000003</v>
      </c>
      <c r="U16">
        <v>-5.7000000000000002E-2</v>
      </c>
      <c r="V16">
        <v>1.8599999999999998E-2</v>
      </c>
      <c r="W16" s="35">
        <f t="shared" si="9"/>
        <v>3.5411428571428538E-2</v>
      </c>
      <c r="X16" s="35">
        <f t="shared" si="10"/>
        <v>5.6588571428571433E-2</v>
      </c>
      <c r="Y16" s="35">
        <f t="shared" si="11"/>
        <v>1.8188571428571425E-2</v>
      </c>
      <c r="Z16">
        <v>3.7900000000000003E-2</v>
      </c>
      <c r="AA16">
        <v>-2.18E-2</v>
      </c>
      <c r="AB16">
        <v>2.4199999999999999E-2</v>
      </c>
      <c r="AC16" s="35">
        <f t="shared" si="12"/>
        <v>6.1492857142857127E-2</v>
      </c>
      <c r="AD16" s="35">
        <f t="shared" si="13"/>
        <v>2.1388571428571427E-2</v>
      </c>
      <c r="AE16" s="35">
        <f t="shared" si="14"/>
        <v>2.3788571428571426E-2</v>
      </c>
      <c r="AF16">
        <v>0.1759</v>
      </c>
      <c r="AG16">
        <v>-7.6799999999999993E-2</v>
      </c>
      <c r="AH16">
        <v>7.4999999999999997E-3</v>
      </c>
      <c r="AI16" s="35">
        <f t="shared" si="15"/>
        <v>6.2920000000000115E-2</v>
      </c>
      <c r="AJ16" s="35">
        <f t="shared" si="16"/>
        <v>7.6388571428571417E-2</v>
      </c>
      <c r="AK16" s="35">
        <f t="shared" si="17"/>
        <v>7.0885714285714285E-3</v>
      </c>
      <c r="AL16">
        <v>0.20269999999999999</v>
      </c>
      <c r="AM16">
        <v>-5.1499999999999997E-2</v>
      </c>
      <c r="AN16">
        <v>-2.5600000000000001E-2</v>
      </c>
      <c r="AO16" s="35">
        <f t="shared" si="18"/>
        <v>1.3607142857142873E-2</v>
      </c>
      <c r="AP16" s="35">
        <f t="shared" si="19"/>
        <v>5.1088571428571428E-2</v>
      </c>
      <c r="AQ16" s="35">
        <f t="shared" si="20"/>
        <v>2.5188571428571428E-2</v>
      </c>
      <c r="AR16">
        <v>0.1174</v>
      </c>
      <c r="AS16">
        <v>-8.0100000000000005E-2</v>
      </c>
      <c r="AT16">
        <v>8.6E-3</v>
      </c>
      <c r="AU16" s="35">
        <f t="shared" si="21"/>
        <v>1.5792857142857275E-3</v>
      </c>
      <c r="AV16" s="35">
        <f t="shared" si="22"/>
        <v>7.9688571428571428E-2</v>
      </c>
      <c r="AW16" s="35">
        <f t="shared" si="23"/>
        <v>8.1885714285714287E-3</v>
      </c>
      <c r="AX16">
        <v>0.13789999999999999</v>
      </c>
      <c r="AY16">
        <v>-1.6400000000000001E-2</v>
      </c>
      <c r="AZ16">
        <v>1.2999999999999999E-3</v>
      </c>
      <c r="BA16" s="35">
        <f t="shared" si="24"/>
        <v>4.0275714285714359E-2</v>
      </c>
      <c r="BB16" s="35">
        <f t="shared" si="25"/>
        <v>1.5988571428571428E-2</v>
      </c>
      <c r="BC16" s="35">
        <f t="shared" si="26"/>
        <v>8.8857142857142845E-4</v>
      </c>
    </row>
    <row r="17" spans="1:55" ht="15">
      <c r="A17" s="1">
        <v>11</v>
      </c>
      <c r="B17">
        <v>0.29549999999999998</v>
      </c>
      <c r="C17">
        <v>6.6E-3</v>
      </c>
      <c r="D17">
        <v>8.3999999999999995E-3</v>
      </c>
      <c r="E17" s="34">
        <f t="shared" si="0"/>
        <v>2.0492857142856979E-3</v>
      </c>
      <c r="F17" s="34">
        <f t="shared" si="1"/>
        <v>4.3078571428571445E-3</v>
      </c>
      <c r="G17" s="34">
        <f t="shared" si="2"/>
        <v>7.9885714285714282E-3</v>
      </c>
      <c r="H17">
        <v>0.22770000000000001</v>
      </c>
      <c r="I17">
        <v>6.4299999999999996E-2</v>
      </c>
      <c r="J17">
        <v>1.47E-2</v>
      </c>
      <c r="K17" s="35">
        <f t="shared" si="3"/>
        <v>5.8078571428571146E-3</v>
      </c>
      <c r="L17" s="35">
        <f t="shared" si="4"/>
        <v>6.388857142857142E-2</v>
      </c>
      <c r="M17" s="35">
        <f t="shared" si="5"/>
        <v>1.4288571428571428E-2</v>
      </c>
      <c r="N17">
        <v>0.30599999999999999</v>
      </c>
      <c r="O17">
        <v>2.12E-2</v>
      </c>
      <c r="P17">
        <v>-4.8999999999999998E-3</v>
      </c>
      <c r="Q17" s="35">
        <f t="shared" si="6"/>
        <v>1.3428571428571512E-2</v>
      </c>
      <c r="R17" s="35">
        <f t="shared" si="7"/>
        <v>2.0788571428571427E-2</v>
      </c>
      <c r="S17" s="35">
        <f t="shared" si="8"/>
        <v>4.4885714285714286E-3</v>
      </c>
      <c r="T17">
        <v>0.22589999999999999</v>
      </c>
      <c r="U17">
        <v>-3.3399999999999999E-2</v>
      </c>
      <c r="V17">
        <v>1.35E-2</v>
      </c>
      <c r="W17" s="35">
        <f t="shared" si="9"/>
        <v>6.5885714285714991E-3</v>
      </c>
      <c r="X17" s="35">
        <f t="shared" si="10"/>
        <v>3.298857142857143E-2</v>
      </c>
      <c r="Y17" s="35">
        <f t="shared" si="11"/>
        <v>1.3088571428571429E-2</v>
      </c>
      <c r="Z17">
        <v>3.8399999999999997E-2</v>
      </c>
      <c r="AA17">
        <v>-1.9300000000000001E-2</v>
      </c>
      <c r="AB17">
        <v>1.14E-2</v>
      </c>
      <c r="AC17" s="35">
        <f t="shared" si="12"/>
        <v>6.0992857142857133E-2</v>
      </c>
      <c r="AD17" s="35">
        <f t="shared" si="13"/>
        <v>1.8888571428571428E-2</v>
      </c>
      <c r="AE17" s="35">
        <f t="shared" si="14"/>
        <v>1.0988571428571429E-2</v>
      </c>
      <c r="AF17">
        <v>0.21909999999999999</v>
      </c>
      <c r="AG17">
        <v>-5.8200000000000002E-2</v>
      </c>
      <c r="AH17">
        <v>2.81E-2</v>
      </c>
      <c r="AI17" s="35">
        <f t="shared" si="15"/>
        <v>1.9720000000000126E-2</v>
      </c>
      <c r="AJ17" s="35">
        <f t="shared" si="16"/>
        <v>5.7788571428571432E-2</v>
      </c>
      <c r="AK17" s="35">
        <f t="shared" si="17"/>
        <v>2.7688571428571427E-2</v>
      </c>
      <c r="AL17">
        <v>0.1794</v>
      </c>
      <c r="AM17">
        <v>-5.1499999999999997E-2</v>
      </c>
      <c r="AN17">
        <v>1.83E-2</v>
      </c>
      <c r="AO17" s="35">
        <f t="shared" si="18"/>
        <v>3.6907142857142861E-2</v>
      </c>
      <c r="AP17" s="35">
        <f t="shared" si="19"/>
        <v>5.1088571428571428E-2</v>
      </c>
      <c r="AQ17" s="35">
        <f t="shared" si="20"/>
        <v>1.7888571428571427E-2</v>
      </c>
      <c r="AR17">
        <v>0.111</v>
      </c>
      <c r="AS17">
        <v>-2.4899999999999999E-2</v>
      </c>
      <c r="AT17">
        <v>1.6799999999999999E-2</v>
      </c>
      <c r="AU17" s="35">
        <f t="shared" si="21"/>
        <v>7.9792857142857304E-3</v>
      </c>
      <c r="AV17" s="35">
        <f t="shared" si="22"/>
        <v>2.4488571428571426E-2</v>
      </c>
      <c r="AW17" s="35">
        <f t="shared" si="23"/>
        <v>1.6388571428571426E-2</v>
      </c>
      <c r="AX17">
        <v>0.1552</v>
      </c>
      <c r="AY17">
        <v>-1.21E-2</v>
      </c>
      <c r="AZ17">
        <v>1.0500000000000001E-2</v>
      </c>
      <c r="BA17" s="35">
        <f t="shared" si="24"/>
        <v>2.2975714285714349E-2</v>
      </c>
      <c r="BB17" s="35">
        <f t="shared" si="25"/>
        <v>1.1688571428571428E-2</v>
      </c>
      <c r="BC17" s="35">
        <f t="shared" si="26"/>
        <v>1.0088571428571429E-2</v>
      </c>
    </row>
    <row r="18" spans="1:55" ht="15">
      <c r="A18" s="1">
        <v>12</v>
      </c>
      <c r="B18">
        <v>0.29430000000000001</v>
      </c>
      <c r="C18">
        <v>5.8999999999999999E-3</v>
      </c>
      <c r="D18">
        <v>1.2E-2</v>
      </c>
      <c r="E18" s="34">
        <f t="shared" si="0"/>
        <v>8.4928571428571908E-4</v>
      </c>
      <c r="F18" s="34">
        <f t="shared" si="1"/>
        <v>5.0078571428571446E-3</v>
      </c>
      <c r="G18" s="34">
        <f t="shared" si="2"/>
        <v>1.1588571428571429E-2</v>
      </c>
      <c r="H18">
        <v>0.18210000000000001</v>
      </c>
      <c r="I18">
        <v>4.0399999999999998E-2</v>
      </c>
      <c r="J18">
        <v>3.5700000000000003E-2</v>
      </c>
      <c r="K18" s="35">
        <f t="shared" si="3"/>
        <v>5.1407857142857116E-2</v>
      </c>
      <c r="L18" s="35">
        <f t="shared" si="4"/>
        <v>3.9988571428571429E-2</v>
      </c>
      <c r="M18" s="35">
        <f t="shared" si="5"/>
        <v>3.5288571428571433E-2</v>
      </c>
      <c r="N18">
        <v>0.30570000000000003</v>
      </c>
      <c r="O18">
        <v>1.6199999999999999E-2</v>
      </c>
      <c r="P18">
        <v>4.0000000000000001E-3</v>
      </c>
      <c r="Q18" s="35">
        <f t="shared" si="6"/>
        <v>1.3128571428571545E-2</v>
      </c>
      <c r="R18" s="35">
        <f t="shared" si="7"/>
        <v>1.5788571428571426E-2</v>
      </c>
      <c r="S18" s="35">
        <f t="shared" si="8"/>
        <v>3.5885714285714284E-3</v>
      </c>
      <c r="T18">
        <v>0.23849999999999999</v>
      </c>
      <c r="U18">
        <v>-6.0699999999999997E-2</v>
      </c>
      <c r="V18">
        <v>-1.4E-3</v>
      </c>
      <c r="W18" s="35">
        <f t="shared" si="9"/>
        <v>6.011428571428501E-3</v>
      </c>
      <c r="X18" s="35">
        <f t="shared" si="10"/>
        <v>6.0288571428571427E-2</v>
      </c>
      <c r="Y18" s="35">
        <f t="shared" si="11"/>
        <v>9.885714285714285E-4</v>
      </c>
      <c r="Z18">
        <v>4.5999999999999999E-2</v>
      </c>
      <c r="AA18">
        <v>1.78E-2</v>
      </c>
      <c r="AB18">
        <v>5.7999999999999996E-3</v>
      </c>
      <c r="AC18" s="35">
        <f t="shared" si="12"/>
        <v>5.3392857142857131E-2</v>
      </c>
      <c r="AD18" s="35">
        <f t="shared" si="13"/>
        <v>1.7388571428571427E-2</v>
      </c>
      <c r="AE18" s="35">
        <f t="shared" si="14"/>
        <v>5.3885714285714283E-3</v>
      </c>
      <c r="AF18">
        <v>0.20549999999999999</v>
      </c>
      <c r="AG18">
        <v>-9.3600000000000003E-2</v>
      </c>
      <c r="AH18">
        <v>-4.4000000000000003E-3</v>
      </c>
      <c r="AI18" s="35">
        <f t="shared" si="15"/>
        <v>3.3320000000000127E-2</v>
      </c>
      <c r="AJ18" s="35">
        <f t="shared" si="16"/>
        <v>9.3188571428571426E-2</v>
      </c>
      <c r="AK18" s="35">
        <f t="shared" si="17"/>
        <v>3.988571428571429E-3</v>
      </c>
      <c r="AL18">
        <v>0.1875</v>
      </c>
      <c r="AM18">
        <v>-2.35E-2</v>
      </c>
      <c r="AN18">
        <v>1.18E-2</v>
      </c>
      <c r="AO18" s="35">
        <f t="shared" si="18"/>
        <v>2.8807142857142864E-2</v>
      </c>
      <c r="AP18" s="35">
        <f t="shared" si="19"/>
        <v>2.3088571428571427E-2</v>
      </c>
      <c r="AQ18" s="35">
        <f t="shared" si="20"/>
        <v>1.1388571428571428E-2</v>
      </c>
      <c r="AR18">
        <v>0.12039999999999999</v>
      </c>
      <c r="AS18">
        <v>-1.67E-2</v>
      </c>
      <c r="AT18">
        <v>5.7999999999999996E-3</v>
      </c>
      <c r="AU18" s="35">
        <f t="shared" si="21"/>
        <v>1.4207142857142613E-3</v>
      </c>
      <c r="AV18" s="35">
        <f t="shared" si="22"/>
        <v>1.6288571428571427E-2</v>
      </c>
      <c r="AW18" s="35">
        <f t="shared" si="23"/>
        <v>5.3885714285714283E-3</v>
      </c>
      <c r="AX18">
        <v>0.18149999999999999</v>
      </c>
      <c r="AY18">
        <v>-5.5100000000000003E-2</v>
      </c>
      <c r="AZ18">
        <v>1.9E-2</v>
      </c>
      <c r="BA18" s="35">
        <f t="shared" si="24"/>
        <v>3.3242857142856408E-3</v>
      </c>
      <c r="BB18" s="35">
        <f t="shared" si="25"/>
        <v>5.4688571428571434E-2</v>
      </c>
      <c r="BC18" s="35">
        <f t="shared" si="26"/>
        <v>1.8588571428571427E-2</v>
      </c>
    </row>
    <row r="19" spans="1:55" ht="15">
      <c r="A19" s="1">
        <v>13</v>
      </c>
      <c r="B19">
        <v>0.28220000000000001</v>
      </c>
      <c r="C19">
        <v>1.38E-2</v>
      </c>
      <c r="D19">
        <v>1.34E-2</v>
      </c>
      <c r="E19" s="34">
        <f t="shared" si="0"/>
        <v>1.1250714285714281E-2</v>
      </c>
      <c r="F19" s="34">
        <f t="shared" si="1"/>
        <v>2.8921428571428553E-3</v>
      </c>
      <c r="G19" s="34">
        <f t="shared" si="2"/>
        <v>1.2988571428571429E-2</v>
      </c>
      <c r="H19">
        <v>0.20979999999999999</v>
      </c>
      <c r="I19">
        <v>2.47E-2</v>
      </c>
      <c r="J19">
        <v>1.44E-2</v>
      </c>
      <c r="K19" s="35">
        <f t="shared" si="3"/>
        <v>2.3707857142857142E-2</v>
      </c>
      <c r="L19" s="35">
        <f t="shared" si="4"/>
        <v>2.4288571428571427E-2</v>
      </c>
      <c r="M19" s="35">
        <f t="shared" si="5"/>
        <v>1.3988571428571428E-2</v>
      </c>
      <c r="N19">
        <v>0.29699999999999999</v>
      </c>
      <c r="O19">
        <v>2.2800000000000001E-2</v>
      </c>
      <c r="P19">
        <v>1.4E-2</v>
      </c>
      <c r="Q19" s="35">
        <f t="shared" si="6"/>
        <v>4.4285714285715039E-3</v>
      </c>
      <c r="R19" s="35">
        <f t="shared" si="7"/>
        <v>2.2388571428571428E-2</v>
      </c>
      <c r="S19" s="35">
        <f t="shared" si="8"/>
        <v>1.3588571428571429E-2</v>
      </c>
      <c r="T19">
        <v>0.23519999999999999</v>
      </c>
      <c r="U19">
        <v>-6.93E-2</v>
      </c>
      <c r="V19">
        <v>0.01</v>
      </c>
      <c r="W19" s="35">
        <f t="shared" si="9"/>
        <v>2.7114285714285036E-3</v>
      </c>
      <c r="X19" s="35">
        <f t="shared" si="10"/>
        <v>6.8888571428571424E-2</v>
      </c>
      <c r="Y19" s="35">
        <f t="shared" si="11"/>
        <v>9.5885714285714289E-3</v>
      </c>
      <c r="Z19">
        <v>3.7900000000000003E-2</v>
      </c>
      <c r="AA19">
        <v>2.53E-2</v>
      </c>
      <c r="AB19">
        <v>2.0500000000000001E-2</v>
      </c>
      <c r="AC19" s="35">
        <f t="shared" si="12"/>
        <v>6.1492857142857127E-2</v>
      </c>
      <c r="AD19" s="35">
        <f t="shared" si="13"/>
        <v>2.4888571428571427E-2</v>
      </c>
      <c r="AE19" s="35">
        <f t="shared" si="14"/>
        <v>2.0088571428571428E-2</v>
      </c>
      <c r="AF19">
        <v>0.17469999999999999</v>
      </c>
      <c r="AG19">
        <v>-6.4600000000000005E-2</v>
      </c>
      <c r="AH19">
        <v>-1.4800000000000001E-2</v>
      </c>
      <c r="AI19" s="35">
        <f t="shared" si="15"/>
        <v>6.4120000000000121E-2</v>
      </c>
      <c r="AJ19" s="35">
        <f t="shared" si="16"/>
        <v>6.4188571428571428E-2</v>
      </c>
      <c r="AK19" s="35">
        <f t="shared" si="17"/>
        <v>1.4388571428571429E-2</v>
      </c>
      <c r="AL19">
        <v>0.22850000000000001</v>
      </c>
      <c r="AM19">
        <v>-2.69E-2</v>
      </c>
      <c r="AN19">
        <v>1.8E-3</v>
      </c>
      <c r="AO19" s="35">
        <f t="shared" si="18"/>
        <v>1.2192857142857144E-2</v>
      </c>
      <c r="AP19" s="35">
        <f t="shared" si="19"/>
        <v>2.6488571428571427E-2</v>
      </c>
      <c r="AQ19" s="35">
        <f t="shared" si="20"/>
        <v>1.3885714285714285E-3</v>
      </c>
      <c r="AR19">
        <v>0.214</v>
      </c>
      <c r="AS19">
        <v>-0.1106</v>
      </c>
      <c r="AT19">
        <v>1.32E-2</v>
      </c>
      <c r="AU19" s="35">
        <f t="shared" si="21"/>
        <v>9.5020714285714264E-2</v>
      </c>
      <c r="AV19" s="35">
        <f t="shared" si="22"/>
        <v>0.11018857142857143</v>
      </c>
      <c r="AW19" s="35">
        <f t="shared" si="23"/>
        <v>1.2788571428571429E-2</v>
      </c>
      <c r="AX19">
        <v>0.14480000000000001</v>
      </c>
      <c r="AY19">
        <v>-3.4799999999999998E-2</v>
      </c>
      <c r="AZ19">
        <v>3.4500000000000003E-2</v>
      </c>
      <c r="BA19" s="35">
        <f t="shared" si="24"/>
        <v>3.3375714285714342E-2</v>
      </c>
      <c r="BB19" s="35">
        <f t="shared" si="25"/>
        <v>3.4388571428571428E-2</v>
      </c>
      <c r="BC19" s="35">
        <f t="shared" si="26"/>
        <v>3.4088571428571433E-2</v>
      </c>
    </row>
    <row r="20" spans="1:55" ht="15">
      <c r="A20" s="1">
        <v>14</v>
      </c>
      <c r="B20">
        <v>0.27760000000000001</v>
      </c>
      <c r="C20">
        <v>3.2800000000000003E-2</v>
      </c>
      <c r="D20">
        <v>-3.3E-3</v>
      </c>
      <c r="E20" s="34">
        <f t="shared" si="0"/>
        <v>1.5850714285714274E-2</v>
      </c>
      <c r="F20" s="34">
        <f t="shared" si="1"/>
        <v>2.189214285714286E-2</v>
      </c>
      <c r="G20" s="34">
        <f t="shared" si="2"/>
        <v>2.8885714285714283E-3</v>
      </c>
      <c r="H20">
        <v>0.22439999999999999</v>
      </c>
      <c r="I20">
        <v>3.8600000000000002E-2</v>
      </c>
      <c r="J20">
        <v>1.35E-2</v>
      </c>
      <c r="K20" s="35">
        <f t="shared" si="3"/>
        <v>9.1078571428571398E-3</v>
      </c>
      <c r="L20" s="35">
        <f t="shared" si="4"/>
        <v>3.8188571428571433E-2</v>
      </c>
      <c r="M20" s="35">
        <f t="shared" si="5"/>
        <v>1.3088571428571429E-2</v>
      </c>
      <c r="N20">
        <v>0.29430000000000001</v>
      </c>
      <c r="O20">
        <v>2.1600000000000001E-2</v>
      </c>
      <c r="P20">
        <v>7.7999999999999996E-3</v>
      </c>
      <c r="Q20" s="35">
        <f t="shared" si="6"/>
        <v>1.7285714285715237E-3</v>
      </c>
      <c r="R20" s="35">
        <f t="shared" si="7"/>
        <v>2.1188571428571428E-2</v>
      </c>
      <c r="S20" s="35">
        <f t="shared" si="8"/>
        <v>7.3885714285714284E-3</v>
      </c>
      <c r="T20">
        <v>0.2354</v>
      </c>
      <c r="U20">
        <v>-9.7100000000000006E-2</v>
      </c>
      <c r="V20">
        <v>-1.1599999999999999E-2</v>
      </c>
      <c r="W20" s="35">
        <f t="shared" si="9"/>
        <v>2.9114285714285093E-3</v>
      </c>
      <c r="X20" s="35">
        <f t="shared" si="10"/>
        <v>9.6688571428571429E-2</v>
      </c>
      <c r="Y20" s="35">
        <f t="shared" si="11"/>
        <v>1.1188571428571428E-2</v>
      </c>
      <c r="Z20">
        <v>3.8100000000000002E-2</v>
      </c>
      <c r="AA20">
        <v>1.4800000000000001E-2</v>
      </c>
      <c r="AB20">
        <v>2.3E-2</v>
      </c>
      <c r="AC20" s="35">
        <f t="shared" si="12"/>
        <v>6.1292857142857128E-2</v>
      </c>
      <c r="AD20" s="35">
        <f t="shared" si="13"/>
        <v>1.4388571428571429E-2</v>
      </c>
      <c r="AE20" s="35">
        <f t="shared" si="14"/>
        <v>2.2588571428571427E-2</v>
      </c>
      <c r="AF20">
        <v>0.16170000000000001</v>
      </c>
      <c r="AG20">
        <v>-3.7100000000000001E-2</v>
      </c>
      <c r="AH20">
        <v>2.5000000000000001E-3</v>
      </c>
      <c r="AI20" s="35">
        <f t="shared" si="15"/>
        <v>7.7120000000000105E-2</v>
      </c>
      <c r="AJ20" s="35">
        <f t="shared" si="16"/>
        <v>3.6688571428571431E-2</v>
      </c>
      <c r="AK20" s="35">
        <f t="shared" si="17"/>
        <v>2.0885714285714283E-3</v>
      </c>
      <c r="AL20">
        <v>0.20910000000000001</v>
      </c>
      <c r="AM20">
        <v>-1.77E-2</v>
      </c>
      <c r="AN20">
        <v>-1.6199999999999999E-2</v>
      </c>
      <c r="AO20" s="35">
        <f t="shared" si="18"/>
        <v>7.2071428571428564E-3</v>
      </c>
      <c r="AP20" s="35">
        <f t="shared" si="19"/>
        <v>1.7288571428571427E-2</v>
      </c>
      <c r="AQ20" s="35">
        <f t="shared" si="20"/>
        <v>1.5788571428571426E-2</v>
      </c>
      <c r="AR20">
        <v>0.11509999999999999</v>
      </c>
      <c r="AS20">
        <v>-4.3999999999999997E-2</v>
      </c>
      <c r="AT20">
        <v>1.03E-2</v>
      </c>
      <c r="AU20" s="35">
        <f t="shared" si="21"/>
        <v>3.8792857142857379E-3</v>
      </c>
      <c r="AV20" s="35">
        <f t="shared" si="22"/>
        <v>4.3588571428571428E-2</v>
      </c>
      <c r="AW20" s="35">
        <f t="shared" si="23"/>
        <v>9.8885714285714289E-3</v>
      </c>
      <c r="AX20">
        <v>0.1804</v>
      </c>
      <c r="AY20">
        <v>-6.6699999999999995E-2</v>
      </c>
      <c r="AZ20">
        <v>2.7300000000000001E-2</v>
      </c>
      <c r="BA20" s="35">
        <f t="shared" si="24"/>
        <v>2.2242857142856509E-3</v>
      </c>
      <c r="BB20" s="35">
        <f t="shared" si="25"/>
        <v>6.6288571428571419E-2</v>
      </c>
      <c r="BC20" s="35">
        <f t="shared" si="26"/>
        <v>2.6888571428571428E-2</v>
      </c>
    </row>
    <row r="21" spans="1:55" ht="15">
      <c r="A21" s="1">
        <v>15</v>
      </c>
      <c r="B21">
        <v>0.2843</v>
      </c>
      <c r="C21">
        <v>2.2100000000000002E-2</v>
      </c>
      <c r="D21">
        <v>-7.4999999999999997E-3</v>
      </c>
      <c r="E21" s="34">
        <f t="shared" si="0"/>
        <v>9.1507142857142898E-3</v>
      </c>
      <c r="F21" s="34">
        <f t="shared" si="1"/>
        <v>1.1192142857142857E-2</v>
      </c>
      <c r="G21" s="34">
        <f t="shared" si="2"/>
        <v>7.0885714285714285E-3</v>
      </c>
      <c r="H21">
        <v>0.1971</v>
      </c>
      <c r="I21">
        <v>1.9E-3</v>
      </c>
      <c r="J21">
        <v>2.1499999999999998E-2</v>
      </c>
      <c r="K21" s="35">
        <f t="shared" si="3"/>
        <v>3.6407857142857131E-2</v>
      </c>
      <c r="L21" s="35">
        <f t="shared" si="4"/>
        <v>1.4885714285714285E-3</v>
      </c>
      <c r="M21" s="35">
        <f t="shared" si="5"/>
        <v>2.1088571428571425E-2</v>
      </c>
      <c r="N21">
        <v>0.30299999999999999</v>
      </c>
      <c r="O21">
        <v>1.21E-2</v>
      </c>
      <c r="P21">
        <v>-8.9999999999999998E-4</v>
      </c>
      <c r="Q21" s="35">
        <f t="shared" si="6"/>
        <v>1.0428571428571509E-2</v>
      </c>
      <c r="R21" s="35">
        <f t="shared" si="7"/>
        <v>1.1688571428571428E-2</v>
      </c>
      <c r="S21" s="35">
        <f t="shared" si="8"/>
        <v>4.8857142857142849E-4</v>
      </c>
      <c r="T21">
        <v>0.21310000000000001</v>
      </c>
      <c r="U21">
        <v>-4.9500000000000002E-2</v>
      </c>
      <c r="V21">
        <v>-1.1299999999999999E-2</v>
      </c>
      <c r="W21" s="35">
        <f t="shared" si="9"/>
        <v>1.9388571428571477E-2</v>
      </c>
      <c r="X21" s="35">
        <f t="shared" si="10"/>
        <v>4.9088571428571433E-2</v>
      </c>
      <c r="Y21" s="35">
        <f t="shared" si="11"/>
        <v>1.0888571428571428E-2</v>
      </c>
      <c r="Z21">
        <v>5.8000000000000003E-2</v>
      </c>
      <c r="AA21">
        <v>3.6299999999999999E-2</v>
      </c>
      <c r="AB21">
        <v>1.5299999999999999E-2</v>
      </c>
      <c r="AC21" s="35">
        <f t="shared" si="12"/>
        <v>4.1392857142857127E-2</v>
      </c>
      <c r="AD21" s="35">
        <f t="shared" si="13"/>
        <v>3.5888571428571429E-2</v>
      </c>
      <c r="AE21" s="35">
        <f t="shared" si="14"/>
        <v>1.4888571428571428E-2</v>
      </c>
      <c r="AF21">
        <v>0.20699999999999999</v>
      </c>
      <c r="AG21">
        <v>-8.1799999999999998E-2</v>
      </c>
      <c r="AH21">
        <v>-6.4000000000000003E-3</v>
      </c>
      <c r="AI21" s="35">
        <f t="shared" si="15"/>
        <v>3.1820000000000126E-2</v>
      </c>
      <c r="AJ21" s="35">
        <f t="shared" si="16"/>
        <v>8.1388571428571421E-2</v>
      </c>
      <c r="AK21" s="35">
        <f t="shared" si="17"/>
        <v>5.988571428571429E-3</v>
      </c>
      <c r="AL21">
        <v>0.21629999999999999</v>
      </c>
      <c r="AM21">
        <v>7.6E-3</v>
      </c>
      <c r="AN21">
        <v>-1.14E-2</v>
      </c>
      <c r="AO21" s="35">
        <f t="shared" si="18"/>
        <v>7.1428571428722165E-6</v>
      </c>
      <c r="AP21" s="35">
        <f t="shared" si="19"/>
        <v>7.1885714285714287E-3</v>
      </c>
      <c r="AQ21" s="35">
        <f t="shared" si="20"/>
        <v>1.0988571428571429E-2</v>
      </c>
      <c r="AR21">
        <v>0.1258</v>
      </c>
      <c r="AS21">
        <v>2.8299999999999999E-2</v>
      </c>
      <c r="AT21">
        <v>-2.8999999999999998E-3</v>
      </c>
      <c r="AU21" s="35">
        <f t="shared" si="21"/>
        <v>6.8207142857142633E-3</v>
      </c>
      <c r="AV21" s="35">
        <f t="shared" si="22"/>
        <v>2.7888571428571426E-2</v>
      </c>
      <c r="AW21" s="35">
        <f t="shared" si="23"/>
        <v>2.4885714285714281E-3</v>
      </c>
      <c r="AX21">
        <v>0.22009999999999999</v>
      </c>
      <c r="AY21">
        <v>-8.3299999999999999E-2</v>
      </c>
      <c r="AZ21">
        <v>4.5999999999999999E-3</v>
      </c>
      <c r="BA21" s="35">
        <f t="shared" si="24"/>
        <v>4.1924285714285636E-2</v>
      </c>
      <c r="BB21" s="35">
        <f t="shared" si="25"/>
        <v>8.2888571428571423E-2</v>
      </c>
      <c r="BC21" s="35">
        <f t="shared" si="26"/>
        <v>4.1885714285714287E-3</v>
      </c>
    </row>
    <row r="22" spans="1:55" ht="15">
      <c r="A22" s="1">
        <v>16</v>
      </c>
      <c r="B22">
        <v>0.29699999999999999</v>
      </c>
      <c r="C22">
        <v>2.1100000000000001E-2</v>
      </c>
      <c r="D22">
        <v>-5.4999999999999997E-3</v>
      </c>
      <c r="E22" s="34">
        <f t="shared" si="0"/>
        <v>3.5492857142856993E-3</v>
      </c>
      <c r="F22" s="34">
        <f t="shared" si="1"/>
        <v>1.0192142857142856E-2</v>
      </c>
      <c r="G22" s="34">
        <f t="shared" si="2"/>
        <v>5.0885714285714284E-3</v>
      </c>
      <c r="H22">
        <v>0.186</v>
      </c>
      <c r="I22">
        <v>-7.1999999999999998E-3</v>
      </c>
      <c r="J22">
        <v>5.0200000000000002E-2</v>
      </c>
      <c r="K22" s="35">
        <f t="shared" si="3"/>
        <v>4.7507857142857129E-2</v>
      </c>
      <c r="L22" s="35">
        <f t="shared" si="4"/>
        <v>6.7885714285714285E-3</v>
      </c>
      <c r="M22" s="35">
        <f t="shared" si="5"/>
        <v>4.9788571428571432E-2</v>
      </c>
      <c r="N22">
        <v>0.31080000000000002</v>
      </c>
      <c r="O22">
        <v>1.0500000000000001E-2</v>
      </c>
      <c r="P22">
        <v>3.7000000000000002E-3</v>
      </c>
      <c r="Q22" s="35">
        <f t="shared" si="6"/>
        <v>1.8228571428571538E-2</v>
      </c>
      <c r="R22" s="35">
        <f t="shared" si="7"/>
        <v>1.0088571428571429E-2</v>
      </c>
      <c r="S22" s="35">
        <f t="shared" si="8"/>
        <v>3.2885714285714285E-3</v>
      </c>
      <c r="T22">
        <v>0.1946</v>
      </c>
      <c r="U22">
        <v>-5.96E-2</v>
      </c>
      <c r="V22">
        <v>8.2000000000000007E-3</v>
      </c>
      <c r="W22" s="35">
        <f t="shared" si="9"/>
        <v>3.7888571428571494E-2</v>
      </c>
      <c r="X22" s="35">
        <f t="shared" si="10"/>
        <v>5.9188571428571431E-2</v>
      </c>
      <c r="Y22" s="35">
        <f t="shared" si="11"/>
        <v>7.7885714285714294E-3</v>
      </c>
      <c r="Z22">
        <v>6.4299999999999996E-2</v>
      </c>
      <c r="AA22">
        <v>-1.09E-2</v>
      </c>
      <c r="AB22">
        <v>2.2499999999999999E-2</v>
      </c>
      <c r="AC22" s="35">
        <f t="shared" si="12"/>
        <v>3.5092857142857134E-2</v>
      </c>
      <c r="AD22" s="35">
        <f t="shared" si="13"/>
        <v>1.0488571428571429E-2</v>
      </c>
      <c r="AE22" s="35">
        <f t="shared" si="14"/>
        <v>2.2088571428571426E-2</v>
      </c>
      <c r="AF22">
        <v>0.19389999999999999</v>
      </c>
      <c r="AG22">
        <v>-0.1303</v>
      </c>
      <c r="AH22">
        <v>1.41E-2</v>
      </c>
      <c r="AI22" s="35">
        <f t="shared" si="15"/>
        <v>4.4920000000000126E-2</v>
      </c>
      <c r="AJ22" s="35">
        <f t="shared" si="16"/>
        <v>0.12988857142857144</v>
      </c>
      <c r="AK22" s="35">
        <f t="shared" si="17"/>
        <v>1.3688571428571428E-2</v>
      </c>
      <c r="AL22">
        <v>0.19500000000000001</v>
      </c>
      <c r="AM22">
        <v>-3.1300000000000001E-2</v>
      </c>
      <c r="AN22">
        <v>-2.46E-2</v>
      </c>
      <c r="AO22" s="35">
        <f t="shared" si="18"/>
        <v>2.1307142857142858E-2</v>
      </c>
      <c r="AP22" s="35">
        <f t="shared" si="19"/>
        <v>3.0888571428571428E-2</v>
      </c>
      <c r="AQ22" s="35">
        <f t="shared" si="20"/>
        <v>2.4188571428571427E-2</v>
      </c>
      <c r="AR22">
        <v>0.1376</v>
      </c>
      <c r="AS22">
        <v>-3.7100000000000001E-2</v>
      </c>
      <c r="AT22">
        <v>-1.26E-2</v>
      </c>
      <c r="AU22" s="35">
        <f t="shared" si="21"/>
        <v>1.8620714285714268E-2</v>
      </c>
      <c r="AV22" s="35">
        <f t="shared" si="22"/>
        <v>3.6688571428571431E-2</v>
      </c>
      <c r="AW22" s="35">
        <f t="shared" si="23"/>
        <v>1.2188571428571429E-2</v>
      </c>
      <c r="AX22">
        <v>0.254</v>
      </c>
      <c r="AY22">
        <v>-9.4700000000000006E-2</v>
      </c>
      <c r="AZ22">
        <v>1.8E-3</v>
      </c>
      <c r="BA22" s="35">
        <f t="shared" si="24"/>
        <v>7.582428571428565E-2</v>
      </c>
      <c r="BB22" s="35">
        <f t="shared" si="25"/>
        <v>9.428857142857143E-2</v>
      </c>
      <c r="BC22" s="35">
        <f t="shared" si="26"/>
        <v>1.3885714285714285E-3</v>
      </c>
    </row>
    <row r="23" spans="1:55" ht="15">
      <c r="A23" s="1">
        <v>17</v>
      </c>
      <c r="B23">
        <v>0.27360000000000001</v>
      </c>
      <c r="C23">
        <v>2.5899999999999999E-2</v>
      </c>
      <c r="D23">
        <v>-7.9000000000000008E-3</v>
      </c>
      <c r="E23" s="34">
        <f t="shared" si="0"/>
        <v>1.9850714285714277E-2</v>
      </c>
      <c r="F23" s="34">
        <f t="shared" si="1"/>
        <v>1.4992142857142855E-2</v>
      </c>
      <c r="G23" s="34">
        <f t="shared" si="2"/>
        <v>7.4885714285714295E-3</v>
      </c>
      <c r="H23">
        <v>0.2329</v>
      </c>
      <c r="I23">
        <v>2.3599999999999999E-2</v>
      </c>
      <c r="J23">
        <v>6.1999999999999998E-3</v>
      </c>
      <c r="K23" s="35">
        <f t="shared" si="3"/>
        <v>6.0785714285713222E-4</v>
      </c>
      <c r="L23" s="35">
        <f t="shared" si="4"/>
        <v>2.3188571428571426E-2</v>
      </c>
      <c r="M23" s="35">
        <f t="shared" si="5"/>
        <v>5.7885714285714285E-3</v>
      </c>
      <c r="N23">
        <v>0.31290000000000001</v>
      </c>
      <c r="O23">
        <v>1.5299999999999999E-2</v>
      </c>
      <c r="P23">
        <v>4.0000000000000002E-4</v>
      </c>
      <c r="Q23" s="35">
        <f t="shared" si="6"/>
        <v>2.0328571428571529E-2</v>
      </c>
      <c r="R23" s="35">
        <f t="shared" si="7"/>
        <v>1.4888571428571428E-2</v>
      </c>
      <c r="S23" s="35">
        <f t="shared" si="8"/>
        <v>1.1428571428571521E-5</v>
      </c>
      <c r="T23">
        <v>0.25490000000000002</v>
      </c>
      <c r="U23">
        <v>-8.7800000000000003E-2</v>
      </c>
      <c r="V23">
        <v>1.5E-3</v>
      </c>
      <c r="W23" s="35">
        <f t="shared" si="9"/>
        <v>2.2411428571428527E-2</v>
      </c>
      <c r="X23" s="35">
        <f t="shared" si="10"/>
        <v>8.7388571428571427E-2</v>
      </c>
      <c r="Y23" s="35">
        <f t="shared" si="11"/>
        <v>1.0885714285714285E-3</v>
      </c>
      <c r="Z23">
        <v>0.10929999999999999</v>
      </c>
      <c r="AA23">
        <v>-1.8800000000000001E-2</v>
      </c>
      <c r="AB23">
        <v>1.7899999999999999E-2</v>
      </c>
      <c r="AC23" s="35">
        <f t="shared" si="12"/>
        <v>9.9071428571428644E-3</v>
      </c>
      <c r="AD23" s="35">
        <f t="shared" si="13"/>
        <v>1.8388571428571428E-2</v>
      </c>
      <c r="AE23" s="35">
        <f t="shared" si="14"/>
        <v>1.7488571428571426E-2</v>
      </c>
      <c r="AF23">
        <v>0.1905</v>
      </c>
      <c r="AG23">
        <v>-5.8799999999999998E-2</v>
      </c>
      <c r="AH23">
        <v>5.3699999999999998E-2</v>
      </c>
      <c r="AI23" s="35">
        <f t="shared" si="15"/>
        <v>4.8320000000000113E-2</v>
      </c>
      <c r="AJ23" s="35">
        <f t="shared" si="16"/>
        <v>5.8388571428571429E-2</v>
      </c>
      <c r="AK23" s="35">
        <f t="shared" si="17"/>
        <v>5.3288571428571428E-2</v>
      </c>
      <c r="AL23">
        <v>0.14860000000000001</v>
      </c>
      <c r="AM23">
        <v>-1.23E-2</v>
      </c>
      <c r="AN23">
        <v>2.2499999999999999E-2</v>
      </c>
      <c r="AO23" s="35">
        <f t="shared" si="18"/>
        <v>6.7707142857142855E-2</v>
      </c>
      <c r="AP23" s="35">
        <f t="shared" si="19"/>
        <v>1.1888571428571429E-2</v>
      </c>
      <c r="AQ23" s="35">
        <f t="shared" si="20"/>
        <v>2.2088571428571426E-2</v>
      </c>
      <c r="AR23">
        <v>0.1492</v>
      </c>
      <c r="AS23">
        <v>-6.6100000000000006E-2</v>
      </c>
      <c r="AT23">
        <v>-2.0299999999999999E-2</v>
      </c>
      <c r="AU23" s="35">
        <f t="shared" si="21"/>
        <v>3.0220714285714267E-2</v>
      </c>
      <c r="AV23" s="35">
        <f t="shared" si="22"/>
        <v>6.568857142857143E-2</v>
      </c>
      <c r="AW23" s="35">
        <f t="shared" si="23"/>
        <v>1.9888571428571426E-2</v>
      </c>
      <c r="AX23">
        <v>0.22450000000000001</v>
      </c>
      <c r="AY23">
        <v>-6.5000000000000002E-2</v>
      </c>
      <c r="AZ23">
        <v>1.2E-2</v>
      </c>
      <c r="BA23" s="35">
        <f t="shared" si="24"/>
        <v>4.6324285714285651E-2</v>
      </c>
      <c r="BB23" s="35">
        <f t="shared" si="25"/>
        <v>6.4588571428571426E-2</v>
      </c>
      <c r="BC23" s="35">
        <f t="shared" si="26"/>
        <v>1.1588571428571429E-2</v>
      </c>
    </row>
    <row r="24" spans="1:55" ht="15">
      <c r="A24" s="1">
        <v>18</v>
      </c>
      <c r="B24">
        <v>0.2767</v>
      </c>
      <c r="C24">
        <v>1.83E-2</v>
      </c>
      <c r="D24">
        <v>4.8999999999999998E-3</v>
      </c>
      <c r="E24" s="34">
        <f t="shared" si="0"/>
        <v>1.6750714285714285E-2</v>
      </c>
      <c r="F24" s="34">
        <f t="shared" si="1"/>
        <v>7.3921428571428558E-3</v>
      </c>
      <c r="G24" s="34">
        <f t="shared" si="2"/>
        <v>4.4885714285714286E-3</v>
      </c>
      <c r="H24">
        <v>0.2261</v>
      </c>
      <c r="I24">
        <v>4.9700000000000001E-2</v>
      </c>
      <c r="J24">
        <v>-1.35E-2</v>
      </c>
      <c r="K24" s="35">
        <f t="shared" si="3"/>
        <v>7.4078571428571327E-3</v>
      </c>
      <c r="L24" s="35">
        <f t="shared" si="4"/>
        <v>4.9288571428571432E-2</v>
      </c>
      <c r="M24" s="35">
        <f t="shared" si="5"/>
        <v>1.3088571428571429E-2</v>
      </c>
      <c r="N24">
        <v>0.3251</v>
      </c>
      <c r="O24">
        <v>2.1100000000000001E-2</v>
      </c>
      <c r="P24">
        <v>-6.9999999999999999E-4</v>
      </c>
      <c r="Q24" s="35">
        <f t="shared" si="6"/>
        <v>3.2528571428571518E-2</v>
      </c>
      <c r="R24" s="35">
        <f t="shared" si="7"/>
        <v>2.0688571428571428E-2</v>
      </c>
      <c r="S24" s="35">
        <f t="shared" si="8"/>
        <v>2.8857142857142845E-4</v>
      </c>
      <c r="T24">
        <v>0.27279999999999999</v>
      </c>
      <c r="U24">
        <v>-6.2899999999999998E-2</v>
      </c>
      <c r="V24">
        <v>-3.0999999999999999E-3</v>
      </c>
      <c r="W24" s="35">
        <f t="shared" si="9"/>
        <v>4.0311428571428498E-2</v>
      </c>
      <c r="X24" s="35">
        <f t="shared" si="10"/>
        <v>6.2488571428571428E-2</v>
      </c>
      <c r="Y24" s="35">
        <f t="shared" si="11"/>
        <v>2.6885714285714282E-3</v>
      </c>
      <c r="Z24">
        <v>0.1057</v>
      </c>
      <c r="AA24">
        <v>4.0000000000000001E-3</v>
      </c>
      <c r="AB24">
        <v>2.8500000000000001E-2</v>
      </c>
      <c r="AC24" s="35">
        <f t="shared" si="12"/>
        <v>6.3071428571428723E-3</v>
      </c>
      <c r="AD24" s="35">
        <f t="shared" si="13"/>
        <v>3.5885714285714284E-3</v>
      </c>
      <c r="AE24" s="35">
        <f t="shared" si="14"/>
        <v>2.8088571428571428E-2</v>
      </c>
      <c r="AF24">
        <v>0.1739</v>
      </c>
      <c r="AG24">
        <v>-1.3899999999999999E-2</v>
      </c>
      <c r="AH24">
        <v>-1.15E-2</v>
      </c>
      <c r="AI24" s="35">
        <f t="shared" si="15"/>
        <v>6.4920000000000117E-2</v>
      </c>
      <c r="AJ24" s="35">
        <f t="shared" si="16"/>
        <v>1.3488571428571428E-2</v>
      </c>
      <c r="AK24" s="35">
        <f t="shared" si="17"/>
        <v>1.1088571428571429E-2</v>
      </c>
      <c r="AL24">
        <v>0.2102</v>
      </c>
      <c r="AM24">
        <v>8.8000000000000005E-3</v>
      </c>
      <c r="AN24">
        <v>2.6800000000000001E-2</v>
      </c>
      <c r="AO24" s="35">
        <f t="shared" si="18"/>
        <v>6.1071428571428665E-3</v>
      </c>
      <c r="AP24" s="35">
        <f t="shared" si="19"/>
        <v>8.3885714285714293E-3</v>
      </c>
      <c r="AQ24" s="35">
        <f t="shared" si="20"/>
        <v>2.6388571428571428E-2</v>
      </c>
      <c r="AR24">
        <v>0.16539999999999999</v>
      </c>
      <c r="AS24">
        <v>-1.7399999999999999E-2</v>
      </c>
      <c r="AT24">
        <v>4.0399999999999998E-2</v>
      </c>
      <c r="AU24" s="35">
        <f t="shared" si="21"/>
        <v>4.642071428571426E-2</v>
      </c>
      <c r="AV24" s="35">
        <f t="shared" si="22"/>
        <v>1.6988571428571426E-2</v>
      </c>
      <c r="AW24" s="35">
        <f t="shared" si="23"/>
        <v>3.9988571428571429E-2</v>
      </c>
      <c r="AX24">
        <v>0.19800000000000001</v>
      </c>
      <c r="AY24">
        <v>-3.9300000000000002E-2</v>
      </c>
      <c r="AZ24">
        <v>2.8000000000000001E-2</v>
      </c>
      <c r="BA24" s="35">
        <f t="shared" si="24"/>
        <v>1.9824285714285655E-2</v>
      </c>
      <c r="BB24" s="35">
        <f t="shared" si="25"/>
        <v>3.8888571428571432E-2</v>
      </c>
      <c r="BC24" s="35">
        <f t="shared" si="26"/>
        <v>2.7588571428571428E-2</v>
      </c>
    </row>
    <row r="25" spans="1:55" ht="15">
      <c r="A25" s="1">
        <v>19</v>
      </c>
      <c r="B25">
        <v>0.31569999999999998</v>
      </c>
      <c r="C25">
        <v>1.5599999999999999E-2</v>
      </c>
      <c r="D25">
        <v>8.8999999999999999E-3</v>
      </c>
      <c r="E25" s="34">
        <f t="shared" si="0"/>
        <v>2.2249285714285694E-2</v>
      </c>
      <c r="F25" s="34">
        <f t="shared" si="1"/>
        <v>4.6921428571428548E-3</v>
      </c>
      <c r="G25" s="34">
        <f t="shared" si="2"/>
        <v>8.4885714285714287E-3</v>
      </c>
      <c r="H25">
        <v>0.2132</v>
      </c>
      <c r="I25">
        <v>-1.9900000000000001E-2</v>
      </c>
      <c r="J25">
        <v>4.4999999999999997E-3</v>
      </c>
      <c r="K25" s="35">
        <f t="shared" si="3"/>
        <v>2.0307857142857128E-2</v>
      </c>
      <c r="L25" s="35">
        <f t="shared" si="4"/>
        <v>1.9488571428571428E-2</v>
      </c>
      <c r="M25" s="35">
        <f t="shared" si="5"/>
        <v>4.0885714285714284E-3</v>
      </c>
      <c r="N25">
        <v>0.31669999999999998</v>
      </c>
      <c r="O25">
        <v>2.4899999999999999E-2</v>
      </c>
      <c r="P25">
        <v>1.0999999999999999E-2</v>
      </c>
      <c r="Q25" s="35">
        <f t="shared" si="6"/>
        <v>2.4128571428571499E-2</v>
      </c>
      <c r="R25" s="35">
        <f t="shared" si="7"/>
        <v>2.4488571428571426E-2</v>
      </c>
      <c r="S25" s="35">
        <f t="shared" si="8"/>
        <v>1.0588571428571428E-2</v>
      </c>
      <c r="T25">
        <v>0.26279999999999998</v>
      </c>
      <c r="U25">
        <v>-0.1133</v>
      </c>
      <c r="V25">
        <v>-2.87E-2</v>
      </c>
      <c r="W25" s="35">
        <f t="shared" si="9"/>
        <v>3.0311428571428489E-2</v>
      </c>
      <c r="X25" s="35">
        <f t="shared" si="10"/>
        <v>0.11288857142857142</v>
      </c>
      <c r="Y25" s="35">
        <f t="shared" si="11"/>
        <v>2.8288571428571427E-2</v>
      </c>
      <c r="Z25">
        <v>0.12529999999999999</v>
      </c>
      <c r="AA25">
        <v>-1.41E-2</v>
      </c>
      <c r="AB25">
        <v>1.9300000000000001E-2</v>
      </c>
      <c r="AC25" s="35">
        <f t="shared" si="12"/>
        <v>2.5907142857142865E-2</v>
      </c>
      <c r="AD25" s="35">
        <f t="shared" si="13"/>
        <v>1.3688571428571428E-2</v>
      </c>
      <c r="AE25" s="35">
        <f t="shared" si="14"/>
        <v>1.8888571428571428E-2</v>
      </c>
      <c r="AF25">
        <v>0.154</v>
      </c>
      <c r="AG25">
        <v>-6.5299999999999997E-2</v>
      </c>
      <c r="AH25">
        <v>9.7999999999999997E-3</v>
      </c>
      <c r="AI25" s="35">
        <f t="shared" si="15"/>
        <v>8.4820000000000118E-2</v>
      </c>
      <c r="AJ25" s="35">
        <f t="shared" si="16"/>
        <v>6.488857142857142E-2</v>
      </c>
      <c r="AK25" s="35">
        <f t="shared" si="17"/>
        <v>9.3885714285714284E-3</v>
      </c>
      <c r="AL25">
        <v>0.21490000000000001</v>
      </c>
      <c r="AM25">
        <v>-9.9000000000000008E-3</v>
      </c>
      <c r="AN25">
        <v>-6.7999999999999996E-3</v>
      </c>
      <c r="AO25" s="35">
        <f t="shared" si="18"/>
        <v>1.4071428571428568E-3</v>
      </c>
      <c r="AP25" s="35">
        <f t="shared" si="19"/>
        <v>9.4885714285714295E-3</v>
      </c>
      <c r="AQ25" s="35">
        <f t="shared" si="20"/>
        <v>6.3885714285714284E-3</v>
      </c>
      <c r="AR25">
        <v>0.14699999999999999</v>
      </c>
      <c r="AS25">
        <v>2.8E-3</v>
      </c>
      <c r="AT25">
        <v>5.5999999999999999E-3</v>
      </c>
      <c r="AU25" s="35">
        <f t="shared" si="21"/>
        <v>2.802071428571426E-2</v>
      </c>
      <c r="AV25" s="35">
        <f t="shared" si="22"/>
        <v>2.3885714285714283E-3</v>
      </c>
      <c r="AW25" s="35">
        <f t="shared" si="23"/>
        <v>5.1885714285714287E-3</v>
      </c>
      <c r="AX25">
        <v>0.18029999999999999</v>
      </c>
      <c r="AY25">
        <v>-1.32E-2</v>
      </c>
      <c r="AZ25">
        <v>5.0099999999999999E-2</v>
      </c>
      <c r="BA25" s="35">
        <f t="shared" si="24"/>
        <v>2.1242857142856342E-3</v>
      </c>
      <c r="BB25" s="35">
        <f t="shared" si="25"/>
        <v>1.2788571428571429E-2</v>
      </c>
      <c r="BC25" s="35">
        <f t="shared" si="26"/>
        <v>4.9688571428571429E-2</v>
      </c>
    </row>
    <row r="26" spans="1:55" ht="15">
      <c r="A26" s="1">
        <v>20</v>
      </c>
      <c r="B26">
        <v>0.30980000000000002</v>
      </c>
      <c r="C26">
        <v>6.4000000000000003E-3</v>
      </c>
      <c r="D26">
        <v>1.8E-3</v>
      </c>
      <c r="E26" s="34">
        <f t="shared" si="0"/>
        <v>1.6349285714285733E-2</v>
      </c>
      <c r="F26" s="34">
        <f t="shared" si="1"/>
        <v>4.5078571428571442E-3</v>
      </c>
      <c r="G26" s="34">
        <f t="shared" si="2"/>
        <v>1.3885714285714285E-3</v>
      </c>
      <c r="H26">
        <v>0.2097</v>
      </c>
      <c r="I26">
        <v>3.3999999999999998E-3</v>
      </c>
      <c r="J26">
        <v>6.2899999999999998E-2</v>
      </c>
      <c r="K26" s="35">
        <f t="shared" si="3"/>
        <v>2.3807857142857131E-2</v>
      </c>
      <c r="L26" s="35">
        <f t="shared" si="4"/>
        <v>2.9885714285714281E-3</v>
      </c>
      <c r="M26" s="35">
        <f t="shared" si="5"/>
        <v>6.2488571428571428E-2</v>
      </c>
      <c r="N26">
        <v>0.31869999999999998</v>
      </c>
      <c r="O26">
        <v>8.5000000000000006E-3</v>
      </c>
      <c r="P26">
        <v>-5.4000000000000003E-3</v>
      </c>
      <c r="Q26" s="35">
        <f t="shared" si="6"/>
        <v>2.6128571428571501E-2</v>
      </c>
      <c r="R26" s="35">
        <f t="shared" si="7"/>
        <v>8.0885714285714293E-3</v>
      </c>
      <c r="S26" s="35">
        <f t="shared" si="8"/>
        <v>4.988571428571429E-3</v>
      </c>
      <c r="T26">
        <v>0.2271</v>
      </c>
      <c r="U26">
        <v>-7.5399999999999995E-2</v>
      </c>
      <c r="V26">
        <v>-2.5700000000000001E-2</v>
      </c>
      <c r="W26" s="35">
        <f t="shared" si="9"/>
        <v>5.3885714285714925E-3</v>
      </c>
      <c r="X26" s="35">
        <f t="shared" si="10"/>
        <v>7.4988571428571418E-2</v>
      </c>
      <c r="Y26" s="35">
        <f t="shared" si="11"/>
        <v>2.5288571428571428E-2</v>
      </c>
      <c r="Z26">
        <v>0.1404</v>
      </c>
      <c r="AA26">
        <v>-2.2599999999999999E-2</v>
      </c>
      <c r="AB26">
        <v>3.6400000000000002E-2</v>
      </c>
      <c r="AC26" s="35">
        <f t="shared" si="12"/>
        <v>4.1007142857142867E-2</v>
      </c>
      <c r="AD26" s="35">
        <f t="shared" si="13"/>
        <v>2.2188571428571426E-2</v>
      </c>
      <c r="AE26" s="35">
        <f t="shared" si="14"/>
        <v>3.5988571428571432E-2</v>
      </c>
      <c r="AF26">
        <v>0.16750000000000001</v>
      </c>
      <c r="AG26">
        <v>-7.7499999999999999E-2</v>
      </c>
      <c r="AH26">
        <v>5.7999999999999996E-3</v>
      </c>
      <c r="AI26" s="35">
        <f t="shared" si="15"/>
        <v>7.1320000000000106E-2</v>
      </c>
      <c r="AJ26" s="35">
        <f t="shared" si="16"/>
        <v>7.7088571428571423E-2</v>
      </c>
      <c r="AK26" s="35">
        <f t="shared" si="17"/>
        <v>5.3885714285714283E-3</v>
      </c>
      <c r="AL26">
        <v>0.2253</v>
      </c>
      <c r="AM26">
        <v>-1E-3</v>
      </c>
      <c r="AN26">
        <v>-1.18E-2</v>
      </c>
      <c r="AO26" s="35">
        <f t="shared" si="18"/>
        <v>8.9928571428571358E-3</v>
      </c>
      <c r="AP26" s="35">
        <f t="shared" si="19"/>
        <v>5.8857142857142854E-4</v>
      </c>
      <c r="AQ26" s="35">
        <f t="shared" si="20"/>
        <v>1.1388571428571428E-2</v>
      </c>
      <c r="AR26">
        <v>9.4E-2</v>
      </c>
      <c r="AS26">
        <v>5.3699999999999998E-2</v>
      </c>
      <c r="AT26">
        <v>-2.47E-2</v>
      </c>
      <c r="AU26" s="35">
        <f t="shared" si="21"/>
        <v>2.4979285714285732E-2</v>
      </c>
      <c r="AV26" s="35">
        <f t="shared" si="22"/>
        <v>5.3288571428571428E-2</v>
      </c>
      <c r="AW26" s="35">
        <f t="shared" si="23"/>
        <v>2.4288571428571427E-2</v>
      </c>
      <c r="AX26">
        <v>0.2162</v>
      </c>
      <c r="AY26">
        <v>-4.53E-2</v>
      </c>
      <c r="AZ26">
        <v>8.3999999999999995E-3</v>
      </c>
      <c r="BA26" s="35">
        <f t="shared" si="24"/>
        <v>3.8024285714285649E-2</v>
      </c>
      <c r="BB26" s="35">
        <f t="shared" si="25"/>
        <v>4.488857142857143E-2</v>
      </c>
      <c r="BC26" s="35">
        <f t="shared" si="26"/>
        <v>7.9885714285714282E-3</v>
      </c>
    </row>
    <row r="27" spans="1:55" ht="15">
      <c r="A27" s="1">
        <v>21</v>
      </c>
      <c r="B27">
        <v>0.33150000000000002</v>
      </c>
      <c r="C27">
        <v>4.1000000000000003E-3</v>
      </c>
      <c r="D27">
        <v>-1.6999999999999999E-3</v>
      </c>
      <c r="E27" s="34">
        <f t="shared" si="0"/>
        <v>3.804928571428573E-2</v>
      </c>
      <c r="F27" s="34">
        <f t="shared" si="1"/>
        <v>6.8078571428571441E-3</v>
      </c>
      <c r="G27" s="34">
        <f t="shared" si="2"/>
        <v>1.2885714285714284E-3</v>
      </c>
      <c r="H27">
        <v>0.19020000000000001</v>
      </c>
      <c r="I27">
        <v>1.2699999999999999E-2</v>
      </c>
      <c r="J27">
        <v>2.0199999999999999E-2</v>
      </c>
      <c r="K27" s="35">
        <f t="shared" si="3"/>
        <v>4.330785714285712E-2</v>
      </c>
      <c r="L27" s="35">
        <f t="shared" si="4"/>
        <v>1.2288571428571428E-2</v>
      </c>
      <c r="M27" s="35">
        <f t="shared" si="5"/>
        <v>1.9788571428571426E-2</v>
      </c>
      <c r="N27">
        <v>0.32250000000000001</v>
      </c>
      <c r="O27">
        <v>-4.8999999999999998E-3</v>
      </c>
      <c r="P27">
        <v>-9.9000000000000008E-3</v>
      </c>
      <c r="Q27" s="35">
        <f t="shared" si="6"/>
        <v>2.9928571428571527E-2</v>
      </c>
      <c r="R27" s="35">
        <f t="shared" si="7"/>
        <v>4.4885714285714286E-3</v>
      </c>
      <c r="S27" s="35">
        <f t="shared" si="8"/>
        <v>9.4885714285714295E-3</v>
      </c>
      <c r="T27">
        <v>0.15160000000000001</v>
      </c>
      <c r="U27">
        <v>-0.16619999999999999</v>
      </c>
      <c r="V27">
        <v>3.1600000000000003E-2</v>
      </c>
      <c r="W27" s="35">
        <f t="shared" si="9"/>
        <v>8.0888571428571476E-2</v>
      </c>
      <c r="X27" s="35">
        <f t="shared" si="10"/>
        <v>0.16578857142857142</v>
      </c>
      <c r="Y27" s="35">
        <f t="shared" si="11"/>
        <v>3.118857142857143E-2</v>
      </c>
      <c r="Z27">
        <v>0.15060000000000001</v>
      </c>
      <c r="AA27">
        <v>-0.11700000000000001</v>
      </c>
      <c r="AB27">
        <v>5.4999999999999997E-3</v>
      </c>
      <c r="AC27" s="35">
        <f t="shared" si="12"/>
        <v>5.1207142857142882E-2</v>
      </c>
      <c r="AD27" s="35">
        <f t="shared" si="13"/>
        <v>0.11658857142857143</v>
      </c>
      <c r="AE27" s="35">
        <f t="shared" si="14"/>
        <v>5.0885714285714284E-3</v>
      </c>
      <c r="AF27">
        <v>0.18609999999999999</v>
      </c>
      <c r="AG27">
        <v>-6.25E-2</v>
      </c>
      <c r="AH27">
        <v>3.1899999999999998E-2</v>
      </c>
      <c r="AI27" s="35">
        <f t="shared" si="15"/>
        <v>5.2720000000000128E-2</v>
      </c>
      <c r="AJ27" s="35">
        <f t="shared" si="16"/>
        <v>6.208857142857143E-2</v>
      </c>
      <c r="AK27" s="35">
        <f t="shared" si="17"/>
        <v>3.1488571428571428E-2</v>
      </c>
      <c r="AL27">
        <v>0.21229999999999999</v>
      </c>
      <c r="AM27">
        <v>-4.8999999999999998E-3</v>
      </c>
      <c r="AN27">
        <v>4.8999999999999998E-3</v>
      </c>
      <c r="AO27" s="35">
        <f t="shared" si="18"/>
        <v>4.0071428571428758E-3</v>
      </c>
      <c r="AP27" s="35">
        <f t="shared" si="19"/>
        <v>4.4885714285714286E-3</v>
      </c>
      <c r="AQ27" s="35">
        <f t="shared" si="20"/>
        <v>4.4885714285714286E-3</v>
      </c>
      <c r="AR27">
        <v>8.5500000000000007E-2</v>
      </c>
      <c r="AS27">
        <v>-2.1100000000000001E-2</v>
      </c>
      <c r="AT27">
        <v>-2.2599999999999999E-2</v>
      </c>
      <c r="AU27" s="35">
        <f t="shared" si="21"/>
        <v>3.3479285714285725E-2</v>
      </c>
      <c r="AV27" s="35">
        <f t="shared" si="22"/>
        <v>2.0688571428571428E-2</v>
      </c>
      <c r="AW27" s="35">
        <f t="shared" si="23"/>
        <v>2.2188571428571426E-2</v>
      </c>
      <c r="AX27">
        <v>0.1898</v>
      </c>
      <c r="AY27">
        <v>-3.4799999999999998E-2</v>
      </c>
      <c r="AZ27">
        <v>1.41E-2</v>
      </c>
      <c r="BA27" s="35">
        <f t="shared" si="24"/>
        <v>1.1624285714285643E-2</v>
      </c>
      <c r="BB27" s="35">
        <f t="shared" si="25"/>
        <v>3.4388571428571428E-2</v>
      </c>
      <c r="BC27" s="35">
        <f t="shared" si="26"/>
        <v>1.3688571428571428E-2</v>
      </c>
    </row>
    <row r="28" spans="1:55" ht="15">
      <c r="A28" s="1">
        <v>22</v>
      </c>
      <c r="B28">
        <v>0.3075</v>
      </c>
      <c r="C28">
        <v>-1.09E-2</v>
      </c>
      <c r="D28">
        <v>-9.4999999999999998E-3</v>
      </c>
      <c r="E28" s="34">
        <f t="shared" si="0"/>
        <v>1.4049285714285709E-2</v>
      </c>
      <c r="F28" s="34">
        <f t="shared" si="1"/>
        <v>7.8571428571445195E-6</v>
      </c>
      <c r="G28" s="34">
        <f t="shared" si="2"/>
        <v>9.0885714285714285E-3</v>
      </c>
      <c r="H28">
        <v>0.17560000000000001</v>
      </c>
      <c r="I28">
        <v>-1.6E-2</v>
      </c>
      <c r="J28">
        <v>0.04</v>
      </c>
      <c r="K28" s="35">
        <f t="shared" si="3"/>
        <v>5.7907857142857122E-2</v>
      </c>
      <c r="L28" s="35">
        <f t="shared" si="4"/>
        <v>1.5588571428571429E-2</v>
      </c>
      <c r="M28" s="35">
        <f t="shared" si="5"/>
        <v>3.9588571428571431E-2</v>
      </c>
      <c r="N28">
        <v>0.32429999999999998</v>
      </c>
      <c r="O28">
        <v>1.9099999999999999E-2</v>
      </c>
      <c r="P28">
        <v>1.5299999999999999E-2</v>
      </c>
      <c r="Q28" s="35">
        <f t="shared" si="6"/>
        <v>3.1728571428571495E-2</v>
      </c>
      <c r="R28" s="35">
        <f t="shared" si="7"/>
        <v>1.8688571428571426E-2</v>
      </c>
      <c r="S28" s="35">
        <f t="shared" si="8"/>
        <v>1.4888571428571428E-2</v>
      </c>
      <c r="T28">
        <v>0.25109999999999999</v>
      </c>
      <c r="U28">
        <v>-3.9100000000000003E-2</v>
      </c>
      <c r="V28">
        <v>2.9100000000000001E-2</v>
      </c>
      <c r="W28" s="35">
        <f t="shared" si="9"/>
        <v>1.8611428571428501E-2</v>
      </c>
      <c r="X28" s="35">
        <f t="shared" si="10"/>
        <v>3.8688571428571433E-2</v>
      </c>
      <c r="Y28" s="35">
        <f t="shared" si="11"/>
        <v>2.8688571428571428E-2</v>
      </c>
      <c r="Z28">
        <v>0.1416</v>
      </c>
      <c r="AA28">
        <v>-6.9199999999999998E-2</v>
      </c>
      <c r="AB28">
        <v>-2.5499999999999998E-2</v>
      </c>
      <c r="AC28" s="35">
        <f t="shared" si="12"/>
        <v>4.2207142857142874E-2</v>
      </c>
      <c r="AD28" s="35">
        <f t="shared" si="13"/>
        <v>6.8788571428571421E-2</v>
      </c>
      <c r="AE28" s="35">
        <f t="shared" si="14"/>
        <v>2.5088571428571425E-2</v>
      </c>
      <c r="AF28">
        <v>0.16039999999999999</v>
      </c>
      <c r="AG28">
        <v>-6.4500000000000002E-2</v>
      </c>
      <c r="AH28">
        <v>4.2200000000000001E-2</v>
      </c>
      <c r="AI28" s="35">
        <f t="shared" si="15"/>
        <v>7.8420000000000128E-2</v>
      </c>
      <c r="AJ28" s="35">
        <f t="shared" si="16"/>
        <v>6.4088571428571425E-2</v>
      </c>
      <c r="AK28" s="35">
        <f t="shared" si="17"/>
        <v>4.1788571428571432E-2</v>
      </c>
      <c r="AL28">
        <v>0.21790000000000001</v>
      </c>
      <c r="AM28">
        <v>-2.0500000000000001E-2</v>
      </c>
      <c r="AN28">
        <v>9.7000000000000003E-3</v>
      </c>
      <c r="AO28" s="35">
        <f t="shared" si="18"/>
        <v>1.5928571428571459E-3</v>
      </c>
      <c r="AP28" s="35">
        <f t="shared" si="19"/>
        <v>2.0088571428571428E-2</v>
      </c>
      <c r="AQ28" s="35">
        <f t="shared" si="20"/>
        <v>9.288571428571429E-3</v>
      </c>
      <c r="AR28">
        <v>6.6900000000000001E-2</v>
      </c>
      <c r="AS28">
        <v>-3.3E-3</v>
      </c>
      <c r="AT28">
        <v>-2.7099999999999999E-2</v>
      </c>
      <c r="AU28" s="35">
        <f t="shared" si="21"/>
        <v>5.2079285714285731E-2</v>
      </c>
      <c r="AV28" s="35">
        <f t="shared" si="22"/>
        <v>2.8885714285714283E-3</v>
      </c>
      <c r="AW28" s="35">
        <f t="shared" si="23"/>
        <v>2.6688571428571426E-2</v>
      </c>
      <c r="AX28">
        <v>0.18179999999999999</v>
      </c>
      <c r="AY28">
        <v>-5.1400000000000001E-2</v>
      </c>
      <c r="AZ28">
        <v>2.1499999999999998E-2</v>
      </c>
      <c r="BA28" s="35">
        <f t="shared" si="24"/>
        <v>3.6242857142856355E-3</v>
      </c>
      <c r="BB28" s="35">
        <f t="shared" si="25"/>
        <v>5.0988571428571432E-2</v>
      </c>
      <c r="BC28" s="35">
        <f t="shared" si="26"/>
        <v>2.1088571428571425E-2</v>
      </c>
    </row>
    <row r="29" spans="1:55" ht="15">
      <c r="A29" s="1">
        <v>23</v>
      </c>
      <c r="B29">
        <v>0.2984</v>
      </c>
      <c r="C29">
        <v>6.6E-3</v>
      </c>
      <c r="D29">
        <v>2.5999999999999999E-3</v>
      </c>
      <c r="E29" s="34">
        <f t="shared" si="0"/>
        <v>4.9492857142857116E-3</v>
      </c>
      <c r="F29" s="34">
        <f t="shared" si="1"/>
        <v>4.3078571428571445E-3</v>
      </c>
      <c r="G29" s="34">
        <f t="shared" si="2"/>
        <v>2.1885714285714282E-3</v>
      </c>
      <c r="H29">
        <v>0.1726</v>
      </c>
      <c r="I29">
        <v>1.03E-2</v>
      </c>
      <c r="J29">
        <v>2.7699999999999999E-2</v>
      </c>
      <c r="K29" s="35">
        <f t="shared" si="3"/>
        <v>6.0907857142857125E-2</v>
      </c>
      <c r="L29" s="35">
        <f t="shared" si="4"/>
        <v>9.8885714285714289E-3</v>
      </c>
      <c r="M29" s="35">
        <f t="shared" si="5"/>
        <v>2.7288571428571426E-2</v>
      </c>
      <c r="N29">
        <v>0.29799999999999999</v>
      </c>
      <c r="O29">
        <v>8.2000000000000007E-3</v>
      </c>
      <c r="P29">
        <v>1.38E-2</v>
      </c>
      <c r="Q29" s="35">
        <f t="shared" si="6"/>
        <v>5.4285714285715048E-3</v>
      </c>
      <c r="R29" s="35">
        <f t="shared" si="7"/>
        <v>7.7885714285714294E-3</v>
      </c>
      <c r="S29" s="35">
        <f t="shared" si="8"/>
        <v>1.3388571428571428E-2</v>
      </c>
      <c r="T29">
        <v>0.24859999999999999</v>
      </c>
      <c r="U29">
        <v>-7.0099999999999996E-2</v>
      </c>
      <c r="V29">
        <v>8.2000000000000007E-3</v>
      </c>
      <c r="W29" s="35">
        <f t="shared" si="9"/>
        <v>1.6111428571428499E-2</v>
      </c>
      <c r="X29" s="35">
        <f t="shared" si="10"/>
        <v>6.9688571428571419E-2</v>
      </c>
      <c r="Y29" s="35">
        <f t="shared" si="11"/>
        <v>7.7885714285714294E-3</v>
      </c>
      <c r="Z29">
        <v>0.16059999999999999</v>
      </c>
      <c r="AA29">
        <v>-0.10290000000000001</v>
      </c>
      <c r="AB29">
        <v>-1.52E-2</v>
      </c>
      <c r="AC29" s="35">
        <f t="shared" si="12"/>
        <v>6.1207142857142863E-2</v>
      </c>
      <c r="AD29" s="35">
        <f t="shared" si="13"/>
        <v>0.10248857142857143</v>
      </c>
      <c r="AE29" s="35">
        <f t="shared" si="14"/>
        <v>1.4788571428571429E-2</v>
      </c>
      <c r="AF29">
        <v>0.1641</v>
      </c>
      <c r="AG29">
        <v>-4.36E-2</v>
      </c>
      <c r="AH29">
        <v>2.23E-2</v>
      </c>
      <c r="AI29" s="35">
        <f t="shared" si="15"/>
        <v>7.472000000000012E-2</v>
      </c>
      <c r="AJ29" s="35">
        <f t="shared" si="16"/>
        <v>4.318857142857143E-2</v>
      </c>
      <c r="AK29" s="35">
        <f t="shared" si="17"/>
        <v>2.1888571428571427E-2</v>
      </c>
      <c r="AL29">
        <v>0.23930000000000001</v>
      </c>
      <c r="AM29">
        <v>4.7999999999999996E-3</v>
      </c>
      <c r="AN29">
        <v>6.1999999999999998E-3</v>
      </c>
      <c r="AO29" s="35">
        <f t="shared" si="18"/>
        <v>2.2992857142857148E-2</v>
      </c>
      <c r="AP29" s="35">
        <f t="shared" si="19"/>
        <v>4.3885714285714283E-3</v>
      </c>
      <c r="AQ29" s="35">
        <f t="shared" si="20"/>
        <v>5.7885714285714285E-3</v>
      </c>
      <c r="AR29">
        <v>0.13400000000000001</v>
      </c>
      <c r="AS29">
        <v>-5.57E-2</v>
      </c>
      <c r="AT29">
        <v>8.3000000000000001E-3</v>
      </c>
      <c r="AU29" s="35">
        <f t="shared" si="21"/>
        <v>1.5020714285714276E-2</v>
      </c>
      <c r="AV29" s="35">
        <f t="shared" si="22"/>
        <v>5.528857142857143E-2</v>
      </c>
      <c r="AW29" s="35">
        <f t="shared" si="23"/>
        <v>7.8885714285714288E-3</v>
      </c>
      <c r="AX29">
        <v>0.13730000000000001</v>
      </c>
      <c r="AY29">
        <v>-1.0800000000000001E-2</v>
      </c>
      <c r="AZ29">
        <v>2.7099999999999999E-2</v>
      </c>
      <c r="BA29" s="35">
        <f t="shared" si="24"/>
        <v>4.0875714285714349E-2</v>
      </c>
      <c r="BB29" s="35">
        <f t="shared" si="25"/>
        <v>1.0388571428571429E-2</v>
      </c>
      <c r="BC29" s="35">
        <f t="shared" si="26"/>
        <v>2.6688571428571426E-2</v>
      </c>
    </row>
    <row r="30" spans="1:55" ht="15">
      <c r="A30" s="1">
        <v>24</v>
      </c>
      <c r="B30">
        <v>0.29799999999999999</v>
      </c>
      <c r="C30">
        <v>6.7999999999999996E-3</v>
      </c>
      <c r="D30">
        <v>1.23E-2</v>
      </c>
      <c r="E30" s="34">
        <f t="shared" si="0"/>
        <v>4.5492857142857002E-3</v>
      </c>
      <c r="F30" s="34">
        <f t="shared" si="1"/>
        <v>4.1078571428571449E-3</v>
      </c>
      <c r="G30" s="34">
        <f t="shared" si="2"/>
        <v>1.1888571428571429E-2</v>
      </c>
      <c r="H30">
        <v>0.2432</v>
      </c>
      <c r="I30">
        <v>-3.8300000000000001E-2</v>
      </c>
      <c r="J30">
        <v>2.1100000000000001E-2</v>
      </c>
      <c r="K30" s="35">
        <f t="shared" si="3"/>
        <v>9.6921428571428714E-3</v>
      </c>
      <c r="L30" s="35">
        <f t="shared" si="4"/>
        <v>3.7888571428571431E-2</v>
      </c>
      <c r="M30" s="35">
        <f t="shared" si="5"/>
        <v>2.0688571428571428E-2</v>
      </c>
      <c r="N30">
        <v>0.3075</v>
      </c>
      <c r="O30">
        <v>-6.7000000000000002E-3</v>
      </c>
      <c r="P30">
        <v>7.0000000000000001E-3</v>
      </c>
      <c r="Q30" s="35">
        <f t="shared" si="6"/>
        <v>1.4928571428571513E-2</v>
      </c>
      <c r="R30" s="35">
        <f t="shared" si="7"/>
        <v>6.288571428571429E-3</v>
      </c>
      <c r="S30" s="35">
        <f t="shared" si="8"/>
        <v>6.5885714285714289E-3</v>
      </c>
      <c r="T30">
        <v>0.26740000000000003</v>
      </c>
      <c r="U30">
        <v>-5.1799999999999999E-2</v>
      </c>
      <c r="V30">
        <v>-3.7000000000000002E-3</v>
      </c>
      <c r="W30" s="35">
        <f t="shared" si="9"/>
        <v>3.4911428571428538E-2</v>
      </c>
      <c r="X30" s="35">
        <f t="shared" si="10"/>
        <v>5.1388571428571429E-2</v>
      </c>
      <c r="Y30" s="35">
        <f t="shared" si="11"/>
        <v>3.2885714285714285E-3</v>
      </c>
      <c r="Z30">
        <v>0.15989999999999999</v>
      </c>
      <c r="AA30">
        <v>8.3000000000000001E-3</v>
      </c>
      <c r="AB30">
        <v>-5.8999999999999999E-3</v>
      </c>
      <c r="AC30" s="35">
        <f t="shared" si="12"/>
        <v>6.0507142857142857E-2</v>
      </c>
      <c r="AD30" s="35">
        <f t="shared" si="13"/>
        <v>7.8885714285714288E-3</v>
      </c>
      <c r="AE30" s="35">
        <f t="shared" si="14"/>
        <v>5.4885714285714286E-3</v>
      </c>
      <c r="AF30">
        <v>0.18640000000000001</v>
      </c>
      <c r="AG30">
        <v>-4.19E-2</v>
      </c>
      <c r="AH30">
        <v>1.6799999999999999E-2</v>
      </c>
      <c r="AI30" s="35">
        <f t="shared" si="15"/>
        <v>5.2420000000000105E-2</v>
      </c>
      <c r="AJ30" s="35">
        <f t="shared" si="16"/>
        <v>4.148857142857143E-2</v>
      </c>
      <c r="AK30" s="35">
        <f t="shared" si="17"/>
        <v>1.6388571428571426E-2</v>
      </c>
      <c r="AL30">
        <v>0.24179999999999999</v>
      </c>
      <c r="AM30">
        <v>-3.5000000000000003E-2</v>
      </c>
      <c r="AN30">
        <v>1.6000000000000001E-3</v>
      </c>
      <c r="AO30" s="35">
        <f t="shared" si="18"/>
        <v>2.5492857142857123E-2</v>
      </c>
      <c r="AP30" s="35">
        <f t="shared" si="19"/>
        <v>3.4588571428571434E-2</v>
      </c>
      <c r="AQ30" s="35">
        <f t="shared" si="20"/>
        <v>1.1885714285714286E-3</v>
      </c>
      <c r="AR30">
        <v>0.20480000000000001</v>
      </c>
      <c r="AS30">
        <v>-0.1022</v>
      </c>
      <c r="AT30">
        <v>2.8000000000000001E-2</v>
      </c>
      <c r="AU30" s="35">
        <f t="shared" si="21"/>
        <v>8.5820714285714278E-2</v>
      </c>
      <c r="AV30" s="35">
        <f t="shared" si="22"/>
        <v>0.10178857142857142</v>
      </c>
      <c r="AW30" s="35">
        <f t="shared" si="23"/>
        <v>2.7588571428571428E-2</v>
      </c>
      <c r="AX30">
        <v>0.17130000000000001</v>
      </c>
      <c r="AY30">
        <v>-2.1999999999999999E-2</v>
      </c>
      <c r="AZ30">
        <v>1.8499999999999999E-2</v>
      </c>
      <c r="BA30" s="35">
        <f t="shared" si="24"/>
        <v>6.8757142857143461E-3</v>
      </c>
      <c r="BB30" s="35">
        <f t="shared" si="25"/>
        <v>2.1588571428571426E-2</v>
      </c>
      <c r="BC30" s="35">
        <f t="shared" si="26"/>
        <v>1.8088571428571426E-2</v>
      </c>
    </row>
    <row r="31" spans="1:55" ht="15">
      <c r="A31" s="1">
        <v>25</v>
      </c>
      <c r="B31">
        <v>0.2999</v>
      </c>
      <c r="C31">
        <v>6.4000000000000003E-3</v>
      </c>
      <c r="D31">
        <v>1.21E-2</v>
      </c>
      <c r="E31" s="34">
        <f t="shared" si="0"/>
        <v>6.449285714285713E-3</v>
      </c>
      <c r="F31" s="34">
        <f t="shared" si="1"/>
        <v>4.5078571428571442E-3</v>
      </c>
      <c r="G31" s="34">
        <f t="shared" si="2"/>
        <v>1.1688571428571428E-2</v>
      </c>
      <c r="H31">
        <v>0.1961</v>
      </c>
      <c r="I31">
        <v>-1.1000000000000001E-3</v>
      </c>
      <c r="J31">
        <v>3.04E-2</v>
      </c>
      <c r="K31" s="35">
        <f t="shared" si="3"/>
        <v>3.7407857142857132E-2</v>
      </c>
      <c r="L31" s="35">
        <f t="shared" si="4"/>
        <v>6.8857142857142858E-4</v>
      </c>
      <c r="M31" s="35">
        <f t="shared" si="5"/>
        <v>2.9988571428571427E-2</v>
      </c>
      <c r="N31">
        <v>0.2974</v>
      </c>
      <c r="O31">
        <v>-1.2999999999999999E-3</v>
      </c>
      <c r="P31">
        <v>1.3100000000000001E-2</v>
      </c>
      <c r="Q31" s="35">
        <f t="shared" si="6"/>
        <v>4.8285714285715153E-3</v>
      </c>
      <c r="R31" s="35">
        <f t="shared" si="7"/>
        <v>8.8857142857142845E-4</v>
      </c>
      <c r="S31" s="35">
        <f t="shared" si="8"/>
        <v>1.2688571428571429E-2</v>
      </c>
      <c r="T31">
        <v>0.2787</v>
      </c>
      <c r="U31">
        <v>-8.2699999999999996E-2</v>
      </c>
      <c r="V31">
        <v>-1.8700000000000001E-2</v>
      </c>
      <c r="W31" s="35">
        <f t="shared" si="9"/>
        <v>4.6211428571428514E-2</v>
      </c>
      <c r="X31" s="35">
        <f t="shared" si="10"/>
        <v>8.2288571428571419E-2</v>
      </c>
      <c r="Y31" s="35">
        <f t="shared" si="11"/>
        <v>1.8288571428571428E-2</v>
      </c>
      <c r="Z31">
        <v>0.13070000000000001</v>
      </c>
      <c r="AA31">
        <v>6.4500000000000002E-2</v>
      </c>
      <c r="AB31">
        <v>-2.7000000000000001E-3</v>
      </c>
      <c r="AC31" s="35">
        <f t="shared" si="12"/>
        <v>3.1307142857142881E-2</v>
      </c>
      <c r="AD31" s="35">
        <f t="shared" si="13"/>
        <v>6.4088571428571425E-2</v>
      </c>
      <c r="AE31" s="35">
        <f t="shared" si="14"/>
        <v>2.2885714285714284E-3</v>
      </c>
      <c r="AF31">
        <v>0.20830000000000001</v>
      </c>
      <c r="AG31">
        <v>-6.4299999999999996E-2</v>
      </c>
      <c r="AH31">
        <v>-1.41E-2</v>
      </c>
      <c r="AI31" s="35">
        <f t="shared" si="15"/>
        <v>3.0520000000000103E-2</v>
      </c>
      <c r="AJ31" s="35">
        <f t="shared" si="16"/>
        <v>6.388857142857142E-2</v>
      </c>
      <c r="AK31" s="35">
        <f t="shared" si="17"/>
        <v>1.3688571428571428E-2</v>
      </c>
      <c r="AL31">
        <v>0.24479999999999999</v>
      </c>
      <c r="AM31">
        <v>-1.95E-2</v>
      </c>
      <c r="AN31">
        <v>-3.0000000000000001E-3</v>
      </c>
      <c r="AO31" s="35">
        <f t="shared" si="18"/>
        <v>2.8492857142857125E-2</v>
      </c>
      <c r="AP31" s="35">
        <f t="shared" si="19"/>
        <v>1.9088571428571427E-2</v>
      </c>
      <c r="AQ31" s="35">
        <f t="shared" si="20"/>
        <v>2.5885714285714284E-3</v>
      </c>
      <c r="AR31">
        <v>0.1555</v>
      </c>
      <c r="AS31">
        <v>8.0000000000000002E-3</v>
      </c>
      <c r="AT31">
        <v>3.0300000000000001E-2</v>
      </c>
      <c r="AU31" s="35">
        <f t="shared" si="21"/>
        <v>3.6520714285714267E-2</v>
      </c>
      <c r="AV31" s="35">
        <f t="shared" si="22"/>
        <v>7.5885714285714289E-3</v>
      </c>
      <c r="AW31" s="35">
        <f t="shared" si="23"/>
        <v>2.9888571428571428E-2</v>
      </c>
      <c r="AX31">
        <v>0.17710000000000001</v>
      </c>
      <c r="AY31">
        <v>-5.3100000000000001E-2</v>
      </c>
      <c r="AZ31">
        <v>1.4200000000000001E-2</v>
      </c>
      <c r="BA31" s="35">
        <f t="shared" si="24"/>
        <v>1.0757142857143465E-3</v>
      </c>
      <c r="BB31" s="35">
        <f t="shared" si="25"/>
        <v>5.2688571428571432E-2</v>
      </c>
      <c r="BC31" s="35">
        <f t="shared" si="26"/>
        <v>1.378857142857143E-2</v>
      </c>
    </row>
    <row r="32" spans="1:55" ht="15">
      <c r="A32" s="1">
        <v>26</v>
      </c>
      <c r="B32">
        <v>0.29389999999999999</v>
      </c>
      <c r="C32">
        <v>4.7999999999999996E-3</v>
      </c>
      <c r="D32">
        <v>9.5999999999999992E-3</v>
      </c>
      <c r="E32" s="34">
        <f t="shared" si="0"/>
        <v>4.4928571428570763E-4</v>
      </c>
      <c r="F32" s="34">
        <f t="shared" si="1"/>
        <v>6.1078571428571449E-3</v>
      </c>
      <c r="G32" s="34">
        <f t="shared" si="2"/>
        <v>9.1885714285714279E-3</v>
      </c>
      <c r="H32">
        <v>0.17460000000000001</v>
      </c>
      <c r="I32">
        <v>1.83E-2</v>
      </c>
      <c r="J32">
        <v>3.3599999999999998E-2</v>
      </c>
      <c r="K32" s="35">
        <f t="shared" si="3"/>
        <v>5.8907857142857123E-2</v>
      </c>
      <c r="L32" s="35">
        <f t="shared" si="4"/>
        <v>1.7888571428571427E-2</v>
      </c>
      <c r="M32" s="35">
        <f t="shared" si="5"/>
        <v>3.3188571428571428E-2</v>
      </c>
      <c r="N32">
        <v>0.29670000000000002</v>
      </c>
      <c r="O32">
        <v>5.4000000000000003E-3</v>
      </c>
      <c r="P32">
        <v>2.7000000000000001E-3</v>
      </c>
      <c r="Q32" s="35">
        <f t="shared" si="6"/>
        <v>4.1285714285715369E-3</v>
      </c>
      <c r="R32" s="35">
        <f t="shared" si="7"/>
        <v>4.988571428571429E-3</v>
      </c>
      <c r="S32" s="35">
        <f t="shared" si="8"/>
        <v>2.2885714285714284E-3</v>
      </c>
      <c r="T32">
        <v>0.20119999999999999</v>
      </c>
      <c r="U32">
        <v>-9.74E-2</v>
      </c>
      <c r="V32">
        <v>3.78E-2</v>
      </c>
      <c r="W32" s="35">
        <f t="shared" si="9"/>
        <v>3.1288571428571499E-2</v>
      </c>
      <c r="X32" s="35">
        <f t="shared" si="10"/>
        <v>9.6988571428571424E-2</v>
      </c>
      <c r="Y32" s="35">
        <f t="shared" si="11"/>
        <v>3.7388571428571431E-2</v>
      </c>
      <c r="Z32">
        <v>0.13950000000000001</v>
      </c>
      <c r="AA32">
        <v>-1.03E-2</v>
      </c>
      <c r="AB32">
        <v>-3.27E-2</v>
      </c>
      <c r="AC32" s="35">
        <f t="shared" si="12"/>
        <v>4.0107142857142883E-2</v>
      </c>
      <c r="AD32" s="35">
        <f t="shared" si="13"/>
        <v>9.8885714285714289E-3</v>
      </c>
      <c r="AE32" s="35">
        <f t="shared" si="14"/>
        <v>3.228857142857143E-2</v>
      </c>
      <c r="AF32">
        <v>0.24879999999999999</v>
      </c>
      <c r="AG32">
        <v>-5.7500000000000002E-2</v>
      </c>
      <c r="AH32">
        <v>-3.9899999999999998E-2</v>
      </c>
      <c r="AI32" s="35">
        <f t="shared" si="15"/>
        <v>9.9799999999998779E-3</v>
      </c>
      <c r="AJ32" s="35">
        <f t="shared" si="16"/>
        <v>5.7088571428571433E-2</v>
      </c>
      <c r="AK32" s="35">
        <f t="shared" si="17"/>
        <v>3.9488571428571428E-2</v>
      </c>
      <c r="AL32">
        <v>0.26600000000000001</v>
      </c>
      <c r="AM32">
        <v>-9.7999999999999997E-3</v>
      </c>
      <c r="AN32">
        <v>-1.67E-2</v>
      </c>
      <c r="AO32" s="35">
        <f t="shared" si="18"/>
        <v>4.969285714285715E-2</v>
      </c>
      <c r="AP32" s="35">
        <f t="shared" si="19"/>
        <v>9.3885714285714284E-3</v>
      </c>
      <c r="AQ32" s="35">
        <f t="shared" si="20"/>
        <v>1.6288571428571427E-2</v>
      </c>
      <c r="AR32">
        <v>0.1037</v>
      </c>
      <c r="AS32">
        <v>3.0800000000000001E-2</v>
      </c>
      <c r="AT32">
        <v>2.6200000000000001E-2</v>
      </c>
      <c r="AU32" s="35">
        <f t="shared" si="21"/>
        <v>1.5279285714285731E-2</v>
      </c>
      <c r="AV32" s="35">
        <f t="shared" si="22"/>
        <v>3.0388571428571428E-2</v>
      </c>
      <c r="AW32" s="35">
        <f t="shared" si="23"/>
        <v>2.5788571428571428E-2</v>
      </c>
      <c r="AX32">
        <v>0.17199999999999999</v>
      </c>
      <c r="AY32">
        <v>-8.3799999999999999E-2</v>
      </c>
      <c r="AZ32">
        <v>1.37E-2</v>
      </c>
      <c r="BA32" s="35">
        <f t="shared" si="24"/>
        <v>6.1757142857143676E-3</v>
      </c>
      <c r="BB32" s="35">
        <f t="shared" si="25"/>
        <v>8.3388571428571423E-2</v>
      </c>
      <c r="BC32" s="35">
        <f t="shared" si="26"/>
        <v>1.3288571428571429E-2</v>
      </c>
    </row>
    <row r="33" spans="1:55" ht="15">
      <c r="A33" s="1">
        <v>27</v>
      </c>
      <c r="B33">
        <v>0.29449999999999998</v>
      </c>
      <c r="C33">
        <v>4.0000000000000002E-4</v>
      </c>
      <c r="D33">
        <v>2.0999999999999999E-3</v>
      </c>
      <c r="E33" s="34">
        <f t="shared" si="0"/>
        <v>1.0492857142856971E-3</v>
      </c>
      <c r="F33" s="34">
        <f t="shared" si="1"/>
        <v>1.0507857142857145E-2</v>
      </c>
      <c r="G33" s="34">
        <f t="shared" si="2"/>
        <v>1.6885714285714284E-3</v>
      </c>
      <c r="H33">
        <v>0.2195</v>
      </c>
      <c r="I33">
        <v>3.8199999999999998E-2</v>
      </c>
      <c r="J33">
        <v>3.5900000000000001E-2</v>
      </c>
      <c r="K33" s="35">
        <f t="shared" si="3"/>
        <v>1.4007857142857127E-2</v>
      </c>
      <c r="L33" s="35">
        <f t="shared" si="4"/>
        <v>3.7788571428571428E-2</v>
      </c>
      <c r="M33" s="35">
        <f t="shared" si="5"/>
        <v>3.5488571428571432E-2</v>
      </c>
      <c r="N33">
        <v>0.29360000000000003</v>
      </c>
      <c r="O33">
        <v>-9.1000000000000004E-3</v>
      </c>
      <c r="P33">
        <v>4.7000000000000002E-3</v>
      </c>
      <c r="Q33" s="35">
        <f t="shared" si="6"/>
        <v>1.0285714285715453E-3</v>
      </c>
      <c r="R33" s="35">
        <f t="shared" si="7"/>
        <v>8.6885714285714292E-3</v>
      </c>
      <c r="S33" s="35">
        <f t="shared" si="8"/>
        <v>4.2885714285714289E-3</v>
      </c>
      <c r="T33">
        <v>0.22189999999999999</v>
      </c>
      <c r="U33">
        <v>-0.09</v>
      </c>
      <c r="V33">
        <v>2.35E-2</v>
      </c>
      <c r="W33" s="35">
        <f t="shared" si="9"/>
        <v>1.0588571428571503E-2</v>
      </c>
      <c r="X33" s="35">
        <f t="shared" si="10"/>
        <v>8.958857142857142E-2</v>
      </c>
      <c r="Y33" s="35">
        <f t="shared" si="11"/>
        <v>2.3088571428571427E-2</v>
      </c>
      <c r="Z33">
        <v>0.1144</v>
      </c>
      <c r="AA33">
        <v>-5.8900000000000001E-2</v>
      </c>
      <c r="AB33">
        <v>-1.8800000000000001E-2</v>
      </c>
      <c r="AC33" s="35">
        <f t="shared" si="12"/>
        <v>1.5007142857142872E-2</v>
      </c>
      <c r="AD33" s="35">
        <f t="shared" si="13"/>
        <v>5.8488571428571431E-2</v>
      </c>
      <c r="AE33" s="35">
        <f t="shared" si="14"/>
        <v>1.8388571428571428E-2</v>
      </c>
      <c r="AF33">
        <v>0.22550000000000001</v>
      </c>
      <c r="AG33">
        <v>-4.65E-2</v>
      </c>
      <c r="AH33">
        <v>-1.4500000000000001E-2</v>
      </c>
      <c r="AI33" s="35">
        <f t="shared" si="15"/>
        <v>1.332000000000011E-2</v>
      </c>
      <c r="AJ33" s="35">
        <f t="shared" si="16"/>
        <v>4.608857142857143E-2</v>
      </c>
      <c r="AK33" s="35">
        <f t="shared" si="17"/>
        <v>1.4088571428571429E-2</v>
      </c>
      <c r="AL33">
        <v>0.23519999999999999</v>
      </c>
      <c r="AM33">
        <v>-3.2300000000000002E-2</v>
      </c>
      <c r="AN33">
        <v>-5.5999999999999999E-3</v>
      </c>
      <c r="AO33" s="35">
        <f t="shared" si="18"/>
        <v>1.8892857142857128E-2</v>
      </c>
      <c r="AP33" s="35">
        <f t="shared" si="19"/>
        <v>3.1888571428571433E-2</v>
      </c>
      <c r="AQ33" s="35">
        <f t="shared" si="20"/>
        <v>5.1885714285714287E-3</v>
      </c>
      <c r="AR33">
        <v>0.1391</v>
      </c>
      <c r="AS33">
        <v>1.09E-2</v>
      </c>
      <c r="AT33">
        <v>-1.9E-3</v>
      </c>
      <c r="AU33" s="35">
        <f t="shared" si="21"/>
        <v>2.012071428571427E-2</v>
      </c>
      <c r="AV33" s="35">
        <f t="shared" si="22"/>
        <v>1.0488571428571429E-2</v>
      </c>
      <c r="AW33" s="35">
        <f t="shared" si="23"/>
        <v>1.4885714285714285E-3</v>
      </c>
      <c r="AX33">
        <v>0.18129999999999999</v>
      </c>
      <c r="AY33">
        <v>-8.7499999999999994E-2</v>
      </c>
      <c r="AZ33">
        <v>5.5E-2</v>
      </c>
      <c r="BA33" s="35">
        <f t="shared" si="24"/>
        <v>3.1242857142856351E-3</v>
      </c>
      <c r="BB33" s="35">
        <f t="shared" si="25"/>
        <v>8.7088571428571418E-2</v>
      </c>
      <c r="BC33" s="35">
        <f t="shared" si="26"/>
        <v>5.4588571428571431E-2</v>
      </c>
    </row>
    <row r="34" spans="1:55" ht="15">
      <c r="A34" s="1">
        <v>28</v>
      </c>
      <c r="B34">
        <v>0.28920000000000001</v>
      </c>
      <c r="C34">
        <v>2.24E-2</v>
      </c>
      <c r="D34">
        <v>-3.8E-3</v>
      </c>
      <c r="E34" s="34">
        <f t="shared" si="0"/>
        <v>4.2507142857142743E-3</v>
      </c>
      <c r="F34" s="34">
        <f t="shared" si="1"/>
        <v>1.1492142857142855E-2</v>
      </c>
      <c r="G34" s="34">
        <f t="shared" si="2"/>
        <v>3.3885714285714283E-3</v>
      </c>
      <c r="H34">
        <v>0.20730000000000001</v>
      </c>
      <c r="I34">
        <v>-3.27E-2</v>
      </c>
      <c r="J34">
        <v>5.4999999999999997E-3</v>
      </c>
      <c r="K34" s="35">
        <f t="shared" si="3"/>
        <v>2.6207857142857116E-2</v>
      </c>
      <c r="L34" s="35">
        <f t="shared" si="4"/>
        <v>3.228857142857143E-2</v>
      </c>
      <c r="M34" s="35">
        <f t="shared" si="5"/>
        <v>5.0885714285714284E-3</v>
      </c>
      <c r="N34">
        <v>0.30359999999999998</v>
      </c>
      <c r="O34">
        <v>3.7000000000000002E-3</v>
      </c>
      <c r="P34">
        <v>-2.9999999999999997E-4</v>
      </c>
      <c r="Q34" s="35">
        <f t="shared" si="6"/>
        <v>1.1028571428571499E-2</v>
      </c>
      <c r="R34" s="35">
        <f t="shared" si="7"/>
        <v>3.2885714285714285E-3</v>
      </c>
      <c r="S34" s="35">
        <f t="shared" si="8"/>
        <v>1.1142857142857157E-4</v>
      </c>
      <c r="T34">
        <v>0.24490000000000001</v>
      </c>
      <c r="U34">
        <v>-0.1139</v>
      </c>
      <c r="V34">
        <v>-1.9699999999999999E-2</v>
      </c>
      <c r="W34" s="35">
        <f t="shared" si="9"/>
        <v>1.2411428571428518E-2</v>
      </c>
      <c r="X34" s="35">
        <f t="shared" si="10"/>
        <v>0.11348857142857142</v>
      </c>
      <c r="Y34" s="35">
        <f t="shared" si="11"/>
        <v>1.9288571428571426E-2</v>
      </c>
      <c r="Z34">
        <v>0.10970000000000001</v>
      </c>
      <c r="AA34">
        <v>-0.1066</v>
      </c>
      <c r="AB34">
        <v>4.7800000000000002E-2</v>
      </c>
      <c r="AC34" s="35">
        <f t="shared" si="12"/>
        <v>1.0307142857142876E-2</v>
      </c>
      <c r="AD34" s="35">
        <f t="shared" si="13"/>
        <v>0.10618857142857142</v>
      </c>
      <c r="AE34" s="35">
        <f t="shared" si="14"/>
        <v>4.7388571428571433E-2</v>
      </c>
      <c r="AF34">
        <v>0.18410000000000001</v>
      </c>
      <c r="AG34">
        <v>-1.8200000000000001E-2</v>
      </c>
      <c r="AH34">
        <v>4.1099999999999998E-2</v>
      </c>
      <c r="AI34" s="35">
        <f t="shared" si="15"/>
        <v>5.4720000000000102E-2</v>
      </c>
      <c r="AJ34" s="35">
        <f t="shared" si="16"/>
        <v>1.7788571428571428E-2</v>
      </c>
      <c r="AK34" s="35">
        <f t="shared" si="17"/>
        <v>4.0688571428571428E-2</v>
      </c>
      <c r="AL34">
        <v>0.23910000000000001</v>
      </c>
      <c r="AM34">
        <v>-3.5000000000000003E-2</v>
      </c>
      <c r="AN34">
        <v>2.3999999999999998E-3</v>
      </c>
      <c r="AO34" s="35">
        <f t="shared" si="18"/>
        <v>2.2792857142857142E-2</v>
      </c>
      <c r="AP34" s="35">
        <f t="shared" si="19"/>
        <v>3.4588571428571434E-2</v>
      </c>
      <c r="AQ34" s="35">
        <f t="shared" si="20"/>
        <v>1.9885714285714281E-3</v>
      </c>
      <c r="AR34">
        <v>8.2699999999999996E-2</v>
      </c>
      <c r="AS34">
        <v>-6.2E-2</v>
      </c>
      <c r="AT34">
        <v>9.4999999999999998E-3</v>
      </c>
      <c r="AU34" s="35">
        <f t="shared" si="21"/>
        <v>3.6279285714285736E-2</v>
      </c>
      <c r="AV34" s="35">
        <f t="shared" si="22"/>
        <v>6.158857142857143E-2</v>
      </c>
      <c r="AW34" s="35">
        <f t="shared" si="23"/>
        <v>9.0885714285714285E-3</v>
      </c>
      <c r="AX34">
        <v>0.24959999999999999</v>
      </c>
      <c r="AY34">
        <v>-3.4200000000000001E-2</v>
      </c>
      <c r="AZ34">
        <v>1.8599999999999998E-2</v>
      </c>
      <c r="BA34" s="35">
        <f t="shared" si="24"/>
        <v>7.1424285714285635E-2</v>
      </c>
      <c r="BB34" s="35">
        <f t="shared" si="25"/>
        <v>3.3788571428571432E-2</v>
      </c>
      <c r="BC34" s="35">
        <f t="shared" si="26"/>
        <v>1.8188571428571425E-2</v>
      </c>
    </row>
    <row r="35" spans="1:55" ht="15">
      <c r="A35" s="1">
        <v>29</v>
      </c>
      <c r="B35">
        <v>0.29320000000000002</v>
      </c>
      <c r="C35">
        <v>3.5999999999999999E-3</v>
      </c>
      <c r="D35">
        <v>-2.0999999999999999E-3</v>
      </c>
      <c r="E35" s="34">
        <f t="shared" si="0"/>
        <v>2.5071428571427079E-4</v>
      </c>
      <c r="F35" s="34">
        <f t="shared" si="1"/>
        <v>7.3078571428571446E-3</v>
      </c>
      <c r="G35" s="34">
        <f t="shared" si="2"/>
        <v>1.6885714285714284E-3</v>
      </c>
      <c r="H35">
        <v>0.15359999999999999</v>
      </c>
      <c r="I35">
        <v>-2.1899999999999999E-2</v>
      </c>
      <c r="J35">
        <v>1.9E-2</v>
      </c>
      <c r="K35" s="35">
        <f t="shared" si="3"/>
        <v>7.9907857142857142E-2</v>
      </c>
      <c r="L35" s="35">
        <f t="shared" si="4"/>
        <v>2.1488571428571426E-2</v>
      </c>
      <c r="M35" s="35">
        <f t="shared" si="5"/>
        <v>1.8588571428571427E-2</v>
      </c>
      <c r="N35">
        <v>0.30159999999999998</v>
      </c>
      <c r="O35">
        <v>6.9999999999999999E-4</v>
      </c>
      <c r="P35">
        <v>-2.5000000000000001E-3</v>
      </c>
      <c r="Q35" s="35">
        <f t="shared" si="6"/>
        <v>9.0285714285714969E-3</v>
      </c>
      <c r="R35" s="35">
        <f t="shared" si="7"/>
        <v>2.8857142857142845E-4</v>
      </c>
      <c r="S35" s="35">
        <f t="shared" si="8"/>
        <v>2.0885714285714283E-3</v>
      </c>
      <c r="T35">
        <v>0.22939999999999999</v>
      </c>
      <c r="U35">
        <v>-7.8700000000000006E-2</v>
      </c>
      <c r="V35">
        <v>9.9000000000000008E-3</v>
      </c>
      <c r="W35" s="35">
        <f t="shared" si="9"/>
        <v>3.088571428571496E-3</v>
      </c>
      <c r="X35" s="35">
        <f t="shared" si="10"/>
        <v>7.828857142857143E-2</v>
      </c>
      <c r="Y35" s="35">
        <f t="shared" si="11"/>
        <v>9.4885714285714295E-3</v>
      </c>
      <c r="Z35">
        <v>0.12640000000000001</v>
      </c>
      <c r="AA35">
        <v>1.2999999999999999E-2</v>
      </c>
      <c r="AB35">
        <v>3.2099999999999997E-2</v>
      </c>
      <c r="AC35" s="35">
        <f t="shared" si="12"/>
        <v>2.7007142857142882E-2</v>
      </c>
      <c r="AD35" s="35">
        <f t="shared" si="13"/>
        <v>1.2588571428571428E-2</v>
      </c>
      <c r="AE35" s="35">
        <f t="shared" si="14"/>
        <v>3.1688571428571427E-2</v>
      </c>
      <c r="AF35">
        <v>0.2681</v>
      </c>
      <c r="AG35">
        <v>-4.1000000000000002E-2</v>
      </c>
      <c r="AH35">
        <v>-3.04E-2</v>
      </c>
      <c r="AI35" s="35">
        <f t="shared" si="15"/>
        <v>2.9279999999999889E-2</v>
      </c>
      <c r="AJ35" s="35">
        <f t="shared" si="16"/>
        <v>4.0588571428571432E-2</v>
      </c>
      <c r="AK35" s="35">
        <f t="shared" si="17"/>
        <v>2.9988571428571427E-2</v>
      </c>
      <c r="AL35">
        <v>0.22320000000000001</v>
      </c>
      <c r="AM35">
        <v>-2.3300000000000001E-2</v>
      </c>
      <c r="AN35">
        <v>-8.0999999999999996E-3</v>
      </c>
      <c r="AO35" s="35">
        <f t="shared" si="18"/>
        <v>6.892857142857145E-3</v>
      </c>
      <c r="AP35" s="35">
        <f t="shared" si="19"/>
        <v>2.2888571428571428E-2</v>
      </c>
      <c r="AQ35" s="35">
        <f t="shared" si="20"/>
        <v>7.6885714285714283E-3</v>
      </c>
      <c r="AR35">
        <v>0.1101</v>
      </c>
      <c r="AS35">
        <v>-9.5600000000000004E-2</v>
      </c>
      <c r="AT35">
        <v>1.8700000000000001E-2</v>
      </c>
      <c r="AU35" s="35">
        <f t="shared" si="21"/>
        <v>8.8792857142857284E-3</v>
      </c>
      <c r="AV35" s="35">
        <f t="shared" si="22"/>
        <v>9.5188571428571428E-2</v>
      </c>
      <c r="AW35" s="35">
        <f t="shared" si="23"/>
        <v>1.8288571428571428E-2</v>
      </c>
      <c r="AX35">
        <v>0.1668</v>
      </c>
      <c r="AY35">
        <v>-9.1899999999999996E-2</v>
      </c>
      <c r="AZ35">
        <v>-7.7000000000000002E-3</v>
      </c>
      <c r="BA35" s="35">
        <f t="shared" si="24"/>
        <v>1.137571428571435E-2</v>
      </c>
      <c r="BB35" s="35">
        <f t="shared" si="25"/>
        <v>9.1488571428571419E-2</v>
      </c>
      <c r="BC35" s="35">
        <f t="shared" si="26"/>
        <v>7.288571428571429E-3</v>
      </c>
    </row>
    <row r="36" spans="1:55" ht="15">
      <c r="A36" s="1">
        <v>30</v>
      </c>
      <c r="B36">
        <v>0.3105</v>
      </c>
      <c r="C36">
        <v>5.3E-3</v>
      </c>
      <c r="D36">
        <v>-8.3999999999999995E-3</v>
      </c>
      <c r="E36" s="34">
        <f t="shared" si="0"/>
        <v>1.7049285714285711E-2</v>
      </c>
      <c r="F36" s="34">
        <f t="shared" si="1"/>
        <v>5.6078571428571445E-3</v>
      </c>
      <c r="G36" s="34">
        <f t="shared" si="2"/>
        <v>7.9885714285714282E-3</v>
      </c>
      <c r="H36">
        <v>0.23380000000000001</v>
      </c>
      <c r="I36">
        <v>-6.6799999999999998E-2</v>
      </c>
      <c r="J36">
        <v>8.0999999999999996E-3</v>
      </c>
      <c r="K36" s="35">
        <f t="shared" si="3"/>
        <v>2.9214285714287969E-4</v>
      </c>
      <c r="L36" s="35">
        <f t="shared" si="4"/>
        <v>6.6388571428571422E-2</v>
      </c>
      <c r="M36" s="35">
        <f t="shared" si="5"/>
        <v>7.6885714285714283E-3</v>
      </c>
      <c r="N36">
        <v>0.29780000000000001</v>
      </c>
      <c r="O36">
        <v>-2.0000000000000001E-4</v>
      </c>
      <c r="P36">
        <v>3.8E-3</v>
      </c>
      <c r="Q36" s="35">
        <f t="shared" si="6"/>
        <v>5.2285714285715268E-3</v>
      </c>
      <c r="R36" s="35">
        <f t="shared" si="7"/>
        <v>2.1142857142857153E-4</v>
      </c>
      <c r="S36" s="35">
        <f t="shared" si="8"/>
        <v>3.3885714285714283E-3</v>
      </c>
      <c r="T36">
        <v>0.25219999999999998</v>
      </c>
      <c r="U36">
        <v>-4.7399999999999998E-2</v>
      </c>
      <c r="V36">
        <v>-3.5000000000000001E-3</v>
      </c>
      <c r="W36" s="35">
        <f t="shared" si="9"/>
        <v>1.9711428571428491E-2</v>
      </c>
      <c r="X36" s="35">
        <f t="shared" si="10"/>
        <v>4.6988571428571428E-2</v>
      </c>
      <c r="Y36" s="35">
        <f t="shared" si="11"/>
        <v>3.0885714285714284E-3</v>
      </c>
      <c r="Z36">
        <v>0.109</v>
      </c>
      <c r="AA36">
        <v>0.05</v>
      </c>
      <c r="AB36">
        <v>-1.9300000000000001E-2</v>
      </c>
      <c r="AC36" s="35">
        <f t="shared" si="12"/>
        <v>9.6071428571428696E-3</v>
      </c>
      <c r="AD36" s="35">
        <f t="shared" si="13"/>
        <v>4.9588571428571433E-2</v>
      </c>
      <c r="AE36" s="35">
        <f t="shared" si="14"/>
        <v>1.8888571428571428E-2</v>
      </c>
      <c r="AF36">
        <v>0.2631</v>
      </c>
      <c r="AG36">
        <v>-8.1699999999999995E-2</v>
      </c>
      <c r="AH36">
        <v>-1.55E-2</v>
      </c>
      <c r="AI36" s="35">
        <f t="shared" si="15"/>
        <v>2.4279999999999885E-2</v>
      </c>
      <c r="AJ36" s="35">
        <f t="shared" si="16"/>
        <v>8.1288571428571418E-2</v>
      </c>
      <c r="AK36" s="35">
        <f t="shared" si="17"/>
        <v>1.5088571428571429E-2</v>
      </c>
      <c r="AL36">
        <v>0.23480000000000001</v>
      </c>
      <c r="AM36">
        <v>-6.0100000000000001E-2</v>
      </c>
      <c r="AN36">
        <v>-2.69E-2</v>
      </c>
      <c r="AO36" s="35">
        <f t="shared" si="18"/>
        <v>1.8492857142857144E-2</v>
      </c>
      <c r="AP36" s="35">
        <f t="shared" si="19"/>
        <v>5.9688571428571431E-2</v>
      </c>
      <c r="AQ36" s="35">
        <f t="shared" si="20"/>
        <v>2.6488571428571427E-2</v>
      </c>
      <c r="AR36">
        <v>8.1900000000000001E-2</v>
      </c>
      <c r="AS36">
        <v>-1.6299999999999999E-2</v>
      </c>
      <c r="AT36">
        <v>1.11E-2</v>
      </c>
      <c r="AU36" s="35">
        <f t="shared" si="21"/>
        <v>3.7079285714285731E-2</v>
      </c>
      <c r="AV36" s="35">
        <f t="shared" si="22"/>
        <v>1.5888571428571426E-2</v>
      </c>
      <c r="AW36" s="35">
        <f t="shared" si="23"/>
        <v>1.0688571428571429E-2</v>
      </c>
      <c r="AX36">
        <v>0.16950000000000001</v>
      </c>
      <c r="AY36">
        <v>-4.6800000000000001E-2</v>
      </c>
      <c r="AZ36">
        <v>6.7000000000000002E-3</v>
      </c>
      <c r="BA36" s="35">
        <f t="shared" si="24"/>
        <v>8.6757142857143421E-3</v>
      </c>
      <c r="BB36" s="35">
        <f t="shared" si="25"/>
        <v>4.6388571428571432E-2</v>
      </c>
      <c r="BC36" s="35">
        <f t="shared" si="26"/>
        <v>6.288571428571429E-3</v>
      </c>
    </row>
    <row r="37" spans="1:55" ht="15">
      <c r="A37" s="1">
        <v>31</v>
      </c>
      <c r="B37">
        <v>0.2974</v>
      </c>
      <c r="C37">
        <v>1.2500000000000001E-2</v>
      </c>
      <c r="D37">
        <v>-8.0000000000000002E-3</v>
      </c>
      <c r="E37" s="34">
        <f t="shared" si="0"/>
        <v>3.9492857142857107E-3</v>
      </c>
      <c r="F37" s="34">
        <f t="shared" si="1"/>
        <v>1.5921428571428562E-3</v>
      </c>
      <c r="G37" s="34">
        <f t="shared" si="2"/>
        <v>7.5885714285714289E-3</v>
      </c>
      <c r="H37">
        <v>0.23960000000000001</v>
      </c>
      <c r="I37">
        <v>2.8E-3</v>
      </c>
      <c r="J37">
        <v>1.24E-2</v>
      </c>
      <c r="K37" s="35">
        <f t="shared" si="3"/>
        <v>6.0921428571428793E-3</v>
      </c>
      <c r="L37" s="35">
        <f t="shared" si="4"/>
        <v>2.3885714285714283E-3</v>
      </c>
      <c r="M37" s="35">
        <f t="shared" si="5"/>
        <v>1.1988571428571428E-2</v>
      </c>
      <c r="N37">
        <v>0.30270000000000002</v>
      </c>
      <c r="O37">
        <v>2.1399999999999999E-2</v>
      </c>
      <c r="P37">
        <v>-6.1000000000000004E-3</v>
      </c>
      <c r="Q37" s="35">
        <f t="shared" si="6"/>
        <v>1.0128571428571542E-2</v>
      </c>
      <c r="R37" s="35">
        <f t="shared" si="7"/>
        <v>2.0988571428571426E-2</v>
      </c>
      <c r="S37" s="35">
        <f t="shared" si="8"/>
        <v>5.6885714285714291E-3</v>
      </c>
      <c r="T37">
        <v>0.23630000000000001</v>
      </c>
      <c r="U37">
        <v>-5.0999999999999997E-2</v>
      </c>
      <c r="V37">
        <v>5.5399999999999998E-2</v>
      </c>
      <c r="W37" s="35">
        <f t="shared" si="9"/>
        <v>3.8114285714285212E-3</v>
      </c>
      <c r="X37" s="35">
        <f t="shared" si="10"/>
        <v>5.0588571428571427E-2</v>
      </c>
      <c r="Y37" s="35">
        <f t="shared" si="11"/>
        <v>5.4988571428571428E-2</v>
      </c>
      <c r="Z37">
        <v>5.3499999999999999E-2</v>
      </c>
      <c r="AA37">
        <v>-3.9300000000000002E-2</v>
      </c>
      <c r="AB37">
        <v>3.4200000000000001E-2</v>
      </c>
      <c r="AC37" s="35">
        <f t="shared" si="12"/>
        <v>4.5892857142857131E-2</v>
      </c>
      <c r="AD37" s="35">
        <f t="shared" si="13"/>
        <v>3.8888571428571432E-2</v>
      </c>
      <c r="AE37" s="35">
        <f t="shared" si="14"/>
        <v>3.3788571428571432E-2</v>
      </c>
      <c r="AF37">
        <v>0.215</v>
      </c>
      <c r="AG37">
        <v>-0.1242</v>
      </c>
      <c r="AH37">
        <v>3.3999999999999998E-3</v>
      </c>
      <c r="AI37" s="35">
        <f t="shared" si="15"/>
        <v>2.3820000000000119E-2</v>
      </c>
      <c r="AJ37" s="35">
        <f t="shared" si="16"/>
        <v>0.12378857142857143</v>
      </c>
      <c r="AK37" s="35">
        <f t="shared" si="17"/>
        <v>2.9885714285714281E-3</v>
      </c>
      <c r="AL37">
        <v>0.23330000000000001</v>
      </c>
      <c r="AM37">
        <v>-5.5899999999999998E-2</v>
      </c>
      <c r="AN37">
        <v>1.9300000000000001E-2</v>
      </c>
      <c r="AO37" s="35">
        <f t="shared" si="18"/>
        <v>1.6992857142857143E-2</v>
      </c>
      <c r="AP37" s="35">
        <f t="shared" si="19"/>
        <v>5.5488571428571429E-2</v>
      </c>
      <c r="AQ37" s="35">
        <f t="shared" si="20"/>
        <v>1.8888571428571428E-2</v>
      </c>
      <c r="AR37">
        <v>6.0600000000000001E-2</v>
      </c>
      <c r="AS37">
        <v>1.9E-3</v>
      </c>
      <c r="AT37">
        <v>-7.1999999999999998E-3</v>
      </c>
      <c r="AU37" s="35">
        <f t="shared" si="21"/>
        <v>5.8379285714285731E-2</v>
      </c>
      <c r="AV37" s="35">
        <f t="shared" si="22"/>
        <v>1.4885714285714285E-3</v>
      </c>
      <c r="AW37" s="35">
        <f t="shared" si="23"/>
        <v>6.7885714285714285E-3</v>
      </c>
      <c r="AX37">
        <v>0.21149999999999999</v>
      </c>
      <c r="AY37">
        <v>-6.1100000000000002E-2</v>
      </c>
      <c r="AZ37">
        <v>0</v>
      </c>
      <c r="BA37" s="35">
        <f t="shared" si="24"/>
        <v>3.332428571428564E-2</v>
      </c>
      <c r="BB37" s="35">
        <f t="shared" si="25"/>
        <v>6.0688571428571432E-2</v>
      </c>
      <c r="BC37" s="35">
        <f t="shared" si="26"/>
        <v>4.1142857142857154E-4</v>
      </c>
    </row>
    <row r="38" spans="1:55" ht="15">
      <c r="A38" s="1">
        <v>32</v>
      </c>
      <c r="B38">
        <v>0.27400000000000002</v>
      </c>
      <c r="C38">
        <v>2.5700000000000001E-2</v>
      </c>
      <c r="D38">
        <v>-2.3199999999999998E-2</v>
      </c>
      <c r="E38" s="34">
        <f t="shared" si="0"/>
        <v>1.9450714285714266E-2</v>
      </c>
      <c r="F38" s="34">
        <f t="shared" si="1"/>
        <v>1.4792142857142856E-2</v>
      </c>
      <c r="G38" s="34">
        <f t="shared" si="2"/>
        <v>2.2788571428571425E-2</v>
      </c>
      <c r="H38">
        <v>0.26379999999999998</v>
      </c>
      <c r="I38">
        <v>-2.2200000000000001E-2</v>
      </c>
      <c r="J38">
        <v>1.66E-2</v>
      </c>
      <c r="K38" s="35">
        <f t="shared" si="3"/>
        <v>3.0292142857142851E-2</v>
      </c>
      <c r="L38" s="35">
        <f t="shared" si="4"/>
        <v>2.1788571428571428E-2</v>
      </c>
      <c r="M38" s="35">
        <f t="shared" si="5"/>
        <v>1.6188571428571427E-2</v>
      </c>
      <c r="N38">
        <v>0.28739999999999999</v>
      </c>
      <c r="O38">
        <v>1.54E-2</v>
      </c>
      <c r="P38">
        <v>3.5000000000000001E-3</v>
      </c>
      <c r="Q38" s="35">
        <f t="shared" si="6"/>
        <v>5.1714285714284935E-3</v>
      </c>
      <c r="R38" s="35">
        <f t="shared" si="7"/>
        <v>1.4988571428571429E-2</v>
      </c>
      <c r="S38" s="35">
        <f t="shared" si="8"/>
        <v>3.0885714285714284E-3</v>
      </c>
      <c r="T38">
        <v>0.22969999999999999</v>
      </c>
      <c r="U38">
        <v>-7.6700000000000004E-2</v>
      </c>
      <c r="V38">
        <v>-2.29E-2</v>
      </c>
      <c r="W38" s="35">
        <f t="shared" si="9"/>
        <v>2.7885714285715013E-3</v>
      </c>
      <c r="X38" s="35">
        <f t="shared" si="10"/>
        <v>7.6288571428571428E-2</v>
      </c>
      <c r="Y38" s="35">
        <f t="shared" si="11"/>
        <v>2.2488571428571427E-2</v>
      </c>
      <c r="Z38">
        <v>7.3499999999999996E-2</v>
      </c>
      <c r="AA38">
        <v>-4.7899999999999998E-2</v>
      </c>
      <c r="AB38">
        <v>2.64E-2</v>
      </c>
      <c r="AC38" s="35">
        <f t="shared" si="12"/>
        <v>2.5892857142857134E-2</v>
      </c>
      <c r="AD38" s="35">
        <f t="shared" si="13"/>
        <v>4.7488571428571429E-2</v>
      </c>
      <c r="AE38" s="35">
        <f t="shared" si="14"/>
        <v>2.5988571428571427E-2</v>
      </c>
      <c r="AF38">
        <v>0.25800000000000001</v>
      </c>
      <c r="AG38">
        <v>-8.1699999999999995E-2</v>
      </c>
      <c r="AH38">
        <v>-1.54E-2</v>
      </c>
      <c r="AI38" s="35">
        <f t="shared" si="15"/>
        <v>1.9179999999999892E-2</v>
      </c>
      <c r="AJ38" s="35">
        <f t="shared" si="16"/>
        <v>8.1288571428571418E-2</v>
      </c>
      <c r="AK38" s="35">
        <f t="shared" si="17"/>
        <v>1.4988571428571429E-2</v>
      </c>
      <c r="AL38">
        <v>0.21909999999999999</v>
      </c>
      <c r="AM38">
        <v>-3.32E-2</v>
      </c>
      <c r="AN38">
        <v>2.7199999999999998E-2</v>
      </c>
      <c r="AO38" s="35">
        <f t="shared" si="18"/>
        <v>2.7928571428571247E-3</v>
      </c>
      <c r="AP38" s="35">
        <f t="shared" si="19"/>
        <v>3.2788571428571431E-2</v>
      </c>
      <c r="AQ38" s="35">
        <f t="shared" si="20"/>
        <v>2.6788571428571425E-2</v>
      </c>
      <c r="AR38">
        <v>0.16619999999999999</v>
      </c>
      <c r="AS38">
        <v>-0.12909999999999999</v>
      </c>
      <c r="AT38">
        <v>2.1600000000000001E-2</v>
      </c>
      <c r="AU38" s="35">
        <f t="shared" si="21"/>
        <v>4.7220714285714255E-2</v>
      </c>
      <c r="AV38" s="35">
        <f t="shared" si="22"/>
        <v>0.12868857142857143</v>
      </c>
      <c r="AW38" s="35">
        <f t="shared" si="23"/>
        <v>2.1188571428571428E-2</v>
      </c>
      <c r="AX38">
        <v>0.20519999999999999</v>
      </c>
      <c r="AY38">
        <v>-5.8599999999999999E-2</v>
      </c>
      <c r="AZ38">
        <v>1.3899999999999999E-2</v>
      </c>
      <c r="BA38" s="35">
        <f t="shared" si="24"/>
        <v>2.702428571428564E-2</v>
      </c>
      <c r="BB38" s="35">
        <f t="shared" si="25"/>
        <v>5.818857142857143E-2</v>
      </c>
      <c r="BC38" s="35">
        <f t="shared" si="26"/>
        <v>1.3488571428571428E-2</v>
      </c>
    </row>
    <row r="39" spans="1:55" ht="15">
      <c r="A39" s="1">
        <v>33</v>
      </c>
      <c r="B39">
        <v>0.26860000000000001</v>
      </c>
      <c r="C39">
        <v>2.3E-2</v>
      </c>
      <c r="D39">
        <v>2.2000000000000001E-3</v>
      </c>
      <c r="E39" s="34">
        <f t="shared" si="0"/>
        <v>2.4850714285714282E-2</v>
      </c>
      <c r="F39" s="34">
        <f t="shared" si="1"/>
        <v>1.2092142857142855E-2</v>
      </c>
      <c r="G39" s="34">
        <f t="shared" si="2"/>
        <v>1.7885714285714286E-3</v>
      </c>
      <c r="H39">
        <v>0.26179999999999998</v>
      </c>
      <c r="I39">
        <v>-5.1900000000000002E-2</v>
      </c>
      <c r="J39">
        <v>2.2000000000000001E-3</v>
      </c>
      <c r="K39" s="35">
        <f t="shared" si="3"/>
        <v>2.8292142857142849E-2</v>
      </c>
      <c r="L39" s="35">
        <f t="shared" si="4"/>
        <v>5.1488571428571432E-2</v>
      </c>
      <c r="M39" s="35">
        <f t="shared" si="5"/>
        <v>1.7885714285714286E-3</v>
      </c>
      <c r="N39">
        <v>0.29780000000000001</v>
      </c>
      <c r="O39">
        <v>2.7000000000000001E-3</v>
      </c>
      <c r="P39">
        <v>-9.7000000000000003E-3</v>
      </c>
      <c r="Q39" s="35">
        <f t="shared" si="6"/>
        <v>5.2285714285715268E-3</v>
      </c>
      <c r="R39" s="35">
        <f t="shared" si="7"/>
        <v>2.2885714285714284E-3</v>
      </c>
      <c r="S39" s="35">
        <f t="shared" si="8"/>
        <v>9.288571428571429E-3</v>
      </c>
      <c r="T39">
        <v>0.2366</v>
      </c>
      <c r="U39">
        <v>-9.2200000000000004E-2</v>
      </c>
      <c r="V39">
        <v>-3.4299999999999997E-2</v>
      </c>
      <c r="W39" s="35">
        <f t="shared" si="9"/>
        <v>4.1114285714285159E-3</v>
      </c>
      <c r="X39" s="35">
        <f t="shared" si="10"/>
        <v>9.1788571428571428E-2</v>
      </c>
      <c r="Y39" s="35">
        <f t="shared" si="11"/>
        <v>3.3888571428571428E-2</v>
      </c>
      <c r="Z39">
        <v>9.2899999999999996E-2</v>
      </c>
      <c r="AA39">
        <v>-1.2200000000000001E-2</v>
      </c>
      <c r="AB39">
        <v>-1.3100000000000001E-2</v>
      </c>
      <c r="AC39" s="35">
        <f t="shared" si="12"/>
        <v>6.4928571428571336E-3</v>
      </c>
      <c r="AD39" s="35">
        <f t="shared" si="13"/>
        <v>1.178857142857143E-2</v>
      </c>
      <c r="AE39" s="35">
        <f t="shared" si="14"/>
        <v>1.2688571428571429E-2</v>
      </c>
      <c r="AF39">
        <v>0.24679999999999999</v>
      </c>
      <c r="AG39">
        <v>-8.0299999999999996E-2</v>
      </c>
      <c r="AH39">
        <v>-2.7E-2</v>
      </c>
      <c r="AI39" s="35">
        <f t="shared" si="15"/>
        <v>7.9799999999998761E-3</v>
      </c>
      <c r="AJ39" s="35">
        <f t="shared" si="16"/>
        <v>7.988857142857142E-2</v>
      </c>
      <c r="AK39" s="35">
        <f t="shared" si="17"/>
        <v>2.6588571428571427E-2</v>
      </c>
      <c r="AL39">
        <v>0.20039999999999999</v>
      </c>
      <c r="AM39">
        <v>-1.12E-2</v>
      </c>
      <c r="AN39">
        <v>1E-4</v>
      </c>
      <c r="AO39" s="35">
        <f t="shared" si="18"/>
        <v>1.590714285714287E-2</v>
      </c>
      <c r="AP39" s="35">
        <f t="shared" si="19"/>
        <v>1.0788571428571429E-2</v>
      </c>
      <c r="AQ39" s="35">
        <f t="shared" si="20"/>
        <v>3.1142857142857155E-4</v>
      </c>
      <c r="AR39">
        <v>0.1351</v>
      </c>
      <c r="AS39">
        <v>-4.2900000000000001E-2</v>
      </c>
      <c r="AT39">
        <v>8.6999999999999994E-3</v>
      </c>
      <c r="AU39" s="35">
        <f t="shared" si="21"/>
        <v>1.6120714285714266E-2</v>
      </c>
      <c r="AV39" s="35">
        <f t="shared" si="22"/>
        <v>4.2488571428571431E-2</v>
      </c>
      <c r="AW39" s="35">
        <f t="shared" si="23"/>
        <v>8.2885714285714281E-3</v>
      </c>
      <c r="AX39">
        <v>0.18429999999999999</v>
      </c>
      <c r="AY39">
        <v>-6.2600000000000003E-2</v>
      </c>
      <c r="AZ39">
        <v>1.6999999999999999E-3</v>
      </c>
      <c r="BA39" s="35">
        <f t="shared" si="24"/>
        <v>6.1242857142856377E-3</v>
      </c>
      <c r="BB39" s="35">
        <f t="shared" si="25"/>
        <v>6.2188571428571433E-2</v>
      </c>
      <c r="BC39" s="35">
        <f t="shared" si="26"/>
        <v>1.2885714285714284E-3</v>
      </c>
    </row>
    <row r="40" spans="1:55" ht="15">
      <c r="A40" s="1">
        <v>34</v>
      </c>
      <c r="B40">
        <v>0.2742</v>
      </c>
      <c r="C40">
        <v>3.6400000000000002E-2</v>
      </c>
      <c r="D40">
        <v>-9.4000000000000004E-3</v>
      </c>
      <c r="E40" s="34">
        <f t="shared" si="0"/>
        <v>1.9250714285714288E-2</v>
      </c>
      <c r="F40" s="34">
        <f t="shared" si="1"/>
        <v>2.5492142857142859E-2</v>
      </c>
      <c r="G40" s="34">
        <f t="shared" si="2"/>
        <v>8.9885714285714291E-3</v>
      </c>
      <c r="H40">
        <v>0.2109</v>
      </c>
      <c r="I40">
        <v>-4.6800000000000001E-2</v>
      </c>
      <c r="J40">
        <v>-6.9999999999999999E-4</v>
      </c>
      <c r="K40" s="35">
        <f t="shared" si="3"/>
        <v>2.2607857142857124E-2</v>
      </c>
      <c r="L40" s="35">
        <f t="shared" si="4"/>
        <v>4.6388571428571432E-2</v>
      </c>
      <c r="M40" s="35">
        <f t="shared" si="5"/>
        <v>2.8857142857142845E-4</v>
      </c>
      <c r="N40">
        <v>0.29370000000000002</v>
      </c>
      <c r="O40">
        <v>-1.01E-2</v>
      </c>
      <c r="P40">
        <v>-1.84E-2</v>
      </c>
      <c r="Q40" s="35">
        <f t="shared" si="6"/>
        <v>1.1285714285715343E-3</v>
      </c>
      <c r="R40" s="35">
        <f t="shared" si="7"/>
        <v>9.6885714285714283E-3</v>
      </c>
      <c r="S40" s="35">
        <f t="shared" si="8"/>
        <v>1.7988571428571427E-2</v>
      </c>
      <c r="T40">
        <v>0.24310000000000001</v>
      </c>
      <c r="U40">
        <v>-6.5299999999999997E-2</v>
      </c>
      <c r="V40">
        <v>-2.5100000000000001E-2</v>
      </c>
      <c r="W40" s="35">
        <f t="shared" si="9"/>
        <v>1.0611428571428522E-2</v>
      </c>
      <c r="X40" s="35">
        <f t="shared" si="10"/>
        <v>6.488857142857142E-2</v>
      </c>
      <c r="Y40" s="35">
        <f t="shared" si="11"/>
        <v>2.4688571428571428E-2</v>
      </c>
      <c r="Z40">
        <v>0.14319999999999999</v>
      </c>
      <c r="AA40">
        <v>-1.24E-2</v>
      </c>
      <c r="AB40">
        <v>3.2399999999999998E-2</v>
      </c>
      <c r="AC40" s="35">
        <f t="shared" si="12"/>
        <v>4.3807142857142864E-2</v>
      </c>
      <c r="AD40" s="35">
        <f t="shared" si="13"/>
        <v>1.1988571428571428E-2</v>
      </c>
      <c r="AE40" s="35">
        <f t="shared" si="14"/>
        <v>3.1988571428571429E-2</v>
      </c>
      <c r="AF40">
        <v>0.24460000000000001</v>
      </c>
      <c r="AG40">
        <v>-8.48E-2</v>
      </c>
      <c r="AH40">
        <v>-3.3500000000000002E-2</v>
      </c>
      <c r="AI40" s="35">
        <f t="shared" si="15"/>
        <v>5.7799999999998963E-3</v>
      </c>
      <c r="AJ40" s="35">
        <f t="shared" si="16"/>
        <v>8.4388571428571424E-2</v>
      </c>
      <c r="AK40" s="35">
        <f t="shared" si="17"/>
        <v>3.3088571428571432E-2</v>
      </c>
      <c r="AL40">
        <v>0.22850000000000001</v>
      </c>
      <c r="AM40">
        <v>1.5100000000000001E-2</v>
      </c>
      <c r="AN40">
        <v>-1.35E-2</v>
      </c>
      <c r="AO40" s="35">
        <f t="shared" si="18"/>
        <v>1.2192857142857144E-2</v>
      </c>
      <c r="AP40" s="35">
        <f t="shared" si="19"/>
        <v>1.4688571428571429E-2</v>
      </c>
      <c r="AQ40" s="35">
        <f t="shared" si="20"/>
        <v>1.3088571428571429E-2</v>
      </c>
      <c r="AR40">
        <v>0.10009999999999999</v>
      </c>
      <c r="AS40">
        <v>5.7000000000000002E-3</v>
      </c>
      <c r="AT40">
        <v>1.8599999999999998E-2</v>
      </c>
      <c r="AU40" s="35">
        <f t="shared" si="21"/>
        <v>1.8879285714285737E-2</v>
      </c>
      <c r="AV40" s="35">
        <f t="shared" si="22"/>
        <v>5.2885714285714289E-3</v>
      </c>
      <c r="AW40" s="35">
        <f t="shared" si="23"/>
        <v>1.8188571428571425E-2</v>
      </c>
      <c r="AX40">
        <v>0.1943</v>
      </c>
      <c r="AY40">
        <v>-9.0899999999999995E-2</v>
      </c>
      <c r="AZ40">
        <v>1.3100000000000001E-2</v>
      </c>
      <c r="BA40" s="35">
        <f t="shared" si="24"/>
        <v>1.6124285714285647E-2</v>
      </c>
      <c r="BB40" s="35">
        <f t="shared" si="25"/>
        <v>9.0488571428571418E-2</v>
      </c>
      <c r="BC40" s="35">
        <f t="shared" si="26"/>
        <v>1.2688571428571429E-2</v>
      </c>
    </row>
    <row r="41" spans="1:55" ht="15">
      <c r="A41" s="1">
        <v>35</v>
      </c>
      <c r="B41">
        <v>0.27539999999999998</v>
      </c>
      <c r="C41">
        <v>2.46E-2</v>
      </c>
      <c r="D41">
        <v>-1.03E-2</v>
      </c>
      <c r="E41" s="34">
        <f t="shared" si="0"/>
        <v>1.8050714285714309E-2</v>
      </c>
      <c r="F41" s="34">
        <f t="shared" si="1"/>
        <v>1.3692142857142856E-2</v>
      </c>
      <c r="G41" s="34">
        <f t="shared" si="2"/>
        <v>9.8885714285714289E-3</v>
      </c>
      <c r="H41">
        <v>0.21540000000000001</v>
      </c>
      <c r="I41">
        <v>1.3899999999999999E-2</v>
      </c>
      <c r="J41">
        <v>5.33E-2</v>
      </c>
      <c r="K41" s="35">
        <f t="shared" si="3"/>
        <v>1.810785714285712E-2</v>
      </c>
      <c r="L41" s="35">
        <f t="shared" si="4"/>
        <v>1.3488571428571428E-2</v>
      </c>
      <c r="M41" s="35">
        <f t="shared" si="5"/>
        <v>5.2888571428571431E-2</v>
      </c>
      <c r="N41">
        <v>0.30009999999999998</v>
      </c>
      <c r="O41">
        <v>5.9999999999999995E-4</v>
      </c>
      <c r="P41">
        <v>-1.9699999999999999E-2</v>
      </c>
      <c r="Q41" s="35">
        <f t="shared" si="6"/>
        <v>7.5285714285714955E-3</v>
      </c>
      <c r="R41" s="35">
        <f t="shared" si="7"/>
        <v>1.8857142857142841E-4</v>
      </c>
      <c r="S41" s="35">
        <f t="shared" si="8"/>
        <v>1.9288571428571426E-2</v>
      </c>
      <c r="T41">
        <v>0.21959999999999999</v>
      </c>
      <c r="U41">
        <v>-4.8300000000000003E-2</v>
      </c>
      <c r="V41">
        <v>-9.4999999999999998E-3</v>
      </c>
      <c r="W41" s="35">
        <f t="shared" si="9"/>
        <v>1.2888571428571499E-2</v>
      </c>
      <c r="X41" s="35">
        <f t="shared" si="10"/>
        <v>4.7888571428571433E-2</v>
      </c>
      <c r="Y41" s="35">
        <f t="shared" si="11"/>
        <v>9.0885714285714285E-3</v>
      </c>
      <c r="Z41">
        <v>0.1139</v>
      </c>
      <c r="AA41">
        <v>-1.1000000000000001E-3</v>
      </c>
      <c r="AB41">
        <v>5.6599999999999998E-2</v>
      </c>
      <c r="AC41" s="35">
        <f t="shared" si="12"/>
        <v>1.4507142857142871E-2</v>
      </c>
      <c r="AD41" s="35">
        <f t="shared" si="13"/>
        <v>6.8857142857142858E-4</v>
      </c>
      <c r="AE41" s="35">
        <f t="shared" si="14"/>
        <v>5.6188571428571428E-2</v>
      </c>
      <c r="AF41">
        <v>0.24310000000000001</v>
      </c>
      <c r="AG41">
        <v>-3.9100000000000003E-2</v>
      </c>
      <c r="AH41">
        <v>-1.6400000000000001E-2</v>
      </c>
      <c r="AI41" s="35">
        <f t="shared" si="15"/>
        <v>4.279999999999895E-3</v>
      </c>
      <c r="AJ41" s="35">
        <f t="shared" si="16"/>
        <v>3.8688571428571433E-2</v>
      </c>
      <c r="AK41" s="35">
        <f t="shared" si="17"/>
        <v>1.5988571428571428E-2</v>
      </c>
      <c r="AL41">
        <v>0.19470000000000001</v>
      </c>
      <c r="AM41">
        <v>-5.0000000000000001E-4</v>
      </c>
      <c r="AN41">
        <v>2.8E-3</v>
      </c>
      <c r="AO41" s="35">
        <f t="shared" si="18"/>
        <v>2.1607142857142853E-2</v>
      </c>
      <c r="AP41" s="35">
        <f t="shared" si="19"/>
        <v>8.8571428571428471E-5</v>
      </c>
      <c r="AQ41" s="35">
        <f t="shared" si="20"/>
        <v>2.3885714285714283E-3</v>
      </c>
      <c r="AR41">
        <v>0.1404</v>
      </c>
      <c r="AS41">
        <v>8.0000000000000004E-4</v>
      </c>
      <c r="AT41">
        <v>4.02E-2</v>
      </c>
      <c r="AU41" s="35">
        <f t="shared" si="21"/>
        <v>2.1420714285714265E-2</v>
      </c>
      <c r="AV41" s="35">
        <f t="shared" si="22"/>
        <v>3.885714285714285E-4</v>
      </c>
      <c r="AW41" s="35">
        <f t="shared" si="23"/>
        <v>3.978857142857143E-2</v>
      </c>
      <c r="AX41">
        <v>0.16789999999999999</v>
      </c>
      <c r="AY41">
        <v>-2.6700000000000002E-2</v>
      </c>
      <c r="AZ41">
        <v>2.81E-2</v>
      </c>
      <c r="BA41" s="35">
        <f t="shared" si="24"/>
        <v>1.027571428571436E-2</v>
      </c>
      <c r="BB41" s="35">
        <f t="shared" si="25"/>
        <v>2.6288571428571429E-2</v>
      </c>
      <c r="BC41" s="35">
        <f t="shared" si="26"/>
        <v>2.7688571428571427E-2</v>
      </c>
    </row>
    <row r="42" spans="1:55" ht="15">
      <c r="A42" s="1">
        <v>36</v>
      </c>
      <c r="B42">
        <v>0.24010000000000001</v>
      </c>
      <c r="C42">
        <v>1.5699999999999999E-2</v>
      </c>
      <c r="D42">
        <v>5.4999999999999997E-3</v>
      </c>
      <c r="E42" s="34">
        <f t="shared" si="0"/>
        <v>5.3350714285714279E-2</v>
      </c>
      <c r="F42" s="34">
        <f t="shared" si="1"/>
        <v>4.7921428571428542E-3</v>
      </c>
      <c r="G42" s="34">
        <f t="shared" si="2"/>
        <v>5.0885714285714284E-3</v>
      </c>
      <c r="H42">
        <v>0.21879999999999999</v>
      </c>
      <c r="I42">
        <v>1.9300000000000001E-2</v>
      </c>
      <c r="J42">
        <v>2.5499999999999998E-2</v>
      </c>
      <c r="K42" s="35">
        <f t="shared" si="3"/>
        <v>1.4707857142857134E-2</v>
      </c>
      <c r="L42" s="35">
        <f t="shared" si="4"/>
        <v>1.8888571428571428E-2</v>
      </c>
      <c r="M42" s="35">
        <f t="shared" si="5"/>
        <v>2.5088571428571425E-2</v>
      </c>
      <c r="N42">
        <v>0.28949999999999998</v>
      </c>
      <c r="O42">
        <v>-1.9E-2</v>
      </c>
      <c r="P42">
        <v>-1.0500000000000001E-2</v>
      </c>
      <c r="Q42" s="35">
        <f t="shared" si="6"/>
        <v>3.0714285714285028E-3</v>
      </c>
      <c r="R42" s="35">
        <f t="shared" si="7"/>
        <v>1.8588571428571427E-2</v>
      </c>
      <c r="S42" s="35">
        <f t="shared" si="8"/>
        <v>1.0088571428571429E-2</v>
      </c>
      <c r="T42">
        <v>0.2437</v>
      </c>
      <c r="U42">
        <v>-6.4100000000000004E-2</v>
      </c>
      <c r="V42">
        <v>-3.7000000000000002E-3</v>
      </c>
      <c r="W42" s="35">
        <f t="shared" si="9"/>
        <v>1.1211428571428511E-2</v>
      </c>
      <c r="X42" s="35">
        <f t="shared" si="10"/>
        <v>6.3688571428571428E-2</v>
      </c>
      <c r="Y42" s="35">
        <f t="shared" si="11"/>
        <v>3.2885714285714285E-3</v>
      </c>
      <c r="Z42">
        <v>9.4500000000000001E-2</v>
      </c>
      <c r="AA42">
        <v>3.7499999999999999E-2</v>
      </c>
      <c r="AB42">
        <v>1.35E-2</v>
      </c>
      <c r="AC42" s="35">
        <f t="shared" si="12"/>
        <v>4.8928571428571294E-3</v>
      </c>
      <c r="AD42" s="35">
        <f t="shared" si="13"/>
        <v>3.7088571428571429E-2</v>
      </c>
      <c r="AE42" s="35">
        <f t="shared" si="14"/>
        <v>1.3088571428571429E-2</v>
      </c>
      <c r="AF42">
        <v>0.26860000000000001</v>
      </c>
      <c r="AG42">
        <v>-7.46E-2</v>
      </c>
      <c r="AH42">
        <v>-1.8499999999999999E-2</v>
      </c>
      <c r="AI42" s="35">
        <f t="shared" si="15"/>
        <v>2.977999999999989E-2</v>
      </c>
      <c r="AJ42" s="35">
        <f t="shared" si="16"/>
        <v>7.4188571428571423E-2</v>
      </c>
      <c r="AK42" s="35">
        <f t="shared" si="17"/>
        <v>1.8088571428571426E-2</v>
      </c>
      <c r="AL42">
        <v>0.21690000000000001</v>
      </c>
      <c r="AM42">
        <v>2.8E-3</v>
      </c>
      <c r="AN42">
        <v>-2.8999999999999998E-3</v>
      </c>
      <c r="AO42" s="35">
        <f t="shared" si="18"/>
        <v>5.9285714285714497E-4</v>
      </c>
      <c r="AP42" s="35">
        <f t="shared" si="19"/>
        <v>2.3885714285714283E-3</v>
      </c>
      <c r="AQ42" s="35">
        <f t="shared" si="20"/>
        <v>2.4885714285714281E-3</v>
      </c>
      <c r="AR42">
        <v>0.1091</v>
      </c>
      <c r="AS42">
        <v>4.2299999999999997E-2</v>
      </c>
      <c r="AT42">
        <v>7.9000000000000008E-3</v>
      </c>
      <c r="AU42" s="35">
        <f t="shared" si="21"/>
        <v>9.8792857142857293E-3</v>
      </c>
      <c r="AV42" s="35">
        <f t="shared" si="22"/>
        <v>4.1888571428571428E-2</v>
      </c>
      <c r="AW42" s="35">
        <f t="shared" si="23"/>
        <v>7.4885714285714295E-3</v>
      </c>
      <c r="AX42">
        <v>0.14099999999999999</v>
      </c>
      <c r="AY42">
        <v>-3.3300000000000003E-2</v>
      </c>
      <c r="AZ42">
        <v>1.72E-2</v>
      </c>
      <c r="BA42" s="35">
        <f t="shared" si="24"/>
        <v>3.7175714285714367E-2</v>
      </c>
      <c r="BB42" s="35">
        <f t="shared" si="25"/>
        <v>3.2888571428571434E-2</v>
      </c>
      <c r="BC42" s="35">
        <f t="shared" si="26"/>
        <v>1.6788571428571427E-2</v>
      </c>
    </row>
    <row r="43" spans="1:55" ht="15">
      <c r="A43" s="1">
        <v>37</v>
      </c>
      <c r="B43">
        <v>0.26279999999999998</v>
      </c>
      <c r="C43">
        <v>3.7900000000000003E-2</v>
      </c>
      <c r="D43">
        <v>1E-3</v>
      </c>
      <c r="E43" s="34">
        <f t="shared" si="0"/>
        <v>3.0650714285714309E-2</v>
      </c>
      <c r="F43" s="34">
        <f t="shared" si="1"/>
        <v>2.699214285714286E-2</v>
      </c>
      <c r="G43" s="34">
        <f t="shared" si="2"/>
        <v>5.8857142857142854E-4</v>
      </c>
      <c r="H43">
        <v>0.26650000000000001</v>
      </c>
      <c r="I43">
        <v>4.1000000000000003E-3</v>
      </c>
      <c r="J43">
        <v>-8.9999999999999993E-3</v>
      </c>
      <c r="K43" s="35">
        <f t="shared" si="3"/>
        <v>3.2992142857142887E-2</v>
      </c>
      <c r="L43" s="35">
        <f t="shared" si="4"/>
        <v>3.6885714285714286E-3</v>
      </c>
      <c r="M43" s="35">
        <f t="shared" si="5"/>
        <v>8.5885714285714281E-3</v>
      </c>
      <c r="N43">
        <v>0.29920000000000002</v>
      </c>
      <c r="O43">
        <v>-1.8200000000000001E-2</v>
      </c>
      <c r="P43">
        <v>-6.4999999999999997E-3</v>
      </c>
      <c r="Q43" s="35">
        <f t="shared" si="6"/>
        <v>6.6285714285715391E-3</v>
      </c>
      <c r="R43" s="35">
        <f t="shared" si="7"/>
        <v>1.7788571428571428E-2</v>
      </c>
      <c r="S43" s="35">
        <f t="shared" si="8"/>
        <v>6.0885714285714284E-3</v>
      </c>
      <c r="T43">
        <v>0.216</v>
      </c>
      <c r="U43">
        <v>-9.4200000000000006E-2</v>
      </c>
      <c r="V43">
        <v>2.1499999999999998E-2</v>
      </c>
      <c r="W43" s="35">
        <f t="shared" si="9"/>
        <v>1.6488571428571491E-2</v>
      </c>
      <c r="X43" s="35">
        <f t="shared" si="10"/>
        <v>9.3788571428571429E-2</v>
      </c>
      <c r="Y43" s="35">
        <f t="shared" si="11"/>
        <v>2.1088571428571425E-2</v>
      </c>
      <c r="Z43">
        <v>0.1356</v>
      </c>
      <c r="AA43">
        <v>0.11650000000000001</v>
      </c>
      <c r="AB43">
        <v>-2.6599999999999999E-2</v>
      </c>
      <c r="AC43" s="35">
        <f t="shared" si="12"/>
        <v>3.6207142857142868E-2</v>
      </c>
      <c r="AD43" s="35">
        <f t="shared" si="13"/>
        <v>0.11608857142857143</v>
      </c>
      <c r="AE43" s="35">
        <f t="shared" si="14"/>
        <v>2.6188571428571426E-2</v>
      </c>
      <c r="AF43">
        <v>0.25490000000000002</v>
      </c>
      <c r="AG43">
        <v>-7.0499999999999993E-2</v>
      </c>
      <c r="AH43">
        <v>2.3400000000000001E-2</v>
      </c>
      <c r="AI43" s="35">
        <f t="shared" si="15"/>
        <v>1.60799999999999E-2</v>
      </c>
      <c r="AJ43" s="35">
        <f t="shared" si="16"/>
        <v>7.0088571428571417E-2</v>
      </c>
      <c r="AK43" s="35">
        <f t="shared" si="17"/>
        <v>2.2988571428571428E-2</v>
      </c>
      <c r="AL43">
        <v>0.22450000000000001</v>
      </c>
      <c r="AM43">
        <v>3.0999999999999999E-3</v>
      </c>
      <c r="AN43">
        <v>-1.1999999999999999E-3</v>
      </c>
      <c r="AO43" s="35">
        <f t="shared" si="18"/>
        <v>8.1928571428571406E-3</v>
      </c>
      <c r="AP43" s="35">
        <f t="shared" si="19"/>
        <v>2.6885714285714282E-3</v>
      </c>
      <c r="AQ43" s="35">
        <f t="shared" si="20"/>
        <v>7.8857142857142841E-4</v>
      </c>
      <c r="AR43">
        <v>5.6800000000000003E-2</v>
      </c>
      <c r="AS43">
        <v>-1.78E-2</v>
      </c>
      <c r="AT43">
        <v>4.1000000000000003E-3</v>
      </c>
      <c r="AU43" s="35">
        <f t="shared" si="21"/>
        <v>6.2179285714285729E-2</v>
      </c>
      <c r="AV43" s="35">
        <f t="shared" si="22"/>
        <v>1.7388571428571427E-2</v>
      </c>
      <c r="AW43" s="35">
        <f t="shared" si="23"/>
        <v>3.6885714285714286E-3</v>
      </c>
      <c r="AX43">
        <v>0.1087</v>
      </c>
      <c r="AY43">
        <v>-2.1100000000000001E-2</v>
      </c>
      <c r="AZ43">
        <v>1.2699999999999999E-2</v>
      </c>
      <c r="BA43" s="35">
        <f t="shared" si="24"/>
        <v>6.9475714285714349E-2</v>
      </c>
      <c r="BB43" s="35">
        <f t="shared" si="25"/>
        <v>2.0688571428571428E-2</v>
      </c>
      <c r="BC43" s="35">
        <f t="shared" si="26"/>
        <v>1.2288571428571428E-2</v>
      </c>
    </row>
    <row r="44" spans="1:55" ht="15">
      <c r="A44" s="1">
        <v>38</v>
      </c>
      <c r="B44">
        <v>0.29049999999999998</v>
      </c>
      <c r="C44">
        <v>3.5499999999999997E-2</v>
      </c>
      <c r="D44">
        <v>-2.6200000000000001E-2</v>
      </c>
      <c r="E44" s="34">
        <f t="shared" si="0"/>
        <v>2.9507142857143065E-3</v>
      </c>
      <c r="F44" s="34">
        <f t="shared" si="1"/>
        <v>2.4592142857142854E-2</v>
      </c>
      <c r="G44" s="34">
        <f t="shared" si="2"/>
        <v>2.5788571428571428E-2</v>
      </c>
      <c r="H44">
        <v>0.2281</v>
      </c>
      <c r="I44">
        <v>5.1999999999999998E-3</v>
      </c>
      <c r="J44">
        <v>1.6000000000000001E-3</v>
      </c>
      <c r="K44" s="35">
        <f t="shared" si="3"/>
        <v>5.4078571428571309E-3</v>
      </c>
      <c r="L44" s="35">
        <f t="shared" si="4"/>
        <v>4.7885714285714285E-3</v>
      </c>
      <c r="M44" s="35">
        <f t="shared" si="5"/>
        <v>1.1885714285714286E-3</v>
      </c>
      <c r="N44">
        <v>0.29820000000000002</v>
      </c>
      <c r="O44">
        <v>-7.3000000000000001E-3</v>
      </c>
      <c r="P44">
        <v>4.0000000000000001E-3</v>
      </c>
      <c r="Q44" s="35">
        <f t="shared" si="6"/>
        <v>5.6285714285715382E-3</v>
      </c>
      <c r="R44" s="35">
        <f t="shared" si="7"/>
        <v>6.8885714285714288E-3</v>
      </c>
      <c r="S44" s="35">
        <f t="shared" si="8"/>
        <v>3.5885714285714284E-3</v>
      </c>
      <c r="T44">
        <v>0.2303</v>
      </c>
      <c r="U44">
        <v>-6.9099999999999995E-2</v>
      </c>
      <c r="V44">
        <v>7.1000000000000004E-3</v>
      </c>
      <c r="W44" s="35">
        <f t="shared" si="9"/>
        <v>2.1885714285714841E-3</v>
      </c>
      <c r="X44" s="35">
        <f t="shared" si="10"/>
        <v>6.8688571428571418E-2</v>
      </c>
      <c r="Y44" s="35">
        <f t="shared" si="11"/>
        <v>6.6885714285714291E-3</v>
      </c>
      <c r="Z44">
        <v>0.1038</v>
      </c>
      <c r="AA44">
        <v>-1.6799999999999999E-2</v>
      </c>
      <c r="AB44">
        <v>1.9599999999999999E-2</v>
      </c>
      <c r="AC44" s="35">
        <f t="shared" si="12"/>
        <v>4.4071428571428733E-3</v>
      </c>
      <c r="AD44" s="35">
        <f t="shared" si="13"/>
        <v>1.6388571428571426E-2</v>
      </c>
      <c r="AE44" s="35">
        <f t="shared" si="14"/>
        <v>1.9188571428571426E-2</v>
      </c>
      <c r="AF44">
        <v>0.22489999999999999</v>
      </c>
      <c r="AG44">
        <v>-7.5499999999999998E-2</v>
      </c>
      <c r="AH44">
        <v>9.7999999999999997E-3</v>
      </c>
      <c r="AI44" s="35">
        <f t="shared" si="15"/>
        <v>1.3920000000000127E-2</v>
      </c>
      <c r="AJ44" s="35">
        <f t="shared" si="16"/>
        <v>7.5088571428571421E-2</v>
      </c>
      <c r="AK44" s="35">
        <f t="shared" si="17"/>
        <v>9.3885714285714284E-3</v>
      </c>
      <c r="AL44">
        <v>0.2278</v>
      </c>
      <c r="AM44">
        <v>-2.8299999999999999E-2</v>
      </c>
      <c r="AN44">
        <v>-2.2700000000000001E-2</v>
      </c>
      <c r="AO44" s="35">
        <f t="shared" si="18"/>
        <v>1.1492857142857138E-2</v>
      </c>
      <c r="AP44" s="35">
        <f t="shared" si="19"/>
        <v>2.7888571428571426E-2</v>
      </c>
      <c r="AQ44" s="35">
        <f t="shared" si="20"/>
        <v>2.2288571428571428E-2</v>
      </c>
      <c r="AR44">
        <v>4.1500000000000002E-2</v>
      </c>
      <c r="AS44">
        <v>-2.0000000000000001E-4</v>
      </c>
      <c r="AT44">
        <v>7.1999999999999998E-3</v>
      </c>
      <c r="AU44" s="35">
        <f t="shared" si="21"/>
        <v>7.7479285714285723E-2</v>
      </c>
      <c r="AV44" s="35">
        <f t="shared" si="22"/>
        <v>2.1142857142857153E-4</v>
      </c>
      <c r="AW44" s="35">
        <f t="shared" si="23"/>
        <v>6.7885714285714285E-3</v>
      </c>
      <c r="AX44">
        <v>0.14149999999999999</v>
      </c>
      <c r="AY44">
        <v>-2.3999999999999998E-3</v>
      </c>
      <c r="AZ44">
        <v>2.8400000000000002E-2</v>
      </c>
      <c r="BA44" s="35">
        <f t="shared" si="24"/>
        <v>3.6675714285714367E-2</v>
      </c>
      <c r="BB44" s="35">
        <f t="shared" si="25"/>
        <v>1.9885714285714281E-3</v>
      </c>
      <c r="BC44" s="35">
        <f t="shared" si="26"/>
        <v>2.7988571428571429E-2</v>
      </c>
    </row>
    <row r="45" spans="1:55" ht="15">
      <c r="A45" s="1">
        <v>39</v>
      </c>
      <c r="B45">
        <v>0.2853</v>
      </c>
      <c r="C45">
        <v>3.9399999999999998E-2</v>
      </c>
      <c r="D45">
        <v>-1.3299999999999999E-2</v>
      </c>
      <c r="E45" s="34">
        <f t="shared" si="0"/>
        <v>8.1507142857142889E-3</v>
      </c>
      <c r="F45" s="34">
        <f t="shared" si="1"/>
        <v>2.8492142857142855E-2</v>
      </c>
      <c r="G45" s="34">
        <f t="shared" si="2"/>
        <v>1.2888571428571428E-2</v>
      </c>
      <c r="H45">
        <v>0.216</v>
      </c>
      <c r="I45">
        <v>2.4500000000000001E-2</v>
      </c>
      <c r="J45">
        <v>1.7299999999999999E-2</v>
      </c>
      <c r="K45" s="35">
        <f t="shared" si="3"/>
        <v>1.7507857142857131E-2</v>
      </c>
      <c r="L45" s="35">
        <f t="shared" si="4"/>
        <v>2.4088571428571428E-2</v>
      </c>
      <c r="M45" s="35">
        <f t="shared" si="5"/>
        <v>1.6888571428571426E-2</v>
      </c>
      <c r="N45">
        <v>0.2848</v>
      </c>
      <c r="O45">
        <v>-7.6E-3</v>
      </c>
      <c r="P45">
        <v>-7.0000000000000001E-3</v>
      </c>
      <c r="Q45" s="35">
        <f t="shared" si="6"/>
        <v>7.7714285714284848E-3</v>
      </c>
      <c r="R45" s="35">
        <f t="shared" si="7"/>
        <v>7.1885714285714287E-3</v>
      </c>
      <c r="S45" s="35">
        <f t="shared" si="8"/>
        <v>6.5885714285714289E-3</v>
      </c>
      <c r="T45">
        <v>0.23780000000000001</v>
      </c>
      <c r="U45">
        <v>-5.79E-2</v>
      </c>
      <c r="V45">
        <v>1E-3</v>
      </c>
      <c r="W45" s="35">
        <f t="shared" si="9"/>
        <v>5.3114285714285225E-3</v>
      </c>
      <c r="X45" s="35">
        <f t="shared" si="10"/>
        <v>5.7488571428571431E-2</v>
      </c>
      <c r="Y45" s="35">
        <f t="shared" si="11"/>
        <v>5.8857142857142854E-4</v>
      </c>
      <c r="Z45">
        <v>0.13059999999999999</v>
      </c>
      <c r="AA45">
        <v>-1.8200000000000001E-2</v>
      </c>
      <c r="AB45">
        <v>2.07E-2</v>
      </c>
      <c r="AC45" s="35">
        <f t="shared" si="12"/>
        <v>3.1207142857142864E-2</v>
      </c>
      <c r="AD45" s="35">
        <f t="shared" si="13"/>
        <v>1.7788571428571428E-2</v>
      </c>
      <c r="AE45" s="35">
        <f t="shared" si="14"/>
        <v>2.0288571428571427E-2</v>
      </c>
      <c r="AF45">
        <v>0.21579999999999999</v>
      </c>
      <c r="AG45">
        <v>-0.10630000000000001</v>
      </c>
      <c r="AH45">
        <v>-5.3E-3</v>
      </c>
      <c r="AI45" s="35">
        <f t="shared" si="15"/>
        <v>2.3020000000000124E-2</v>
      </c>
      <c r="AJ45" s="35">
        <f t="shared" si="16"/>
        <v>0.10588857142857143</v>
      </c>
      <c r="AK45" s="35">
        <f t="shared" si="17"/>
        <v>4.8885714285714288E-3</v>
      </c>
      <c r="AL45">
        <v>0.2374</v>
      </c>
      <c r="AM45">
        <v>-4.0300000000000002E-2</v>
      </c>
      <c r="AN45">
        <v>-1.24E-2</v>
      </c>
      <c r="AO45" s="35">
        <f t="shared" si="18"/>
        <v>2.1092857142857135E-2</v>
      </c>
      <c r="AP45" s="35">
        <f t="shared" si="19"/>
        <v>3.9888571428571433E-2</v>
      </c>
      <c r="AQ45" s="35">
        <f t="shared" si="20"/>
        <v>1.1988571428571428E-2</v>
      </c>
      <c r="AR45">
        <v>6.9500000000000006E-2</v>
      </c>
      <c r="AS45">
        <v>5.5999999999999999E-3</v>
      </c>
      <c r="AT45">
        <v>-1.7399999999999999E-2</v>
      </c>
      <c r="AU45" s="35">
        <f t="shared" si="21"/>
        <v>4.9479285714285726E-2</v>
      </c>
      <c r="AV45" s="35">
        <f t="shared" si="22"/>
        <v>5.1885714285714287E-3</v>
      </c>
      <c r="AW45" s="35">
        <f t="shared" si="23"/>
        <v>1.6988571428571426E-2</v>
      </c>
      <c r="AX45">
        <v>0.1618</v>
      </c>
      <c r="AY45">
        <v>-3.5900000000000001E-2</v>
      </c>
      <c r="AZ45">
        <v>8.8000000000000005E-3</v>
      </c>
      <c r="BA45" s="35">
        <f t="shared" si="24"/>
        <v>1.6375714285714355E-2</v>
      </c>
      <c r="BB45" s="35">
        <f t="shared" si="25"/>
        <v>3.5488571428571432E-2</v>
      </c>
      <c r="BC45" s="35">
        <f t="shared" si="26"/>
        <v>8.3885714285714293E-3</v>
      </c>
    </row>
    <row r="46" spans="1:55" ht="15">
      <c r="A46" s="1">
        <v>40</v>
      </c>
      <c r="B46">
        <v>0.30049999999999999</v>
      </c>
      <c r="C46">
        <v>3.3000000000000002E-2</v>
      </c>
      <c r="D46">
        <v>-3.5999999999999999E-3</v>
      </c>
      <c r="E46" s="34">
        <f t="shared" si="0"/>
        <v>7.0492857142857024E-3</v>
      </c>
      <c r="F46" s="34">
        <f t="shared" si="1"/>
        <v>2.2092142857142859E-2</v>
      </c>
      <c r="G46" s="34">
        <f t="shared" si="2"/>
        <v>3.1885714285714282E-3</v>
      </c>
      <c r="H46">
        <v>0.25019999999999998</v>
      </c>
      <c r="I46">
        <v>2.9999999999999997E-4</v>
      </c>
      <c r="J46">
        <v>1E-4</v>
      </c>
      <c r="K46" s="35">
        <f t="shared" si="3"/>
        <v>1.669214285714285E-2</v>
      </c>
      <c r="L46" s="35">
        <f t="shared" si="4"/>
        <v>1.1142857142857157E-4</v>
      </c>
      <c r="M46" s="35">
        <f t="shared" si="5"/>
        <v>3.1142857142857155E-4</v>
      </c>
      <c r="N46">
        <v>0.2702</v>
      </c>
      <c r="O46">
        <v>-1.3899999999999999E-2</v>
      </c>
      <c r="P46">
        <v>-9.9000000000000008E-3</v>
      </c>
      <c r="Q46" s="35">
        <f t="shared" si="6"/>
        <v>2.2371428571428487E-2</v>
      </c>
      <c r="R46" s="35">
        <f t="shared" si="7"/>
        <v>1.3488571428571428E-2</v>
      </c>
      <c r="S46" s="35">
        <f t="shared" si="8"/>
        <v>9.4885714285714295E-3</v>
      </c>
      <c r="T46">
        <v>0.20180000000000001</v>
      </c>
      <c r="U46">
        <v>-3.8399999999999997E-2</v>
      </c>
      <c r="V46">
        <v>4.1000000000000003E-3</v>
      </c>
      <c r="W46" s="35">
        <f t="shared" si="9"/>
        <v>3.0688571428571482E-2</v>
      </c>
      <c r="X46" s="35">
        <f t="shared" si="10"/>
        <v>3.7988571428571427E-2</v>
      </c>
      <c r="Y46" s="35">
        <f t="shared" si="11"/>
        <v>3.6885714285714286E-3</v>
      </c>
      <c r="Z46">
        <v>0.1346</v>
      </c>
      <c r="AA46">
        <v>3.4299999999999997E-2</v>
      </c>
      <c r="AB46">
        <v>5.5999999999999999E-3</v>
      </c>
      <c r="AC46" s="35">
        <f t="shared" si="12"/>
        <v>3.5207142857142867E-2</v>
      </c>
      <c r="AD46" s="35">
        <f t="shared" si="13"/>
        <v>3.3888571428571428E-2</v>
      </c>
      <c r="AE46" s="35">
        <f t="shared" si="14"/>
        <v>5.1885714285714287E-3</v>
      </c>
      <c r="AF46">
        <v>0.26790000000000003</v>
      </c>
      <c r="AG46">
        <v>-8.5800000000000001E-2</v>
      </c>
      <c r="AH46">
        <v>-3.09E-2</v>
      </c>
      <c r="AI46" s="35">
        <f t="shared" si="15"/>
        <v>2.9079999999999911E-2</v>
      </c>
      <c r="AJ46" s="35">
        <f t="shared" si="16"/>
        <v>8.5388571428571425E-2</v>
      </c>
      <c r="AK46" s="35">
        <f t="shared" si="17"/>
        <v>3.0488571428571427E-2</v>
      </c>
      <c r="AL46">
        <v>0.2195</v>
      </c>
      <c r="AM46">
        <v>-4.9000000000000002E-2</v>
      </c>
      <c r="AN46">
        <v>-1.18E-2</v>
      </c>
      <c r="AO46" s="35">
        <f t="shared" si="18"/>
        <v>3.1928571428571362E-3</v>
      </c>
      <c r="AP46" s="35">
        <f t="shared" si="19"/>
        <v>4.8588571428571432E-2</v>
      </c>
      <c r="AQ46" s="35">
        <f t="shared" si="20"/>
        <v>1.1388571428571428E-2</v>
      </c>
      <c r="AR46">
        <v>8.5199999999999998E-2</v>
      </c>
      <c r="AS46">
        <v>-1.1000000000000001E-3</v>
      </c>
      <c r="AT46">
        <v>-3.0700000000000002E-2</v>
      </c>
      <c r="AU46" s="35">
        <f t="shared" si="21"/>
        <v>3.3779285714285734E-2</v>
      </c>
      <c r="AV46" s="35">
        <f t="shared" si="22"/>
        <v>6.8857142857142858E-4</v>
      </c>
      <c r="AW46" s="35">
        <f t="shared" si="23"/>
        <v>3.0288571428571429E-2</v>
      </c>
      <c r="AX46">
        <v>0.13800000000000001</v>
      </c>
      <c r="AY46">
        <v>-2.7199999999999998E-2</v>
      </c>
      <c r="AZ46">
        <v>1.32E-2</v>
      </c>
      <c r="BA46" s="35">
        <f t="shared" si="24"/>
        <v>4.0175714285714342E-2</v>
      </c>
      <c r="BB46" s="35">
        <f t="shared" si="25"/>
        <v>2.6788571428571425E-2</v>
      </c>
      <c r="BC46" s="35">
        <f t="shared" si="26"/>
        <v>1.2788571428571429E-2</v>
      </c>
    </row>
    <row r="47" spans="1:55" ht="15">
      <c r="A47" s="1">
        <v>41</v>
      </c>
      <c r="B47">
        <v>0.2732</v>
      </c>
      <c r="C47">
        <v>3.2500000000000001E-2</v>
      </c>
      <c r="D47">
        <v>-1.6999999999999999E-3</v>
      </c>
      <c r="E47" s="34">
        <f t="shared" si="0"/>
        <v>2.0250714285714289E-2</v>
      </c>
      <c r="F47" s="34">
        <f t="shared" si="1"/>
        <v>2.1592142857142858E-2</v>
      </c>
      <c r="G47" s="34">
        <f t="shared" si="2"/>
        <v>1.2885714285714284E-3</v>
      </c>
      <c r="H47">
        <v>0.2392</v>
      </c>
      <c r="I47">
        <v>-1.54E-2</v>
      </c>
      <c r="J47">
        <v>1.4500000000000001E-2</v>
      </c>
      <c r="K47" s="35">
        <f t="shared" si="3"/>
        <v>5.6921428571428678E-3</v>
      </c>
      <c r="L47" s="35">
        <f t="shared" si="4"/>
        <v>1.4988571428571429E-2</v>
      </c>
      <c r="M47" s="35">
        <f t="shared" si="5"/>
        <v>1.4088571428571429E-2</v>
      </c>
      <c r="N47">
        <v>0.27389999999999998</v>
      </c>
      <c r="O47">
        <v>1.5299999999999999E-2</v>
      </c>
      <c r="P47">
        <v>-2.5999999999999999E-3</v>
      </c>
      <c r="Q47" s="35">
        <f t="shared" si="6"/>
        <v>1.8671428571428506E-2</v>
      </c>
      <c r="R47" s="35">
        <f t="shared" si="7"/>
        <v>1.4888571428571428E-2</v>
      </c>
      <c r="S47" s="35">
        <f t="shared" si="8"/>
        <v>2.1885714285714282E-3</v>
      </c>
      <c r="T47">
        <v>0.1983</v>
      </c>
      <c r="U47">
        <v>-3.1600000000000003E-2</v>
      </c>
      <c r="V47">
        <v>1.09E-2</v>
      </c>
      <c r="W47" s="35">
        <f t="shared" si="9"/>
        <v>3.4188571428571485E-2</v>
      </c>
      <c r="X47" s="35">
        <f t="shared" si="10"/>
        <v>3.118857142857143E-2</v>
      </c>
      <c r="Y47" s="35">
        <f t="shared" si="11"/>
        <v>1.0488571428571429E-2</v>
      </c>
      <c r="Z47">
        <v>9.8500000000000004E-2</v>
      </c>
      <c r="AA47">
        <v>8.0299999999999996E-2</v>
      </c>
      <c r="AB47">
        <v>2.35E-2</v>
      </c>
      <c r="AC47" s="35">
        <f t="shared" si="12"/>
        <v>8.9285714285712581E-4</v>
      </c>
      <c r="AD47" s="35">
        <f t="shared" si="13"/>
        <v>7.988857142857142E-2</v>
      </c>
      <c r="AE47" s="35">
        <f t="shared" si="14"/>
        <v>2.3088571428571427E-2</v>
      </c>
      <c r="AF47">
        <v>0.26290000000000002</v>
      </c>
      <c r="AG47">
        <v>-1.8700000000000001E-2</v>
      </c>
      <c r="AH47">
        <v>-1.9199999999999998E-2</v>
      </c>
      <c r="AI47" s="35">
        <f t="shared" si="15"/>
        <v>2.4079999999999907E-2</v>
      </c>
      <c r="AJ47" s="35">
        <f t="shared" si="16"/>
        <v>1.8288571428571428E-2</v>
      </c>
      <c r="AK47" s="35">
        <f t="shared" si="17"/>
        <v>1.8788571428571425E-2</v>
      </c>
      <c r="AL47">
        <v>0.22339999999999999</v>
      </c>
      <c r="AM47">
        <v>-3.5999999999999997E-2</v>
      </c>
      <c r="AN47">
        <v>-1.04E-2</v>
      </c>
      <c r="AO47" s="35">
        <f t="shared" si="18"/>
        <v>7.092857142857123E-3</v>
      </c>
      <c r="AP47" s="35">
        <f t="shared" si="19"/>
        <v>3.5588571428571428E-2</v>
      </c>
      <c r="AQ47" s="35">
        <f t="shared" si="20"/>
        <v>9.9885714285714283E-3</v>
      </c>
      <c r="AR47">
        <v>0.12889999999999999</v>
      </c>
      <c r="AS47">
        <v>3.7699999999999997E-2</v>
      </c>
      <c r="AT47">
        <v>1.35E-2</v>
      </c>
      <c r="AU47" s="35">
        <f t="shared" si="21"/>
        <v>9.920714285714255E-3</v>
      </c>
      <c r="AV47" s="35">
        <f t="shared" si="22"/>
        <v>3.7288571428571428E-2</v>
      </c>
      <c r="AW47" s="35">
        <f t="shared" si="23"/>
        <v>1.3088571428571429E-2</v>
      </c>
      <c r="AX47">
        <v>0.16309999999999999</v>
      </c>
      <c r="AY47">
        <v>-5.5199999999999999E-2</v>
      </c>
      <c r="AZ47">
        <v>2.7900000000000001E-2</v>
      </c>
      <c r="BA47" s="35">
        <f t="shared" si="24"/>
        <v>1.5075714285714359E-2</v>
      </c>
      <c r="BB47" s="35">
        <f t="shared" si="25"/>
        <v>5.478857142857143E-2</v>
      </c>
      <c r="BC47" s="35">
        <f t="shared" si="26"/>
        <v>2.7488571428571428E-2</v>
      </c>
    </row>
    <row r="48" spans="1:55" ht="15">
      <c r="A48" s="1">
        <v>42</v>
      </c>
      <c r="B48">
        <v>0.30109999999999998</v>
      </c>
      <c r="C48">
        <v>2.41E-2</v>
      </c>
      <c r="D48">
        <v>4.7999999999999996E-3</v>
      </c>
      <c r="E48" s="34">
        <f t="shared" si="0"/>
        <v>7.6492857142856918E-3</v>
      </c>
      <c r="F48" s="34">
        <f t="shared" si="1"/>
        <v>1.3192142857142855E-2</v>
      </c>
      <c r="G48" s="34">
        <f t="shared" si="2"/>
        <v>4.3885714285714283E-3</v>
      </c>
      <c r="H48">
        <v>0.2011</v>
      </c>
      <c r="I48">
        <v>3.3099999999999997E-2</v>
      </c>
      <c r="J48">
        <v>4.6199999999999998E-2</v>
      </c>
      <c r="K48" s="35">
        <f t="shared" si="3"/>
        <v>3.2407857142857127E-2</v>
      </c>
      <c r="L48" s="35">
        <f t="shared" si="4"/>
        <v>3.2688571428571428E-2</v>
      </c>
      <c r="M48" s="35">
        <f t="shared" si="5"/>
        <v>4.5788571428571428E-2</v>
      </c>
      <c r="N48">
        <v>0.28339999999999999</v>
      </c>
      <c r="O48">
        <v>-2.8999999999999998E-3</v>
      </c>
      <c r="P48">
        <v>-1.5299999999999999E-2</v>
      </c>
      <c r="Q48" s="35">
        <f t="shared" si="6"/>
        <v>9.1714285714284971E-3</v>
      </c>
      <c r="R48" s="35">
        <f t="shared" si="7"/>
        <v>2.4885714285714281E-3</v>
      </c>
      <c r="S48" s="35">
        <f t="shared" si="8"/>
        <v>1.4888571428571428E-2</v>
      </c>
      <c r="T48">
        <v>0.21929999999999999</v>
      </c>
      <c r="U48">
        <v>-4.6399999999999997E-2</v>
      </c>
      <c r="V48">
        <v>1.0699999999999999E-2</v>
      </c>
      <c r="W48" s="35">
        <f t="shared" si="9"/>
        <v>1.3188571428571494E-2</v>
      </c>
      <c r="X48" s="35">
        <f t="shared" si="10"/>
        <v>4.5988571428571427E-2</v>
      </c>
      <c r="Y48" s="35">
        <f t="shared" si="11"/>
        <v>1.0288571428571428E-2</v>
      </c>
      <c r="Z48">
        <v>2.93E-2</v>
      </c>
      <c r="AA48">
        <v>4.2000000000000003E-2</v>
      </c>
      <c r="AB48">
        <v>2.8999999999999998E-3</v>
      </c>
      <c r="AC48" s="35">
        <f t="shared" si="12"/>
        <v>7.0092857142857123E-2</v>
      </c>
      <c r="AD48" s="35">
        <f t="shared" si="13"/>
        <v>4.1588571428571433E-2</v>
      </c>
      <c r="AE48" s="35">
        <f t="shared" si="14"/>
        <v>2.4885714285714281E-3</v>
      </c>
      <c r="AF48">
        <v>0.24510000000000001</v>
      </c>
      <c r="AG48">
        <v>-8.5300000000000001E-2</v>
      </c>
      <c r="AH48">
        <v>-2.4199999999999999E-2</v>
      </c>
      <c r="AI48" s="35">
        <f t="shared" si="15"/>
        <v>6.2799999999998968E-3</v>
      </c>
      <c r="AJ48" s="35">
        <f t="shared" si="16"/>
        <v>8.4888571428571424E-2</v>
      </c>
      <c r="AK48" s="35">
        <f t="shared" si="17"/>
        <v>2.3788571428571426E-2</v>
      </c>
      <c r="AL48">
        <v>0.2089</v>
      </c>
      <c r="AM48">
        <v>-2.5700000000000001E-2</v>
      </c>
      <c r="AN48">
        <v>-1.7899999999999999E-2</v>
      </c>
      <c r="AO48" s="35">
        <f t="shared" si="18"/>
        <v>7.4071428571428621E-3</v>
      </c>
      <c r="AP48" s="35">
        <f t="shared" si="19"/>
        <v>2.5288571428571428E-2</v>
      </c>
      <c r="AQ48" s="35">
        <f t="shared" si="20"/>
        <v>1.7488571428571426E-2</v>
      </c>
      <c r="AR48">
        <v>9.1899999999999996E-2</v>
      </c>
      <c r="AS48">
        <v>6.4100000000000004E-2</v>
      </c>
      <c r="AT48">
        <v>2.41E-2</v>
      </c>
      <c r="AU48" s="35">
        <f t="shared" si="21"/>
        <v>2.7079285714285736E-2</v>
      </c>
      <c r="AV48" s="35">
        <f t="shared" si="22"/>
        <v>6.3688571428571428E-2</v>
      </c>
      <c r="AW48" s="35">
        <f t="shared" si="23"/>
        <v>2.3688571428571427E-2</v>
      </c>
      <c r="AX48">
        <v>0.18959999999999999</v>
      </c>
      <c r="AY48">
        <v>-3.27E-2</v>
      </c>
      <c r="AZ48">
        <v>2.8799999999999999E-2</v>
      </c>
      <c r="BA48" s="35">
        <f t="shared" si="24"/>
        <v>1.1424285714285637E-2</v>
      </c>
      <c r="BB48" s="35">
        <f t="shared" si="25"/>
        <v>3.228857142857143E-2</v>
      </c>
      <c r="BC48" s="35">
        <f t="shared" si="26"/>
        <v>2.8388571428571426E-2</v>
      </c>
    </row>
    <row r="49" spans="1:55" ht="15">
      <c r="A49" s="1">
        <v>43</v>
      </c>
      <c r="B49">
        <v>0.2848</v>
      </c>
      <c r="C49">
        <v>3.4599999999999999E-2</v>
      </c>
      <c r="D49">
        <v>-1.0999999999999999E-2</v>
      </c>
      <c r="E49" s="34">
        <f t="shared" si="0"/>
        <v>8.6507142857142894E-3</v>
      </c>
      <c r="F49" s="34">
        <f t="shared" si="1"/>
        <v>2.3692142857142856E-2</v>
      </c>
      <c r="G49" s="34">
        <f t="shared" si="2"/>
        <v>1.0588571428571428E-2</v>
      </c>
      <c r="H49">
        <v>0.2288</v>
      </c>
      <c r="I49">
        <v>1.6000000000000001E-3</v>
      </c>
      <c r="J49">
        <v>2.4799999999999999E-2</v>
      </c>
      <c r="K49" s="35">
        <f t="shared" si="3"/>
        <v>4.7078571428571248E-3</v>
      </c>
      <c r="L49" s="35">
        <f t="shared" si="4"/>
        <v>1.1885714285714286E-3</v>
      </c>
      <c r="M49" s="35">
        <f t="shared" si="5"/>
        <v>2.4388571428571426E-2</v>
      </c>
      <c r="N49">
        <v>0.28670000000000001</v>
      </c>
      <c r="O49">
        <v>9.4000000000000004E-3</v>
      </c>
      <c r="P49">
        <v>-1.9199999999999998E-2</v>
      </c>
      <c r="Q49" s="35">
        <f t="shared" si="6"/>
        <v>5.871428571428472E-3</v>
      </c>
      <c r="R49" s="35">
        <f t="shared" si="7"/>
        <v>8.9885714285714291E-3</v>
      </c>
      <c r="S49" s="35">
        <f t="shared" si="8"/>
        <v>1.8788571428571425E-2</v>
      </c>
      <c r="T49">
        <v>0.2064</v>
      </c>
      <c r="U49">
        <v>-5.1400000000000001E-2</v>
      </c>
      <c r="V49">
        <v>-3.0999999999999999E-3</v>
      </c>
      <c r="W49" s="35">
        <f t="shared" si="9"/>
        <v>2.6088571428571489E-2</v>
      </c>
      <c r="X49" s="35">
        <f t="shared" si="10"/>
        <v>5.0988571428571432E-2</v>
      </c>
      <c r="Y49" s="35">
        <f t="shared" si="11"/>
        <v>2.6885714285714282E-3</v>
      </c>
      <c r="Z49">
        <v>9.7100000000000006E-2</v>
      </c>
      <c r="AA49">
        <v>-3.2000000000000001E-2</v>
      </c>
      <c r="AB49">
        <v>3.7100000000000001E-2</v>
      </c>
      <c r="AC49" s="35">
        <f t="shared" si="12"/>
        <v>2.2928571428571243E-3</v>
      </c>
      <c r="AD49" s="35">
        <f t="shared" si="13"/>
        <v>3.1588571428571431E-2</v>
      </c>
      <c r="AE49" s="35">
        <f t="shared" si="14"/>
        <v>3.6688571428571431E-2</v>
      </c>
      <c r="AF49">
        <v>0.254</v>
      </c>
      <c r="AG49">
        <v>-9.0999999999999998E-2</v>
      </c>
      <c r="AH49">
        <v>1.78E-2</v>
      </c>
      <c r="AI49" s="35">
        <f t="shared" si="15"/>
        <v>1.5179999999999888E-2</v>
      </c>
      <c r="AJ49" s="35">
        <f t="shared" si="16"/>
        <v>9.0588571428571421E-2</v>
      </c>
      <c r="AK49" s="35">
        <f t="shared" si="17"/>
        <v>1.7388571428571427E-2</v>
      </c>
      <c r="AL49">
        <v>0.18870000000000001</v>
      </c>
      <c r="AM49">
        <v>-5.9200000000000003E-2</v>
      </c>
      <c r="AN49">
        <v>4.5999999999999999E-3</v>
      </c>
      <c r="AO49" s="35">
        <f t="shared" si="18"/>
        <v>2.7607142857142858E-2</v>
      </c>
      <c r="AP49" s="35">
        <f t="shared" si="19"/>
        <v>5.8788571428571433E-2</v>
      </c>
      <c r="AQ49" s="35">
        <f t="shared" si="20"/>
        <v>4.1885714285714287E-3</v>
      </c>
      <c r="AR49">
        <v>0.15620000000000001</v>
      </c>
      <c r="AS49">
        <v>-3.8399999999999997E-2</v>
      </c>
      <c r="AT49">
        <v>3.2800000000000003E-2</v>
      </c>
      <c r="AU49" s="35">
        <f t="shared" si="21"/>
        <v>3.7220714285714274E-2</v>
      </c>
      <c r="AV49" s="35">
        <f t="shared" si="22"/>
        <v>3.7988571428571427E-2</v>
      </c>
      <c r="AW49" s="35">
        <f t="shared" si="23"/>
        <v>3.2388571428571433E-2</v>
      </c>
      <c r="AX49">
        <v>0.17269999999999999</v>
      </c>
      <c r="AY49">
        <v>-7.4000000000000003E-3</v>
      </c>
      <c r="AZ49">
        <v>2.52E-2</v>
      </c>
      <c r="BA49" s="35">
        <f t="shared" si="24"/>
        <v>5.4757142857143615E-3</v>
      </c>
      <c r="BB49" s="35">
        <f t="shared" si="25"/>
        <v>6.9885714285714291E-3</v>
      </c>
      <c r="BC49" s="35">
        <f t="shared" si="26"/>
        <v>2.4788571428571427E-2</v>
      </c>
    </row>
    <row r="50" spans="1:55" ht="15">
      <c r="A50" s="1">
        <v>44</v>
      </c>
      <c r="B50">
        <v>0.27739999999999998</v>
      </c>
      <c r="C50">
        <v>2.53E-2</v>
      </c>
      <c r="D50">
        <v>3.0000000000000001E-3</v>
      </c>
      <c r="E50" s="34">
        <f t="shared" si="0"/>
        <v>1.6050714285714307E-2</v>
      </c>
      <c r="F50" s="34">
        <f t="shared" si="1"/>
        <v>1.4392142857142855E-2</v>
      </c>
      <c r="G50" s="34">
        <f t="shared" si="2"/>
        <v>2.5885714285714284E-3</v>
      </c>
      <c r="H50">
        <v>0.20100000000000001</v>
      </c>
      <c r="I50">
        <v>-2.23E-2</v>
      </c>
      <c r="J50">
        <v>6.1000000000000004E-3</v>
      </c>
      <c r="K50" s="35">
        <f t="shared" si="3"/>
        <v>3.2507857142857116E-2</v>
      </c>
      <c r="L50" s="35">
        <f t="shared" si="4"/>
        <v>2.1888571428571427E-2</v>
      </c>
      <c r="M50" s="35">
        <f t="shared" si="5"/>
        <v>5.6885714285714291E-3</v>
      </c>
      <c r="N50">
        <v>0.27610000000000001</v>
      </c>
      <c r="O50">
        <v>2.3E-3</v>
      </c>
      <c r="P50">
        <v>-0.02</v>
      </c>
      <c r="Q50" s="35">
        <f t="shared" si="6"/>
        <v>1.647142857142847E-2</v>
      </c>
      <c r="R50" s="35">
        <f t="shared" si="7"/>
        <v>1.8885714285714285E-3</v>
      </c>
      <c r="S50" s="35">
        <f t="shared" si="8"/>
        <v>1.9588571428571427E-2</v>
      </c>
      <c r="T50">
        <v>0.2016</v>
      </c>
      <c r="U50">
        <v>-1.61E-2</v>
      </c>
      <c r="V50">
        <v>1.4999999999999999E-2</v>
      </c>
      <c r="W50" s="35">
        <f t="shared" si="9"/>
        <v>3.0888571428571487E-2</v>
      </c>
      <c r="X50" s="35">
        <f t="shared" si="10"/>
        <v>1.5688571428571427E-2</v>
      </c>
      <c r="Y50" s="35">
        <f t="shared" si="11"/>
        <v>1.4588571428571428E-2</v>
      </c>
      <c r="Z50">
        <v>0.1105</v>
      </c>
      <c r="AA50">
        <v>-2.5999999999999999E-3</v>
      </c>
      <c r="AB50">
        <v>3.9399999999999998E-2</v>
      </c>
      <c r="AC50" s="35">
        <f t="shared" si="12"/>
        <v>1.1107142857142871E-2</v>
      </c>
      <c r="AD50" s="35">
        <f t="shared" si="13"/>
        <v>2.1885714285714282E-3</v>
      </c>
      <c r="AE50" s="35">
        <f t="shared" si="14"/>
        <v>3.8988571428571428E-2</v>
      </c>
      <c r="AF50">
        <v>0.21920000000000001</v>
      </c>
      <c r="AG50">
        <v>-6.3399999999999998E-2</v>
      </c>
      <c r="AH50">
        <v>2.7900000000000001E-2</v>
      </c>
      <c r="AI50" s="35">
        <f t="shared" si="15"/>
        <v>1.962000000000011E-2</v>
      </c>
      <c r="AJ50" s="35">
        <f t="shared" si="16"/>
        <v>6.2988571428571422E-2</v>
      </c>
      <c r="AK50" s="35">
        <f t="shared" si="17"/>
        <v>2.7488571428571428E-2</v>
      </c>
      <c r="AL50">
        <v>0.1537</v>
      </c>
      <c r="AM50">
        <v>-4.1399999999999999E-2</v>
      </c>
      <c r="AN50">
        <v>3.0499999999999999E-2</v>
      </c>
      <c r="AO50" s="35">
        <f t="shared" si="18"/>
        <v>6.2607142857142861E-2</v>
      </c>
      <c r="AP50" s="35">
        <f t="shared" si="19"/>
        <v>4.098857142857143E-2</v>
      </c>
      <c r="AQ50" s="35">
        <f t="shared" si="20"/>
        <v>3.0088571428571426E-2</v>
      </c>
      <c r="AR50">
        <v>0.1807</v>
      </c>
      <c r="AS50">
        <v>-7.3000000000000001E-3</v>
      </c>
      <c r="AT50">
        <v>4.1799999999999997E-2</v>
      </c>
      <c r="AU50" s="35">
        <f t="shared" si="21"/>
        <v>6.1720714285714268E-2</v>
      </c>
      <c r="AV50" s="35">
        <f t="shared" si="22"/>
        <v>6.8885714285714288E-3</v>
      </c>
      <c r="AW50" s="35">
        <f t="shared" si="23"/>
        <v>4.1388571428571427E-2</v>
      </c>
      <c r="AX50">
        <v>0.1792</v>
      </c>
      <c r="AY50">
        <v>-4.7399999999999998E-2</v>
      </c>
      <c r="AZ50">
        <v>5.0000000000000001E-3</v>
      </c>
      <c r="BA50" s="35">
        <f t="shared" si="24"/>
        <v>1.0242857142856443E-3</v>
      </c>
      <c r="BB50" s="35">
        <f t="shared" si="25"/>
        <v>4.6988571428571428E-2</v>
      </c>
      <c r="BC50" s="35">
        <f t="shared" si="26"/>
        <v>4.5885714285714288E-3</v>
      </c>
    </row>
    <row r="51" spans="1:55" ht="15">
      <c r="A51" s="1">
        <v>45</v>
      </c>
      <c r="B51">
        <v>0.26829999999999998</v>
      </c>
      <c r="C51">
        <v>2.0299999999999999E-2</v>
      </c>
      <c r="D51">
        <v>9.1000000000000004E-3</v>
      </c>
      <c r="E51" s="34">
        <f t="shared" si="0"/>
        <v>2.5150714285714304E-2</v>
      </c>
      <c r="F51" s="34">
        <f t="shared" si="1"/>
        <v>9.3921428571428541E-3</v>
      </c>
      <c r="G51" s="34">
        <f t="shared" si="2"/>
        <v>8.6885714285714292E-3</v>
      </c>
      <c r="H51">
        <v>0.22969999999999999</v>
      </c>
      <c r="I51">
        <v>2.2700000000000001E-2</v>
      </c>
      <c r="J51">
        <v>-2.9999999999999997E-4</v>
      </c>
      <c r="K51" s="35">
        <f t="shared" si="3"/>
        <v>3.8078571428571406E-3</v>
      </c>
      <c r="L51" s="35">
        <f t="shared" si="4"/>
        <v>2.2288571428571428E-2</v>
      </c>
      <c r="M51" s="35">
        <f t="shared" si="5"/>
        <v>1.1142857142857157E-4</v>
      </c>
      <c r="N51">
        <v>0.28039999999999998</v>
      </c>
      <c r="O51">
        <v>0.01</v>
      </c>
      <c r="P51">
        <v>-1.8499999999999999E-2</v>
      </c>
      <c r="Q51" s="35">
        <f t="shared" si="6"/>
        <v>1.21714285714285E-2</v>
      </c>
      <c r="R51" s="35">
        <f t="shared" si="7"/>
        <v>9.5885714285714289E-3</v>
      </c>
      <c r="S51" s="35">
        <f t="shared" si="8"/>
        <v>1.8088571428571426E-2</v>
      </c>
      <c r="T51">
        <v>0.2069</v>
      </c>
      <c r="U51">
        <v>-4.0899999999999999E-2</v>
      </c>
      <c r="V51">
        <v>8.3000000000000001E-3</v>
      </c>
      <c r="W51" s="35">
        <f t="shared" si="9"/>
        <v>2.5588571428571488E-2</v>
      </c>
      <c r="X51" s="35">
        <f t="shared" si="10"/>
        <v>4.0488571428571429E-2</v>
      </c>
      <c r="Y51" s="35">
        <f t="shared" si="11"/>
        <v>7.8885714285714288E-3</v>
      </c>
      <c r="Z51">
        <v>7.0800000000000002E-2</v>
      </c>
      <c r="AA51">
        <v>3.5900000000000001E-2</v>
      </c>
      <c r="AB51">
        <v>0</v>
      </c>
      <c r="AC51" s="35">
        <f t="shared" si="12"/>
        <v>2.8592857142857128E-2</v>
      </c>
      <c r="AD51" s="35">
        <f t="shared" si="13"/>
        <v>3.5488571428571432E-2</v>
      </c>
      <c r="AE51" s="35">
        <f t="shared" si="14"/>
        <v>4.1142857142857154E-4</v>
      </c>
      <c r="AF51">
        <v>0.2477</v>
      </c>
      <c r="AG51">
        <v>-9.0200000000000002E-2</v>
      </c>
      <c r="AH51">
        <v>-6.4000000000000003E-3</v>
      </c>
      <c r="AI51" s="35">
        <f t="shared" si="15"/>
        <v>8.879999999999888E-3</v>
      </c>
      <c r="AJ51" s="35">
        <f t="shared" si="16"/>
        <v>8.9788571428571426E-2</v>
      </c>
      <c r="AK51" s="35">
        <f t="shared" si="17"/>
        <v>5.988571428571429E-3</v>
      </c>
      <c r="AL51">
        <v>0.17030000000000001</v>
      </c>
      <c r="AM51">
        <v>-1.61E-2</v>
      </c>
      <c r="AN51">
        <v>9.4000000000000004E-3</v>
      </c>
      <c r="AO51" s="35">
        <f t="shared" si="18"/>
        <v>4.6007142857142858E-2</v>
      </c>
      <c r="AP51" s="35">
        <f t="shared" si="19"/>
        <v>1.5688571428571427E-2</v>
      </c>
      <c r="AQ51" s="35">
        <f t="shared" si="20"/>
        <v>8.9885714285714291E-3</v>
      </c>
      <c r="AR51">
        <v>0.1043</v>
      </c>
      <c r="AS51">
        <v>4.3999999999999997E-2</v>
      </c>
      <c r="AT51">
        <v>3.7999999999999999E-2</v>
      </c>
      <c r="AU51" s="35">
        <f t="shared" si="21"/>
        <v>1.4679285714285728E-2</v>
      </c>
      <c r="AV51" s="35">
        <f t="shared" si="22"/>
        <v>4.3588571428571428E-2</v>
      </c>
      <c r="AW51" s="35">
        <f t="shared" si="23"/>
        <v>3.758857142857143E-2</v>
      </c>
      <c r="AX51">
        <v>0.1757</v>
      </c>
      <c r="AY51">
        <v>-3.27E-2</v>
      </c>
      <c r="AZ51">
        <v>1.2500000000000001E-2</v>
      </c>
      <c r="BA51" s="35">
        <f t="shared" si="24"/>
        <v>2.4757142857143588E-3</v>
      </c>
      <c r="BB51" s="35">
        <f t="shared" si="25"/>
        <v>3.228857142857143E-2</v>
      </c>
      <c r="BC51" s="35">
        <f t="shared" si="26"/>
        <v>1.2088571428571429E-2</v>
      </c>
    </row>
    <row r="52" spans="1:55" ht="15">
      <c r="A52" s="1">
        <v>46</v>
      </c>
      <c r="B52">
        <v>0.2752</v>
      </c>
      <c r="C52">
        <v>3.5999999999999997E-2</v>
      </c>
      <c r="D52">
        <v>8.0000000000000004E-4</v>
      </c>
      <c r="E52" s="34">
        <f t="shared" si="0"/>
        <v>1.8250714285714287E-2</v>
      </c>
      <c r="F52" s="34">
        <f t="shared" si="1"/>
        <v>2.5092142857142855E-2</v>
      </c>
      <c r="G52" s="34">
        <f t="shared" si="2"/>
        <v>3.885714285714285E-4</v>
      </c>
      <c r="H52">
        <v>0.2364</v>
      </c>
      <c r="I52">
        <v>-4.4999999999999997E-3</v>
      </c>
      <c r="J52">
        <v>1.2999999999999999E-3</v>
      </c>
      <c r="K52" s="35">
        <f t="shared" si="3"/>
        <v>2.8921428571428709E-3</v>
      </c>
      <c r="L52" s="35">
        <f t="shared" si="4"/>
        <v>4.0885714285714284E-3</v>
      </c>
      <c r="M52" s="35">
        <f t="shared" si="5"/>
        <v>8.8857142857142845E-4</v>
      </c>
      <c r="N52">
        <v>0.29430000000000001</v>
      </c>
      <c r="O52">
        <v>-2.12E-2</v>
      </c>
      <c r="P52">
        <v>-1.4999999999999999E-2</v>
      </c>
      <c r="Q52" s="35">
        <f t="shared" si="6"/>
        <v>1.7285714285715237E-3</v>
      </c>
      <c r="R52" s="35">
        <f t="shared" si="7"/>
        <v>2.0788571428571427E-2</v>
      </c>
      <c r="S52" s="35">
        <f t="shared" si="8"/>
        <v>1.4588571428571428E-2</v>
      </c>
      <c r="T52">
        <v>0.19989999999999999</v>
      </c>
      <c r="U52">
        <v>-7.2499999999999995E-2</v>
      </c>
      <c r="V52">
        <v>1.37E-2</v>
      </c>
      <c r="W52" s="35">
        <f t="shared" si="9"/>
        <v>3.2588571428571494E-2</v>
      </c>
      <c r="X52" s="35">
        <f t="shared" si="10"/>
        <v>7.2088571428571419E-2</v>
      </c>
      <c r="Y52" s="35">
        <f t="shared" si="11"/>
        <v>1.3288571428571429E-2</v>
      </c>
      <c r="Z52">
        <v>7.7499999999999999E-2</v>
      </c>
      <c r="AA52">
        <v>-3.8300000000000001E-2</v>
      </c>
      <c r="AB52">
        <v>2.5700000000000001E-2</v>
      </c>
      <c r="AC52" s="35">
        <f t="shared" si="12"/>
        <v>2.1892857142857131E-2</v>
      </c>
      <c r="AD52" s="35">
        <f t="shared" si="13"/>
        <v>3.7888571428571431E-2</v>
      </c>
      <c r="AE52" s="35">
        <f t="shared" si="14"/>
        <v>2.5288571428571428E-2</v>
      </c>
      <c r="AF52">
        <v>0.2359</v>
      </c>
      <c r="AG52">
        <v>-8.8900000000000007E-2</v>
      </c>
      <c r="AH52">
        <v>-8.9999999999999998E-4</v>
      </c>
      <c r="AI52" s="35">
        <f t="shared" si="15"/>
        <v>2.9200000000001169E-3</v>
      </c>
      <c r="AJ52" s="35">
        <f t="shared" si="16"/>
        <v>8.848857142857143E-2</v>
      </c>
      <c r="AK52" s="35">
        <f t="shared" si="17"/>
        <v>4.8857142857142849E-4</v>
      </c>
      <c r="AL52">
        <v>0.18260000000000001</v>
      </c>
      <c r="AM52">
        <v>0.03</v>
      </c>
      <c r="AN52">
        <v>3.27E-2</v>
      </c>
      <c r="AO52" s="35">
        <f t="shared" si="18"/>
        <v>3.3707142857142852E-2</v>
      </c>
      <c r="AP52" s="35">
        <f t="shared" si="19"/>
        <v>2.9588571428571426E-2</v>
      </c>
      <c r="AQ52" s="35">
        <f t="shared" si="20"/>
        <v>3.228857142857143E-2</v>
      </c>
      <c r="AR52">
        <v>7.6499999999999999E-2</v>
      </c>
      <c r="AS52">
        <v>-2.5000000000000001E-2</v>
      </c>
      <c r="AT52">
        <v>5.0599999999999999E-2</v>
      </c>
      <c r="AU52" s="35">
        <f t="shared" si="21"/>
        <v>4.2479285714285733E-2</v>
      </c>
      <c r="AV52" s="35">
        <f t="shared" si="22"/>
        <v>2.4588571428571428E-2</v>
      </c>
      <c r="AW52" s="35">
        <f t="shared" si="23"/>
        <v>5.018857142857143E-2</v>
      </c>
      <c r="AX52">
        <v>0.1661</v>
      </c>
      <c r="AY52">
        <v>-4.7100000000000003E-2</v>
      </c>
      <c r="AZ52">
        <v>4.5999999999999999E-3</v>
      </c>
      <c r="BA52" s="35">
        <f t="shared" si="24"/>
        <v>1.2075714285714356E-2</v>
      </c>
      <c r="BB52" s="35">
        <f t="shared" si="25"/>
        <v>4.6688571428571433E-2</v>
      </c>
      <c r="BC52" s="35">
        <f t="shared" si="26"/>
        <v>4.1885714285714287E-3</v>
      </c>
    </row>
    <row r="53" spans="1:55" ht="15">
      <c r="A53" s="1">
        <v>47</v>
      </c>
      <c r="B53">
        <v>0.28320000000000001</v>
      </c>
      <c r="C53">
        <v>2.0400000000000001E-2</v>
      </c>
      <c r="D53">
        <v>2.8E-3</v>
      </c>
      <c r="E53" s="34">
        <f t="shared" si="0"/>
        <v>1.025071428571428E-2</v>
      </c>
      <c r="F53" s="34">
        <f t="shared" si="1"/>
        <v>9.492142857142857E-3</v>
      </c>
      <c r="G53" s="34">
        <f t="shared" si="2"/>
        <v>2.3885714285714283E-3</v>
      </c>
      <c r="H53">
        <v>0.247</v>
      </c>
      <c r="I53">
        <v>-4.6699999999999998E-2</v>
      </c>
      <c r="J53">
        <v>5.4999999999999997E-3</v>
      </c>
      <c r="K53" s="35">
        <f t="shared" si="3"/>
        <v>1.3492142857142869E-2</v>
      </c>
      <c r="L53" s="35">
        <f t="shared" si="4"/>
        <v>4.6288571428571429E-2</v>
      </c>
      <c r="M53" s="35">
        <f t="shared" si="5"/>
        <v>5.0885714285714284E-3</v>
      </c>
      <c r="N53">
        <v>0.28920000000000001</v>
      </c>
      <c r="O53">
        <v>-1E-4</v>
      </c>
      <c r="P53">
        <v>-3.8999999999999998E-3</v>
      </c>
      <c r="Q53" s="35">
        <f t="shared" si="6"/>
        <v>3.3714285714284697E-3</v>
      </c>
      <c r="R53" s="35">
        <f t="shared" si="7"/>
        <v>3.1142857142857155E-4</v>
      </c>
      <c r="S53" s="35">
        <f t="shared" si="8"/>
        <v>3.4885714285714281E-3</v>
      </c>
      <c r="T53">
        <v>0.25480000000000003</v>
      </c>
      <c r="U53">
        <v>-9.01E-2</v>
      </c>
      <c r="V53">
        <v>1.5E-3</v>
      </c>
      <c r="W53" s="35">
        <f t="shared" si="9"/>
        <v>2.2311428571428538E-2</v>
      </c>
      <c r="X53" s="35">
        <f t="shared" si="10"/>
        <v>8.9688571428571423E-2</v>
      </c>
      <c r="Y53" s="35">
        <f t="shared" si="11"/>
        <v>1.0885714285714285E-3</v>
      </c>
      <c r="Z53">
        <v>0.11</v>
      </c>
      <c r="AA53">
        <v>-0.1043</v>
      </c>
      <c r="AB53">
        <v>5.9299999999999999E-2</v>
      </c>
      <c r="AC53" s="35">
        <f t="shared" si="12"/>
        <v>1.0607142857142871E-2</v>
      </c>
      <c r="AD53" s="35">
        <f t="shared" si="13"/>
        <v>0.10388857142857143</v>
      </c>
      <c r="AE53" s="35">
        <f t="shared" si="14"/>
        <v>5.8888571428571429E-2</v>
      </c>
      <c r="AF53">
        <v>0.2203</v>
      </c>
      <c r="AG53">
        <v>-0.1062</v>
      </c>
      <c r="AH53">
        <v>9.7999999999999997E-3</v>
      </c>
      <c r="AI53" s="35">
        <f t="shared" si="15"/>
        <v>1.852000000000012E-2</v>
      </c>
      <c r="AJ53" s="35">
        <f t="shared" si="16"/>
        <v>0.10578857142857143</v>
      </c>
      <c r="AK53" s="35">
        <f t="shared" si="17"/>
        <v>9.3885714285714284E-3</v>
      </c>
      <c r="AL53">
        <v>0.21</v>
      </c>
      <c r="AM53">
        <v>7.7999999999999996E-3</v>
      </c>
      <c r="AN53">
        <v>8.6E-3</v>
      </c>
      <c r="AO53" s="35">
        <f t="shared" si="18"/>
        <v>6.3071428571428723E-3</v>
      </c>
      <c r="AP53" s="35">
        <f t="shared" si="19"/>
        <v>7.3885714285714284E-3</v>
      </c>
      <c r="AQ53" s="35">
        <f t="shared" si="20"/>
        <v>8.1885714285714287E-3</v>
      </c>
      <c r="AR53">
        <v>0.1076</v>
      </c>
      <c r="AS53">
        <v>6.1000000000000004E-3</v>
      </c>
      <c r="AT53">
        <v>5.16E-2</v>
      </c>
      <c r="AU53" s="35">
        <f t="shared" si="21"/>
        <v>1.1379285714285731E-2</v>
      </c>
      <c r="AV53" s="35">
        <f t="shared" si="22"/>
        <v>5.6885714285714291E-3</v>
      </c>
      <c r="AW53" s="35">
        <f t="shared" si="23"/>
        <v>5.118857142857143E-2</v>
      </c>
      <c r="AX53">
        <v>0.14610000000000001</v>
      </c>
      <c r="AY53">
        <v>3.6499999999999998E-2</v>
      </c>
      <c r="AZ53">
        <v>3.0200000000000001E-2</v>
      </c>
      <c r="BA53" s="35">
        <f t="shared" si="24"/>
        <v>3.2075714285714346E-2</v>
      </c>
      <c r="BB53" s="35">
        <f t="shared" si="25"/>
        <v>3.6088571428571428E-2</v>
      </c>
      <c r="BC53" s="35">
        <f t="shared" si="26"/>
        <v>2.9788571428571428E-2</v>
      </c>
    </row>
    <row r="54" spans="1:55" ht="15">
      <c r="A54" s="1">
        <v>48</v>
      </c>
      <c r="B54">
        <v>0.28699999999999998</v>
      </c>
      <c r="C54">
        <v>2.5399999999999999E-2</v>
      </c>
      <c r="D54">
        <v>1.1000000000000001E-3</v>
      </c>
      <c r="E54" s="34">
        <f t="shared" si="0"/>
        <v>6.4507142857143096E-3</v>
      </c>
      <c r="F54" s="34">
        <f t="shared" si="1"/>
        <v>1.4492142857142854E-2</v>
      </c>
      <c r="G54" s="34">
        <f t="shared" si="2"/>
        <v>6.8857142857142858E-4</v>
      </c>
      <c r="H54">
        <v>0.22309999999999999</v>
      </c>
      <c r="I54">
        <v>-5.1999999999999998E-3</v>
      </c>
      <c r="J54">
        <v>2.7199999999999998E-2</v>
      </c>
      <c r="K54" s="35">
        <f t="shared" si="3"/>
        <v>1.0407857142857135E-2</v>
      </c>
      <c r="L54" s="35">
        <f t="shared" si="4"/>
        <v>4.7885714285714285E-3</v>
      </c>
      <c r="M54" s="35">
        <f t="shared" si="5"/>
        <v>2.6788571428571425E-2</v>
      </c>
      <c r="N54">
        <v>0.27960000000000002</v>
      </c>
      <c r="O54">
        <v>-2.0000000000000001E-4</v>
      </c>
      <c r="P54">
        <v>-8.3999999999999995E-3</v>
      </c>
      <c r="Q54" s="35">
        <f t="shared" si="6"/>
        <v>1.2971428571428467E-2</v>
      </c>
      <c r="R54" s="35">
        <f t="shared" si="7"/>
        <v>2.1142857142857153E-4</v>
      </c>
      <c r="S54" s="35">
        <f t="shared" si="8"/>
        <v>7.9885714285714282E-3</v>
      </c>
      <c r="T54">
        <v>0.28120000000000001</v>
      </c>
      <c r="U54">
        <v>-6.7799999999999999E-2</v>
      </c>
      <c r="V54">
        <v>1.77E-2</v>
      </c>
      <c r="W54" s="35">
        <f t="shared" si="9"/>
        <v>4.8711428571428517E-2</v>
      </c>
      <c r="X54" s="35">
        <f t="shared" si="10"/>
        <v>6.7388571428571423E-2</v>
      </c>
      <c r="Y54" s="35">
        <f t="shared" si="11"/>
        <v>1.7288571428571427E-2</v>
      </c>
      <c r="Z54">
        <v>0.11940000000000001</v>
      </c>
      <c r="AA54">
        <v>-4.82E-2</v>
      </c>
      <c r="AB54">
        <v>4.1000000000000002E-2</v>
      </c>
      <c r="AC54" s="35">
        <f t="shared" si="12"/>
        <v>2.0007142857142876E-2</v>
      </c>
      <c r="AD54" s="35">
        <f t="shared" si="13"/>
        <v>4.778857142857143E-2</v>
      </c>
      <c r="AE54" s="35">
        <f t="shared" si="14"/>
        <v>4.0588571428571432E-2</v>
      </c>
      <c r="AF54">
        <v>0.2545</v>
      </c>
      <c r="AG54">
        <v>-9.2600000000000002E-2</v>
      </c>
      <c r="AH54">
        <v>-5.7000000000000002E-3</v>
      </c>
      <c r="AI54" s="35">
        <f t="shared" si="15"/>
        <v>1.5679999999999888E-2</v>
      </c>
      <c r="AJ54" s="35">
        <f t="shared" si="16"/>
        <v>9.2188571428571425E-2</v>
      </c>
      <c r="AK54" s="35">
        <f t="shared" si="17"/>
        <v>5.2885714285714289E-3</v>
      </c>
      <c r="AL54">
        <v>0.19700000000000001</v>
      </c>
      <c r="AM54">
        <v>-2.92E-2</v>
      </c>
      <c r="AN54">
        <v>-7.3000000000000001E-3</v>
      </c>
      <c r="AO54" s="35">
        <f t="shared" si="18"/>
        <v>1.9307142857142856E-2</v>
      </c>
      <c r="AP54" s="35">
        <f t="shared" si="19"/>
        <v>2.8788571428571427E-2</v>
      </c>
      <c r="AQ54" s="35">
        <f t="shared" si="20"/>
        <v>6.8885714285714288E-3</v>
      </c>
      <c r="AR54">
        <v>0.1366</v>
      </c>
      <c r="AS54">
        <v>-1.7000000000000001E-2</v>
      </c>
      <c r="AT54">
        <v>3.8E-3</v>
      </c>
      <c r="AU54" s="35">
        <f t="shared" si="21"/>
        <v>1.7620714285714267E-2</v>
      </c>
      <c r="AV54" s="35">
        <f t="shared" si="22"/>
        <v>1.6588571428571428E-2</v>
      </c>
      <c r="AW54" s="35">
        <f t="shared" si="23"/>
        <v>3.3885714285714283E-3</v>
      </c>
      <c r="AX54">
        <v>0.15049999999999999</v>
      </c>
      <c r="AY54">
        <v>-3.4000000000000002E-2</v>
      </c>
      <c r="AZ54">
        <v>9.2999999999999992E-3</v>
      </c>
      <c r="BA54" s="35">
        <f t="shared" si="24"/>
        <v>2.7675714285714359E-2</v>
      </c>
      <c r="BB54" s="35">
        <f t="shared" si="25"/>
        <v>3.3588571428571433E-2</v>
      </c>
      <c r="BC54" s="35">
        <f t="shared" si="26"/>
        <v>8.888571428571428E-3</v>
      </c>
    </row>
    <row r="55" spans="1:55" ht="15">
      <c r="A55" s="1">
        <v>49</v>
      </c>
      <c r="B55">
        <v>0.28970000000000001</v>
      </c>
      <c r="C55">
        <v>2.1600000000000001E-2</v>
      </c>
      <c r="D55">
        <v>9.2999999999999992E-3</v>
      </c>
      <c r="E55" s="34">
        <f t="shared" si="0"/>
        <v>3.7507142857142739E-3</v>
      </c>
      <c r="F55" s="34">
        <f t="shared" si="1"/>
        <v>1.0692142857142857E-2</v>
      </c>
      <c r="G55" s="34">
        <f t="shared" si="2"/>
        <v>8.888571428571428E-3</v>
      </c>
      <c r="H55">
        <v>0.2346</v>
      </c>
      <c r="I55">
        <v>-2.18E-2</v>
      </c>
      <c r="J55">
        <v>1.09E-2</v>
      </c>
      <c r="K55" s="35">
        <f t="shared" si="3"/>
        <v>1.0921428571428748E-3</v>
      </c>
      <c r="L55" s="35">
        <f t="shared" si="4"/>
        <v>2.1388571428571427E-2</v>
      </c>
      <c r="M55" s="35">
        <f t="shared" si="5"/>
        <v>1.0488571428571429E-2</v>
      </c>
      <c r="N55">
        <v>0.2757</v>
      </c>
      <c r="O55">
        <v>-1.2200000000000001E-2</v>
      </c>
      <c r="P55">
        <v>-6.8999999999999999E-3</v>
      </c>
      <c r="Q55" s="35">
        <f t="shared" si="6"/>
        <v>1.6871428571428482E-2</v>
      </c>
      <c r="R55" s="35">
        <f t="shared" si="7"/>
        <v>1.178857142857143E-2</v>
      </c>
      <c r="S55" s="35">
        <f t="shared" si="8"/>
        <v>6.4885714285714286E-3</v>
      </c>
      <c r="T55">
        <v>0.27460000000000001</v>
      </c>
      <c r="U55">
        <v>-6.9800000000000001E-2</v>
      </c>
      <c r="V55">
        <v>-9.9000000000000008E-3</v>
      </c>
      <c r="W55" s="35">
        <f t="shared" si="9"/>
        <v>4.2111428571428522E-2</v>
      </c>
      <c r="X55" s="35">
        <f t="shared" si="10"/>
        <v>6.9388571428571424E-2</v>
      </c>
      <c r="Y55" s="35">
        <f t="shared" si="11"/>
        <v>9.4885714285714295E-3</v>
      </c>
      <c r="Z55">
        <v>7.7799999999999994E-2</v>
      </c>
      <c r="AA55">
        <v>-3.5999999999999997E-2</v>
      </c>
      <c r="AB55">
        <v>2.7900000000000001E-2</v>
      </c>
      <c r="AC55" s="35">
        <f t="shared" si="12"/>
        <v>2.1592857142857136E-2</v>
      </c>
      <c r="AD55" s="35">
        <f t="shared" si="13"/>
        <v>3.5588571428571428E-2</v>
      </c>
      <c r="AE55" s="35">
        <f t="shared" si="14"/>
        <v>2.7488571428571428E-2</v>
      </c>
      <c r="AF55">
        <v>0.26590000000000003</v>
      </c>
      <c r="AG55">
        <v>-0.10630000000000001</v>
      </c>
      <c r="AH55">
        <v>1.5299999999999999E-2</v>
      </c>
      <c r="AI55" s="35">
        <f t="shared" si="15"/>
        <v>2.707999999999991E-2</v>
      </c>
      <c r="AJ55" s="35">
        <f t="shared" si="16"/>
        <v>0.10588857142857143</v>
      </c>
      <c r="AK55" s="35">
        <f t="shared" si="17"/>
        <v>1.4888571428571428E-2</v>
      </c>
      <c r="AL55">
        <v>0.22700000000000001</v>
      </c>
      <c r="AM55">
        <v>2.5399999999999999E-2</v>
      </c>
      <c r="AN55">
        <v>6.4000000000000003E-3</v>
      </c>
      <c r="AO55" s="35">
        <f t="shared" si="18"/>
        <v>1.0692857142857143E-2</v>
      </c>
      <c r="AP55" s="35">
        <f t="shared" si="19"/>
        <v>2.4988571428571426E-2</v>
      </c>
      <c r="AQ55" s="35">
        <f t="shared" si="20"/>
        <v>5.988571428571429E-3</v>
      </c>
      <c r="AR55">
        <v>0.1661</v>
      </c>
      <c r="AS55">
        <v>-8.0699999999999994E-2</v>
      </c>
      <c r="AT55">
        <v>1.7000000000000001E-2</v>
      </c>
      <c r="AU55" s="35">
        <f t="shared" si="21"/>
        <v>4.7120714285714266E-2</v>
      </c>
      <c r="AV55" s="35">
        <f t="shared" si="22"/>
        <v>8.0288571428571417E-2</v>
      </c>
      <c r="AW55" s="35">
        <f t="shared" si="23"/>
        <v>1.6588571428571428E-2</v>
      </c>
      <c r="AX55">
        <v>0.14499999999999999</v>
      </c>
      <c r="AY55">
        <v>-6.9699999999999998E-2</v>
      </c>
      <c r="AZ55">
        <v>1.6299999999999999E-2</v>
      </c>
      <c r="BA55" s="35">
        <f t="shared" si="24"/>
        <v>3.3175714285714364E-2</v>
      </c>
      <c r="BB55" s="35">
        <f t="shared" si="25"/>
        <v>6.9288571428571422E-2</v>
      </c>
      <c r="BC55" s="35">
        <f t="shared" si="26"/>
        <v>1.5888571428571426E-2</v>
      </c>
    </row>
    <row r="56" spans="1:55" ht="15">
      <c r="A56" s="1">
        <v>50</v>
      </c>
      <c r="B56">
        <v>0.27629999999999999</v>
      </c>
      <c r="C56">
        <v>1.89E-2</v>
      </c>
      <c r="D56">
        <v>8.0000000000000004E-4</v>
      </c>
      <c r="E56" s="34">
        <f t="shared" si="0"/>
        <v>1.7150714285714297E-2</v>
      </c>
      <c r="F56" s="34">
        <f t="shared" si="1"/>
        <v>7.9921428571428556E-3</v>
      </c>
      <c r="G56" s="34">
        <f t="shared" si="2"/>
        <v>3.885714285714285E-4</v>
      </c>
      <c r="H56">
        <v>0.2235</v>
      </c>
      <c r="I56">
        <v>-2.4799999999999999E-2</v>
      </c>
      <c r="J56">
        <v>1.8700000000000001E-2</v>
      </c>
      <c r="K56" s="35">
        <f t="shared" si="3"/>
        <v>1.0007857142857124E-2</v>
      </c>
      <c r="L56" s="35">
        <f t="shared" si="4"/>
        <v>2.4388571428571426E-2</v>
      </c>
      <c r="M56" s="35">
        <f t="shared" si="5"/>
        <v>1.8288571428571428E-2</v>
      </c>
      <c r="N56">
        <v>0.28789999999999999</v>
      </c>
      <c r="O56">
        <v>9.4999999999999998E-3</v>
      </c>
      <c r="P56">
        <v>4.0000000000000002E-4</v>
      </c>
      <c r="Q56" s="35">
        <f t="shared" si="6"/>
        <v>4.6714285714284931E-3</v>
      </c>
      <c r="R56" s="35">
        <f t="shared" si="7"/>
        <v>9.0885714285714285E-3</v>
      </c>
      <c r="S56" s="35">
        <f t="shared" si="8"/>
        <v>1.1428571428571521E-5</v>
      </c>
      <c r="T56">
        <v>0.27060000000000001</v>
      </c>
      <c r="U56">
        <v>-7.2499999999999995E-2</v>
      </c>
      <c r="V56">
        <v>-1.7100000000000001E-2</v>
      </c>
      <c r="W56" s="35">
        <f t="shared" si="9"/>
        <v>3.8111428571428518E-2</v>
      </c>
      <c r="X56" s="35">
        <f t="shared" si="10"/>
        <v>7.2088571428571419E-2</v>
      </c>
      <c r="Y56" s="35">
        <f t="shared" si="11"/>
        <v>1.6688571428571428E-2</v>
      </c>
      <c r="Z56">
        <v>9.8500000000000004E-2</v>
      </c>
      <c r="AA56">
        <v>3.9800000000000002E-2</v>
      </c>
      <c r="AB56">
        <v>6.0000000000000001E-3</v>
      </c>
      <c r="AC56" s="35">
        <f t="shared" si="12"/>
        <v>8.9285714285712581E-4</v>
      </c>
      <c r="AD56" s="35">
        <f t="shared" si="13"/>
        <v>3.9388571428571433E-2</v>
      </c>
      <c r="AE56" s="35">
        <f t="shared" si="14"/>
        <v>5.5885714285714289E-3</v>
      </c>
      <c r="AF56">
        <v>0.28699999999999998</v>
      </c>
      <c r="AG56">
        <v>-0.1072</v>
      </c>
      <c r="AH56">
        <v>-1.0699999999999999E-2</v>
      </c>
      <c r="AI56" s="35">
        <f t="shared" si="15"/>
        <v>4.8179999999999862E-2</v>
      </c>
      <c r="AJ56" s="35">
        <f t="shared" si="16"/>
        <v>0.10678857142857143</v>
      </c>
      <c r="AK56" s="35">
        <f t="shared" si="17"/>
        <v>1.0288571428571428E-2</v>
      </c>
      <c r="AL56">
        <v>0.21629999999999999</v>
      </c>
      <c r="AM56">
        <v>-2.52E-2</v>
      </c>
      <c r="AN56">
        <v>-9.1999999999999998E-3</v>
      </c>
      <c r="AO56" s="35">
        <f t="shared" si="18"/>
        <v>7.1428571428722165E-6</v>
      </c>
      <c r="AP56" s="35">
        <f t="shared" si="19"/>
        <v>2.4788571428571427E-2</v>
      </c>
      <c r="AQ56" s="35">
        <f t="shared" si="20"/>
        <v>8.7885714285714286E-3</v>
      </c>
      <c r="AR56">
        <v>0.15870000000000001</v>
      </c>
      <c r="AS56">
        <v>-6.7799999999999999E-2</v>
      </c>
      <c r="AT56">
        <v>1.5E-3</v>
      </c>
      <c r="AU56" s="35">
        <f t="shared" si="21"/>
        <v>3.9720714285714276E-2</v>
      </c>
      <c r="AV56" s="35">
        <f t="shared" si="22"/>
        <v>6.7388571428571423E-2</v>
      </c>
      <c r="AW56" s="35">
        <f t="shared" si="23"/>
        <v>1.0885714285714285E-3</v>
      </c>
      <c r="AX56">
        <v>0.19020000000000001</v>
      </c>
      <c r="AY56">
        <v>-7.4300000000000005E-2</v>
      </c>
      <c r="AZ56">
        <v>3.0599999999999999E-2</v>
      </c>
      <c r="BA56" s="35">
        <f t="shared" si="24"/>
        <v>1.2024285714285654E-2</v>
      </c>
      <c r="BB56" s="35">
        <f t="shared" si="25"/>
        <v>7.3888571428571428E-2</v>
      </c>
      <c r="BC56" s="35">
        <f t="shared" si="26"/>
        <v>3.0188571428571426E-2</v>
      </c>
    </row>
    <row r="57" spans="1:55" ht="15">
      <c r="A57" s="1">
        <v>51</v>
      </c>
      <c r="B57">
        <v>0.2676</v>
      </c>
      <c r="C57">
        <v>8.8999999999999999E-3</v>
      </c>
      <c r="D57">
        <v>1.06E-2</v>
      </c>
      <c r="E57" s="34">
        <f t="shared" si="0"/>
        <v>2.5850714285714282E-2</v>
      </c>
      <c r="F57" s="34">
        <f t="shared" si="1"/>
        <v>2.0078571428571446E-3</v>
      </c>
      <c r="G57" s="34">
        <f t="shared" si="2"/>
        <v>1.0188571428571429E-2</v>
      </c>
      <c r="H57">
        <v>0.22140000000000001</v>
      </c>
      <c r="I57">
        <v>3.3E-3</v>
      </c>
      <c r="J57">
        <v>-4.1999999999999997E-3</v>
      </c>
      <c r="K57" s="35">
        <f t="shared" si="3"/>
        <v>1.2107857142857115E-2</v>
      </c>
      <c r="L57" s="35">
        <f t="shared" si="4"/>
        <v>2.8885714285714283E-3</v>
      </c>
      <c r="M57" s="35">
        <f t="shared" si="5"/>
        <v>3.788571428571428E-3</v>
      </c>
      <c r="N57">
        <v>0.28339999999999999</v>
      </c>
      <c r="O57">
        <v>1.72E-2</v>
      </c>
      <c r="P57">
        <v>7.7000000000000002E-3</v>
      </c>
      <c r="Q57" s="35">
        <f t="shared" si="6"/>
        <v>9.1714285714284971E-3</v>
      </c>
      <c r="R57" s="35">
        <f t="shared" si="7"/>
        <v>1.6788571428571427E-2</v>
      </c>
      <c r="S57" s="35">
        <f t="shared" si="8"/>
        <v>7.288571428571429E-3</v>
      </c>
      <c r="T57">
        <v>0.26979999999999998</v>
      </c>
      <c r="U57">
        <v>-6.93E-2</v>
      </c>
      <c r="V57">
        <v>8.9999999999999993E-3</v>
      </c>
      <c r="W57" s="35">
        <f t="shared" si="9"/>
        <v>3.7311428571428495E-2</v>
      </c>
      <c r="X57" s="35">
        <f t="shared" si="10"/>
        <v>6.8888571428571424E-2</v>
      </c>
      <c r="Y57" s="35">
        <f t="shared" si="11"/>
        <v>8.5885714285714281E-3</v>
      </c>
      <c r="Z57">
        <v>0.1026</v>
      </c>
      <c r="AA57">
        <v>1.2200000000000001E-2</v>
      </c>
      <c r="AB57">
        <v>-2.2499999999999999E-2</v>
      </c>
      <c r="AC57" s="35">
        <f t="shared" si="12"/>
        <v>3.2071428571428667E-3</v>
      </c>
      <c r="AD57" s="35">
        <f t="shared" si="13"/>
        <v>1.178857142857143E-2</v>
      </c>
      <c r="AE57" s="35">
        <f t="shared" si="14"/>
        <v>2.2088571428571426E-2</v>
      </c>
      <c r="AF57">
        <v>0.24340000000000001</v>
      </c>
      <c r="AG57">
        <v>-8.3299999999999999E-2</v>
      </c>
      <c r="AH57">
        <v>-3.61E-2</v>
      </c>
      <c r="AI57" s="35">
        <f t="shared" si="15"/>
        <v>4.5799999999998897E-3</v>
      </c>
      <c r="AJ57" s="35">
        <f t="shared" si="16"/>
        <v>8.2888571428571423E-2</v>
      </c>
      <c r="AK57" s="35">
        <f t="shared" si="17"/>
        <v>3.5688571428571431E-2</v>
      </c>
      <c r="AL57">
        <v>0.19939999999999999</v>
      </c>
      <c r="AM57">
        <v>-6.2300000000000001E-2</v>
      </c>
      <c r="AN57">
        <v>-5.4999999999999997E-3</v>
      </c>
      <c r="AO57" s="35">
        <f t="shared" si="18"/>
        <v>1.6907142857142871E-2</v>
      </c>
      <c r="AP57" s="35">
        <f t="shared" si="19"/>
        <v>6.1888571428571432E-2</v>
      </c>
      <c r="AQ57" s="35">
        <f t="shared" si="20"/>
        <v>5.0885714285714284E-3</v>
      </c>
      <c r="AR57">
        <v>0.22309999999999999</v>
      </c>
      <c r="AS57">
        <v>-4.8899999999999999E-2</v>
      </c>
      <c r="AT57">
        <v>2.35E-2</v>
      </c>
      <c r="AU57" s="35">
        <f t="shared" si="21"/>
        <v>0.10412071428571426</v>
      </c>
      <c r="AV57" s="35">
        <f t="shared" si="22"/>
        <v>4.8488571428571429E-2</v>
      </c>
      <c r="AW57" s="35">
        <f t="shared" si="23"/>
        <v>2.3088571428571427E-2</v>
      </c>
      <c r="AX57">
        <v>0.1767</v>
      </c>
      <c r="AY57">
        <v>-5.7599999999999998E-2</v>
      </c>
      <c r="AZ57">
        <v>3.5700000000000003E-2</v>
      </c>
      <c r="BA57" s="35">
        <f t="shared" si="24"/>
        <v>1.4757142857143579E-3</v>
      </c>
      <c r="BB57" s="35">
        <f t="shared" si="25"/>
        <v>5.7188571428571429E-2</v>
      </c>
      <c r="BC57" s="35">
        <f t="shared" si="26"/>
        <v>3.5288571428571433E-2</v>
      </c>
    </row>
    <row r="58" spans="1:55" ht="15">
      <c r="A58" s="1">
        <v>52</v>
      </c>
      <c r="B58">
        <v>0.2767</v>
      </c>
      <c r="C58">
        <v>-1.6000000000000001E-3</v>
      </c>
      <c r="D58">
        <v>-1.89E-2</v>
      </c>
      <c r="E58" s="34">
        <f t="shared" si="0"/>
        <v>1.6750714285714285E-2</v>
      </c>
      <c r="F58" s="34">
        <f t="shared" si="1"/>
        <v>9.3078571428571438E-3</v>
      </c>
      <c r="G58" s="34">
        <f t="shared" si="2"/>
        <v>1.8488571428571427E-2</v>
      </c>
      <c r="H58">
        <v>0.1658</v>
      </c>
      <c r="I58">
        <v>1.3599999999999999E-2</v>
      </c>
      <c r="J58">
        <v>7.1499999999999994E-2</v>
      </c>
      <c r="K58" s="35">
        <f t="shared" si="3"/>
        <v>6.7707857142857125E-2</v>
      </c>
      <c r="L58" s="35">
        <f t="shared" si="4"/>
        <v>1.3188571428571428E-2</v>
      </c>
      <c r="M58" s="35">
        <f t="shared" si="5"/>
        <v>7.1088571428571418E-2</v>
      </c>
      <c r="N58">
        <v>0.28060000000000002</v>
      </c>
      <c r="O58">
        <v>-1.09E-2</v>
      </c>
      <c r="P58">
        <v>-2.5899999999999999E-2</v>
      </c>
      <c r="Q58" s="35">
        <f t="shared" si="6"/>
        <v>1.1971428571428466E-2</v>
      </c>
      <c r="R58" s="35">
        <f t="shared" si="7"/>
        <v>1.0488571428571429E-2</v>
      </c>
      <c r="S58" s="35">
        <f t="shared" si="8"/>
        <v>2.5488571428571426E-2</v>
      </c>
      <c r="T58">
        <v>0.24129999999999999</v>
      </c>
      <c r="U58">
        <v>-4.3799999999999999E-2</v>
      </c>
      <c r="V58">
        <v>2.5999999999999999E-3</v>
      </c>
      <c r="W58" s="35">
        <f t="shared" si="9"/>
        <v>8.8114285714284979E-3</v>
      </c>
      <c r="X58" s="35">
        <f t="shared" si="10"/>
        <v>4.3388571428571429E-2</v>
      </c>
      <c r="Y58" s="35">
        <f t="shared" si="11"/>
        <v>2.1885714285714282E-3</v>
      </c>
      <c r="Z58">
        <v>7.1599999999999997E-2</v>
      </c>
      <c r="AA58">
        <v>-2.3E-3</v>
      </c>
      <c r="AB58">
        <v>-2.0999999999999999E-3</v>
      </c>
      <c r="AC58" s="35">
        <f t="shared" si="12"/>
        <v>2.7792857142857133E-2</v>
      </c>
      <c r="AD58" s="35">
        <f t="shared" si="13"/>
        <v>1.8885714285714285E-3</v>
      </c>
      <c r="AE58" s="35">
        <f t="shared" si="14"/>
        <v>1.6885714285714284E-3</v>
      </c>
      <c r="AF58">
        <v>0.22570000000000001</v>
      </c>
      <c r="AG58">
        <v>-2.01E-2</v>
      </c>
      <c r="AH58">
        <v>-1.06E-2</v>
      </c>
      <c r="AI58" s="35">
        <f t="shared" si="15"/>
        <v>1.3120000000000104E-2</v>
      </c>
      <c r="AJ58" s="35">
        <f t="shared" si="16"/>
        <v>1.9688571428571427E-2</v>
      </c>
      <c r="AK58" s="35">
        <f t="shared" si="17"/>
        <v>1.0188571428571429E-2</v>
      </c>
      <c r="AL58">
        <v>0.21440000000000001</v>
      </c>
      <c r="AM58">
        <v>-4.2599999999999999E-2</v>
      </c>
      <c r="AN58">
        <v>1.6899999999999998E-2</v>
      </c>
      <c r="AO58" s="35">
        <f t="shared" si="18"/>
        <v>1.9071428571428573E-3</v>
      </c>
      <c r="AP58" s="35">
        <f t="shared" si="19"/>
        <v>4.2188571428571429E-2</v>
      </c>
      <c r="AQ58" s="35">
        <f t="shared" si="20"/>
        <v>1.6488571428571425E-2</v>
      </c>
      <c r="AR58">
        <v>0.1668</v>
      </c>
      <c r="AS58">
        <v>-5.0900000000000001E-2</v>
      </c>
      <c r="AT58">
        <v>1.2999999999999999E-3</v>
      </c>
      <c r="AU58" s="35">
        <f t="shared" si="21"/>
        <v>4.7820714285714272E-2</v>
      </c>
      <c r="AV58" s="35">
        <f t="shared" si="22"/>
        <v>5.0488571428571431E-2</v>
      </c>
      <c r="AW58" s="35">
        <f t="shared" si="23"/>
        <v>8.8857142857142845E-4</v>
      </c>
      <c r="AX58">
        <v>0.2102</v>
      </c>
      <c r="AY58">
        <v>-6.3799999999999996E-2</v>
      </c>
      <c r="AZ58">
        <v>-5.4999999999999997E-3</v>
      </c>
      <c r="BA58" s="35">
        <f t="shared" si="24"/>
        <v>3.2024285714285644E-2</v>
      </c>
      <c r="BB58" s="35">
        <f t="shared" si="25"/>
        <v>6.3388571428571419E-2</v>
      </c>
      <c r="BC58" s="35">
        <f t="shared" si="26"/>
        <v>5.0885714285714284E-3</v>
      </c>
    </row>
    <row r="59" spans="1:55" ht="15">
      <c r="A59" s="1">
        <v>53</v>
      </c>
      <c r="B59">
        <v>0.28439999999999999</v>
      </c>
      <c r="C59">
        <v>1.6899999999999998E-2</v>
      </c>
      <c r="D59">
        <v>-1.4500000000000001E-2</v>
      </c>
      <c r="E59" s="34">
        <f t="shared" si="0"/>
        <v>9.0507142857143008E-3</v>
      </c>
      <c r="F59" s="34">
        <f t="shared" si="1"/>
        <v>5.9921428571428539E-3</v>
      </c>
      <c r="G59" s="34">
        <f t="shared" si="2"/>
        <v>1.4088571428571429E-2</v>
      </c>
      <c r="H59">
        <v>0.26900000000000002</v>
      </c>
      <c r="I59">
        <v>-3.3799999999999997E-2</v>
      </c>
      <c r="J59">
        <v>4.3E-3</v>
      </c>
      <c r="K59" s="35">
        <f t="shared" si="3"/>
        <v>3.5492142857142889E-2</v>
      </c>
      <c r="L59" s="35">
        <f t="shared" si="4"/>
        <v>3.3388571428571427E-2</v>
      </c>
      <c r="M59" s="35">
        <f t="shared" si="5"/>
        <v>3.8885714285714283E-3</v>
      </c>
      <c r="N59">
        <v>0.2792</v>
      </c>
      <c r="O59">
        <v>-2.0199999999999999E-2</v>
      </c>
      <c r="P59">
        <v>-1.17E-2</v>
      </c>
      <c r="Q59" s="35">
        <f t="shared" si="6"/>
        <v>1.3371428571428479E-2</v>
      </c>
      <c r="R59" s="35">
        <f t="shared" si="7"/>
        <v>1.9788571428571426E-2</v>
      </c>
      <c r="S59" s="35">
        <f t="shared" si="8"/>
        <v>1.1288571428571429E-2</v>
      </c>
      <c r="T59">
        <v>0.2631</v>
      </c>
      <c r="U59">
        <v>-7.8100000000000003E-2</v>
      </c>
      <c r="V59">
        <v>-1.78E-2</v>
      </c>
      <c r="W59" s="35">
        <f t="shared" si="9"/>
        <v>3.0611428571428512E-2</v>
      </c>
      <c r="X59" s="35">
        <f t="shared" si="10"/>
        <v>7.7688571428571426E-2</v>
      </c>
      <c r="Y59" s="35">
        <f t="shared" si="11"/>
        <v>1.7388571428571427E-2</v>
      </c>
      <c r="Z59">
        <v>7.2700000000000001E-2</v>
      </c>
      <c r="AA59">
        <v>-1.06E-2</v>
      </c>
      <c r="AB59">
        <v>2.5100000000000001E-2</v>
      </c>
      <c r="AC59" s="35">
        <f t="shared" si="12"/>
        <v>2.6692857142857129E-2</v>
      </c>
      <c r="AD59" s="35">
        <f t="shared" si="13"/>
        <v>1.0188571428571429E-2</v>
      </c>
      <c r="AE59" s="35">
        <f t="shared" si="14"/>
        <v>2.4688571428571428E-2</v>
      </c>
      <c r="AF59">
        <v>0.2092</v>
      </c>
      <c r="AG59">
        <v>-7.1099999999999997E-2</v>
      </c>
      <c r="AH59">
        <v>1.0699999999999999E-2</v>
      </c>
      <c r="AI59" s="35">
        <f t="shared" si="15"/>
        <v>2.9620000000000118E-2</v>
      </c>
      <c r="AJ59" s="35">
        <f t="shared" si="16"/>
        <v>7.068857142857142E-2</v>
      </c>
      <c r="AK59" s="35">
        <f t="shared" si="17"/>
        <v>1.0288571428571428E-2</v>
      </c>
      <c r="AL59">
        <v>0.1908</v>
      </c>
      <c r="AM59">
        <v>-4.3E-3</v>
      </c>
      <c r="AN59">
        <v>1.5100000000000001E-2</v>
      </c>
      <c r="AO59" s="35">
        <f t="shared" si="18"/>
        <v>2.5507142857142867E-2</v>
      </c>
      <c r="AP59" s="35">
        <f t="shared" si="19"/>
        <v>3.8885714285714283E-3</v>
      </c>
      <c r="AQ59" s="35">
        <f t="shared" si="20"/>
        <v>1.4688571428571429E-2</v>
      </c>
      <c r="AR59">
        <v>0.1424</v>
      </c>
      <c r="AS59">
        <v>1.03E-2</v>
      </c>
      <c r="AT59">
        <v>1.7899999999999999E-2</v>
      </c>
      <c r="AU59" s="35">
        <f t="shared" si="21"/>
        <v>2.3420714285714267E-2</v>
      </c>
      <c r="AV59" s="35">
        <f t="shared" si="22"/>
        <v>9.8885714285714289E-3</v>
      </c>
      <c r="AW59" s="35">
        <f t="shared" si="23"/>
        <v>1.7488571428571426E-2</v>
      </c>
      <c r="AX59">
        <v>0.1636</v>
      </c>
      <c r="AY59">
        <v>-6.3700000000000007E-2</v>
      </c>
      <c r="AZ59">
        <v>-1.4800000000000001E-2</v>
      </c>
      <c r="BA59" s="35">
        <f t="shared" si="24"/>
        <v>1.4575714285714358E-2</v>
      </c>
      <c r="BB59" s="35">
        <f t="shared" si="25"/>
        <v>6.328857142857143E-2</v>
      </c>
      <c r="BC59" s="35">
        <f t="shared" si="26"/>
        <v>1.4388571428571429E-2</v>
      </c>
    </row>
    <row r="60" spans="1:55" ht="15">
      <c r="A60" s="1">
        <v>54</v>
      </c>
      <c r="B60">
        <v>0.31890000000000002</v>
      </c>
      <c r="C60">
        <v>1.01E-2</v>
      </c>
      <c r="D60">
        <v>-7.1999999999999998E-3</v>
      </c>
      <c r="E60" s="34">
        <f t="shared" si="0"/>
        <v>2.544928571428573E-2</v>
      </c>
      <c r="F60" s="34">
        <f t="shared" si="1"/>
        <v>8.0785714285714488E-4</v>
      </c>
      <c r="G60" s="34">
        <f t="shared" si="2"/>
        <v>6.7885714285714285E-3</v>
      </c>
      <c r="H60">
        <v>0.28149999999999997</v>
      </c>
      <c r="I60">
        <v>-9.9000000000000008E-3</v>
      </c>
      <c r="J60">
        <v>0.01</v>
      </c>
      <c r="K60" s="35">
        <f t="shared" si="3"/>
        <v>4.7992142857142844E-2</v>
      </c>
      <c r="L60" s="35">
        <f t="shared" si="4"/>
        <v>9.4885714285714295E-3</v>
      </c>
      <c r="M60" s="35">
        <f t="shared" si="5"/>
        <v>9.5885714285714289E-3</v>
      </c>
      <c r="N60">
        <v>0.27310000000000001</v>
      </c>
      <c r="O60">
        <v>1.9E-3</v>
      </c>
      <c r="P60">
        <v>3.8999999999999998E-3</v>
      </c>
      <c r="Q60" s="35">
        <f t="shared" si="6"/>
        <v>1.9471428571428473E-2</v>
      </c>
      <c r="R60" s="35">
        <f t="shared" si="7"/>
        <v>1.4885714285714285E-3</v>
      </c>
      <c r="S60" s="35">
        <f t="shared" si="8"/>
        <v>3.4885714285714281E-3</v>
      </c>
      <c r="T60">
        <v>0.2485</v>
      </c>
      <c r="U60">
        <v>-5.7500000000000002E-2</v>
      </c>
      <c r="V60">
        <v>-2.5100000000000001E-2</v>
      </c>
      <c r="W60" s="35">
        <f t="shared" si="9"/>
        <v>1.601142857142851E-2</v>
      </c>
      <c r="X60" s="35">
        <f t="shared" si="10"/>
        <v>5.7088571428571433E-2</v>
      </c>
      <c r="Y60" s="35">
        <f t="shared" si="11"/>
        <v>2.4688571428571428E-2</v>
      </c>
      <c r="Z60">
        <v>0.12330000000000001</v>
      </c>
      <c r="AA60">
        <v>-7.8399999999999997E-2</v>
      </c>
      <c r="AB60">
        <v>2.8199999999999999E-2</v>
      </c>
      <c r="AC60" s="35">
        <f t="shared" si="12"/>
        <v>2.3907142857142877E-2</v>
      </c>
      <c r="AD60" s="35">
        <f t="shared" si="13"/>
        <v>7.7988571428571421E-2</v>
      </c>
      <c r="AE60" s="35">
        <f t="shared" si="14"/>
        <v>2.7788571428571426E-2</v>
      </c>
      <c r="AF60">
        <v>0.25230000000000002</v>
      </c>
      <c r="AG60">
        <v>-6.7400000000000002E-2</v>
      </c>
      <c r="AH60">
        <v>-5.0000000000000001E-4</v>
      </c>
      <c r="AI60" s="35">
        <f t="shared" si="15"/>
        <v>1.3479999999999909E-2</v>
      </c>
      <c r="AJ60" s="35">
        <f t="shared" si="16"/>
        <v>6.6988571428571425E-2</v>
      </c>
      <c r="AK60" s="35">
        <f t="shared" si="17"/>
        <v>8.8571428571428471E-5</v>
      </c>
      <c r="AL60">
        <v>0.2379</v>
      </c>
      <c r="AM60">
        <v>-6.6E-3</v>
      </c>
      <c r="AN60">
        <v>-5.1000000000000004E-3</v>
      </c>
      <c r="AO60" s="35">
        <f t="shared" si="18"/>
        <v>2.1592857142857136E-2</v>
      </c>
      <c r="AP60" s="35">
        <f t="shared" si="19"/>
        <v>6.1885714285714287E-3</v>
      </c>
      <c r="AQ60" s="35">
        <f t="shared" si="20"/>
        <v>4.6885714285714291E-3</v>
      </c>
      <c r="AR60">
        <v>0.106</v>
      </c>
      <c r="AS60">
        <v>-2.0400000000000001E-2</v>
      </c>
      <c r="AT60">
        <v>9.7000000000000003E-3</v>
      </c>
      <c r="AU60" s="35">
        <f t="shared" si="21"/>
        <v>1.2979285714285735E-2</v>
      </c>
      <c r="AV60" s="35">
        <f t="shared" si="22"/>
        <v>1.9988571428571428E-2</v>
      </c>
      <c r="AW60" s="35">
        <f t="shared" si="23"/>
        <v>9.288571428571429E-3</v>
      </c>
      <c r="AX60">
        <v>0.15540000000000001</v>
      </c>
      <c r="AY60">
        <v>-3.8300000000000001E-2</v>
      </c>
      <c r="AZ60">
        <v>8.0000000000000002E-3</v>
      </c>
      <c r="BA60" s="35">
        <f t="shared" si="24"/>
        <v>2.2775714285714344E-2</v>
      </c>
      <c r="BB60" s="35">
        <f t="shared" si="25"/>
        <v>3.7888571428571431E-2</v>
      </c>
      <c r="BC60" s="35">
        <f t="shared" si="26"/>
        <v>7.5885714285714289E-3</v>
      </c>
    </row>
    <row r="61" spans="1:55" ht="15">
      <c r="A61" s="1">
        <v>55</v>
      </c>
      <c r="B61">
        <v>0.29930000000000001</v>
      </c>
      <c r="C61">
        <v>1.06E-2</v>
      </c>
      <c r="D61">
        <v>-1.12E-2</v>
      </c>
      <c r="E61" s="34">
        <f t="shared" si="0"/>
        <v>5.8492857142857235E-3</v>
      </c>
      <c r="F61" s="34">
        <f t="shared" si="1"/>
        <v>3.0785714285714444E-4</v>
      </c>
      <c r="G61" s="34">
        <f t="shared" si="2"/>
        <v>1.0788571428571429E-2</v>
      </c>
      <c r="H61">
        <v>0.24909999999999999</v>
      </c>
      <c r="I61">
        <v>-2.7400000000000001E-2</v>
      </c>
      <c r="J61">
        <v>6.1000000000000004E-3</v>
      </c>
      <c r="K61" s="35">
        <f t="shared" si="3"/>
        <v>1.559214285714286E-2</v>
      </c>
      <c r="L61" s="35">
        <f t="shared" si="4"/>
        <v>2.6988571428571428E-2</v>
      </c>
      <c r="M61" s="35">
        <f t="shared" si="5"/>
        <v>5.6885714285714291E-3</v>
      </c>
      <c r="N61">
        <v>0.26140000000000002</v>
      </c>
      <c r="O61">
        <v>-1.6199999999999999E-2</v>
      </c>
      <c r="P61">
        <v>-1.12E-2</v>
      </c>
      <c r="Q61" s="35">
        <f t="shared" si="6"/>
        <v>3.1171428571428461E-2</v>
      </c>
      <c r="R61" s="35">
        <f t="shared" si="7"/>
        <v>1.5788571428571426E-2</v>
      </c>
      <c r="S61" s="35">
        <f t="shared" si="8"/>
        <v>1.0788571428571429E-2</v>
      </c>
      <c r="T61">
        <v>0.21049999999999999</v>
      </c>
      <c r="U61">
        <v>-4.8800000000000003E-2</v>
      </c>
      <c r="V61">
        <v>5.7000000000000002E-3</v>
      </c>
      <c r="W61" s="35">
        <f t="shared" si="9"/>
        <v>2.1988571428571496E-2</v>
      </c>
      <c r="X61" s="35">
        <f t="shared" si="10"/>
        <v>4.8388571428571434E-2</v>
      </c>
      <c r="Y61" s="35">
        <f t="shared" si="11"/>
        <v>5.2885714285714289E-3</v>
      </c>
      <c r="Z61">
        <v>9.7600000000000006E-2</v>
      </c>
      <c r="AA61">
        <v>-8.8000000000000005E-3</v>
      </c>
      <c r="AB61">
        <v>2.0799999999999999E-2</v>
      </c>
      <c r="AC61" s="35">
        <f t="shared" si="12"/>
        <v>1.7928571428571238E-3</v>
      </c>
      <c r="AD61" s="35">
        <f t="shared" si="13"/>
        <v>8.3885714285714293E-3</v>
      </c>
      <c r="AE61" s="35">
        <f t="shared" si="14"/>
        <v>2.0388571428571426E-2</v>
      </c>
      <c r="AF61">
        <v>0.28260000000000002</v>
      </c>
      <c r="AG61">
        <v>-0.11990000000000001</v>
      </c>
      <c r="AH61">
        <v>1.15E-2</v>
      </c>
      <c r="AI61" s="35">
        <f t="shared" si="15"/>
        <v>4.3779999999999902E-2</v>
      </c>
      <c r="AJ61" s="35">
        <f t="shared" si="16"/>
        <v>0.11948857142857143</v>
      </c>
      <c r="AK61" s="35">
        <f t="shared" si="17"/>
        <v>1.1088571428571429E-2</v>
      </c>
      <c r="AL61">
        <v>0.23810000000000001</v>
      </c>
      <c r="AM61">
        <v>-2.23E-2</v>
      </c>
      <c r="AN61">
        <v>8.0000000000000004E-4</v>
      </c>
      <c r="AO61" s="35">
        <f t="shared" si="18"/>
        <v>2.1792857142857142E-2</v>
      </c>
      <c r="AP61" s="35">
        <f t="shared" si="19"/>
        <v>2.1888571428571427E-2</v>
      </c>
      <c r="AQ61" s="35">
        <f t="shared" si="20"/>
        <v>3.885714285714285E-4</v>
      </c>
      <c r="AR61">
        <v>6.3100000000000003E-2</v>
      </c>
      <c r="AS61">
        <v>4.1799999999999997E-2</v>
      </c>
      <c r="AT61">
        <v>1.7999999999999999E-2</v>
      </c>
      <c r="AU61" s="35">
        <f t="shared" si="21"/>
        <v>5.5879285714285729E-2</v>
      </c>
      <c r="AV61" s="35">
        <f t="shared" si="22"/>
        <v>4.1388571428571427E-2</v>
      </c>
      <c r="AW61" s="35">
        <f t="shared" si="23"/>
        <v>1.7588571428571426E-2</v>
      </c>
      <c r="AX61">
        <v>0.16450000000000001</v>
      </c>
      <c r="AY61">
        <v>-3.9600000000000003E-2</v>
      </c>
      <c r="AZ61">
        <v>3.5000000000000001E-3</v>
      </c>
      <c r="BA61" s="35">
        <f t="shared" si="24"/>
        <v>1.3675714285714347E-2</v>
      </c>
      <c r="BB61" s="35">
        <f t="shared" si="25"/>
        <v>3.9188571428571434E-2</v>
      </c>
      <c r="BC61" s="35">
        <f t="shared" si="26"/>
        <v>3.0885714285714284E-3</v>
      </c>
    </row>
    <row r="62" spans="1:55" ht="15">
      <c r="A62" s="1">
        <v>56</v>
      </c>
      <c r="B62">
        <v>0.29449999999999998</v>
      </c>
      <c r="C62">
        <v>8.8000000000000005E-3</v>
      </c>
      <c r="D62">
        <v>-5.4000000000000003E-3</v>
      </c>
      <c r="E62" s="34">
        <f t="shared" si="0"/>
        <v>1.0492857142856971E-3</v>
      </c>
      <c r="F62" s="34">
        <f t="shared" si="1"/>
        <v>2.107857142857144E-3</v>
      </c>
      <c r="G62" s="34">
        <f t="shared" si="2"/>
        <v>4.988571428571429E-3</v>
      </c>
      <c r="H62">
        <v>0.21629999999999999</v>
      </c>
      <c r="I62">
        <v>5.7000000000000002E-3</v>
      </c>
      <c r="J62">
        <v>-9.2999999999999992E-3</v>
      </c>
      <c r="K62" s="35">
        <f t="shared" si="3"/>
        <v>1.7207857142857136E-2</v>
      </c>
      <c r="L62" s="35">
        <f t="shared" si="4"/>
        <v>5.2885714285714289E-3</v>
      </c>
      <c r="M62" s="35">
        <f t="shared" si="5"/>
        <v>8.888571428571428E-3</v>
      </c>
      <c r="N62">
        <v>0.26619999999999999</v>
      </c>
      <c r="O62">
        <v>-2.87E-2</v>
      </c>
      <c r="P62">
        <v>-7.3000000000000001E-3</v>
      </c>
      <c r="Q62" s="35">
        <f t="shared" si="6"/>
        <v>2.637142857142849E-2</v>
      </c>
      <c r="R62" s="35">
        <f t="shared" si="7"/>
        <v>2.8288571428571427E-2</v>
      </c>
      <c r="S62" s="35">
        <f t="shared" si="8"/>
        <v>6.8885714285714288E-3</v>
      </c>
      <c r="T62">
        <v>0.1925</v>
      </c>
      <c r="U62">
        <v>-8.8700000000000001E-2</v>
      </c>
      <c r="V62">
        <v>1.11E-2</v>
      </c>
      <c r="W62" s="35">
        <f t="shared" si="9"/>
        <v>3.9988571428571484E-2</v>
      </c>
      <c r="X62" s="35">
        <f t="shared" si="10"/>
        <v>8.8288571428571425E-2</v>
      </c>
      <c r="Y62" s="35">
        <f t="shared" si="11"/>
        <v>1.0688571428571429E-2</v>
      </c>
      <c r="Z62">
        <v>0.1009</v>
      </c>
      <c r="AA62">
        <v>1.9599999999999999E-2</v>
      </c>
      <c r="AB62">
        <v>2.1999999999999999E-2</v>
      </c>
      <c r="AC62" s="35">
        <f t="shared" si="12"/>
        <v>1.5071428571428735E-3</v>
      </c>
      <c r="AD62" s="35">
        <f t="shared" si="13"/>
        <v>1.9188571428571426E-2</v>
      </c>
      <c r="AE62" s="35">
        <f t="shared" si="14"/>
        <v>2.1588571428571426E-2</v>
      </c>
      <c r="AF62">
        <v>0.27860000000000001</v>
      </c>
      <c r="AG62">
        <v>-8.0199999999999994E-2</v>
      </c>
      <c r="AH62">
        <v>-1.5900000000000001E-2</v>
      </c>
      <c r="AI62" s="35">
        <f t="shared" si="15"/>
        <v>3.9779999999999899E-2</v>
      </c>
      <c r="AJ62" s="35">
        <f t="shared" si="16"/>
        <v>7.9788571428571417E-2</v>
      </c>
      <c r="AK62" s="35">
        <f t="shared" si="17"/>
        <v>1.548857142857143E-2</v>
      </c>
      <c r="AL62">
        <v>0.2291</v>
      </c>
      <c r="AM62">
        <v>-1.2699999999999999E-2</v>
      </c>
      <c r="AN62">
        <v>1.4E-2</v>
      </c>
      <c r="AO62" s="35">
        <f t="shared" si="18"/>
        <v>1.2792857142857134E-2</v>
      </c>
      <c r="AP62" s="35">
        <f t="shared" si="19"/>
        <v>1.2288571428571428E-2</v>
      </c>
      <c r="AQ62" s="35">
        <f t="shared" si="20"/>
        <v>1.3588571428571429E-2</v>
      </c>
      <c r="AR62">
        <v>6.7299999999999999E-2</v>
      </c>
      <c r="AS62">
        <v>3.3599999999999998E-2</v>
      </c>
      <c r="AT62">
        <v>4.7999999999999996E-3</v>
      </c>
      <c r="AU62" s="35">
        <f t="shared" si="21"/>
        <v>5.1679285714285733E-2</v>
      </c>
      <c r="AV62" s="35">
        <f t="shared" si="22"/>
        <v>3.3188571428571428E-2</v>
      </c>
      <c r="AW62" s="35">
        <f t="shared" si="23"/>
        <v>4.3885714285714283E-3</v>
      </c>
      <c r="AX62">
        <v>0.16350000000000001</v>
      </c>
      <c r="AY62">
        <v>-2.3599999999999999E-2</v>
      </c>
      <c r="AZ62">
        <v>1.2699999999999999E-2</v>
      </c>
      <c r="BA62" s="35">
        <f t="shared" si="24"/>
        <v>1.4675714285714347E-2</v>
      </c>
      <c r="BB62" s="35">
        <f t="shared" si="25"/>
        <v>2.3188571428571426E-2</v>
      </c>
      <c r="BC62" s="35">
        <f t="shared" si="26"/>
        <v>1.2288571428571428E-2</v>
      </c>
    </row>
    <row r="63" spans="1:55" ht="15">
      <c r="A63" s="1">
        <v>57</v>
      </c>
      <c r="B63">
        <v>0.29430000000000001</v>
      </c>
      <c r="C63">
        <v>2.6499999999999999E-2</v>
      </c>
      <c r="D63">
        <v>-8.0999999999999996E-3</v>
      </c>
      <c r="E63" s="34">
        <f t="shared" si="0"/>
        <v>8.4928571428571908E-4</v>
      </c>
      <c r="F63" s="34">
        <f t="shared" si="1"/>
        <v>1.5592142857142855E-2</v>
      </c>
      <c r="G63" s="34">
        <f t="shared" si="2"/>
        <v>7.6885714285714283E-3</v>
      </c>
      <c r="H63">
        <v>0.20580000000000001</v>
      </c>
      <c r="I63">
        <v>1.72E-2</v>
      </c>
      <c r="J63">
        <v>4.1700000000000001E-2</v>
      </c>
      <c r="K63" s="35">
        <f t="shared" si="3"/>
        <v>2.7707857142857117E-2</v>
      </c>
      <c r="L63" s="35">
        <f t="shared" si="4"/>
        <v>1.6788571428571427E-2</v>
      </c>
      <c r="M63" s="35">
        <f t="shared" si="5"/>
        <v>4.1288571428571431E-2</v>
      </c>
      <c r="N63">
        <v>0.27750000000000002</v>
      </c>
      <c r="O63">
        <v>1.17E-2</v>
      </c>
      <c r="P63">
        <v>1.9599999999999999E-2</v>
      </c>
      <c r="Q63" s="35">
        <f t="shared" si="6"/>
        <v>1.5071428571428458E-2</v>
      </c>
      <c r="R63" s="35">
        <f t="shared" si="7"/>
        <v>1.1288571428571429E-2</v>
      </c>
      <c r="S63" s="35">
        <f t="shared" si="8"/>
        <v>1.9188571428571426E-2</v>
      </c>
      <c r="T63">
        <v>0.22020000000000001</v>
      </c>
      <c r="U63">
        <v>-8.3400000000000002E-2</v>
      </c>
      <c r="V63">
        <v>-1.66E-2</v>
      </c>
      <c r="W63" s="35">
        <f t="shared" si="9"/>
        <v>1.2288571428571482E-2</v>
      </c>
      <c r="X63" s="35">
        <f t="shared" si="10"/>
        <v>8.2988571428571425E-2</v>
      </c>
      <c r="Y63" s="35">
        <f t="shared" si="11"/>
        <v>1.6188571428571427E-2</v>
      </c>
      <c r="Z63">
        <v>0.12139999999999999</v>
      </c>
      <c r="AA63">
        <v>-3.1399999999999997E-2</v>
      </c>
      <c r="AB63">
        <v>2.01E-2</v>
      </c>
      <c r="AC63" s="35">
        <f t="shared" si="12"/>
        <v>2.2007142857142864E-2</v>
      </c>
      <c r="AD63" s="35">
        <f t="shared" si="13"/>
        <v>3.0988571428571424E-2</v>
      </c>
      <c r="AE63" s="35">
        <f t="shared" si="14"/>
        <v>1.9688571428571427E-2</v>
      </c>
      <c r="AF63">
        <v>0.29449999999999998</v>
      </c>
      <c r="AG63">
        <v>-8.6099999999999996E-2</v>
      </c>
      <c r="AH63">
        <v>-2.5899999999999999E-2</v>
      </c>
      <c r="AI63" s="35">
        <f t="shared" si="15"/>
        <v>5.5679999999999868E-2</v>
      </c>
      <c r="AJ63" s="35">
        <f t="shared" si="16"/>
        <v>8.568857142857142E-2</v>
      </c>
      <c r="AK63" s="35">
        <f t="shared" si="17"/>
        <v>2.5488571428571426E-2</v>
      </c>
      <c r="AL63">
        <v>0.24390000000000001</v>
      </c>
      <c r="AM63">
        <v>-3.1699999999999999E-2</v>
      </c>
      <c r="AN63">
        <v>1.0699999999999999E-2</v>
      </c>
      <c r="AO63" s="35">
        <f t="shared" si="18"/>
        <v>2.7592857142857141E-2</v>
      </c>
      <c r="AP63" s="35">
        <f t="shared" si="19"/>
        <v>3.1288571428571429E-2</v>
      </c>
      <c r="AQ63" s="35">
        <f t="shared" si="20"/>
        <v>1.0288571428571428E-2</v>
      </c>
      <c r="AR63">
        <v>8.77E-2</v>
      </c>
      <c r="AS63">
        <v>-1.7999999999999999E-2</v>
      </c>
      <c r="AT63">
        <v>1.7600000000000001E-2</v>
      </c>
      <c r="AU63" s="35">
        <f t="shared" si="21"/>
        <v>3.1279285714285732E-2</v>
      </c>
      <c r="AV63" s="35">
        <f t="shared" si="22"/>
        <v>1.7588571428571426E-2</v>
      </c>
      <c r="AW63" s="35">
        <f t="shared" si="23"/>
        <v>1.7188571428571428E-2</v>
      </c>
      <c r="AX63">
        <v>0.14680000000000001</v>
      </c>
      <c r="AY63">
        <v>-9.7000000000000003E-3</v>
      </c>
      <c r="AZ63">
        <v>1.7100000000000001E-2</v>
      </c>
      <c r="BA63" s="35">
        <f t="shared" si="24"/>
        <v>3.137571428571434E-2</v>
      </c>
      <c r="BB63" s="35">
        <f t="shared" si="25"/>
        <v>9.288571428571429E-3</v>
      </c>
      <c r="BC63" s="35">
        <f t="shared" si="26"/>
        <v>1.6688571428571428E-2</v>
      </c>
    </row>
    <row r="64" spans="1:55" ht="15">
      <c r="A64" s="1">
        <v>58</v>
      </c>
      <c r="B64">
        <v>0.2787</v>
      </c>
      <c r="C64">
        <v>2.2599999999999999E-2</v>
      </c>
      <c r="D64">
        <v>-4.4999999999999997E-3</v>
      </c>
      <c r="E64" s="34">
        <f t="shared" si="0"/>
        <v>1.4750714285714284E-2</v>
      </c>
      <c r="F64" s="34">
        <f t="shared" si="1"/>
        <v>1.1692142857142854E-2</v>
      </c>
      <c r="G64" s="34">
        <f t="shared" si="2"/>
        <v>4.0885714285714284E-3</v>
      </c>
      <c r="H64">
        <v>0.1658</v>
      </c>
      <c r="I64">
        <v>-1.5800000000000002E-2</v>
      </c>
      <c r="J64">
        <v>3.7699999999999997E-2</v>
      </c>
      <c r="K64" s="35">
        <f t="shared" si="3"/>
        <v>6.7707857142857125E-2</v>
      </c>
      <c r="L64" s="35">
        <f t="shared" si="4"/>
        <v>1.538857142857143E-2</v>
      </c>
      <c r="M64" s="35">
        <f t="shared" si="5"/>
        <v>3.7288571428571428E-2</v>
      </c>
      <c r="N64">
        <v>0.2581</v>
      </c>
      <c r="O64">
        <v>1.5599999999999999E-2</v>
      </c>
      <c r="P64">
        <v>2.7000000000000001E-3</v>
      </c>
      <c r="Q64" s="35">
        <f t="shared" si="6"/>
        <v>3.4471428571428486E-2</v>
      </c>
      <c r="R64" s="35">
        <f t="shared" si="7"/>
        <v>1.5188571428571428E-2</v>
      </c>
      <c r="S64" s="35">
        <f t="shared" si="8"/>
        <v>2.2885714285714284E-3</v>
      </c>
      <c r="T64">
        <v>0.23419999999999999</v>
      </c>
      <c r="U64">
        <v>-5.4100000000000002E-2</v>
      </c>
      <c r="V64">
        <v>-4.3E-3</v>
      </c>
      <c r="W64" s="35">
        <f t="shared" si="9"/>
        <v>1.7114285714285027E-3</v>
      </c>
      <c r="X64" s="35">
        <f t="shared" si="10"/>
        <v>5.3688571428571433E-2</v>
      </c>
      <c r="Y64" s="35">
        <f t="shared" si="11"/>
        <v>3.8885714285714283E-3</v>
      </c>
      <c r="Z64">
        <v>9.9599999999999994E-2</v>
      </c>
      <c r="AA64">
        <v>-4.82E-2</v>
      </c>
      <c r="AB64">
        <v>1.6199999999999999E-2</v>
      </c>
      <c r="AC64" s="35">
        <f t="shared" si="12"/>
        <v>2.0714285714286407E-4</v>
      </c>
      <c r="AD64" s="35">
        <f t="shared" si="13"/>
        <v>4.778857142857143E-2</v>
      </c>
      <c r="AE64" s="35">
        <f t="shared" si="14"/>
        <v>1.5788571428571426E-2</v>
      </c>
      <c r="AF64">
        <v>0.25650000000000001</v>
      </c>
      <c r="AG64">
        <v>-9.5600000000000004E-2</v>
      </c>
      <c r="AH64">
        <v>-2.4199999999999999E-2</v>
      </c>
      <c r="AI64" s="35">
        <f t="shared" si="15"/>
        <v>1.767999999999989E-2</v>
      </c>
      <c r="AJ64" s="35">
        <f t="shared" si="16"/>
        <v>9.5188571428571428E-2</v>
      </c>
      <c r="AK64" s="35">
        <f t="shared" si="17"/>
        <v>2.3788571428571426E-2</v>
      </c>
      <c r="AL64">
        <v>0.23219999999999999</v>
      </c>
      <c r="AM64">
        <v>-4.5100000000000001E-2</v>
      </c>
      <c r="AN64">
        <v>-9.4000000000000004E-3</v>
      </c>
      <c r="AO64" s="35">
        <f t="shared" si="18"/>
        <v>1.5892857142857125E-2</v>
      </c>
      <c r="AP64" s="35">
        <f t="shared" si="19"/>
        <v>4.4688571428571432E-2</v>
      </c>
      <c r="AQ64" s="35">
        <f t="shared" si="20"/>
        <v>8.9885714285714291E-3</v>
      </c>
      <c r="AR64">
        <v>0.11020000000000001</v>
      </c>
      <c r="AS64">
        <v>-8.0199999999999994E-2</v>
      </c>
      <c r="AT64">
        <v>7.9000000000000008E-3</v>
      </c>
      <c r="AU64" s="35">
        <f t="shared" si="21"/>
        <v>8.7792857142857256E-3</v>
      </c>
      <c r="AV64" s="35">
        <f t="shared" si="22"/>
        <v>7.9788571428571417E-2</v>
      </c>
      <c r="AW64" s="35">
        <f t="shared" si="23"/>
        <v>7.4885714285714295E-3</v>
      </c>
      <c r="AX64">
        <v>0.1673</v>
      </c>
      <c r="AY64">
        <v>-4.07E-2</v>
      </c>
      <c r="AZ64">
        <v>-4.1000000000000003E-3</v>
      </c>
      <c r="BA64" s="35">
        <f t="shared" si="24"/>
        <v>1.087571428571435E-2</v>
      </c>
      <c r="BB64" s="35">
        <f t="shared" si="25"/>
        <v>4.0288571428571431E-2</v>
      </c>
      <c r="BC64" s="35">
        <f t="shared" si="26"/>
        <v>3.6885714285714286E-3</v>
      </c>
    </row>
    <row r="65" spans="1:55" ht="15">
      <c r="A65" s="1">
        <v>59</v>
      </c>
      <c r="B65">
        <v>0.29399999999999998</v>
      </c>
      <c r="C65">
        <v>2.1100000000000001E-2</v>
      </c>
      <c r="D65">
        <v>-2.0000000000000001E-4</v>
      </c>
      <c r="E65" s="34">
        <f t="shared" si="0"/>
        <v>5.4928571428569661E-4</v>
      </c>
      <c r="F65" s="34">
        <f t="shared" si="1"/>
        <v>1.0192142857142856E-2</v>
      </c>
      <c r="G65" s="34">
        <f t="shared" si="2"/>
        <v>2.1142857142857153E-4</v>
      </c>
      <c r="H65">
        <v>0.19</v>
      </c>
      <c r="I65">
        <v>1.4200000000000001E-2</v>
      </c>
      <c r="J65">
        <v>-1.17E-2</v>
      </c>
      <c r="K65" s="35">
        <f t="shared" si="3"/>
        <v>4.3507857142857126E-2</v>
      </c>
      <c r="L65" s="35">
        <f t="shared" si="4"/>
        <v>1.378857142857143E-2</v>
      </c>
      <c r="M65" s="35">
        <f t="shared" si="5"/>
        <v>1.1288571428571429E-2</v>
      </c>
      <c r="N65">
        <v>0.27610000000000001</v>
      </c>
      <c r="O65">
        <v>-1.0200000000000001E-2</v>
      </c>
      <c r="P65">
        <v>-1.55E-2</v>
      </c>
      <c r="Q65" s="35">
        <f t="shared" si="6"/>
        <v>1.647142857142847E-2</v>
      </c>
      <c r="R65" s="35">
        <f t="shared" si="7"/>
        <v>9.7885714285714295E-3</v>
      </c>
      <c r="S65" s="35">
        <f t="shared" si="8"/>
        <v>1.5088571428571429E-2</v>
      </c>
      <c r="T65">
        <v>0.24210000000000001</v>
      </c>
      <c r="U65">
        <v>-7.2700000000000001E-2</v>
      </c>
      <c r="V65">
        <v>-1.6500000000000001E-2</v>
      </c>
      <c r="W65" s="35">
        <f t="shared" si="9"/>
        <v>9.6114285714285208E-3</v>
      </c>
      <c r="X65" s="35">
        <f t="shared" si="10"/>
        <v>7.2288571428571424E-2</v>
      </c>
      <c r="Y65" s="35">
        <f t="shared" si="11"/>
        <v>1.6088571428571428E-2</v>
      </c>
      <c r="Z65">
        <v>0.13339999999999999</v>
      </c>
      <c r="AA65">
        <v>-4.3200000000000002E-2</v>
      </c>
      <c r="AB65">
        <v>5.7000000000000002E-3</v>
      </c>
      <c r="AC65" s="35">
        <f t="shared" si="12"/>
        <v>3.4007142857142861E-2</v>
      </c>
      <c r="AD65" s="35">
        <f t="shared" si="13"/>
        <v>4.2788571428571433E-2</v>
      </c>
      <c r="AE65" s="35">
        <f t="shared" si="14"/>
        <v>5.2885714285714289E-3</v>
      </c>
      <c r="AF65">
        <v>0.2492</v>
      </c>
      <c r="AG65">
        <v>-0.1043</v>
      </c>
      <c r="AH65">
        <v>-1.52E-2</v>
      </c>
      <c r="AI65" s="35">
        <f t="shared" si="15"/>
        <v>1.0379999999999889E-2</v>
      </c>
      <c r="AJ65" s="35">
        <f t="shared" si="16"/>
        <v>0.10388857142857143</v>
      </c>
      <c r="AK65" s="35">
        <f t="shared" si="17"/>
        <v>1.4788571428571429E-2</v>
      </c>
      <c r="AL65">
        <v>0.2276</v>
      </c>
      <c r="AM65">
        <v>-3.49E-2</v>
      </c>
      <c r="AN65">
        <v>-6.0000000000000001E-3</v>
      </c>
      <c r="AO65" s="35">
        <f t="shared" si="18"/>
        <v>1.1292857142857132E-2</v>
      </c>
      <c r="AP65" s="35">
        <f t="shared" si="19"/>
        <v>3.4488571428571431E-2</v>
      </c>
      <c r="AQ65" s="35">
        <f t="shared" si="20"/>
        <v>5.5885714285714289E-3</v>
      </c>
      <c r="AR65">
        <v>7.7700000000000005E-2</v>
      </c>
      <c r="AS65">
        <v>-1.1000000000000001E-3</v>
      </c>
      <c r="AT65">
        <v>-1.4E-2</v>
      </c>
      <c r="AU65" s="35">
        <f t="shared" si="21"/>
        <v>4.1279285714285727E-2</v>
      </c>
      <c r="AV65" s="35">
        <f t="shared" si="22"/>
        <v>6.8857142857142858E-4</v>
      </c>
      <c r="AW65" s="35">
        <f t="shared" si="23"/>
        <v>1.3588571428571429E-2</v>
      </c>
      <c r="AX65">
        <v>0.1439</v>
      </c>
      <c r="AY65">
        <v>4.0000000000000001E-3</v>
      </c>
      <c r="AZ65">
        <v>2.0299999999999999E-2</v>
      </c>
      <c r="BA65" s="35">
        <f t="shared" si="24"/>
        <v>3.4275714285714354E-2</v>
      </c>
      <c r="BB65" s="35">
        <f t="shared" si="25"/>
        <v>3.5885714285714284E-3</v>
      </c>
      <c r="BC65" s="35">
        <f t="shared" si="26"/>
        <v>1.9888571428571426E-2</v>
      </c>
    </row>
    <row r="66" spans="1:55" ht="15">
      <c r="A66" s="1">
        <v>60</v>
      </c>
      <c r="B66">
        <v>0.28589999999999999</v>
      </c>
      <c r="C66">
        <v>1.3100000000000001E-2</v>
      </c>
      <c r="D66">
        <v>-1.06E-2</v>
      </c>
      <c r="E66" s="34">
        <f t="shared" si="0"/>
        <v>7.5507142857142995E-3</v>
      </c>
      <c r="F66" s="34">
        <f t="shared" si="1"/>
        <v>2.192142857142856E-3</v>
      </c>
      <c r="G66" s="34">
        <f t="shared" si="2"/>
        <v>1.0188571428571429E-2</v>
      </c>
      <c r="H66">
        <v>0.20680000000000001</v>
      </c>
      <c r="I66">
        <v>-5.8099999999999999E-2</v>
      </c>
      <c r="J66">
        <v>1.83E-2</v>
      </c>
      <c r="K66" s="35">
        <f t="shared" si="3"/>
        <v>2.6707857142857117E-2</v>
      </c>
      <c r="L66" s="35">
        <f t="shared" si="4"/>
        <v>5.7688571428571429E-2</v>
      </c>
      <c r="M66" s="35">
        <f t="shared" si="5"/>
        <v>1.7888571428571427E-2</v>
      </c>
      <c r="N66">
        <v>0.2838</v>
      </c>
      <c r="O66">
        <v>-7.4000000000000003E-3</v>
      </c>
      <c r="P66">
        <v>3.0999999999999999E-3</v>
      </c>
      <c r="Q66" s="35">
        <f t="shared" si="6"/>
        <v>8.7714285714284856E-3</v>
      </c>
      <c r="R66" s="35">
        <f t="shared" si="7"/>
        <v>6.9885714285714291E-3</v>
      </c>
      <c r="S66" s="35">
        <f t="shared" si="8"/>
        <v>2.6885714285714282E-3</v>
      </c>
      <c r="T66">
        <v>0.24460000000000001</v>
      </c>
      <c r="U66">
        <v>-6.0400000000000002E-2</v>
      </c>
      <c r="V66">
        <v>-9.7000000000000003E-3</v>
      </c>
      <c r="W66" s="35">
        <f t="shared" si="9"/>
        <v>1.2111428571428523E-2</v>
      </c>
      <c r="X66" s="35">
        <f t="shared" si="10"/>
        <v>5.9988571428571433E-2</v>
      </c>
      <c r="Y66" s="35">
        <f t="shared" si="11"/>
        <v>9.288571428571429E-3</v>
      </c>
      <c r="Z66">
        <v>9.6600000000000005E-2</v>
      </c>
      <c r="AA66">
        <v>-0.1396</v>
      </c>
      <c r="AB66">
        <v>1.4200000000000001E-2</v>
      </c>
      <c r="AC66" s="35">
        <f t="shared" si="12"/>
        <v>2.7928571428571247E-3</v>
      </c>
      <c r="AD66" s="35">
        <f t="shared" si="13"/>
        <v>0.13918857142857144</v>
      </c>
      <c r="AE66" s="35">
        <f t="shared" si="14"/>
        <v>1.378857142857143E-2</v>
      </c>
      <c r="AF66">
        <v>0.25990000000000002</v>
      </c>
      <c r="AG66">
        <v>-8.77E-2</v>
      </c>
      <c r="AH66">
        <v>-2.6200000000000001E-2</v>
      </c>
      <c r="AI66" s="35">
        <f t="shared" si="15"/>
        <v>2.1079999999999904E-2</v>
      </c>
      <c r="AJ66" s="35">
        <f t="shared" si="16"/>
        <v>8.7288571428571424E-2</v>
      </c>
      <c r="AK66" s="35">
        <f t="shared" si="17"/>
        <v>2.5788571428571428E-2</v>
      </c>
      <c r="AL66">
        <v>0.2127</v>
      </c>
      <c r="AM66">
        <v>-5.8099999999999999E-2</v>
      </c>
      <c r="AN66">
        <v>9.7000000000000003E-3</v>
      </c>
      <c r="AO66" s="35">
        <f t="shared" si="18"/>
        <v>3.6071428571428643E-3</v>
      </c>
      <c r="AP66" s="35">
        <f t="shared" si="19"/>
        <v>5.7688571428571429E-2</v>
      </c>
      <c r="AQ66" s="35">
        <f t="shared" si="20"/>
        <v>9.288571428571429E-3</v>
      </c>
      <c r="AR66">
        <v>8.3500000000000005E-2</v>
      </c>
      <c r="AS66">
        <v>9.1000000000000004E-3</v>
      </c>
      <c r="AT66">
        <v>-1.9699999999999999E-2</v>
      </c>
      <c r="AU66" s="35">
        <f t="shared" si="21"/>
        <v>3.5479285714285727E-2</v>
      </c>
      <c r="AV66" s="35">
        <f t="shared" si="22"/>
        <v>8.6885714285714292E-3</v>
      </c>
      <c r="AW66" s="35">
        <f t="shared" si="23"/>
        <v>1.9288571428571426E-2</v>
      </c>
      <c r="AX66">
        <v>0.1623</v>
      </c>
      <c r="AY66">
        <v>-5.3400000000000003E-2</v>
      </c>
      <c r="AZ66">
        <v>1.7999999999999999E-2</v>
      </c>
      <c r="BA66" s="35">
        <f t="shared" si="24"/>
        <v>1.5875714285714354E-2</v>
      </c>
      <c r="BB66" s="35">
        <f t="shared" si="25"/>
        <v>5.2988571428571433E-2</v>
      </c>
      <c r="BC66" s="35">
        <f t="shared" si="26"/>
        <v>1.7588571428571426E-2</v>
      </c>
    </row>
    <row r="67" spans="1:55" ht="15">
      <c r="A67" s="1">
        <v>61</v>
      </c>
      <c r="B67">
        <v>0.2898</v>
      </c>
      <c r="C67">
        <v>1.09E-2</v>
      </c>
      <c r="D67">
        <v>3.3E-3</v>
      </c>
      <c r="E67" s="34">
        <f t="shared" si="0"/>
        <v>3.6507142857142849E-3</v>
      </c>
      <c r="F67" s="34">
        <f t="shared" si="1"/>
        <v>7.8571428571445195E-6</v>
      </c>
      <c r="G67" s="34">
        <f t="shared" si="2"/>
        <v>2.8885714285714283E-3</v>
      </c>
      <c r="H67">
        <v>0.2167</v>
      </c>
      <c r="I67">
        <v>-3.4599999999999999E-2</v>
      </c>
      <c r="J67">
        <v>1.52E-2</v>
      </c>
      <c r="K67" s="35">
        <f t="shared" si="3"/>
        <v>1.6807857142857124E-2</v>
      </c>
      <c r="L67" s="35">
        <f t="shared" si="4"/>
        <v>3.4188571428571429E-2</v>
      </c>
      <c r="M67" s="35">
        <f t="shared" si="5"/>
        <v>1.4788571428571429E-2</v>
      </c>
      <c r="N67">
        <v>0.27539999999999998</v>
      </c>
      <c r="O67">
        <v>7.6E-3</v>
      </c>
      <c r="P67">
        <v>-8.0000000000000004E-4</v>
      </c>
      <c r="Q67" s="35">
        <f t="shared" si="6"/>
        <v>1.7171428571428504E-2</v>
      </c>
      <c r="R67" s="35">
        <f t="shared" si="7"/>
        <v>7.1885714285714287E-3</v>
      </c>
      <c r="S67" s="35">
        <f t="shared" si="8"/>
        <v>3.885714285714285E-4</v>
      </c>
      <c r="T67">
        <v>0.26229999999999998</v>
      </c>
      <c r="U67">
        <v>-4.48E-2</v>
      </c>
      <c r="V67">
        <v>-5.0000000000000001E-3</v>
      </c>
      <c r="W67" s="35">
        <f t="shared" si="9"/>
        <v>2.9811428571428489E-2</v>
      </c>
      <c r="X67" s="35">
        <f t="shared" si="10"/>
        <v>4.438857142857143E-2</v>
      </c>
      <c r="Y67" s="35">
        <f t="shared" si="11"/>
        <v>4.5885714285714288E-3</v>
      </c>
      <c r="Z67">
        <v>5.8099999999999999E-2</v>
      </c>
      <c r="AA67">
        <v>-4.8500000000000001E-2</v>
      </c>
      <c r="AB67">
        <v>-4.7999999999999996E-3</v>
      </c>
      <c r="AC67" s="35">
        <f t="shared" si="12"/>
        <v>4.1292857142857131E-2</v>
      </c>
      <c r="AD67" s="35">
        <f t="shared" si="13"/>
        <v>4.8088571428571432E-2</v>
      </c>
      <c r="AE67" s="35">
        <f t="shared" si="14"/>
        <v>4.3885714285714283E-3</v>
      </c>
      <c r="AF67">
        <v>0.27450000000000002</v>
      </c>
      <c r="AG67">
        <v>-9.6699999999999994E-2</v>
      </c>
      <c r="AH67">
        <v>-3.2300000000000002E-2</v>
      </c>
      <c r="AI67" s="35">
        <f t="shared" si="15"/>
        <v>3.5679999999999906E-2</v>
      </c>
      <c r="AJ67" s="35">
        <f t="shared" si="16"/>
        <v>9.6288571428571418E-2</v>
      </c>
      <c r="AK67" s="35">
        <f t="shared" si="17"/>
        <v>3.1888571428571433E-2</v>
      </c>
      <c r="AL67">
        <v>0.20250000000000001</v>
      </c>
      <c r="AM67">
        <v>-4.0899999999999999E-2</v>
      </c>
      <c r="AN67">
        <v>-9.7000000000000003E-3</v>
      </c>
      <c r="AO67" s="35">
        <f t="shared" si="18"/>
        <v>1.3807142857142851E-2</v>
      </c>
      <c r="AP67" s="35">
        <f t="shared" si="19"/>
        <v>4.0488571428571429E-2</v>
      </c>
      <c r="AQ67" s="35">
        <f t="shared" si="20"/>
        <v>9.288571428571429E-3</v>
      </c>
      <c r="AR67">
        <v>0.14760000000000001</v>
      </c>
      <c r="AS67">
        <v>-0.10630000000000001</v>
      </c>
      <c r="AT67">
        <v>1.54E-2</v>
      </c>
      <c r="AU67" s="35">
        <f t="shared" si="21"/>
        <v>2.8620714285714277E-2</v>
      </c>
      <c r="AV67" s="35">
        <f t="shared" si="22"/>
        <v>0.10588857142857143</v>
      </c>
      <c r="AW67" s="35">
        <f t="shared" si="23"/>
        <v>1.4988571428571429E-2</v>
      </c>
      <c r="AX67">
        <v>0.17019999999999999</v>
      </c>
      <c r="AY67">
        <v>-3.8999999999999998E-3</v>
      </c>
      <c r="AZ67">
        <v>-1.6000000000000001E-3</v>
      </c>
      <c r="BA67" s="35">
        <f t="shared" si="24"/>
        <v>7.9757142857143637E-3</v>
      </c>
      <c r="BB67" s="35">
        <f t="shared" si="25"/>
        <v>3.4885714285714281E-3</v>
      </c>
      <c r="BC67" s="35">
        <f t="shared" si="26"/>
        <v>1.1885714285714286E-3</v>
      </c>
    </row>
    <row r="68" spans="1:55" ht="15">
      <c r="A68" s="1">
        <v>62</v>
      </c>
      <c r="B68">
        <v>0.28870000000000001</v>
      </c>
      <c r="C68">
        <v>7.1999999999999998E-3</v>
      </c>
      <c r="D68">
        <v>1.2999999999999999E-3</v>
      </c>
      <c r="E68" s="34">
        <f t="shared" si="0"/>
        <v>4.7507142857142748E-3</v>
      </c>
      <c r="F68" s="34">
        <f t="shared" si="1"/>
        <v>3.7078571428571447E-3</v>
      </c>
      <c r="G68" s="34">
        <f t="shared" si="2"/>
        <v>8.8857142857142845E-4</v>
      </c>
      <c r="H68">
        <v>0.23469999999999999</v>
      </c>
      <c r="I68">
        <v>-1.54E-2</v>
      </c>
      <c r="J68">
        <v>1.7299999999999999E-2</v>
      </c>
      <c r="K68" s="35">
        <f t="shared" si="3"/>
        <v>1.1921428571428638E-3</v>
      </c>
      <c r="L68" s="35">
        <f t="shared" si="4"/>
        <v>1.4988571428571429E-2</v>
      </c>
      <c r="M68" s="35">
        <f t="shared" si="5"/>
        <v>1.6888571428571426E-2</v>
      </c>
      <c r="N68">
        <v>0.31690000000000002</v>
      </c>
      <c r="O68">
        <v>1.2200000000000001E-2</v>
      </c>
      <c r="P68">
        <v>3.8999999999999998E-3</v>
      </c>
      <c r="Q68" s="35">
        <f t="shared" si="6"/>
        <v>2.4328571428571533E-2</v>
      </c>
      <c r="R68" s="35">
        <f t="shared" si="7"/>
        <v>1.178857142857143E-2</v>
      </c>
      <c r="S68" s="35">
        <f t="shared" si="8"/>
        <v>3.4885714285714281E-3</v>
      </c>
      <c r="T68">
        <v>0.23230000000000001</v>
      </c>
      <c r="U68">
        <v>-2.93E-2</v>
      </c>
      <c r="V68">
        <v>1.7600000000000001E-2</v>
      </c>
      <c r="W68" s="35">
        <f t="shared" si="9"/>
        <v>1.8857142857148235E-4</v>
      </c>
      <c r="X68" s="35">
        <f t="shared" si="10"/>
        <v>2.8888571428571427E-2</v>
      </c>
      <c r="Y68" s="35">
        <f t="shared" si="11"/>
        <v>1.7188571428571428E-2</v>
      </c>
      <c r="Z68">
        <v>4.4400000000000002E-2</v>
      </c>
      <c r="AA68">
        <v>-3.0099999999999998E-2</v>
      </c>
      <c r="AB68">
        <v>3.1E-2</v>
      </c>
      <c r="AC68" s="35">
        <f t="shared" si="12"/>
        <v>5.4992857142857128E-2</v>
      </c>
      <c r="AD68" s="35">
        <f t="shared" si="13"/>
        <v>2.9688571428571425E-2</v>
      </c>
      <c r="AE68" s="35">
        <f t="shared" si="14"/>
        <v>3.0588571428571427E-2</v>
      </c>
      <c r="AF68">
        <v>0.26650000000000001</v>
      </c>
      <c r="AG68">
        <v>-0.1128</v>
      </c>
      <c r="AH68">
        <v>-1.9800000000000002E-2</v>
      </c>
      <c r="AI68" s="35">
        <f t="shared" si="15"/>
        <v>2.7679999999999899E-2</v>
      </c>
      <c r="AJ68" s="35">
        <f t="shared" si="16"/>
        <v>0.11238857142857142</v>
      </c>
      <c r="AK68" s="35">
        <f t="shared" si="17"/>
        <v>1.9388571428571429E-2</v>
      </c>
      <c r="AL68">
        <v>0.23730000000000001</v>
      </c>
      <c r="AM68">
        <v>-1.6199999999999999E-2</v>
      </c>
      <c r="AN68">
        <v>-9.1000000000000004E-3</v>
      </c>
      <c r="AO68" s="35">
        <f t="shared" si="18"/>
        <v>2.0992857142857146E-2</v>
      </c>
      <c r="AP68" s="35">
        <f t="shared" si="19"/>
        <v>1.5788571428571426E-2</v>
      </c>
      <c r="AQ68" s="35">
        <f t="shared" si="20"/>
        <v>8.6885714285714292E-3</v>
      </c>
      <c r="AR68">
        <v>0.19040000000000001</v>
      </c>
      <c r="AS68">
        <v>-9.7699999999999995E-2</v>
      </c>
      <c r="AT68">
        <v>5.1900000000000002E-2</v>
      </c>
      <c r="AU68" s="35">
        <f t="shared" si="21"/>
        <v>7.1420714285714282E-2</v>
      </c>
      <c r="AV68" s="35">
        <f t="shared" si="22"/>
        <v>9.7288571428571419E-2</v>
      </c>
      <c r="AW68" s="35">
        <f t="shared" si="23"/>
        <v>5.1488571428571432E-2</v>
      </c>
      <c r="AX68">
        <v>0.1888</v>
      </c>
      <c r="AY68">
        <v>-0.1067</v>
      </c>
      <c r="AZ68">
        <v>1.9E-3</v>
      </c>
      <c r="BA68" s="35">
        <f t="shared" si="24"/>
        <v>1.0624285714285642E-2</v>
      </c>
      <c r="BB68" s="35">
        <f t="shared" si="25"/>
        <v>0.10628857142857143</v>
      </c>
      <c r="BC68" s="35">
        <f t="shared" si="26"/>
        <v>1.4885714285714285E-3</v>
      </c>
    </row>
    <row r="69" spans="1:55" ht="15">
      <c r="A69" s="1">
        <v>63</v>
      </c>
      <c r="B69">
        <v>0.30430000000000001</v>
      </c>
      <c r="C69">
        <v>7.1000000000000004E-3</v>
      </c>
      <c r="D69">
        <v>5.1999999999999998E-3</v>
      </c>
      <c r="E69" s="34">
        <f t="shared" si="0"/>
        <v>1.0849285714285728E-2</v>
      </c>
      <c r="F69" s="34">
        <f t="shared" si="1"/>
        <v>3.8078571428571441E-3</v>
      </c>
      <c r="G69" s="34">
        <f t="shared" si="2"/>
        <v>4.7885714285714285E-3</v>
      </c>
      <c r="H69">
        <v>0.21970000000000001</v>
      </c>
      <c r="I69">
        <v>-1.6999999999999999E-3</v>
      </c>
      <c r="J69">
        <v>1.21E-2</v>
      </c>
      <c r="K69" s="35">
        <f t="shared" si="3"/>
        <v>1.3807857142857122E-2</v>
      </c>
      <c r="L69" s="35">
        <f t="shared" si="4"/>
        <v>1.2885714285714284E-3</v>
      </c>
      <c r="M69" s="35">
        <f t="shared" si="5"/>
        <v>1.1688571428571428E-2</v>
      </c>
      <c r="N69">
        <v>0.31390000000000001</v>
      </c>
      <c r="O69">
        <v>7.1999999999999998E-3</v>
      </c>
      <c r="P69">
        <v>5.8999999999999999E-3</v>
      </c>
      <c r="Q69" s="35">
        <f t="shared" si="6"/>
        <v>2.132857142857153E-2</v>
      </c>
      <c r="R69" s="35">
        <f t="shared" si="7"/>
        <v>6.7885714285714285E-3</v>
      </c>
      <c r="S69" s="35">
        <f t="shared" si="8"/>
        <v>5.4885714285714286E-3</v>
      </c>
      <c r="T69">
        <v>0.2273</v>
      </c>
      <c r="U69">
        <v>-5.7500000000000002E-2</v>
      </c>
      <c r="V69">
        <v>1.43E-2</v>
      </c>
      <c r="W69" s="35">
        <f t="shared" si="9"/>
        <v>5.1885714285714868E-3</v>
      </c>
      <c r="X69" s="35">
        <f t="shared" si="10"/>
        <v>5.7088571428571433E-2</v>
      </c>
      <c r="Y69" s="35">
        <f t="shared" si="11"/>
        <v>1.3888571428571429E-2</v>
      </c>
      <c r="Z69">
        <v>7.3499999999999996E-2</v>
      </c>
      <c r="AA69">
        <v>6.0600000000000001E-2</v>
      </c>
      <c r="AB69">
        <v>3.9100000000000003E-2</v>
      </c>
      <c r="AC69" s="35">
        <f t="shared" si="12"/>
        <v>2.5892857142857134E-2</v>
      </c>
      <c r="AD69" s="35">
        <f t="shared" si="13"/>
        <v>6.0188571428571432E-2</v>
      </c>
      <c r="AE69" s="35">
        <f t="shared" si="14"/>
        <v>3.8688571428571433E-2</v>
      </c>
      <c r="AF69">
        <v>0.28999999999999998</v>
      </c>
      <c r="AG69">
        <v>-0.104</v>
      </c>
      <c r="AH69">
        <v>-1.5599999999999999E-2</v>
      </c>
      <c r="AI69" s="35">
        <f t="shared" si="15"/>
        <v>5.1179999999999864E-2</v>
      </c>
      <c r="AJ69" s="35">
        <f t="shared" si="16"/>
        <v>0.10358857142857142</v>
      </c>
      <c r="AK69" s="35">
        <f t="shared" si="17"/>
        <v>1.5188571428571428E-2</v>
      </c>
      <c r="AL69">
        <v>0.2223</v>
      </c>
      <c r="AM69">
        <v>-7.7999999999999996E-3</v>
      </c>
      <c r="AN69">
        <v>-1.8E-3</v>
      </c>
      <c r="AO69" s="35">
        <f t="shared" si="18"/>
        <v>5.9928571428571331E-3</v>
      </c>
      <c r="AP69" s="35">
        <f t="shared" si="19"/>
        <v>7.3885714285714284E-3</v>
      </c>
      <c r="AQ69" s="35">
        <f t="shared" si="20"/>
        <v>1.3885714285714285E-3</v>
      </c>
      <c r="AR69">
        <v>0.10299999999999999</v>
      </c>
      <c r="AS69">
        <v>-4.9799999999999997E-2</v>
      </c>
      <c r="AT69">
        <v>-1.44E-2</v>
      </c>
      <c r="AU69" s="35">
        <f t="shared" si="21"/>
        <v>1.5979285714285738E-2</v>
      </c>
      <c r="AV69" s="35">
        <f t="shared" si="22"/>
        <v>4.9388571428571428E-2</v>
      </c>
      <c r="AW69" s="35">
        <f t="shared" si="23"/>
        <v>1.3988571428571428E-2</v>
      </c>
      <c r="AX69">
        <v>0.2417</v>
      </c>
      <c r="AY69">
        <v>-8.0799999999999997E-2</v>
      </c>
      <c r="AZ69">
        <v>1.77E-2</v>
      </c>
      <c r="BA69" s="35">
        <f t="shared" si="24"/>
        <v>6.3524285714285644E-2</v>
      </c>
      <c r="BB69" s="35">
        <f t="shared" si="25"/>
        <v>8.038857142857142E-2</v>
      </c>
      <c r="BC69" s="35">
        <f t="shared" si="26"/>
        <v>1.7288571428571427E-2</v>
      </c>
    </row>
    <row r="70" spans="1:55" ht="15">
      <c r="A70" s="1">
        <v>64</v>
      </c>
      <c r="B70">
        <v>0.30209999999999998</v>
      </c>
      <c r="C70">
        <v>4.3E-3</v>
      </c>
      <c r="D70">
        <v>3.5000000000000001E-3</v>
      </c>
      <c r="E70" s="34">
        <f t="shared" si="0"/>
        <v>8.6492857142856927E-3</v>
      </c>
      <c r="F70" s="34">
        <f t="shared" si="1"/>
        <v>6.6078571428571445E-3</v>
      </c>
      <c r="G70" s="34">
        <f t="shared" si="2"/>
        <v>3.0885714285714284E-3</v>
      </c>
      <c r="H70">
        <v>0.24479999999999999</v>
      </c>
      <c r="I70">
        <v>2.9999999999999997E-4</v>
      </c>
      <c r="J70">
        <v>2.5000000000000001E-3</v>
      </c>
      <c r="K70" s="35">
        <f t="shared" si="3"/>
        <v>1.1292142857142862E-2</v>
      </c>
      <c r="L70" s="35">
        <f t="shared" si="4"/>
        <v>1.1142857142857157E-4</v>
      </c>
      <c r="M70" s="35">
        <f t="shared" si="5"/>
        <v>2.0885714285714283E-3</v>
      </c>
      <c r="N70">
        <v>0.30909999999999999</v>
      </c>
      <c r="O70">
        <v>2.69E-2</v>
      </c>
      <c r="P70">
        <v>-3.0999999999999999E-3</v>
      </c>
      <c r="Q70" s="35">
        <f t="shared" si="6"/>
        <v>1.6528571428571504E-2</v>
      </c>
      <c r="R70" s="35">
        <f t="shared" si="7"/>
        <v>2.6488571428571427E-2</v>
      </c>
      <c r="S70" s="35">
        <f t="shared" si="8"/>
        <v>2.6885714285714282E-3</v>
      </c>
      <c r="T70">
        <v>0.23400000000000001</v>
      </c>
      <c r="U70">
        <v>-4.1300000000000003E-2</v>
      </c>
      <c r="V70">
        <v>9.4999999999999998E-3</v>
      </c>
      <c r="W70" s="35">
        <f t="shared" si="9"/>
        <v>1.5114285714285247E-3</v>
      </c>
      <c r="X70" s="35">
        <f t="shared" si="10"/>
        <v>4.0888571428571434E-2</v>
      </c>
      <c r="Y70" s="35">
        <f t="shared" si="11"/>
        <v>9.0885714285714285E-3</v>
      </c>
      <c r="Z70">
        <v>9.3899999999999997E-2</v>
      </c>
      <c r="AA70">
        <v>4.41E-2</v>
      </c>
      <c r="AB70">
        <v>2.0400000000000001E-2</v>
      </c>
      <c r="AC70" s="35">
        <f t="shared" si="12"/>
        <v>5.4928571428571327E-3</v>
      </c>
      <c r="AD70" s="35">
        <f t="shared" si="13"/>
        <v>4.3688571428571431E-2</v>
      </c>
      <c r="AE70" s="35">
        <f t="shared" si="14"/>
        <v>1.9988571428571428E-2</v>
      </c>
      <c r="AF70">
        <v>0.28360000000000002</v>
      </c>
      <c r="AG70">
        <v>-9.7699999999999995E-2</v>
      </c>
      <c r="AH70">
        <v>-1.9300000000000001E-2</v>
      </c>
      <c r="AI70" s="35">
        <f t="shared" si="15"/>
        <v>4.4779999999999903E-2</v>
      </c>
      <c r="AJ70" s="35">
        <f t="shared" si="16"/>
        <v>9.7288571428571419E-2</v>
      </c>
      <c r="AK70" s="35">
        <f t="shared" si="17"/>
        <v>1.8888571428571428E-2</v>
      </c>
      <c r="AL70">
        <v>0.15559999999999999</v>
      </c>
      <c r="AM70">
        <v>-3.3500000000000002E-2</v>
      </c>
      <c r="AN70">
        <v>2.3E-3</v>
      </c>
      <c r="AO70" s="35">
        <f t="shared" si="18"/>
        <v>6.0707142857142876E-2</v>
      </c>
      <c r="AP70" s="35">
        <f t="shared" si="19"/>
        <v>3.3088571428571432E-2</v>
      </c>
      <c r="AQ70" s="35">
        <f t="shared" si="20"/>
        <v>1.8885714285714285E-3</v>
      </c>
      <c r="AR70">
        <v>0.1182</v>
      </c>
      <c r="AS70">
        <v>-6.8599999999999994E-2</v>
      </c>
      <c r="AT70">
        <v>-7.9000000000000008E-3</v>
      </c>
      <c r="AU70" s="35">
        <f t="shared" si="21"/>
        <v>7.7928571428573234E-4</v>
      </c>
      <c r="AV70" s="35">
        <f t="shared" si="22"/>
        <v>6.8188571428571418E-2</v>
      </c>
      <c r="AW70" s="35">
        <f t="shared" si="23"/>
        <v>7.4885714285714295E-3</v>
      </c>
      <c r="AX70">
        <v>0.2339</v>
      </c>
      <c r="AY70">
        <v>-3.2899999999999999E-2</v>
      </c>
      <c r="AZ70">
        <v>1.5699999999999999E-2</v>
      </c>
      <c r="BA70" s="35">
        <f t="shared" si="24"/>
        <v>5.5724285714285643E-2</v>
      </c>
      <c r="BB70" s="35">
        <f t="shared" si="25"/>
        <v>3.2488571428571429E-2</v>
      </c>
      <c r="BC70" s="35">
        <f t="shared" si="26"/>
        <v>1.5288571428571427E-2</v>
      </c>
    </row>
    <row r="71" spans="1:55" ht="15">
      <c r="A71" s="1">
        <v>65</v>
      </c>
      <c r="B71">
        <v>0.2974</v>
      </c>
      <c r="C71">
        <v>1.52E-2</v>
      </c>
      <c r="D71">
        <v>1.04E-2</v>
      </c>
      <c r="E71" s="34">
        <f t="shared" si="0"/>
        <v>3.9492857142857107E-3</v>
      </c>
      <c r="F71" s="34">
        <f t="shared" si="1"/>
        <v>4.2921428571428555E-3</v>
      </c>
      <c r="G71" s="34">
        <f t="shared" si="2"/>
        <v>9.9885714285714283E-3</v>
      </c>
      <c r="H71">
        <v>0.25019999999999998</v>
      </c>
      <c r="I71">
        <v>-6.7000000000000002E-3</v>
      </c>
      <c r="J71">
        <v>3.3E-3</v>
      </c>
      <c r="K71" s="35">
        <f t="shared" si="3"/>
        <v>1.669214285714285E-2</v>
      </c>
      <c r="L71" s="35">
        <f t="shared" si="4"/>
        <v>6.288571428571429E-3</v>
      </c>
      <c r="M71" s="35">
        <f t="shared" si="5"/>
        <v>2.8885714285714283E-3</v>
      </c>
      <c r="N71">
        <v>0.32029999999999997</v>
      </c>
      <c r="O71">
        <v>1.3100000000000001E-2</v>
      </c>
      <c r="P71">
        <v>-5.0000000000000001E-4</v>
      </c>
      <c r="Q71" s="35">
        <f t="shared" si="6"/>
        <v>2.7728571428571491E-2</v>
      </c>
      <c r="R71" s="35">
        <f t="shared" si="7"/>
        <v>1.2688571428571429E-2</v>
      </c>
      <c r="S71" s="35">
        <f t="shared" si="8"/>
        <v>8.8571428571428471E-5</v>
      </c>
      <c r="T71">
        <v>0.25309999999999999</v>
      </c>
      <c r="U71">
        <v>-6.1699999999999998E-2</v>
      </c>
      <c r="V71">
        <v>-8.8000000000000005E-3</v>
      </c>
      <c r="W71" s="35">
        <f t="shared" si="9"/>
        <v>2.0611428571428503E-2</v>
      </c>
      <c r="X71" s="35">
        <f t="shared" si="10"/>
        <v>6.1288571428571428E-2</v>
      </c>
      <c r="Y71" s="35">
        <f t="shared" si="11"/>
        <v>8.3885714285714293E-3</v>
      </c>
      <c r="Z71">
        <v>6.9099999999999995E-2</v>
      </c>
      <c r="AA71">
        <v>1E-4</v>
      </c>
      <c r="AB71">
        <v>2.7699999999999999E-2</v>
      </c>
      <c r="AC71" s="35">
        <f t="shared" si="12"/>
        <v>3.0292857142857135E-2</v>
      </c>
      <c r="AD71" s="35">
        <f t="shared" si="13"/>
        <v>3.1142857142857155E-4</v>
      </c>
      <c r="AE71" s="35">
        <f t="shared" si="14"/>
        <v>2.7288571428571426E-2</v>
      </c>
      <c r="AF71">
        <v>0.26640000000000003</v>
      </c>
      <c r="AG71">
        <v>-0.1409</v>
      </c>
      <c r="AH71">
        <v>1.5100000000000001E-2</v>
      </c>
      <c r="AI71" s="35">
        <f t="shared" si="15"/>
        <v>2.757999999999991E-2</v>
      </c>
      <c r="AJ71" s="35">
        <f t="shared" si="16"/>
        <v>0.14048857142857143</v>
      </c>
      <c r="AK71" s="35">
        <f t="shared" si="17"/>
        <v>1.4688571428571429E-2</v>
      </c>
      <c r="AL71">
        <v>0.14960000000000001</v>
      </c>
      <c r="AM71">
        <v>1.04E-2</v>
      </c>
      <c r="AN71">
        <v>1.9199999999999998E-2</v>
      </c>
      <c r="AO71" s="35">
        <f t="shared" si="18"/>
        <v>6.6707142857142854E-2</v>
      </c>
      <c r="AP71" s="35">
        <f t="shared" si="19"/>
        <v>9.9885714285714283E-3</v>
      </c>
      <c r="AQ71" s="35">
        <f t="shared" si="20"/>
        <v>1.8788571428571425E-2</v>
      </c>
      <c r="AR71">
        <v>9.0300000000000005E-2</v>
      </c>
      <c r="AS71">
        <v>5.8999999999999997E-2</v>
      </c>
      <c r="AT71">
        <v>-1.6999999999999999E-3</v>
      </c>
      <c r="AU71" s="35">
        <f t="shared" si="21"/>
        <v>2.8679285714285727E-2</v>
      </c>
      <c r="AV71" s="35">
        <f t="shared" si="22"/>
        <v>5.8588571428571427E-2</v>
      </c>
      <c r="AW71" s="35">
        <f t="shared" si="23"/>
        <v>1.2885714285714284E-3</v>
      </c>
      <c r="AX71">
        <v>0.214</v>
      </c>
      <c r="AY71">
        <v>-7.8799999999999995E-2</v>
      </c>
      <c r="AZ71">
        <v>-1.1999999999999999E-3</v>
      </c>
      <c r="BA71" s="35">
        <f t="shared" si="24"/>
        <v>3.5824285714285642E-2</v>
      </c>
      <c r="BB71" s="35">
        <f t="shared" si="25"/>
        <v>7.8388571428571419E-2</v>
      </c>
      <c r="BC71" s="35">
        <f t="shared" si="26"/>
        <v>7.8857142857142841E-4</v>
      </c>
    </row>
    <row r="72" spans="1:55" ht="15">
      <c r="A72" s="1">
        <v>66</v>
      </c>
      <c r="B72">
        <v>0.2868</v>
      </c>
      <c r="C72">
        <v>-2.69E-2</v>
      </c>
      <c r="D72">
        <v>9.2999999999999992E-3</v>
      </c>
      <c r="E72" s="34">
        <f t="shared" ref="E72:E135" si="27">IF(B72&gt;$B$149,B72-$B$149,$B$149-B72)</f>
        <v>6.6507142857142876E-3</v>
      </c>
      <c r="F72" s="34">
        <f t="shared" ref="F72:F135" si="28">IF(C72&gt;$C$149,C72-$C$149,IF(C72&gt;0,$C$149-C72,IF(C72&gt;(-$C$149),$C$149-(C72*(-1)),(C72+$C$149)*(-1))))</f>
        <v>1.5992142857142858E-2</v>
      </c>
      <c r="G72" s="34">
        <f t="shared" ref="G72:G135" si="29">IF(D72&gt;$D$149,D72-$D$149,IF(D72&gt;0,$D$149-D72,IF(D72&gt;(-$D$149),$D$149-(D72*(-1)),(D72+$D$149)*(-1))))</f>
        <v>8.888571428571428E-3</v>
      </c>
      <c r="H72">
        <v>0.2293</v>
      </c>
      <c r="I72">
        <v>-6.6400000000000001E-2</v>
      </c>
      <c r="J72">
        <v>1.1299999999999999E-2</v>
      </c>
      <c r="K72" s="35">
        <f t="shared" ref="K72:K135" si="30">IF(H72&gt;$H$149,H72-$H$149,$H$149-H72)</f>
        <v>4.2078571428571243E-3</v>
      </c>
      <c r="L72" s="35">
        <f t="shared" ref="L72:L135" si="31">IF(I72&gt;$D$149,I72-$D$149,IF(I72&gt;0,$D$149-I72,IF(I72&gt;(-$D$149),$D$149-(I72*(-1)),(I72+$D$149)*(-1))))</f>
        <v>6.5988571428571424E-2</v>
      </c>
      <c r="M72" s="35">
        <f t="shared" ref="M72:M135" si="32">IF(J72&gt;$D$149,J72-$D$149,IF(J72&gt;0,$D$149-J72,IF(J72&gt;(-$D$149),$D$149-(J72*(-1)),(J72+$D$149)*(-1))))</f>
        <v>1.0888571428571428E-2</v>
      </c>
      <c r="N72">
        <v>0.31919999999999998</v>
      </c>
      <c r="O72">
        <v>3.3099999999999997E-2</v>
      </c>
      <c r="P72">
        <v>-1.2999999999999999E-3</v>
      </c>
      <c r="Q72" s="35">
        <f t="shared" ref="Q72:Q135" si="33">IF(N72&gt;$N$149,N72-$N$149,$N$149-N72)</f>
        <v>2.6628571428571501E-2</v>
      </c>
      <c r="R72" s="35">
        <f t="shared" ref="R72:R135" si="34">IF(O72&gt;$D$149,O72-$D$149,IF(O72&gt;0,$D$149-O72,IF(O72&gt;(-$D$149),$D$149-(O72*(-1)),(O72+$D$149)*(-1))))</f>
        <v>3.2688571428571428E-2</v>
      </c>
      <c r="S72" s="35">
        <f t="shared" ref="S72:S135" si="35">IF(P72&gt;$D$149,P72-$D$149,IF(P72&gt;0,$D$149-P72,IF(P72&gt;(-$D$149),$D$149-(P72*(-1)),(P72+$D$149)*(-1))))</f>
        <v>8.8857142857142845E-4</v>
      </c>
      <c r="T72">
        <v>0.25509999999999999</v>
      </c>
      <c r="U72">
        <v>-7.0300000000000001E-2</v>
      </c>
      <c r="V72">
        <v>2.3E-3</v>
      </c>
      <c r="W72" s="35">
        <f t="shared" ref="W72:W135" si="36">IF(T72&gt;$T$149,T72-$T$149,$T$149-T72)</f>
        <v>2.2611428571428505E-2</v>
      </c>
      <c r="X72" s="35">
        <f t="shared" ref="X72:X135" si="37">IF(U72&gt;$D$149,U72-$D$149,IF(U72&gt;0,$D$149-U72,IF(U72&gt;(-$D$149),$D$149-(U72*(-1)),(U72+$D$149)*(-1))))</f>
        <v>6.9888571428571425E-2</v>
      </c>
      <c r="Y72" s="35">
        <f t="shared" ref="Y72:Y135" si="38">IF(V72&gt;$D$149,V72-$D$149,IF(V72&gt;0,$D$149-V72,IF(V72&gt;(-$D$149),$D$149-(V72*(-1)),(V72+$D$149)*(-1))))</f>
        <v>1.8885714285714285E-3</v>
      </c>
      <c r="Z72">
        <v>0.1178</v>
      </c>
      <c r="AA72">
        <v>-5.4600000000000003E-2</v>
      </c>
      <c r="AB72">
        <v>2.64E-2</v>
      </c>
      <c r="AC72" s="35">
        <f t="shared" ref="AC72:AC135" si="39">IF(Z72&gt;$Z$149,Z72-$Z$149,$Z$149-Z72)</f>
        <v>1.8407142857142872E-2</v>
      </c>
      <c r="AD72" s="35">
        <f t="shared" ref="AD72:AD135" si="40">IF(AA72&gt;$D$149,AA72-$D$149,IF(AA72&gt;0,$D$149-AA72,IF(AA72&gt;(-$D$149),$D$149-(AA72*(-1)),(AA72+$D$149)*(-1))))</f>
        <v>5.4188571428571433E-2</v>
      </c>
      <c r="AE72" s="35">
        <f t="shared" ref="AE72:AE135" si="41">IF(AB72&gt;$D$149,AB72-$D$149,IF(AB72&gt;0,$D$149-AB72,IF(AB72&gt;(-$D$149),$D$149-(AB72*(-1)),(AB72+$D$149)*(-1))))</f>
        <v>2.5988571428571427E-2</v>
      </c>
      <c r="AF72">
        <v>0.28789999999999999</v>
      </c>
      <c r="AG72">
        <v>-0.1152</v>
      </c>
      <c r="AH72">
        <v>-1.4500000000000001E-2</v>
      </c>
      <c r="AI72" s="35">
        <f t="shared" ref="AI72:AI135" si="42">IF(AF72&gt;$AF$149,AF72-$AF$149,$AF$149-AF72)</f>
        <v>4.9079999999999874E-2</v>
      </c>
      <c r="AJ72" s="35">
        <f t="shared" ref="AJ72:AJ135" si="43">IF(AG72&gt;$D$149,AG72-$D$149,IF(AG72&gt;0,$D$149-AG72,IF(AG72&gt;(-$D$149),$D$149-(AG72*(-1)),(AG72+$D$149)*(-1))))</f>
        <v>0.11478857142857142</v>
      </c>
      <c r="AK72" s="35">
        <f t="shared" ref="AK72:AK135" si="44">IF(AH72&gt;$D$149,AH72-$D$149,IF(AH72&gt;0,$D$149-AH72,IF(AH72&gt;(-$D$149),$D$149-(AH72*(-1)),(AH72+$D$149)*(-1))))</f>
        <v>1.4088571428571429E-2</v>
      </c>
      <c r="AL72">
        <v>0.2117</v>
      </c>
      <c r="AM72">
        <v>1.46E-2</v>
      </c>
      <c r="AN72">
        <v>-7.7999999999999996E-3</v>
      </c>
      <c r="AO72" s="35">
        <f t="shared" ref="AO72:AO135" si="45">IF(AL72&gt;$AL$149,AL72-$AL$149,$AL$149-AL72)</f>
        <v>4.6071428571428652E-3</v>
      </c>
      <c r="AP72" s="35">
        <f t="shared" ref="AP72:AP135" si="46">IF(AM72&gt;$D$149,AM72-$D$149,IF(AM72&gt;0,$D$149-AM72,IF(AM72&gt;(-$D$149),$D$149-(AM72*(-1)),(AM72+$D$149)*(-1))))</f>
        <v>1.4188571428571429E-2</v>
      </c>
      <c r="AQ72" s="35">
        <f t="shared" ref="AQ72:AQ135" si="47">IF(AN72&gt;$D$149,AN72-$D$149,IF(AN72&gt;0,$D$149-AN72,IF(AN72&gt;(-$D$149),$D$149-(AN72*(-1)),(AN72+$D$149)*(-1))))</f>
        <v>7.3885714285714284E-3</v>
      </c>
      <c r="AR72">
        <v>6.6000000000000003E-2</v>
      </c>
      <c r="AS72">
        <v>2.6200000000000001E-2</v>
      </c>
      <c r="AT72">
        <v>2.8500000000000001E-2</v>
      </c>
      <c r="AU72" s="35">
        <f t="shared" ref="AU72:AU135" si="48">IF(AR72&gt;$AR$149,AR72-$AR$149,$AR$149-AR72)</f>
        <v>5.2979285714285729E-2</v>
      </c>
      <c r="AV72" s="35">
        <f t="shared" ref="AV72:AV135" si="49">IF(AS72&gt;$D$149,AS72-$D$149,IF(AS72&gt;0,$D$149-AS72,IF(AS72&gt;(-$D$149),$D$149-(AS72*(-1)),(AS72+$D$149)*(-1))))</f>
        <v>2.5788571428571428E-2</v>
      </c>
      <c r="AW72" s="35">
        <f t="shared" ref="AW72:AW135" si="50">IF(AT72&gt;$D$149,AT72-$D$149,IF(AT72&gt;0,$D$149-AT72,IF(AT72&gt;(-$D$149),$D$149-(AT72*(-1)),(AT72+$D$149)*(-1))))</f>
        <v>2.8088571428571428E-2</v>
      </c>
      <c r="AX72">
        <v>0.1893</v>
      </c>
      <c r="AY72">
        <v>-0.10580000000000001</v>
      </c>
      <c r="AZ72">
        <v>9.4000000000000004E-3</v>
      </c>
      <c r="BA72" s="35">
        <f t="shared" ref="BA72:BA135" si="51">IF(AX72&gt;$AX$149,AX72-$AX$149,$AX$149-AX72)</f>
        <v>1.1124285714285642E-2</v>
      </c>
      <c r="BB72" s="35">
        <f t="shared" ref="BB72:BB135" si="52">IF(AY72&gt;$D$149,AY72-$D$149,IF(AY72&gt;0,$D$149-AY72,IF(AY72&gt;(-$D$149),$D$149-(AY72*(-1)),(AY72+$D$149)*(-1))))</f>
        <v>0.10538857142857143</v>
      </c>
      <c r="BC72" s="35">
        <f t="shared" ref="BC72:BC135" si="53">IF(AZ72&gt;$D$149,AZ72-$D$149,IF(AZ72&gt;0,$D$149-AZ72,IF(AZ72&gt;(-$D$149),$D$149-(AZ72*(-1)),(AZ72+$D$149)*(-1))))</f>
        <v>8.9885714285714291E-3</v>
      </c>
    </row>
    <row r="73" spans="1:55" ht="15">
      <c r="A73" s="1">
        <v>67</v>
      </c>
      <c r="B73">
        <v>0.27239999999999998</v>
      </c>
      <c r="C73">
        <v>-3.3999999999999998E-3</v>
      </c>
      <c r="D73">
        <v>-2.3E-3</v>
      </c>
      <c r="E73" s="34">
        <f t="shared" si="27"/>
        <v>2.1050714285714311E-2</v>
      </c>
      <c r="F73" s="34">
        <f t="shared" si="28"/>
        <v>7.5078571428571442E-3</v>
      </c>
      <c r="G73" s="34">
        <f t="shared" si="29"/>
        <v>1.8885714285714285E-3</v>
      </c>
      <c r="H73">
        <v>0.17949999999999999</v>
      </c>
      <c r="I73">
        <v>-3.0000000000000001E-3</v>
      </c>
      <c r="J73">
        <v>4.5999999999999999E-2</v>
      </c>
      <c r="K73" s="35">
        <f t="shared" si="30"/>
        <v>5.4007857142857135E-2</v>
      </c>
      <c r="L73" s="35">
        <f t="shared" si="31"/>
        <v>2.5885714285714284E-3</v>
      </c>
      <c r="M73" s="35">
        <f t="shared" si="32"/>
        <v>4.558857142857143E-2</v>
      </c>
      <c r="N73">
        <v>0.29320000000000002</v>
      </c>
      <c r="O73">
        <v>1.06E-2</v>
      </c>
      <c r="P73">
        <v>-4.5999999999999999E-3</v>
      </c>
      <c r="Q73" s="35">
        <f t="shared" si="33"/>
        <v>6.2857142857153381E-4</v>
      </c>
      <c r="R73" s="35">
        <f t="shared" si="34"/>
        <v>1.0188571428571429E-2</v>
      </c>
      <c r="S73" s="35">
        <f t="shared" si="35"/>
        <v>4.1885714285714287E-3</v>
      </c>
      <c r="T73">
        <v>0.2661</v>
      </c>
      <c r="U73">
        <v>-4.9099999999999998E-2</v>
      </c>
      <c r="V73">
        <v>-9.2999999999999992E-3</v>
      </c>
      <c r="W73" s="35">
        <f t="shared" si="36"/>
        <v>3.3611428571428514E-2</v>
      </c>
      <c r="X73" s="35">
        <f t="shared" si="37"/>
        <v>4.8688571428571428E-2</v>
      </c>
      <c r="Y73" s="35">
        <f t="shared" si="38"/>
        <v>8.888571428571428E-3</v>
      </c>
      <c r="Z73">
        <v>0.14050000000000001</v>
      </c>
      <c r="AA73">
        <v>9.4999999999999998E-3</v>
      </c>
      <c r="AB73">
        <v>-2.0899999999999998E-2</v>
      </c>
      <c r="AC73" s="35">
        <f t="shared" si="39"/>
        <v>4.1107142857142884E-2</v>
      </c>
      <c r="AD73" s="35">
        <f t="shared" si="40"/>
        <v>9.0885714285714285E-3</v>
      </c>
      <c r="AE73" s="35">
        <f t="shared" si="41"/>
        <v>2.0488571428571425E-2</v>
      </c>
      <c r="AF73">
        <v>0.26819999999999999</v>
      </c>
      <c r="AG73">
        <v>-9.1800000000000007E-2</v>
      </c>
      <c r="AH73">
        <v>-4.5999999999999999E-3</v>
      </c>
      <c r="AI73" s="35">
        <f t="shared" si="42"/>
        <v>2.9379999999999878E-2</v>
      </c>
      <c r="AJ73" s="35">
        <f t="shared" si="43"/>
        <v>9.138857142857143E-2</v>
      </c>
      <c r="AK73" s="35">
        <f t="shared" si="44"/>
        <v>4.1885714285714287E-3</v>
      </c>
      <c r="AL73">
        <v>0.17269999999999999</v>
      </c>
      <c r="AM73">
        <v>-5.28E-2</v>
      </c>
      <c r="AN73">
        <v>3.0099999999999998E-2</v>
      </c>
      <c r="AO73" s="35">
        <f t="shared" si="45"/>
        <v>4.3607142857142872E-2</v>
      </c>
      <c r="AP73" s="35">
        <f t="shared" si="46"/>
        <v>5.238857142857143E-2</v>
      </c>
      <c r="AQ73" s="35">
        <f t="shared" si="47"/>
        <v>2.9688571428571425E-2</v>
      </c>
      <c r="AR73">
        <v>8.7400000000000005E-2</v>
      </c>
      <c r="AS73">
        <v>4.1500000000000002E-2</v>
      </c>
      <c r="AT73">
        <v>3.0000000000000001E-3</v>
      </c>
      <c r="AU73" s="35">
        <f t="shared" si="48"/>
        <v>3.1579285714285726E-2</v>
      </c>
      <c r="AV73" s="35">
        <f t="shared" si="49"/>
        <v>4.1088571428571433E-2</v>
      </c>
      <c r="AW73" s="35">
        <f t="shared" si="50"/>
        <v>2.5885714285714284E-3</v>
      </c>
      <c r="AX73">
        <v>0.1651</v>
      </c>
      <c r="AY73">
        <v>8.3999999999999995E-3</v>
      </c>
      <c r="AZ73">
        <v>2.0500000000000001E-2</v>
      </c>
      <c r="BA73" s="35">
        <f t="shared" si="51"/>
        <v>1.3075714285714357E-2</v>
      </c>
      <c r="BB73" s="35">
        <f t="shared" si="52"/>
        <v>7.9885714285714282E-3</v>
      </c>
      <c r="BC73" s="35">
        <f t="shared" si="53"/>
        <v>2.0088571428571428E-2</v>
      </c>
    </row>
    <row r="74" spans="1:55" ht="15">
      <c r="A74" s="1">
        <v>68</v>
      </c>
      <c r="B74">
        <v>0.2797</v>
      </c>
      <c r="C74">
        <v>-2.5999999999999999E-3</v>
      </c>
      <c r="D74">
        <v>1.1599999999999999E-2</v>
      </c>
      <c r="E74" s="34">
        <f t="shared" si="27"/>
        <v>1.3750714285714283E-2</v>
      </c>
      <c r="F74" s="34">
        <f t="shared" si="28"/>
        <v>8.3078571428571446E-3</v>
      </c>
      <c r="G74" s="34">
        <f t="shared" si="29"/>
        <v>1.1188571428571428E-2</v>
      </c>
      <c r="H74">
        <v>0.21959999999999999</v>
      </c>
      <c r="I74">
        <v>7.1999999999999998E-3</v>
      </c>
      <c r="J74">
        <v>2.35E-2</v>
      </c>
      <c r="K74" s="35">
        <f t="shared" si="30"/>
        <v>1.3907857142857138E-2</v>
      </c>
      <c r="L74" s="35">
        <f t="shared" si="31"/>
        <v>6.7885714285714285E-3</v>
      </c>
      <c r="M74" s="35">
        <f t="shared" si="32"/>
        <v>2.3088571428571427E-2</v>
      </c>
      <c r="N74">
        <v>0.32390000000000002</v>
      </c>
      <c r="O74">
        <v>1.9300000000000001E-2</v>
      </c>
      <c r="P74">
        <v>1.5599999999999999E-2</v>
      </c>
      <c r="Q74" s="35">
        <f t="shared" si="33"/>
        <v>3.1328571428571539E-2</v>
      </c>
      <c r="R74" s="35">
        <f t="shared" si="34"/>
        <v>1.8888571428571428E-2</v>
      </c>
      <c r="S74" s="35">
        <f t="shared" si="35"/>
        <v>1.5188571428571428E-2</v>
      </c>
      <c r="T74">
        <v>0.2873</v>
      </c>
      <c r="U74">
        <v>-6.2E-2</v>
      </c>
      <c r="V74">
        <v>-3.6499999999999998E-2</v>
      </c>
      <c r="W74" s="35">
        <f t="shared" si="36"/>
        <v>5.4811428571428511E-2</v>
      </c>
      <c r="X74" s="35">
        <f t="shared" si="37"/>
        <v>6.158857142857143E-2</v>
      </c>
      <c r="Y74" s="35">
        <f t="shared" si="38"/>
        <v>3.6088571428571428E-2</v>
      </c>
      <c r="Z74">
        <v>0.11650000000000001</v>
      </c>
      <c r="AA74">
        <v>-1.54E-2</v>
      </c>
      <c r="AB74">
        <v>-1.0500000000000001E-2</v>
      </c>
      <c r="AC74" s="35">
        <f t="shared" si="39"/>
        <v>1.7107142857142876E-2</v>
      </c>
      <c r="AD74" s="35">
        <f t="shared" si="40"/>
        <v>1.4988571428571429E-2</v>
      </c>
      <c r="AE74" s="35">
        <f t="shared" si="41"/>
        <v>1.0088571428571429E-2</v>
      </c>
      <c r="AF74">
        <v>0.2666</v>
      </c>
      <c r="AG74">
        <v>-0.1089</v>
      </c>
      <c r="AH74">
        <v>-1.12E-2</v>
      </c>
      <c r="AI74" s="35">
        <f t="shared" si="42"/>
        <v>2.7779999999999888E-2</v>
      </c>
      <c r="AJ74" s="35">
        <f t="shared" si="43"/>
        <v>0.10848857142857142</v>
      </c>
      <c r="AK74" s="35">
        <f t="shared" si="44"/>
        <v>1.0788571428571429E-2</v>
      </c>
      <c r="AL74">
        <v>0.1633</v>
      </c>
      <c r="AM74">
        <v>-0.01</v>
      </c>
      <c r="AN74">
        <v>3.8E-3</v>
      </c>
      <c r="AO74" s="35">
        <f t="shared" si="45"/>
        <v>5.3007142857142864E-2</v>
      </c>
      <c r="AP74" s="35">
        <f t="shared" si="46"/>
        <v>9.5885714285714289E-3</v>
      </c>
      <c r="AQ74" s="35">
        <f t="shared" si="47"/>
        <v>3.3885714285714283E-3</v>
      </c>
      <c r="AR74">
        <v>6.8900000000000003E-2</v>
      </c>
      <c r="AS74">
        <v>7.4000000000000003E-3</v>
      </c>
      <c r="AT74">
        <v>-1.7600000000000001E-2</v>
      </c>
      <c r="AU74" s="35">
        <f t="shared" si="48"/>
        <v>5.0079285714285729E-2</v>
      </c>
      <c r="AV74" s="35">
        <f t="shared" si="49"/>
        <v>6.9885714285714291E-3</v>
      </c>
      <c r="AW74" s="35">
        <f t="shared" si="50"/>
        <v>1.7188571428571428E-2</v>
      </c>
      <c r="AX74">
        <v>0.14630000000000001</v>
      </c>
      <c r="AY74">
        <v>-3.4200000000000001E-2</v>
      </c>
      <c r="AZ74">
        <v>2.29E-2</v>
      </c>
      <c r="BA74" s="35">
        <f t="shared" si="51"/>
        <v>3.1875714285714341E-2</v>
      </c>
      <c r="BB74" s="35">
        <f t="shared" si="52"/>
        <v>3.3788571428571432E-2</v>
      </c>
      <c r="BC74" s="35">
        <f t="shared" si="53"/>
        <v>2.2488571428571427E-2</v>
      </c>
    </row>
    <row r="75" spans="1:55" ht="15">
      <c r="A75" s="1">
        <v>69</v>
      </c>
      <c r="B75">
        <v>0.2898</v>
      </c>
      <c r="C75">
        <v>1.04E-2</v>
      </c>
      <c r="D75">
        <v>1.1999999999999999E-3</v>
      </c>
      <c r="E75" s="34">
        <f t="shared" si="27"/>
        <v>3.6507142857142849E-3</v>
      </c>
      <c r="F75" s="34">
        <f t="shared" si="28"/>
        <v>5.0785714285714496E-4</v>
      </c>
      <c r="G75" s="34">
        <f t="shared" si="29"/>
        <v>7.8857142857142841E-4</v>
      </c>
      <c r="H75">
        <v>0.2555</v>
      </c>
      <c r="I75">
        <v>-1.0699999999999999E-2</v>
      </c>
      <c r="J75">
        <v>9.1999999999999998E-3</v>
      </c>
      <c r="K75" s="35">
        <f t="shared" si="30"/>
        <v>2.1992142857142877E-2</v>
      </c>
      <c r="L75" s="35">
        <f t="shared" si="31"/>
        <v>1.0288571428571428E-2</v>
      </c>
      <c r="M75" s="35">
        <f t="shared" si="32"/>
        <v>8.7885714285714286E-3</v>
      </c>
      <c r="N75">
        <v>0.30969999999999998</v>
      </c>
      <c r="O75">
        <v>3.0800000000000001E-2</v>
      </c>
      <c r="P75">
        <v>1.7399999999999999E-2</v>
      </c>
      <c r="Q75" s="35">
        <f t="shared" si="33"/>
        <v>1.7128571428571493E-2</v>
      </c>
      <c r="R75" s="35">
        <f t="shared" si="34"/>
        <v>3.0388571428571428E-2</v>
      </c>
      <c r="S75" s="35">
        <f t="shared" si="35"/>
        <v>1.6988571428571426E-2</v>
      </c>
      <c r="T75">
        <v>0.28050000000000003</v>
      </c>
      <c r="U75">
        <v>-7.1099999999999997E-2</v>
      </c>
      <c r="V75">
        <v>-2.1100000000000001E-2</v>
      </c>
      <c r="W75" s="35">
        <f t="shared" si="36"/>
        <v>4.8011428571428538E-2</v>
      </c>
      <c r="X75" s="35">
        <f t="shared" si="37"/>
        <v>7.068857142857142E-2</v>
      </c>
      <c r="Y75" s="35">
        <f t="shared" si="38"/>
        <v>2.0688571428571428E-2</v>
      </c>
      <c r="Z75">
        <v>7.7100000000000002E-2</v>
      </c>
      <c r="AA75">
        <v>-2.87E-2</v>
      </c>
      <c r="AB75">
        <v>-1.6799999999999999E-2</v>
      </c>
      <c r="AC75" s="35">
        <f t="shared" si="39"/>
        <v>2.2292857142857128E-2</v>
      </c>
      <c r="AD75" s="35">
        <f t="shared" si="40"/>
        <v>2.8288571428571427E-2</v>
      </c>
      <c r="AE75" s="35">
        <f t="shared" si="41"/>
        <v>1.6388571428571426E-2</v>
      </c>
      <c r="AF75">
        <v>0.29920000000000002</v>
      </c>
      <c r="AG75">
        <v>-0.124</v>
      </c>
      <c r="AH75">
        <v>-2.1100000000000001E-2</v>
      </c>
      <c r="AI75" s="35">
        <f t="shared" si="42"/>
        <v>6.0379999999999906E-2</v>
      </c>
      <c r="AJ75" s="35">
        <f t="shared" si="43"/>
        <v>0.12358857142857142</v>
      </c>
      <c r="AK75" s="35">
        <f t="shared" si="44"/>
        <v>2.0688571428571428E-2</v>
      </c>
      <c r="AL75">
        <v>0.2409</v>
      </c>
      <c r="AM75">
        <v>-3.2899999999999999E-2</v>
      </c>
      <c r="AN75">
        <v>-5.8999999999999999E-3</v>
      </c>
      <c r="AO75" s="35">
        <f t="shared" si="45"/>
        <v>2.4592857142857139E-2</v>
      </c>
      <c r="AP75" s="35">
        <f t="shared" si="46"/>
        <v>3.2488571428571429E-2</v>
      </c>
      <c r="AQ75" s="35">
        <f t="shared" si="47"/>
        <v>5.4885714285714286E-3</v>
      </c>
      <c r="AR75">
        <v>8.4699999999999998E-2</v>
      </c>
      <c r="AS75">
        <v>-3.95E-2</v>
      </c>
      <c r="AT75">
        <v>-7.1999999999999998E-3</v>
      </c>
      <c r="AU75" s="35">
        <f t="shared" si="48"/>
        <v>3.4279285714285734E-2</v>
      </c>
      <c r="AV75" s="35">
        <f t="shared" si="49"/>
        <v>3.9088571428571431E-2</v>
      </c>
      <c r="AW75" s="35">
        <f t="shared" si="50"/>
        <v>6.7885714285714285E-3</v>
      </c>
      <c r="AX75">
        <v>0.214</v>
      </c>
      <c r="AY75">
        <v>-2.35E-2</v>
      </c>
      <c r="AZ75">
        <v>1.89E-2</v>
      </c>
      <c r="BA75" s="35">
        <f t="shared" si="51"/>
        <v>3.5824285714285642E-2</v>
      </c>
      <c r="BB75" s="35">
        <f t="shared" si="52"/>
        <v>2.3088571428571427E-2</v>
      </c>
      <c r="BC75" s="35">
        <f t="shared" si="53"/>
        <v>1.8488571428571427E-2</v>
      </c>
    </row>
    <row r="76" spans="1:55" ht="15">
      <c r="A76" s="1">
        <v>70</v>
      </c>
      <c r="B76">
        <v>0.28349999999999997</v>
      </c>
      <c r="C76">
        <v>1.8100000000000002E-2</v>
      </c>
      <c r="D76">
        <v>2.0000000000000001E-4</v>
      </c>
      <c r="E76" s="34">
        <f t="shared" si="27"/>
        <v>9.9507142857143127E-3</v>
      </c>
      <c r="F76" s="34">
        <f t="shared" si="28"/>
        <v>7.192142857142857E-3</v>
      </c>
      <c r="G76" s="34">
        <f t="shared" si="29"/>
        <v>2.1142857142857153E-4</v>
      </c>
      <c r="H76">
        <v>0.24990000000000001</v>
      </c>
      <c r="I76">
        <v>-1.9E-3</v>
      </c>
      <c r="J76">
        <v>8.0999999999999996E-3</v>
      </c>
      <c r="K76" s="35">
        <f t="shared" si="30"/>
        <v>1.6392142857142883E-2</v>
      </c>
      <c r="L76" s="35">
        <f t="shared" si="31"/>
        <v>1.4885714285714285E-3</v>
      </c>
      <c r="M76" s="35">
        <f t="shared" si="32"/>
        <v>7.6885714285714283E-3</v>
      </c>
      <c r="N76">
        <v>0.31569999999999998</v>
      </c>
      <c r="O76">
        <v>1.04E-2</v>
      </c>
      <c r="P76">
        <v>1.6799999999999999E-2</v>
      </c>
      <c r="Q76" s="35">
        <f t="shared" si="33"/>
        <v>2.3128571428571498E-2</v>
      </c>
      <c r="R76" s="35">
        <f t="shared" si="34"/>
        <v>9.9885714285714283E-3</v>
      </c>
      <c r="S76" s="35">
        <f t="shared" si="35"/>
        <v>1.6388571428571426E-2</v>
      </c>
      <c r="T76">
        <v>0.25040000000000001</v>
      </c>
      <c r="U76">
        <v>-7.4499999999999997E-2</v>
      </c>
      <c r="V76">
        <v>-1.61E-2</v>
      </c>
      <c r="W76" s="35">
        <f t="shared" si="36"/>
        <v>1.7911428571428523E-2</v>
      </c>
      <c r="X76" s="35">
        <f t="shared" si="37"/>
        <v>7.408857142857142E-2</v>
      </c>
      <c r="Y76" s="35">
        <f t="shared" si="38"/>
        <v>1.5688571428571427E-2</v>
      </c>
      <c r="Z76">
        <v>6.83E-2</v>
      </c>
      <c r="AA76">
        <v>-4.6399999999999997E-2</v>
      </c>
      <c r="AB76">
        <v>1.0500000000000001E-2</v>
      </c>
      <c r="AC76" s="35">
        <f t="shared" si="39"/>
        <v>3.109285714285713E-2</v>
      </c>
      <c r="AD76" s="35">
        <f t="shared" si="40"/>
        <v>4.5988571428571427E-2</v>
      </c>
      <c r="AE76" s="35">
        <f t="shared" si="41"/>
        <v>1.0088571428571429E-2</v>
      </c>
      <c r="AF76">
        <v>0.28189999999999998</v>
      </c>
      <c r="AG76">
        <v>-6.93E-2</v>
      </c>
      <c r="AH76">
        <v>-2.3699999999999999E-2</v>
      </c>
      <c r="AI76" s="35">
        <f t="shared" si="42"/>
        <v>4.3079999999999868E-2</v>
      </c>
      <c r="AJ76" s="35">
        <f t="shared" si="43"/>
        <v>6.8888571428571424E-2</v>
      </c>
      <c r="AK76" s="35">
        <f t="shared" si="44"/>
        <v>2.3288571428571426E-2</v>
      </c>
      <c r="AL76">
        <v>0.25090000000000001</v>
      </c>
      <c r="AM76">
        <v>-1.6500000000000001E-2</v>
      </c>
      <c r="AN76">
        <v>-1.5299999999999999E-2</v>
      </c>
      <c r="AO76" s="35">
        <f t="shared" si="45"/>
        <v>3.4592857142857147E-2</v>
      </c>
      <c r="AP76" s="35">
        <f t="shared" si="46"/>
        <v>1.6088571428571428E-2</v>
      </c>
      <c r="AQ76" s="35">
        <f t="shared" si="47"/>
        <v>1.4888571428571428E-2</v>
      </c>
      <c r="AR76">
        <v>0.108</v>
      </c>
      <c r="AS76">
        <v>-4.0899999999999999E-2</v>
      </c>
      <c r="AT76">
        <v>4.4000000000000003E-3</v>
      </c>
      <c r="AU76" s="35">
        <f t="shared" si="48"/>
        <v>1.0979285714285733E-2</v>
      </c>
      <c r="AV76" s="35">
        <f t="shared" si="49"/>
        <v>4.0488571428571429E-2</v>
      </c>
      <c r="AW76" s="35">
        <f t="shared" si="50"/>
        <v>3.988571428571429E-3</v>
      </c>
      <c r="AX76">
        <v>0.19109999999999999</v>
      </c>
      <c r="AY76">
        <v>-3.9399999999999998E-2</v>
      </c>
      <c r="AZ76">
        <v>1.09E-2</v>
      </c>
      <c r="BA76" s="35">
        <f t="shared" si="51"/>
        <v>1.2924285714285638E-2</v>
      </c>
      <c r="BB76" s="35">
        <f t="shared" si="52"/>
        <v>3.8988571428571428E-2</v>
      </c>
      <c r="BC76" s="35">
        <f t="shared" si="53"/>
        <v>1.0488571428571429E-2</v>
      </c>
    </row>
    <row r="77" spans="1:55" ht="15">
      <c r="A77" s="1">
        <v>71</v>
      </c>
      <c r="B77">
        <v>0.2823</v>
      </c>
      <c r="C77">
        <v>2.3300000000000001E-2</v>
      </c>
      <c r="D77">
        <v>9.9000000000000008E-3</v>
      </c>
      <c r="E77" s="34">
        <f t="shared" si="27"/>
        <v>1.1150714285714292E-2</v>
      </c>
      <c r="F77" s="34">
        <f t="shared" si="28"/>
        <v>1.2392142857142857E-2</v>
      </c>
      <c r="G77" s="34">
        <f t="shared" si="29"/>
        <v>9.4885714285714295E-3</v>
      </c>
      <c r="H77">
        <v>0.23219999999999999</v>
      </c>
      <c r="I77">
        <v>-3.6499999999999998E-2</v>
      </c>
      <c r="J77">
        <v>2.58E-2</v>
      </c>
      <c r="K77" s="35">
        <f t="shared" si="30"/>
        <v>1.3078571428571384E-3</v>
      </c>
      <c r="L77" s="35">
        <f t="shared" si="31"/>
        <v>3.6088571428571428E-2</v>
      </c>
      <c r="M77" s="35">
        <f t="shared" si="32"/>
        <v>2.5388571428571427E-2</v>
      </c>
      <c r="N77">
        <v>0.28360000000000002</v>
      </c>
      <c r="O77">
        <v>5.2900000000000003E-2</v>
      </c>
      <c r="P77">
        <v>9.1000000000000004E-3</v>
      </c>
      <c r="Q77" s="35">
        <f t="shared" si="33"/>
        <v>8.9714285714284636E-3</v>
      </c>
      <c r="R77" s="35">
        <f t="shared" si="34"/>
        <v>5.2488571428571433E-2</v>
      </c>
      <c r="S77" s="35">
        <f t="shared" si="35"/>
        <v>8.6885714285714292E-3</v>
      </c>
      <c r="T77">
        <v>0.2707</v>
      </c>
      <c r="U77">
        <v>-7.0000000000000007E-2</v>
      </c>
      <c r="V77">
        <v>-6.7000000000000002E-3</v>
      </c>
      <c r="W77" s="35">
        <f t="shared" si="36"/>
        <v>3.8211428571428507E-2</v>
      </c>
      <c r="X77" s="35">
        <f t="shared" si="37"/>
        <v>6.958857142857143E-2</v>
      </c>
      <c r="Y77" s="35">
        <f t="shared" si="38"/>
        <v>6.288571428571429E-3</v>
      </c>
      <c r="Z77">
        <v>9.6100000000000005E-2</v>
      </c>
      <c r="AA77">
        <v>-2.98E-2</v>
      </c>
      <c r="AB77">
        <v>2.6599999999999999E-2</v>
      </c>
      <c r="AC77" s="35">
        <f t="shared" si="39"/>
        <v>3.2928571428571252E-3</v>
      </c>
      <c r="AD77" s="35">
        <f t="shared" si="40"/>
        <v>2.9388571428571427E-2</v>
      </c>
      <c r="AE77" s="35">
        <f t="shared" si="41"/>
        <v>2.6188571428571426E-2</v>
      </c>
      <c r="AF77">
        <v>0.26169999999999999</v>
      </c>
      <c r="AG77">
        <v>-0.1101</v>
      </c>
      <c r="AH77">
        <v>-7.7000000000000002E-3</v>
      </c>
      <c r="AI77" s="35">
        <f t="shared" si="42"/>
        <v>2.2879999999999873E-2</v>
      </c>
      <c r="AJ77" s="35">
        <f t="shared" si="43"/>
        <v>0.10968857142857143</v>
      </c>
      <c r="AK77" s="35">
        <f t="shared" si="44"/>
        <v>7.288571428571429E-3</v>
      </c>
      <c r="AL77">
        <v>0.21029999999999999</v>
      </c>
      <c r="AM77">
        <v>-5.7999999999999996E-3</v>
      </c>
      <c r="AN77">
        <v>1.9400000000000001E-2</v>
      </c>
      <c r="AO77" s="35">
        <f t="shared" si="45"/>
        <v>6.0071428571428775E-3</v>
      </c>
      <c r="AP77" s="35">
        <f t="shared" si="46"/>
        <v>5.3885714285714283E-3</v>
      </c>
      <c r="AQ77" s="35">
        <f t="shared" si="47"/>
        <v>1.8988571428571428E-2</v>
      </c>
      <c r="AR77">
        <v>0.15359999999999999</v>
      </c>
      <c r="AS77">
        <v>-5.5500000000000001E-2</v>
      </c>
      <c r="AT77">
        <v>1.5800000000000002E-2</v>
      </c>
      <c r="AU77" s="35">
        <f t="shared" si="48"/>
        <v>3.4620714285714255E-2</v>
      </c>
      <c r="AV77" s="35">
        <f t="shared" si="49"/>
        <v>5.5088571428571431E-2</v>
      </c>
      <c r="AW77" s="35">
        <f t="shared" si="50"/>
        <v>1.538857142857143E-2</v>
      </c>
      <c r="AX77">
        <v>0.1875</v>
      </c>
      <c r="AY77">
        <v>-8.7599999999999997E-2</v>
      </c>
      <c r="AZ77">
        <v>1.12E-2</v>
      </c>
      <c r="BA77" s="35">
        <f t="shared" si="51"/>
        <v>9.3242857142856461E-3</v>
      </c>
      <c r="BB77" s="35">
        <f t="shared" si="52"/>
        <v>8.7188571428571421E-2</v>
      </c>
      <c r="BC77" s="35">
        <f t="shared" si="53"/>
        <v>1.0788571428571429E-2</v>
      </c>
    </row>
    <row r="78" spans="1:55" ht="15">
      <c r="A78" s="1">
        <v>72</v>
      </c>
      <c r="B78">
        <v>0.29659999999999997</v>
      </c>
      <c r="C78">
        <v>1.0200000000000001E-2</v>
      </c>
      <c r="D78">
        <v>1.0800000000000001E-2</v>
      </c>
      <c r="E78" s="34">
        <f t="shared" si="27"/>
        <v>3.1492857142856878E-3</v>
      </c>
      <c r="F78" s="34">
        <f t="shared" si="28"/>
        <v>7.0785714285714375E-4</v>
      </c>
      <c r="G78" s="34">
        <f t="shared" si="29"/>
        <v>1.0388571428571429E-2</v>
      </c>
      <c r="H78">
        <v>0.22600000000000001</v>
      </c>
      <c r="I78">
        <v>-4.3799999999999999E-2</v>
      </c>
      <c r="J78">
        <v>3.7999999999999999E-2</v>
      </c>
      <c r="K78" s="35">
        <f t="shared" si="30"/>
        <v>7.5078571428571217E-3</v>
      </c>
      <c r="L78" s="35">
        <f t="shared" si="31"/>
        <v>4.3388571428571429E-2</v>
      </c>
      <c r="M78" s="35">
        <f t="shared" si="32"/>
        <v>3.758857142857143E-2</v>
      </c>
      <c r="N78">
        <v>0.26889999999999997</v>
      </c>
      <c r="O78">
        <v>7.3000000000000001E-3</v>
      </c>
      <c r="P78">
        <v>-4.7000000000000002E-3</v>
      </c>
      <c r="Q78" s="35">
        <f t="shared" si="33"/>
        <v>2.367142857142851E-2</v>
      </c>
      <c r="R78" s="35">
        <f t="shared" si="34"/>
        <v>6.8885714285714288E-3</v>
      </c>
      <c r="S78" s="35">
        <f t="shared" si="35"/>
        <v>4.2885714285714289E-3</v>
      </c>
      <c r="T78">
        <v>0.23799999999999999</v>
      </c>
      <c r="U78">
        <v>-9.4799999999999995E-2</v>
      </c>
      <c r="V78">
        <v>4.1999999999999997E-3</v>
      </c>
      <c r="W78" s="35">
        <f t="shared" si="36"/>
        <v>5.5114285714285005E-3</v>
      </c>
      <c r="X78" s="35">
        <f t="shared" si="37"/>
        <v>9.4388571428571419E-2</v>
      </c>
      <c r="Y78" s="35">
        <f t="shared" si="38"/>
        <v>3.788571428571428E-3</v>
      </c>
      <c r="Z78">
        <v>0.09</v>
      </c>
      <c r="AA78">
        <v>-3.2199999999999999E-2</v>
      </c>
      <c r="AB78">
        <v>1E-3</v>
      </c>
      <c r="AC78" s="35">
        <f t="shared" si="39"/>
        <v>9.3928571428571334E-3</v>
      </c>
      <c r="AD78" s="35">
        <f t="shared" si="40"/>
        <v>3.178857142857143E-2</v>
      </c>
      <c r="AE78" s="35">
        <f t="shared" si="41"/>
        <v>5.8857142857142854E-4</v>
      </c>
      <c r="AF78">
        <v>0.2344</v>
      </c>
      <c r="AG78">
        <v>-0.1198</v>
      </c>
      <c r="AH78">
        <v>-8.5000000000000006E-3</v>
      </c>
      <c r="AI78" s="35">
        <f t="shared" si="42"/>
        <v>4.4200000000001183E-3</v>
      </c>
      <c r="AJ78" s="35">
        <f t="shared" si="43"/>
        <v>0.11938857142857143</v>
      </c>
      <c r="AK78" s="35">
        <f t="shared" si="44"/>
        <v>8.0885714285714293E-3</v>
      </c>
      <c r="AL78">
        <v>0.24410000000000001</v>
      </c>
      <c r="AM78">
        <v>-1.4E-2</v>
      </c>
      <c r="AN78">
        <v>0</v>
      </c>
      <c r="AO78" s="35">
        <f t="shared" si="45"/>
        <v>2.7792857142857147E-2</v>
      </c>
      <c r="AP78" s="35">
        <f t="shared" si="46"/>
        <v>1.3588571428571429E-2</v>
      </c>
      <c r="AQ78" s="35">
        <f t="shared" si="47"/>
        <v>4.1142857142857154E-4</v>
      </c>
      <c r="AR78">
        <v>0.1239</v>
      </c>
      <c r="AS78">
        <v>2.3199999999999998E-2</v>
      </c>
      <c r="AT78">
        <v>3.0099999999999998E-2</v>
      </c>
      <c r="AU78" s="35">
        <f t="shared" si="48"/>
        <v>4.9207142857142644E-3</v>
      </c>
      <c r="AV78" s="35">
        <f t="shared" si="49"/>
        <v>2.2788571428571425E-2</v>
      </c>
      <c r="AW78" s="35">
        <f t="shared" si="50"/>
        <v>2.9688571428571425E-2</v>
      </c>
      <c r="AX78">
        <v>0.21829999999999999</v>
      </c>
      <c r="AY78">
        <v>-5.4899999999999997E-2</v>
      </c>
      <c r="AZ78">
        <v>1.5E-3</v>
      </c>
      <c r="BA78" s="35">
        <f t="shared" si="51"/>
        <v>4.012428571428564E-2</v>
      </c>
      <c r="BB78" s="35">
        <f t="shared" si="52"/>
        <v>5.4488571428571428E-2</v>
      </c>
      <c r="BC78" s="35">
        <f t="shared" si="53"/>
        <v>1.0885714285714285E-3</v>
      </c>
    </row>
    <row r="79" spans="1:55" ht="15">
      <c r="A79" s="1">
        <v>73</v>
      </c>
      <c r="B79">
        <v>0.29449999999999998</v>
      </c>
      <c r="C79">
        <v>1.38E-2</v>
      </c>
      <c r="D79">
        <v>5.0000000000000001E-3</v>
      </c>
      <c r="E79" s="34">
        <f t="shared" si="27"/>
        <v>1.0492857142856971E-3</v>
      </c>
      <c r="F79" s="34">
        <f t="shared" si="28"/>
        <v>2.8921428571428553E-3</v>
      </c>
      <c r="G79" s="34">
        <f t="shared" si="29"/>
        <v>4.5885714285714288E-3</v>
      </c>
      <c r="H79">
        <v>0.1731</v>
      </c>
      <c r="I79">
        <v>-7.6E-3</v>
      </c>
      <c r="J79">
        <v>4.1500000000000002E-2</v>
      </c>
      <c r="K79" s="35">
        <f t="shared" si="30"/>
        <v>6.0407857142857124E-2</v>
      </c>
      <c r="L79" s="35">
        <f t="shared" si="31"/>
        <v>7.1885714285714287E-3</v>
      </c>
      <c r="M79" s="35">
        <f t="shared" si="32"/>
        <v>4.1088571428571433E-2</v>
      </c>
      <c r="N79">
        <v>0.27479999999999999</v>
      </c>
      <c r="O79">
        <v>1.78E-2</v>
      </c>
      <c r="P79">
        <v>1.09E-2</v>
      </c>
      <c r="Q79" s="35">
        <f t="shared" si="33"/>
        <v>1.7771428571428494E-2</v>
      </c>
      <c r="R79" s="35">
        <f t="shared" si="34"/>
        <v>1.7388571428571427E-2</v>
      </c>
      <c r="S79" s="35">
        <f t="shared" si="35"/>
        <v>1.0488571428571429E-2</v>
      </c>
      <c r="T79">
        <v>0.23350000000000001</v>
      </c>
      <c r="U79">
        <v>-5.8900000000000001E-2</v>
      </c>
      <c r="V79">
        <v>-1.54E-2</v>
      </c>
      <c r="W79" s="35">
        <f t="shared" si="36"/>
        <v>1.0114285714285243E-3</v>
      </c>
      <c r="X79" s="35">
        <f t="shared" si="37"/>
        <v>5.8488571428571431E-2</v>
      </c>
      <c r="Y79" s="35">
        <f t="shared" si="38"/>
        <v>1.4988571428571429E-2</v>
      </c>
      <c r="Z79">
        <v>9.2700000000000005E-2</v>
      </c>
      <c r="AA79">
        <v>-8.0999999999999996E-3</v>
      </c>
      <c r="AB79">
        <v>-8.9999999999999993E-3</v>
      </c>
      <c r="AC79" s="35">
        <f t="shared" si="39"/>
        <v>6.6928571428571254E-3</v>
      </c>
      <c r="AD79" s="35">
        <f t="shared" si="40"/>
        <v>7.6885714285714283E-3</v>
      </c>
      <c r="AE79" s="35">
        <f t="shared" si="41"/>
        <v>8.5885714285714281E-3</v>
      </c>
      <c r="AF79">
        <v>0.25190000000000001</v>
      </c>
      <c r="AG79">
        <v>-7.8100000000000003E-2</v>
      </c>
      <c r="AH79">
        <v>-1.37E-2</v>
      </c>
      <c r="AI79" s="35">
        <f t="shared" si="42"/>
        <v>1.3079999999999897E-2</v>
      </c>
      <c r="AJ79" s="35">
        <f t="shared" si="43"/>
        <v>7.7688571428571426E-2</v>
      </c>
      <c r="AK79" s="35">
        <f t="shared" si="44"/>
        <v>1.3288571428571429E-2</v>
      </c>
      <c r="AL79">
        <v>0.1963</v>
      </c>
      <c r="AM79">
        <v>-3.44E-2</v>
      </c>
      <c r="AN79">
        <v>-8.5000000000000006E-3</v>
      </c>
      <c r="AO79" s="35">
        <f t="shared" si="45"/>
        <v>2.0007142857142862E-2</v>
      </c>
      <c r="AP79" s="35">
        <f t="shared" si="46"/>
        <v>3.398857142857143E-2</v>
      </c>
      <c r="AQ79" s="35">
        <f t="shared" si="47"/>
        <v>8.0885714285714293E-3</v>
      </c>
      <c r="AR79">
        <v>0.11210000000000001</v>
      </c>
      <c r="AS79">
        <v>5.6500000000000002E-2</v>
      </c>
      <c r="AT79">
        <v>2.2599999999999999E-2</v>
      </c>
      <c r="AU79" s="35">
        <f t="shared" si="48"/>
        <v>6.8792857142857267E-3</v>
      </c>
      <c r="AV79" s="35">
        <f t="shared" si="49"/>
        <v>5.6088571428571432E-2</v>
      </c>
      <c r="AW79" s="35">
        <f t="shared" si="50"/>
        <v>2.2188571428571426E-2</v>
      </c>
      <c r="AX79">
        <v>0.16980000000000001</v>
      </c>
      <c r="AY79">
        <v>-4.2700000000000002E-2</v>
      </c>
      <c r="AZ79">
        <v>4.5999999999999999E-3</v>
      </c>
      <c r="BA79" s="35">
        <f t="shared" si="51"/>
        <v>8.3757142857143474E-3</v>
      </c>
      <c r="BB79" s="35">
        <f t="shared" si="52"/>
        <v>4.2288571428571432E-2</v>
      </c>
      <c r="BC79" s="35">
        <f t="shared" si="53"/>
        <v>4.1885714285714287E-3</v>
      </c>
    </row>
    <row r="80" spans="1:55" ht="15">
      <c r="A80" s="1">
        <v>74</v>
      </c>
      <c r="B80">
        <v>0.30249999999999999</v>
      </c>
      <c r="C80">
        <v>1.7500000000000002E-2</v>
      </c>
      <c r="D80">
        <v>1.4E-3</v>
      </c>
      <c r="E80" s="34">
        <f t="shared" si="27"/>
        <v>9.0492857142857042E-3</v>
      </c>
      <c r="F80" s="34">
        <f t="shared" si="28"/>
        <v>6.5921428571428572E-3</v>
      </c>
      <c r="G80" s="34">
        <f t="shared" si="29"/>
        <v>9.885714285714285E-4</v>
      </c>
      <c r="H80">
        <v>0.2142</v>
      </c>
      <c r="I80">
        <v>4.7E-2</v>
      </c>
      <c r="J80">
        <v>2.0500000000000001E-2</v>
      </c>
      <c r="K80" s="35">
        <f t="shared" si="30"/>
        <v>1.9307857142857127E-2</v>
      </c>
      <c r="L80" s="35">
        <f t="shared" si="31"/>
        <v>4.6588571428571431E-2</v>
      </c>
      <c r="M80" s="35">
        <f t="shared" si="32"/>
        <v>2.0088571428571428E-2</v>
      </c>
      <c r="N80">
        <v>0.28289999999999998</v>
      </c>
      <c r="O80">
        <v>3.5200000000000002E-2</v>
      </c>
      <c r="P80">
        <v>1.52E-2</v>
      </c>
      <c r="Q80" s="35">
        <f t="shared" si="33"/>
        <v>9.6714285714284975E-3</v>
      </c>
      <c r="R80" s="35">
        <f t="shared" si="34"/>
        <v>3.4788571428571433E-2</v>
      </c>
      <c r="S80" s="35">
        <f t="shared" si="35"/>
        <v>1.4788571428571429E-2</v>
      </c>
      <c r="T80">
        <v>0.23680000000000001</v>
      </c>
      <c r="U80">
        <v>-4.48E-2</v>
      </c>
      <c r="V80">
        <v>-1.04E-2</v>
      </c>
      <c r="W80" s="35">
        <f t="shared" si="36"/>
        <v>4.3114285714285216E-3</v>
      </c>
      <c r="X80" s="35">
        <f t="shared" si="37"/>
        <v>4.438857142857143E-2</v>
      </c>
      <c r="Y80" s="35">
        <f t="shared" si="38"/>
        <v>9.9885714285714283E-3</v>
      </c>
      <c r="Z80">
        <v>9.8100000000000007E-2</v>
      </c>
      <c r="AA80">
        <v>-1.18E-2</v>
      </c>
      <c r="AB80">
        <v>-3.6200000000000003E-2</v>
      </c>
      <c r="AC80" s="35">
        <f t="shared" si="39"/>
        <v>1.2928571428571234E-3</v>
      </c>
      <c r="AD80" s="35">
        <f t="shared" si="40"/>
        <v>1.1388571428571428E-2</v>
      </c>
      <c r="AE80" s="35">
        <f t="shared" si="41"/>
        <v>3.5788571428571433E-2</v>
      </c>
      <c r="AF80">
        <v>0.23430000000000001</v>
      </c>
      <c r="AG80">
        <v>-8.6499999999999994E-2</v>
      </c>
      <c r="AH80">
        <v>-1.9199999999999998E-2</v>
      </c>
      <c r="AI80" s="35">
        <f t="shared" si="42"/>
        <v>4.5200000000001073E-3</v>
      </c>
      <c r="AJ80" s="35">
        <f t="shared" si="43"/>
        <v>8.6088571428571417E-2</v>
      </c>
      <c r="AK80" s="35">
        <f t="shared" si="44"/>
        <v>1.8788571428571425E-2</v>
      </c>
      <c r="AL80">
        <v>0.19189999999999999</v>
      </c>
      <c r="AM80">
        <v>-3.7600000000000001E-2</v>
      </c>
      <c r="AN80">
        <v>4.3E-3</v>
      </c>
      <c r="AO80" s="35">
        <f t="shared" si="45"/>
        <v>2.4407142857142877E-2</v>
      </c>
      <c r="AP80" s="35">
        <f t="shared" si="46"/>
        <v>3.7188571428571432E-2</v>
      </c>
      <c r="AQ80" s="35">
        <f t="shared" si="47"/>
        <v>3.8885714285714283E-3</v>
      </c>
      <c r="AR80">
        <v>7.0999999999999994E-2</v>
      </c>
      <c r="AS80">
        <v>3.8899999999999997E-2</v>
      </c>
      <c r="AT80">
        <v>-1.9E-3</v>
      </c>
      <c r="AU80" s="35">
        <f t="shared" si="48"/>
        <v>4.7979285714285738E-2</v>
      </c>
      <c r="AV80" s="35">
        <f t="shared" si="49"/>
        <v>3.8488571428571428E-2</v>
      </c>
      <c r="AW80" s="35">
        <f t="shared" si="50"/>
        <v>1.4885714285714285E-3</v>
      </c>
      <c r="AX80">
        <v>0.1671</v>
      </c>
      <c r="AY80">
        <v>-1.43E-2</v>
      </c>
      <c r="AZ80">
        <v>1.9599999999999999E-2</v>
      </c>
      <c r="BA80" s="35">
        <f t="shared" si="51"/>
        <v>1.1075714285714355E-2</v>
      </c>
      <c r="BB80" s="35">
        <f t="shared" si="52"/>
        <v>1.3888571428571429E-2</v>
      </c>
      <c r="BC80" s="35">
        <f t="shared" si="53"/>
        <v>1.9188571428571426E-2</v>
      </c>
    </row>
    <row r="81" spans="1:55" ht="15">
      <c r="A81" s="1">
        <v>75</v>
      </c>
      <c r="B81">
        <v>0.30819999999999997</v>
      </c>
      <c r="C81">
        <v>1.23E-2</v>
      </c>
      <c r="D81">
        <v>-6.0000000000000001E-3</v>
      </c>
      <c r="E81" s="34">
        <f t="shared" si="27"/>
        <v>1.4749285714285687E-2</v>
      </c>
      <c r="F81" s="34">
        <f t="shared" si="28"/>
        <v>1.3921428571428557E-3</v>
      </c>
      <c r="G81" s="34">
        <f t="shared" si="29"/>
        <v>5.5885714285714289E-3</v>
      </c>
      <c r="H81">
        <v>0.21629999999999999</v>
      </c>
      <c r="I81">
        <v>7.9000000000000008E-3</v>
      </c>
      <c r="J81">
        <v>1.6E-2</v>
      </c>
      <c r="K81" s="35">
        <f t="shared" si="30"/>
        <v>1.7207857142857136E-2</v>
      </c>
      <c r="L81" s="35">
        <f t="shared" si="31"/>
        <v>7.4885714285714295E-3</v>
      </c>
      <c r="M81" s="35">
        <f t="shared" si="32"/>
        <v>1.5588571428571429E-2</v>
      </c>
      <c r="N81">
        <v>0.28460000000000002</v>
      </c>
      <c r="O81">
        <v>2.7199999999999998E-2</v>
      </c>
      <c r="P81">
        <v>8.2000000000000007E-3</v>
      </c>
      <c r="Q81" s="35">
        <f t="shared" si="33"/>
        <v>7.9714285714284627E-3</v>
      </c>
      <c r="R81" s="35">
        <f t="shared" si="34"/>
        <v>2.6788571428571425E-2</v>
      </c>
      <c r="S81" s="35">
        <f t="shared" si="35"/>
        <v>7.7885714285714294E-3</v>
      </c>
      <c r="T81">
        <v>0.2515</v>
      </c>
      <c r="U81">
        <v>-9.74E-2</v>
      </c>
      <c r="V81">
        <v>1.4500000000000001E-2</v>
      </c>
      <c r="W81" s="35">
        <f t="shared" si="36"/>
        <v>1.9011428571428513E-2</v>
      </c>
      <c r="X81" s="35">
        <f t="shared" si="37"/>
        <v>9.6988571428571424E-2</v>
      </c>
      <c r="Y81" s="35">
        <f t="shared" si="38"/>
        <v>1.4088571428571429E-2</v>
      </c>
      <c r="Z81">
        <v>8.4500000000000006E-2</v>
      </c>
      <c r="AA81">
        <v>-3.3799999999999997E-2</v>
      </c>
      <c r="AB81">
        <v>8.8000000000000005E-3</v>
      </c>
      <c r="AC81" s="35">
        <f t="shared" si="39"/>
        <v>1.4892857142857124E-2</v>
      </c>
      <c r="AD81" s="35">
        <f t="shared" si="40"/>
        <v>3.3388571428571427E-2</v>
      </c>
      <c r="AE81" s="35">
        <f t="shared" si="41"/>
        <v>8.3885714285714293E-3</v>
      </c>
      <c r="AF81">
        <v>0.16550000000000001</v>
      </c>
      <c r="AG81">
        <v>-9.2899999999999996E-2</v>
      </c>
      <c r="AH81">
        <v>1.7299999999999999E-2</v>
      </c>
      <c r="AI81" s="35">
        <f t="shared" si="42"/>
        <v>7.3320000000000107E-2</v>
      </c>
      <c r="AJ81" s="35">
        <f t="shared" si="43"/>
        <v>9.248857142857142E-2</v>
      </c>
      <c r="AK81" s="35">
        <f t="shared" si="44"/>
        <v>1.6888571428571426E-2</v>
      </c>
      <c r="AL81">
        <v>0.2054</v>
      </c>
      <c r="AM81">
        <v>-4.4699999999999997E-2</v>
      </c>
      <c r="AN81">
        <v>8.2000000000000007E-3</v>
      </c>
      <c r="AO81" s="35">
        <f t="shared" si="45"/>
        <v>1.0907142857142865E-2</v>
      </c>
      <c r="AP81" s="35">
        <f t="shared" si="46"/>
        <v>4.4288571428571427E-2</v>
      </c>
      <c r="AQ81" s="35">
        <f t="shared" si="47"/>
        <v>7.7885714285714294E-3</v>
      </c>
      <c r="AR81">
        <v>8.5900000000000004E-2</v>
      </c>
      <c r="AS81">
        <v>-1.6400000000000001E-2</v>
      </c>
      <c r="AT81">
        <v>2.47E-2</v>
      </c>
      <c r="AU81" s="35">
        <f t="shared" si="48"/>
        <v>3.3079285714285728E-2</v>
      </c>
      <c r="AV81" s="35">
        <f t="shared" si="49"/>
        <v>1.5988571428571428E-2</v>
      </c>
      <c r="AW81" s="35">
        <f t="shared" si="50"/>
        <v>2.4288571428571427E-2</v>
      </c>
      <c r="AX81">
        <v>0.1759</v>
      </c>
      <c r="AY81">
        <v>-4.1300000000000003E-2</v>
      </c>
      <c r="AZ81">
        <v>1.7999999999999999E-2</v>
      </c>
      <c r="BA81" s="35">
        <f t="shared" si="51"/>
        <v>2.2757142857143531E-3</v>
      </c>
      <c r="BB81" s="35">
        <f t="shared" si="52"/>
        <v>4.0888571428571434E-2</v>
      </c>
      <c r="BC81" s="35">
        <f t="shared" si="53"/>
        <v>1.7588571428571426E-2</v>
      </c>
    </row>
    <row r="82" spans="1:55" ht="15">
      <c r="A82" s="1">
        <v>76</v>
      </c>
      <c r="B82">
        <v>0.30199999999999999</v>
      </c>
      <c r="C82">
        <v>1.3899999999999999E-2</v>
      </c>
      <c r="D82">
        <v>-8.0000000000000002E-3</v>
      </c>
      <c r="E82" s="34">
        <f t="shared" si="27"/>
        <v>8.5492857142857037E-3</v>
      </c>
      <c r="F82" s="34">
        <f t="shared" si="28"/>
        <v>2.9921428571428547E-3</v>
      </c>
      <c r="G82" s="34">
        <f t="shared" si="29"/>
        <v>7.5885714285714289E-3</v>
      </c>
      <c r="H82">
        <v>0.24310000000000001</v>
      </c>
      <c r="I82">
        <v>-2.3900000000000001E-2</v>
      </c>
      <c r="J82">
        <v>-1.8800000000000001E-2</v>
      </c>
      <c r="K82" s="35">
        <f t="shared" si="30"/>
        <v>9.5921428571428824E-3</v>
      </c>
      <c r="L82" s="35">
        <f t="shared" si="31"/>
        <v>2.3488571428571428E-2</v>
      </c>
      <c r="M82" s="35">
        <f t="shared" si="32"/>
        <v>1.8388571428571428E-2</v>
      </c>
      <c r="N82">
        <v>0.28110000000000002</v>
      </c>
      <c r="O82">
        <v>3.44E-2</v>
      </c>
      <c r="P82">
        <v>4.7699999999999999E-2</v>
      </c>
      <c r="Q82" s="35">
        <f t="shared" si="33"/>
        <v>1.1471428571428466E-2</v>
      </c>
      <c r="R82" s="35">
        <f t="shared" si="34"/>
        <v>3.398857142857143E-2</v>
      </c>
      <c r="S82" s="35">
        <f t="shared" si="35"/>
        <v>4.728857142857143E-2</v>
      </c>
      <c r="T82">
        <v>0.2341</v>
      </c>
      <c r="U82">
        <v>-6.5000000000000002E-2</v>
      </c>
      <c r="V82">
        <v>1.55E-2</v>
      </c>
      <c r="W82" s="35">
        <f t="shared" si="36"/>
        <v>1.6114285714285137E-3</v>
      </c>
      <c r="X82" s="35">
        <f t="shared" si="37"/>
        <v>6.4588571428571426E-2</v>
      </c>
      <c r="Y82" s="35">
        <f t="shared" si="38"/>
        <v>1.5088571428571429E-2</v>
      </c>
      <c r="Z82">
        <v>7.0199999999999999E-2</v>
      </c>
      <c r="AA82">
        <v>-4.2200000000000001E-2</v>
      </c>
      <c r="AB82">
        <v>2.75E-2</v>
      </c>
      <c r="AC82" s="35">
        <f t="shared" si="39"/>
        <v>2.9192857142857132E-2</v>
      </c>
      <c r="AD82" s="35">
        <f t="shared" si="40"/>
        <v>4.1788571428571432E-2</v>
      </c>
      <c r="AE82" s="35">
        <f t="shared" si="41"/>
        <v>2.7088571428571427E-2</v>
      </c>
      <c r="AF82">
        <v>0.24940000000000001</v>
      </c>
      <c r="AG82">
        <v>-3.9199999999999999E-2</v>
      </c>
      <c r="AH82">
        <v>-7.3000000000000001E-3</v>
      </c>
      <c r="AI82" s="35">
        <f t="shared" si="42"/>
        <v>1.0579999999999895E-2</v>
      </c>
      <c r="AJ82" s="35">
        <f t="shared" si="43"/>
        <v>3.8788571428571429E-2</v>
      </c>
      <c r="AK82" s="35">
        <f t="shared" si="44"/>
        <v>6.8885714285714288E-3</v>
      </c>
      <c r="AL82">
        <v>0.2046</v>
      </c>
      <c r="AM82">
        <v>-1.7000000000000001E-2</v>
      </c>
      <c r="AN82">
        <v>0.01</v>
      </c>
      <c r="AO82" s="35">
        <f t="shared" si="45"/>
        <v>1.170714285714286E-2</v>
      </c>
      <c r="AP82" s="35">
        <f t="shared" si="46"/>
        <v>1.6588571428571428E-2</v>
      </c>
      <c r="AQ82" s="35">
        <f t="shared" si="47"/>
        <v>9.5885714285714289E-3</v>
      </c>
      <c r="AR82">
        <v>0.1118</v>
      </c>
      <c r="AS82">
        <v>-8.4000000000000005E-2</v>
      </c>
      <c r="AT82">
        <v>2.4E-2</v>
      </c>
      <c r="AU82" s="35">
        <f t="shared" si="48"/>
        <v>7.1792857142857353E-3</v>
      </c>
      <c r="AV82" s="35">
        <f t="shared" si="49"/>
        <v>8.3588571428571429E-2</v>
      </c>
      <c r="AW82" s="35">
        <f t="shared" si="50"/>
        <v>2.3588571428571427E-2</v>
      </c>
      <c r="AX82">
        <v>0.18379999999999999</v>
      </c>
      <c r="AY82">
        <v>-1.5299999999999999E-2</v>
      </c>
      <c r="AZ82">
        <v>9.2999999999999992E-3</v>
      </c>
      <c r="BA82" s="35">
        <f t="shared" si="51"/>
        <v>5.6242857142856373E-3</v>
      </c>
      <c r="BB82" s="35">
        <f t="shared" si="52"/>
        <v>1.4888571428571428E-2</v>
      </c>
      <c r="BC82" s="35">
        <f t="shared" si="53"/>
        <v>8.888571428571428E-3</v>
      </c>
    </row>
    <row r="83" spans="1:55" ht="15">
      <c r="A83" s="1">
        <v>77</v>
      </c>
      <c r="B83">
        <v>0.31140000000000001</v>
      </c>
      <c r="C83">
        <v>8.3000000000000001E-3</v>
      </c>
      <c r="D83">
        <v>-3.0000000000000001E-3</v>
      </c>
      <c r="E83" s="34">
        <f t="shared" si="27"/>
        <v>1.7949285714285723E-2</v>
      </c>
      <c r="F83" s="34">
        <f t="shared" si="28"/>
        <v>2.6078571428571444E-3</v>
      </c>
      <c r="G83" s="34">
        <f t="shared" si="29"/>
        <v>2.5885714285714284E-3</v>
      </c>
      <c r="H83">
        <v>0.25040000000000001</v>
      </c>
      <c r="I83">
        <v>-4.7100000000000003E-2</v>
      </c>
      <c r="J83">
        <v>1.9699999999999999E-2</v>
      </c>
      <c r="K83" s="35">
        <f t="shared" si="30"/>
        <v>1.6892142857142883E-2</v>
      </c>
      <c r="L83" s="35">
        <f t="shared" si="31"/>
        <v>4.6688571428571433E-2</v>
      </c>
      <c r="M83" s="35">
        <f t="shared" si="32"/>
        <v>1.9288571428571426E-2</v>
      </c>
      <c r="N83">
        <v>0.29270000000000002</v>
      </c>
      <c r="O83">
        <v>4.2700000000000002E-2</v>
      </c>
      <c r="P83">
        <v>1E-4</v>
      </c>
      <c r="Q83" s="35">
        <f t="shared" si="33"/>
        <v>1.2857142857153336E-4</v>
      </c>
      <c r="R83" s="35">
        <f t="shared" si="34"/>
        <v>4.2288571428571432E-2</v>
      </c>
      <c r="S83" s="35">
        <f t="shared" si="35"/>
        <v>3.1142857142857155E-4</v>
      </c>
      <c r="T83">
        <v>0.25219999999999998</v>
      </c>
      <c r="U83">
        <v>-2.3400000000000001E-2</v>
      </c>
      <c r="V83">
        <v>-2.5000000000000001E-2</v>
      </c>
      <c r="W83" s="35">
        <f t="shared" si="36"/>
        <v>1.9711428571428491E-2</v>
      </c>
      <c r="X83" s="35">
        <f t="shared" si="37"/>
        <v>2.2988571428571428E-2</v>
      </c>
      <c r="Y83" s="35">
        <f t="shared" si="38"/>
        <v>2.4588571428571428E-2</v>
      </c>
      <c r="Z83">
        <v>0.13439999999999999</v>
      </c>
      <c r="AA83">
        <v>9.2999999999999992E-3</v>
      </c>
      <c r="AB83">
        <v>7.7000000000000002E-3</v>
      </c>
      <c r="AC83" s="35">
        <f t="shared" si="39"/>
        <v>3.5007142857142862E-2</v>
      </c>
      <c r="AD83" s="35">
        <f t="shared" si="40"/>
        <v>8.888571428571428E-3</v>
      </c>
      <c r="AE83" s="35">
        <f t="shared" si="41"/>
        <v>7.288571428571429E-3</v>
      </c>
      <c r="AF83">
        <v>0.27179999999999999</v>
      </c>
      <c r="AG83">
        <v>-8.0500000000000002E-2</v>
      </c>
      <c r="AH83">
        <v>-1.24E-2</v>
      </c>
      <c r="AI83" s="35">
        <f t="shared" si="42"/>
        <v>3.2979999999999871E-2</v>
      </c>
      <c r="AJ83" s="35">
        <f t="shared" si="43"/>
        <v>8.0088571428571426E-2</v>
      </c>
      <c r="AK83" s="35">
        <f t="shared" si="44"/>
        <v>1.1988571428571428E-2</v>
      </c>
      <c r="AL83">
        <v>0.24279999999999999</v>
      </c>
      <c r="AM83">
        <v>-1.83E-2</v>
      </c>
      <c r="AN83">
        <v>5.5999999999999999E-3</v>
      </c>
      <c r="AO83" s="35">
        <f t="shared" si="45"/>
        <v>2.6492857142857124E-2</v>
      </c>
      <c r="AP83" s="35">
        <f t="shared" si="46"/>
        <v>1.7888571428571427E-2</v>
      </c>
      <c r="AQ83" s="35">
        <f t="shared" si="47"/>
        <v>5.1885714285714287E-3</v>
      </c>
      <c r="AR83">
        <v>0.1608</v>
      </c>
      <c r="AS83">
        <v>-7.8399999999999997E-2</v>
      </c>
      <c r="AT83">
        <v>1.43E-2</v>
      </c>
      <c r="AU83" s="35">
        <f t="shared" si="48"/>
        <v>4.1820714285714267E-2</v>
      </c>
      <c r="AV83" s="35">
        <f t="shared" si="49"/>
        <v>7.7988571428571421E-2</v>
      </c>
      <c r="AW83" s="35">
        <f t="shared" si="50"/>
        <v>1.3888571428571429E-2</v>
      </c>
      <c r="AX83">
        <v>0.1487</v>
      </c>
      <c r="AY83">
        <v>-1.24E-2</v>
      </c>
      <c r="AZ83">
        <v>2.5000000000000001E-3</v>
      </c>
      <c r="BA83" s="35">
        <f t="shared" si="51"/>
        <v>2.9475714285714355E-2</v>
      </c>
      <c r="BB83" s="35">
        <f t="shared" si="52"/>
        <v>1.1988571428571428E-2</v>
      </c>
      <c r="BC83" s="35">
        <f t="shared" si="53"/>
        <v>2.0885714285714283E-3</v>
      </c>
    </row>
    <row r="84" spans="1:55" ht="15">
      <c r="A84" s="1">
        <v>78</v>
      </c>
      <c r="B84">
        <v>0.30259999999999998</v>
      </c>
      <c r="C84">
        <v>1.2699999999999999E-2</v>
      </c>
      <c r="D84">
        <v>-6.8999999999999999E-3</v>
      </c>
      <c r="E84" s="34">
        <f t="shared" si="27"/>
        <v>9.1492857142856931E-3</v>
      </c>
      <c r="F84" s="34">
        <f t="shared" si="28"/>
        <v>1.792142857142855E-3</v>
      </c>
      <c r="G84" s="34">
        <f t="shared" si="29"/>
        <v>6.4885714285714286E-3</v>
      </c>
      <c r="H84">
        <v>0.16919999999999999</v>
      </c>
      <c r="I84">
        <v>-1.55E-2</v>
      </c>
      <c r="J84">
        <v>4.24E-2</v>
      </c>
      <c r="K84" s="35">
        <f t="shared" si="30"/>
        <v>6.4307857142857139E-2</v>
      </c>
      <c r="L84" s="35">
        <f t="shared" si="31"/>
        <v>1.5088571428571429E-2</v>
      </c>
      <c r="M84" s="35">
        <f t="shared" si="32"/>
        <v>4.1988571428571431E-2</v>
      </c>
      <c r="N84">
        <v>0.31850000000000001</v>
      </c>
      <c r="O84">
        <v>2.9600000000000001E-2</v>
      </c>
      <c r="P84">
        <v>-1.43E-2</v>
      </c>
      <c r="Q84" s="35">
        <f t="shared" si="33"/>
        <v>2.5928571428571523E-2</v>
      </c>
      <c r="R84" s="35">
        <f t="shared" si="34"/>
        <v>2.9188571428571428E-2</v>
      </c>
      <c r="S84" s="35">
        <f t="shared" si="35"/>
        <v>1.3888571428571429E-2</v>
      </c>
      <c r="T84">
        <v>0.24329999999999999</v>
      </c>
      <c r="U84">
        <v>-6.7000000000000002E-3</v>
      </c>
      <c r="V84">
        <v>-3.6900000000000002E-2</v>
      </c>
      <c r="W84" s="35">
        <f t="shared" si="36"/>
        <v>1.08114285714285E-2</v>
      </c>
      <c r="X84" s="35">
        <f t="shared" si="37"/>
        <v>6.288571428571429E-3</v>
      </c>
      <c r="Y84" s="35">
        <f t="shared" si="38"/>
        <v>3.6488571428571433E-2</v>
      </c>
      <c r="Z84">
        <v>9.7600000000000006E-2</v>
      </c>
      <c r="AA84">
        <v>-2.4400000000000002E-2</v>
      </c>
      <c r="AB84">
        <v>-1.8100000000000002E-2</v>
      </c>
      <c r="AC84" s="35">
        <f t="shared" si="39"/>
        <v>1.7928571428571238E-3</v>
      </c>
      <c r="AD84" s="35">
        <f t="shared" si="40"/>
        <v>2.3988571428571429E-2</v>
      </c>
      <c r="AE84" s="35">
        <f t="shared" si="41"/>
        <v>1.7688571428571429E-2</v>
      </c>
      <c r="AF84">
        <v>0.2515</v>
      </c>
      <c r="AG84">
        <v>-9.35E-2</v>
      </c>
      <c r="AH84">
        <v>-8.0000000000000004E-4</v>
      </c>
      <c r="AI84" s="35">
        <f t="shared" si="42"/>
        <v>1.2679999999999886E-2</v>
      </c>
      <c r="AJ84" s="35">
        <f t="shared" si="43"/>
        <v>9.3088571428571423E-2</v>
      </c>
      <c r="AK84" s="35">
        <f t="shared" si="44"/>
        <v>3.885714285714285E-4</v>
      </c>
      <c r="AL84">
        <v>0.2019</v>
      </c>
      <c r="AM84">
        <v>-3.5400000000000001E-2</v>
      </c>
      <c r="AN84">
        <v>1.95E-2</v>
      </c>
      <c r="AO84" s="35">
        <f t="shared" si="45"/>
        <v>1.4407142857142868E-2</v>
      </c>
      <c r="AP84" s="35">
        <f t="shared" si="46"/>
        <v>3.4988571428571431E-2</v>
      </c>
      <c r="AQ84" s="35">
        <f t="shared" si="47"/>
        <v>1.9088571428571427E-2</v>
      </c>
      <c r="AR84">
        <v>0.1153</v>
      </c>
      <c r="AS84">
        <v>-6.9099999999999995E-2</v>
      </c>
      <c r="AT84">
        <v>-2.4299999999999999E-2</v>
      </c>
      <c r="AU84" s="35">
        <f t="shared" si="48"/>
        <v>3.6792857142857321E-3</v>
      </c>
      <c r="AV84" s="35">
        <f t="shared" si="49"/>
        <v>6.8688571428571418E-2</v>
      </c>
      <c r="AW84" s="35">
        <f t="shared" si="50"/>
        <v>2.3888571428571426E-2</v>
      </c>
      <c r="AX84">
        <v>0.1668</v>
      </c>
      <c r="AY84">
        <v>-1.7299999999999999E-2</v>
      </c>
      <c r="AZ84">
        <v>-1.6000000000000001E-3</v>
      </c>
      <c r="BA84" s="35">
        <f t="shared" si="51"/>
        <v>1.137571428571435E-2</v>
      </c>
      <c r="BB84" s="35">
        <f t="shared" si="52"/>
        <v>1.6888571428571426E-2</v>
      </c>
      <c r="BC84" s="35">
        <f t="shared" si="53"/>
        <v>1.1885714285714286E-3</v>
      </c>
    </row>
    <row r="85" spans="1:55" ht="15">
      <c r="A85" s="1">
        <v>79</v>
      </c>
      <c r="B85">
        <v>0.28610000000000002</v>
      </c>
      <c r="C85">
        <v>1.35E-2</v>
      </c>
      <c r="D85">
        <v>-4.1000000000000003E-3</v>
      </c>
      <c r="E85" s="34">
        <f t="shared" si="27"/>
        <v>7.350714285714266E-3</v>
      </c>
      <c r="F85" s="34">
        <f t="shared" si="28"/>
        <v>2.5921428571428554E-3</v>
      </c>
      <c r="G85" s="34">
        <f t="shared" si="29"/>
        <v>3.6885714285714286E-3</v>
      </c>
      <c r="H85">
        <v>0.23180000000000001</v>
      </c>
      <c r="I85">
        <v>-4.1399999999999999E-2</v>
      </c>
      <c r="J85">
        <v>9.9000000000000008E-3</v>
      </c>
      <c r="K85" s="35">
        <f t="shared" si="30"/>
        <v>1.7078571428571221E-3</v>
      </c>
      <c r="L85" s="35">
        <f t="shared" si="31"/>
        <v>4.098857142857143E-2</v>
      </c>
      <c r="M85" s="35">
        <f t="shared" si="32"/>
        <v>9.4885714285714295E-3</v>
      </c>
      <c r="N85">
        <v>0.28320000000000001</v>
      </c>
      <c r="O85">
        <v>2.86E-2</v>
      </c>
      <c r="P85">
        <v>9.1000000000000004E-3</v>
      </c>
      <c r="Q85" s="35">
        <f t="shared" si="33"/>
        <v>9.3714285714284751E-3</v>
      </c>
      <c r="R85" s="35">
        <f t="shared" si="34"/>
        <v>2.8188571428571427E-2</v>
      </c>
      <c r="S85" s="35">
        <f t="shared" si="35"/>
        <v>8.6885714285714292E-3</v>
      </c>
      <c r="T85">
        <v>0.25119999999999998</v>
      </c>
      <c r="U85">
        <v>-1.47E-2</v>
      </c>
      <c r="V85">
        <v>-1.38E-2</v>
      </c>
      <c r="W85" s="35">
        <f t="shared" si="36"/>
        <v>1.871142857142849E-2</v>
      </c>
      <c r="X85" s="35">
        <f t="shared" si="37"/>
        <v>1.4288571428571428E-2</v>
      </c>
      <c r="Y85" s="35">
        <f t="shared" si="38"/>
        <v>1.3388571428571428E-2</v>
      </c>
      <c r="Z85">
        <v>0.106</v>
      </c>
      <c r="AA85">
        <v>3.5999999999999999E-3</v>
      </c>
      <c r="AB85">
        <v>-1.9199999999999998E-2</v>
      </c>
      <c r="AC85" s="35">
        <f t="shared" si="39"/>
        <v>6.607142857142867E-3</v>
      </c>
      <c r="AD85" s="35">
        <f t="shared" si="40"/>
        <v>3.1885714285714282E-3</v>
      </c>
      <c r="AE85" s="35">
        <f t="shared" si="41"/>
        <v>1.8788571428571425E-2</v>
      </c>
      <c r="AF85">
        <v>0.24410000000000001</v>
      </c>
      <c r="AG85">
        <v>-0.1154</v>
      </c>
      <c r="AH85">
        <v>3.0999999999999999E-3</v>
      </c>
      <c r="AI85" s="35">
        <f t="shared" si="42"/>
        <v>5.2799999999998959E-3</v>
      </c>
      <c r="AJ85" s="35">
        <f t="shared" si="43"/>
        <v>0.11498857142857143</v>
      </c>
      <c r="AK85" s="35">
        <f t="shared" si="44"/>
        <v>2.6885714285714282E-3</v>
      </c>
      <c r="AL85">
        <v>0.20649999999999999</v>
      </c>
      <c r="AM85">
        <v>2.9999999999999997E-4</v>
      </c>
      <c r="AN85">
        <v>1.4200000000000001E-2</v>
      </c>
      <c r="AO85" s="35">
        <f t="shared" si="45"/>
        <v>9.8071428571428754E-3</v>
      </c>
      <c r="AP85" s="35">
        <f t="shared" si="46"/>
        <v>1.1142857142857157E-4</v>
      </c>
      <c r="AQ85" s="35">
        <f t="shared" si="47"/>
        <v>1.378857142857143E-2</v>
      </c>
      <c r="AR85">
        <v>6.88E-2</v>
      </c>
      <c r="AS85">
        <v>-5.3600000000000002E-2</v>
      </c>
      <c r="AT85">
        <v>-3.1899999999999998E-2</v>
      </c>
      <c r="AU85" s="35">
        <f t="shared" si="48"/>
        <v>5.0179285714285732E-2</v>
      </c>
      <c r="AV85" s="35">
        <f t="shared" si="49"/>
        <v>5.3188571428571432E-2</v>
      </c>
      <c r="AW85" s="35">
        <f t="shared" si="50"/>
        <v>3.1488571428571428E-2</v>
      </c>
      <c r="AX85">
        <v>0.16769999999999999</v>
      </c>
      <c r="AY85">
        <v>-4.6600000000000003E-2</v>
      </c>
      <c r="AZ85">
        <v>1.14E-2</v>
      </c>
      <c r="BA85" s="35">
        <f t="shared" si="51"/>
        <v>1.0475714285714366E-2</v>
      </c>
      <c r="BB85" s="35">
        <f t="shared" si="52"/>
        <v>4.6188571428571433E-2</v>
      </c>
      <c r="BC85" s="35">
        <f t="shared" si="53"/>
        <v>1.0988571428571429E-2</v>
      </c>
    </row>
    <row r="86" spans="1:55" ht="15">
      <c r="A86" s="1">
        <v>80</v>
      </c>
      <c r="B86">
        <v>0.30180000000000001</v>
      </c>
      <c r="C86">
        <v>5.4999999999999997E-3</v>
      </c>
      <c r="D86">
        <v>-3.2000000000000002E-3</v>
      </c>
      <c r="E86" s="34">
        <f t="shared" si="27"/>
        <v>8.3492857142857257E-3</v>
      </c>
      <c r="F86" s="34">
        <f t="shared" si="28"/>
        <v>5.4078571428571448E-3</v>
      </c>
      <c r="G86" s="34">
        <f t="shared" si="29"/>
        <v>2.7885714285714285E-3</v>
      </c>
      <c r="H86">
        <v>0.23480000000000001</v>
      </c>
      <c r="I86">
        <v>-8.6E-3</v>
      </c>
      <c r="J86">
        <v>2.3999999999999998E-3</v>
      </c>
      <c r="K86" s="35">
        <f t="shared" si="30"/>
        <v>1.2921428571428806E-3</v>
      </c>
      <c r="L86" s="35">
        <f t="shared" si="31"/>
        <v>8.1885714285714287E-3</v>
      </c>
      <c r="M86" s="35">
        <f t="shared" si="32"/>
        <v>1.9885714285714281E-3</v>
      </c>
      <c r="N86">
        <v>0.29320000000000002</v>
      </c>
      <c r="O86">
        <v>1.3599999999999999E-2</v>
      </c>
      <c r="P86">
        <v>1.37E-2</v>
      </c>
      <c r="Q86" s="35">
        <f t="shared" si="33"/>
        <v>6.2857142857153381E-4</v>
      </c>
      <c r="R86" s="35">
        <f t="shared" si="34"/>
        <v>1.3188571428571428E-2</v>
      </c>
      <c r="S86" s="35">
        <f t="shared" si="35"/>
        <v>1.3288571428571429E-2</v>
      </c>
      <c r="T86">
        <v>0.26840000000000003</v>
      </c>
      <c r="U86">
        <v>-4.3400000000000001E-2</v>
      </c>
      <c r="V86">
        <v>-7.7000000000000002E-3</v>
      </c>
      <c r="W86" s="35">
        <f t="shared" si="36"/>
        <v>3.5911428571428539E-2</v>
      </c>
      <c r="X86" s="35">
        <f t="shared" si="37"/>
        <v>4.2988571428571432E-2</v>
      </c>
      <c r="Y86" s="35">
        <f t="shared" si="38"/>
        <v>7.288571428571429E-3</v>
      </c>
      <c r="Z86">
        <v>0.1193</v>
      </c>
      <c r="AA86">
        <v>-1.17E-2</v>
      </c>
      <c r="AB86">
        <v>1.9800000000000002E-2</v>
      </c>
      <c r="AC86" s="35">
        <f t="shared" si="39"/>
        <v>1.9907142857142873E-2</v>
      </c>
      <c r="AD86" s="35">
        <f t="shared" si="40"/>
        <v>1.1288571428571429E-2</v>
      </c>
      <c r="AE86" s="35">
        <f t="shared" si="41"/>
        <v>1.9388571428571429E-2</v>
      </c>
      <c r="AF86">
        <v>0.25719999999999998</v>
      </c>
      <c r="AG86">
        <v>-0.1061</v>
      </c>
      <c r="AH86">
        <v>-1.7999999999999999E-2</v>
      </c>
      <c r="AI86" s="35">
        <f t="shared" si="42"/>
        <v>1.8379999999999869E-2</v>
      </c>
      <c r="AJ86" s="35">
        <f t="shared" si="43"/>
        <v>0.10568857142857142</v>
      </c>
      <c r="AK86" s="35">
        <f t="shared" si="44"/>
        <v>1.7588571428571426E-2</v>
      </c>
      <c r="AL86">
        <v>0.2238</v>
      </c>
      <c r="AM86">
        <v>-2.8899999999999999E-2</v>
      </c>
      <c r="AN86">
        <v>1.44E-2</v>
      </c>
      <c r="AO86" s="35">
        <f t="shared" si="45"/>
        <v>7.4928571428571344E-3</v>
      </c>
      <c r="AP86" s="35">
        <f t="shared" si="46"/>
        <v>2.8488571428571426E-2</v>
      </c>
      <c r="AQ86" s="35">
        <f t="shared" si="47"/>
        <v>1.3988571428571428E-2</v>
      </c>
      <c r="AR86">
        <v>0.13500000000000001</v>
      </c>
      <c r="AS86">
        <v>-2.2000000000000001E-3</v>
      </c>
      <c r="AT86">
        <v>1.7999999999999999E-2</v>
      </c>
      <c r="AU86" s="35">
        <f t="shared" si="48"/>
        <v>1.6020714285714277E-2</v>
      </c>
      <c r="AV86" s="35">
        <f t="shared" si="49"/>
        <v>1.7885714285714286E-3</v>
      </c>
      <c r="AW86" s="35">
        <f t="shared" si="50"/>
        <v>1.7588571428571426E-2</v>
      </c>
      <c r="AX86">
        <v>0.16039999999999999</v>
      </c>
      <c r="AY86">
        <v>-5.9400000000000001E-2</v>
      </c>
      <c r="AZ86">
        <v>1.38E-2</v>
      </c>
      <c r="BA86" s="35">
        <f t="shared" si="51"/>
        <v>1.7775714285714367E-2</v>
      </c>
      <c r="BB86" s="35">
        <f t="shared" si="52"/>
        <v>5.8988571428571432E-2</v>
      </c>
      <c r="BC86" s="35">
        <f t="shared" si="53"/>
        <v>1.3388571428571428E-2</v>
      </c>
    </row>
    <row r="87" spans="1:55" ht="15">
      <c r="A87" s="1">
        <v>81</v>
      </c>
      <c r="B87">
        <v>0.30570000000000003</v>
      </c>
      <c r="C87">
        <v>1.34E-2</v>
      </c>
      <c r="D87">
        <v>-2.3E-3</v>
      </c>
      <c r="E87" s="34">
        <f t="shared" si="27"/>
        <v>1.224928571428574E-2</v>
      </c>
      <c r="F87" s="34">
        <f t="shared" si="28"/>
        <v>2.492142857142856E-3</v>
      </c>
      <c r="G87" s="34">
        <f t="shared" si="29"/>
        <v>1.8885714285714285E-3</v>
      </c>
      <c r="H87">
        <v>0.19420000000000001</v>
      </c>
      <c r="I87">
        <v>-1.5E-3</v>
      </c>
      <c r="J87">
        <v>3.73E-2</v>
      </c>
      <c r="K87" s="35">
        <f t="shared" si="30"/>
        <v>3.9307857142857117E-2</v>
      </c>
      <c r="L87" s="35">
        <f t="shared" si="31"/>
        <v>1.0885714285714285E-3</v>
      </c>
      <c r="M87" s="35">
        <f t="shared" si="32"/>
        <v>3.688857142857143E-2</v>
      </c>
      <c r="N87">
        <v>0.29199999999999998</v>
      </c>
      <c r="O87">
        <v>1.0200000000000001E-2</v>
      </c>
      <c r="P87">
        <v>1.09E-2</v>
      </c>
      <c r="Q87" s="35">
        <f t="shared" si="33"/>
        <v>5.7142857142850056E-4</v>
      </c>
      <c r="R87" s="35">
        <f t="shared" si="34"/>
        <v>9.7885714285714295E-3</v>
      </c>
      <c r="S87" s="35">
        <f t="shared" si="35"/>
        <v>1.0488571428571429E-2</v>
      </c>
      <c r="T87">
        <v>0.27979999999999999</v>
      </c>
      <c r="U87">
        <v>-7.0400000000000004E-2</v>
      </c>
      <c r="V87">
        <v>-0.02</v>
      </c>
      <c r="W87" s="35">
        <f t="shared" si="36"/>
        <v>4.7311428571428504E-2</v>
      </c>
      <c r="X87" s="35">
        <f t="shared" si="37"/>
        <v>6.9988571428571428E-2</v>
      </c>
      <c r="Y87" s="35">
        <f t="shared" si="38"/>
        <v>1.9588571428571427E-2</v>
      </c>
      <c r="Z87">
        <v>0.13389999999999999</v>
      </c>
      <c r="AA87">
        <v>-5.11E-2</v>
      </c>
      <c r="AB87">
        <v>3.0499999999999999E-2</v>
      </c>
      <c r="AC87" s="35">
        <f t="shared" si="39"/>
        <v>3.4507142857142861E-2</v>
      </c>
      <c r="AD87" s="35">
        <f t="shared" si="40"/>
        <v>5.068857142857143E-2</v>
      </c>
      <c r="AE87" s="35">
        <f t="shared" si="41"/>
        <v>3.0088571428571426E-2</v>
      </c>
      <c r="AF87">
        <v>0.25609999999999999</v>
      </c>
      <c r="AG87">
        <v>-8.4900000000000003E-2</v>
      </c>
      <c r="AH87">
        <v>-1.29E-2</v>
      </c>
      <c r="AI87" s="35">
        <f t="shared" si="42"/>
        <v>1.7279999999999879E-2</v>
      </c>
      <c r="AJ87" s="35">
        <f t="shared" si="43"/>
        <v>8.4488571428571427E-2</v>
      </c>
      <c r="AK87" s="35">
        <f t="shared" si="44"/>
        <v>1.2488571428571429E-2</v>
      </c>
      <c r="AL87">
        <v>0.2369</v>
      </c>
      <c r="AM87">
        <v>-3.8100000000000002E-2</v>
      </c>
      <c r="AN87">
        <v>1.9900000000000001E-2</v>
      </c>
      <c r="AO87" s="35">
        <f t="shared" si="45"/>
        <v>2.0592857142857135E-2</v>
      </c>
      <c r="AP87" s="35">
        <f t="shared" si="46"/>
        <v>3.7688571428571432E-2</v>
      </c>
      <c r="AQ87" s="35">
        <f t="shared" si="47"/>
        <v>1.9488571428571428E-2</v>
      </c>
      <c r="AR87">
        <v>9.4799999999999995E-2</v>
      </c>
      <c r="AS87">
        <v>1.67E-2</v>
      </c>
      <c r="AT87">
        <v>-3.7000000000000002E-3</v>
      </c>
      <c r="AU87" s="35">
        <f t="shared" si="48"/>
        <v>2.4179285714285736E-2</v>
      </c>
      <c r="AV87" s="35">
        <f t="shared" si="49"/>
        <v>1.6288571428571427E-2</v>
      </c>
      <c r="AW87" s="35">
        <f t="shared" si="50"/>
        <v>3.2885714285714285E-3</v>
      </c>
      <c r="AX87">
        <v>0.17760000000000001</v>
      </c>
      <c r="AY87">
        <v>-7.9200000000000007E-2</v>
      </c>
      <c r="AZ87">
        <v>2.0199999999999999E-2</v>
      </c>
      <c r="BA87" s="35">
        <f t="shared" si="51"/>
        <v>5.7571428571434602E-4</v>
      </c>
      <c r="BB87" s="35">
        <f t="shared" si="52"/>
        <v>7.878857142857143E-2</v>
      </c>
      <c r="BC87" s="35">
        <f t="shared" si="53"/>
        <v>1.9788571428571426E-2</v>
      </c>
    </row>
    <row r="88" spans="1:55" ht="15">
      <c r="A88" s="1">
        <v>82</v>
      </c>
      <c r="B88">
        <v>0.31259999999999999</v>
      </c>
      <c r="C88">
        <v>-7.6E-3</v>
      </c>
      <c r="D88">
        <v>8.9999999999999998E-4</v>
      </c>
      <c r="E88" s="34">
        <f t="shared" si="27"/>
        <v>1.9149285714285702E-2</v>
      </c>
      <c r="F88" s="34">
        <f t="shared" si="28"/>
        <v>3.3078571428571445E-3</v>
      </c>
      <c r="G88" s="34">
        <f t="shared" si="29"/>
        <v>4.8857142857142849E-4</v>
      </c>
      <c r="H88">
        <v>0.27429999999999999</v>
      </c>
      <c r="I88">
        <v>-1.95E-2</v>
      </c>
      <c r="J88">
        <v>4.3E-3</v>
      </c>
      <c r="K88" s="35">
        <f t="shared" si="30"/>
        <v>4.079214285714286E-2</v>
      </c>
      <c r="L88" s="35">
        <f t="shared" si="31"/>
        <v>1.9088571428571427E-2</v>
      </c>
      <c r="M88" s="35">
        <f t="shared" si="32"/>
        <v>3.8885714285714283E-3</v>
      </c>
      <c r="N88">
        <v>0.29980000000000001</v>
      </c>
      <c r="O88">
        <v>1.11E-2</v>
      </c>
      <c r="P88">
        <v>1.1000000000000001E-3</v>
      </c>
      <c r="Q88" s="35">
        <f t="shared" si="33"/>
        <v>7.2285714285715286E-3</v>
      </c>
      <c r="R88" s="35">
        <f t="shared" si="34"/>
        <v>1.0688571428571429E-2</v>
      </c>
      <c r="S88" s="35">
        <f t="shared" si="35"/>
        <v>6.8857142857142858E-4</v>
      </c>
      <c r="T88">
        <v>0.28760000000000002</v>
      </c>
      <c r="U88">
        <v>-3.04E-2</v>
      </c>
      <c r="V88">
        <v>-2.92E-2</v>
      </c>
      <c r="W88" s="35">
        <f t="shared" si="36"/>
        <v>5.5111428571428533E-2</v>
      </c>
      <c r="X88" s="35">
        <f t="shared" si="37"/>
        <v>2.9988571428571427E-2</v>
      </c>
      <c r="Y88" s="35">
        <f t="shared" si="38"/>
        <v>2.8788571428571427E-2</v>
      </c>
      <c r="Z88">
        <v>8.2799999999999999E-2</v>
      </c>
      <c r="AA88">
        <v>-4.2200000000000001E-2</v>
      </c>
      <c r="AB88">
        <v>8.6999999999999994E-3</v>
      </c>
      <c r="AC88" s="35">
        <f t="shared" si="39"/>
        <v>1.6592857142857131E-2</v>
      </c>
      <c r="AD88" s="35">
        <f t="shared" si="40"/>
        <v>4.1788571428571432E-2</v>
      </c>
      <c r="AE88" s="35">
        <f t="shared" si="41"/>
        <v>8.2885714285714281E-3</v>
      </c>
      <c r="AF88">
        <v>0.2616</v>
      </c>
      <c r="AG88">
        <v>-9.1200000000000003E-2</v>
      </c>
      <c r="AH88">
        <v>2.8E-3</v>
      </c>
      <c r="AI88" s="35">
        <f t="shared" si="42"/>
        <v>2.2779999999999884E-2</v>
      </c>
      <c r="AJ88" s="35">
        <f t="shared" si="43"/>
        <v>9.0788571428571427E-2</v>
      </c>
      <c r="AK88" s="35">
        <f t="shared" si="44"/>
        <v>2.3885714285714283E-3</v>
      </c>
      <c r="AL88">
        <v>0.21929999999999999</v>
      </c>
      <c r="AM88">
        <v>-3.7699999999999997E-2</v>
      </c>
      <c r="AN88">
        <v>-2.2800000000000001E-2</v>
      </c>
      <c r="AO88" s="35">
        <f t="shared" si="45"/>
        <v>2.9928571428571304E-3</v>
      </c>
      <c r="AP88" s="35">
        <f t="shared" si="46"/>
        <v>3.7288571428571428E-2</v>
      </c>
      <c r="AQ88" s="35">
        <f t="shared" si="47"/>
        <v>2.2388571428571428E-2</v>
      </c>
      <c r="AR88">
        <v>8.7300000000000003E-2</v>
      </c>
      <c r="AS88">
        <v>-1.72E-2</v>
      </c>
      <c r="AT88">
        <v>-1.12E-2</v>
      </c>
      <c r="AU88" s="35">
        <f t="shared" si="48"/>
        <v>3.1679285714285729E-2</v>
      </c>
      <c r="AV88" s="35">
        <f t="shared" si="49"/>
        <v>1.6788571428571427E-2</v>
      </c>
      <c r="AW88" s="35">
        <f t="shared" si="50"/>
        <v>1.0788571428571429E-2</v>
      </c>
      <c r="AX88">
        <v>0.19489999999999999</v>
      </c>
      <c r="AY88">
        <v>-5.1900000000000002E-2</v>
      </c>
      <c r="AZ88">
        <v>7.7999999999999996E-3</v>
      </c>
      <c r="BA88" s="35">
        <f t="shared" si="51"/>
        <v>1.6724285714285636E-2</v>
      </c>
      <c r="BB88" s="35">
        <f t="shared" si="52"/>
        <v>5.1488571428571432E-2</v>
      </c>
      <c r="BC88" s="35">
        <f t="shared" si="53"/>
        <v>7.3885714285714284E-3</v>
      </c>
    </row>
    <row r="89" spans="1:55" ht="15">
      <c r="A89" s="1">
        <v>83</v>
      </c>
      <c r="B89">
        <v>0.31669999999999998</v>
      </c>
      <c r="C89">
        <v>1E-4</v>
      </c>
      <c r="D89">
        <v>-2.8E-3</v>
      </c>
      <c r="E89" s="34">
        <f t="shared" si="27"/>
        <v>2.3249285714285695E-2</v>
      </c>
      <c r="F89" s="34">
        <f t="shared" si="28"/>
        <v>1.0807857142857145E-2</v>
      </c>
      <c r="G89" s="34">
        <f t="shared" si="29"/>
        <v>2.3885714285714283E-3</v>
      </c>
      <c r="H89">
        <v>0.27510000000000001</v>
      </c>
      <c r="I89">
        <v>-9.9000000000000008E-3</v>
      </c>
      <c r="J89">
        <v>5.5999999999999999E-3</v>
      </c>
      <c r="K89" s="35">
        <f t="shared" si="30"/>
        <v>4.1592142857142883E-2</v>
      </c>
      <c r="L89" s="35">
        <f t="shared" si="31"/>
        <v>9.4885714285714295E-3</v>
      </c>
      <c r="M89" s="35">
        <f t="shared" si="32"/>
        <v>5.1885714285714287E-3</v>
      </c>
      <c r="N89">
        <v>0.28089999999999998</v>
      </c>
      <c r="O89">
        <v>3.95E-2</v>
      </c>
      <c r="P89">
        <v>1.15E-2</v>
      </c>
      <c r="Q89" s="35">
        <f t="shared" si="33"/>
        <v>1.1671428571428499E-2</v>
      </c>
      <c r="R89" s="35">
        <f t="shared" si="34"/>
        <v>3.9088571428571431E-2</v>
      </c>
      <c r="S89" s="35">
        <f t="shared" si="35"/>
        <v>1.1088571428571429E-2</v>
      </c>
      <c r="T89">
        <v>0.27010000000000001</v>
      </c>
      <c r="U89">
        <v>-0.04</v>
      </c>
      <c r="V89">
        <v>-4.3E-3</v>
      </c>
      <c r="W89" s="35">
        <f t="shared" si="36"/>
        <v>3.7611428571428518E-2</v>
      </c>
      <c r="X89" s="35">
        <f t="shared" si="37"/>
        <v>3.9588571428571431E-2</v>
      </c>
      <c r="Y89" s="35">
        <f t="shared" si="38"/>
        <v>3.8885714285714283E-3</v>
      </c>
      <c r="Z89">
        <v>7.9399999999999998E-2</v>
      </c>
      <c r="AA89">
        <v>-1.44E-2</v>
      </c>
      <c r="AB89">
        <v>3.5299999999999998E-2</v>
      </c>
      <c r="AC89" s="35">
        <f t="shared" si="39"/>
        <v>1.9992857142857132E-2</v>
      </c>
      <c r="AD89" s="35">
        <f t="shared" si="40"/>
        <v>1.3988571428571428E-2</v>
      </c>
      <c r="AE89" s="35">
        <f t="shared" si="41"/>
        <v>3.4888571428571429E-2</v>
      </c>
      <c r="AF89">
        <v>0.26879999999999998</v>
      </c>
      <c r="AG89">
        <v>-7.9100000000000004E-2</v>
      </c>
      <c r="AH89">
        <v>-7.3000000000000001E-3</v>
      </c>
      <c r="AI89" s="35">
        <f t="shared" si="42"/>
        <v>2.9979999999999868E-2</v>
      </c>
      <c r="AJ89" s="35">
        <f t="shared" si="43"/>
        <v>7.8688571428571427E-2</v>
      </c>
      <c r="AK89" s="35">
        <f t="shared" si="44"/>
        <v>6.8885714285714288E-3</v>
      </c>
      <c r="AL89">
        <v>0.19159999999999999</v>
      </c>
      <c r="AM89">
        <v>-7.6E-3</v>
      </c>
      <c r="AN89">
        <v>-6.4999999999999997E-3</v>
      </c>
      <c r="AO89" s="35">
        <f t="shared" si="45"/>
        <v>2.4707142857142872E-2</v>
      </c>
      <c r="AP89" s="35">
        <f t="shared" si="46"/>
        <v>7.1885714285714287E-3</v>
      </c>
      <c r="AQ89" s="35">
        <f t="shared" si="47"/>
        <v>6.0885714285714284E-3</v>
      </c>
      <c r="AR89">
        <v>0.18790000000000001</v>
      </c>
      <c r="AS89">
        <v>-5.96E-2</v>
      </c>
      <c r="AT89">
        <v>4.8999999999999998E-3</v>
      </c>
      <c r="AU89" s="35">
        <f t="shared" si="48"/>
        <v>6.892071428571428E-2</v>
      </c>
      <c r="AV89" s="35">
        <f t="shared" si="49"/>
        <v>5.9188571428571431E-2</v>
      </c>
      <c r="AW89" s="35">
        <f t="shared" si="50"/>
        <v>4.4885714285714286E-3</v>
      </c>
      <c r="AX89">
        <v>0.20269999999999999</v>
      </c>
      <c r="AY89">
        <v>-0.01</v>
      </c>
      <c r="AZ89">
        <v>-1.9E-3</v>
      </c>
      <c r="BA89" s="35">
        <f t="shared" si="51"/>
        <v>2.4524285714285637E-2</v>
      </c>
      <c r="BB89" s="35">
        <f t="shared" si="52"/>
        <v>9.5885714285714289E-3</v>
      </c>
      <c r="BC89" s="35">
        <f t="shared" si="53"/>
        <v>1.4885714285714285E-3</v>
      </c>
    </row>
    <row r="90" spans="1:55" ht="15">
      <c r="A90" s="1">
        <v>84</v>
      </c>
      <c r="B90">
        <v>0.3201</v>
      </c>
      <c r="C90">
        <v>1.9E-3</v>
      </c>
      <c r="D90">
        <v>-3.8E-3</v>
      </c>
      <c r="E90" s="34">
        <f t="shared" si="27"/>
        <v>2.6649285714285709E-2</v>
      </c>
      <c r="F90" s="34">
        <f t="shared" si="28"/>
        <v>9.0078571428571438E-3</v>
      </c>
      <c r="G90" s="34">
        <f t="shared" si="29"/>
        <v>3.3885714285714283E-3</v>
      </c>
      <c r="H90">
        <v>0.23760000000000001</v>
      </c>
      <c r="I90">
        <v>-5.2600000000000001E-2</v>
      </c>
      <c r="J90">
        <v>2.6200000000000001E-2</v>
      </c>
      <c r="K90" s="35">
        <f t="shared" si="30"/>
        <v>4.0921428571428775E-3</v>
      </c>
      <c r="L90" s="35">
        <f t="shared" si="31"/>
        <v>5.2188571428571431E-2</v>
      </c>
      <c r="M90" s="35">
        <f t="shared" si="32"/>
        <v>2.5788571428571428E-2</v>
      </c>
      <c r="N90">
        <v>0.27079999999999999</v>
      </c>
      <c r="O90">
        <v>4.2599999999999999E-2</v>
      </c>
      <c r="P90">
        <v>1.18E-2</v>
      </c>
      <c r="Q90" s="35">
        <f t="shared" si="33"/>
        <v>2.1771428571428497E-2</v>
      </c>
      <c r="R90" s="35">
        <f t="shared" si="34"/>
        <v>4.2188571428571429E-2</v>
      </c>
      <c r="S90" s="35">
        <f t="shared" si="35"/>
        <v>1.1388571428571428E-2</v>
      </c>
      <c r="T90">
        <v>0.30170000000000002</v>
      </c>
      <c r="U90">
        <v>-5.7000000000000002E-2</v>
      </c>
      <c r="V90">
        <v>3.3E-3</v>
      </c>
      <c r="W90" s="35">
        <f t="shared" si="36"/>
        <v>6.9211428571428535E-2</v>
      </c>
      <c r="X90" s="35">
        <f t="shared" si="37"/>
        <v>5.6588571428571433E-2</v>
      </c>
      <c r="Y90" s="35">
        <f t="shared" si="38"/>
        <v>2.8885714285714283E-3</v>
      </c>
      <c r="Z90">
        <v>9.8100000000000007E-2</v>
      </c>
      <c r="AA90">
        <v>-1.2999999999999999E-2</v>
      </c>
      <c r="AB90">
        <v>5.5399999999999998E-2</v>
      </c>
      <c r="AC90" s="35">
        <f t="shared" si="39"/>
        <v>1.2928571428571234E-3</v>
      </c>
      <c r="AD90" s="35">
        <f t="shared" si="40"/>
        <v>1.2588571428571428E-2</v>
      </c>
      <c r="AE90" s="35">
        <f t="shared" si="41"/>
        <v>5.4988571428571428E-2</v>
      </c>
      <c r="AF90">
        <v>0.2591</v>
      </c>
      <c r="AG90">
        <v>-6.93E-2</v>
      </c>
      <c r="AH90">
        <v>-3.27E-2</v>
      </c>
      <c r="AI90" s="35">
        <f t="shared" si="42"/>
        <v>2.0279999999999881E-2</v>
      </c>
      <c r="AJ90" s="35">
        <f t="shared" si="43"/>
        <v>6.8888571428571424E-2</v>
      </c>
      <c r="AK90" s="35">
        <f t="shared" si="44"/>
        <v>3.228857142857143E-2</v>
      </c>
      <c r="AL90">
        <v>0.18590000000000001</v>
      </c>
      <c r="AM90">
        <v>-7.1300000000000002E-2</v>
      </c>
      <c r="AN90">
        <v>-6.1999999999999998E-3</v>
      </c>
      <c r="AO90" s="35">
        <f t="shared" si="45"/>
        <v>3.0407142857142855E-2</v>
      </c>
      <c r="AP90" s="35">
        <f t="shared" si="46"/>
        <v>7.0888571428571426E-2</v>
      </c>
      <c r="AQ90" s="35">
        <f t="shared" si="47"/>
        <v>5.7885714285714285E-3</v>
      </c>
      <c r="AR90">
        <v>0.1671</v>
      </c>
      <c r="AS90">
        <v>-8.6800000000000002E-2</v>
      </c>
      <c r="AT90">
        <v>5.7000000000000002E-3</v>
      </c>
      <c r="AU90" s="35">
        <f t="shared" si="48"/>
        <v>4.8120714285714267E-2</v>
      </c>
      <c r="AV90" s="35">
        <f t="shared" si="49"/>
        <v>8.6388571428571426E-2</v>
      </c>
      <c r="AW90" s="35">
        <f t="shared" si="50"/>
        <v>5.2885714285714289E-3</v>
      </c>
      <c r="AX90">
        <v>0.2107</v>
      </c>
      <c r="AY90">
        <v>-6.93E-2</v>
      </c>
      <c r="AZ90">
        <v>-1.06E-2</v>
      </c>
      <c r="BA90" s="35">
        <f t="shared" si="51"/>
        <v>3.2524285714285645E-2</v>
      </c>
      <c r="BB90" s="35">
        <f t="shared" si="52"/>
        <v>6.8888571428571424E-2</v>
      </c>
      <c r="BC90" s="35">
        <f t="shared" si="53"/>
        <v>1.0188571428571429E-2</v>
      </c>
    </row>
    <row r="91" spans="1:55" ht="15">
      <c r="A91" s="1">
        <v>85</v>
      </c>
      <c r="B91">
        <v>0.31080000000000002</v>
      </c>
      <c r="C91">
        <v>2.8E-3</v>
      </c>
      <c r="D91">
        <v>1E-3</v>
      </c>
      <c r="E91" s="34">
        <f t="shared" si="27"/>
        <v>1.7349285714285734E-2</v>
      </c>
      <c r="F91" s="34">
        <f t="shared" si="28"/>
        <v>8.1078571428571441E-3</v>
      </c>
      <c r="G91" s="34">
        <f t="shared" si="29"/>
        <v>5.8857142857142854E-4</v>
      </c>
      <c r="H91">
        <v>0.26879999999999998</v>
      </c>
      <c r="I91">
        <v>-1.38E-2</v>
      </c>
      <c r="J91">
        <v>7.1000000000000004E-3</v>
      </c>
      <c r="K91" s="35">
        <f t="shared" si="30"/>
        <v>3.5292142857142855E-2</v>
      </c>
      <c r="L91" s="35">
        <f t="shared" si="31"/>
        <v>1.3388571428571428E-2</v>
      </c>
      <c r="M91" s="35">
        <f t="shared" si="32"/>
        <v>6.6885714285714291E-3</v>
      </c>
      <c r="N91">
        <v>0.26379999999999998</v>
      </c>
      <c r="O91">
        <v>0</v>
      </c>
      <c r="P91">
        <v>-5.0000000000000001E-3</v>
      </c>
      <c r="Q91" s="35">
        <f t="shared" si="33"/>
        <v>2.8771428571428503E-2</v>
      </c>
      <c r="R91" s="35">
        <f t="shared" si="34"/>
        <v>4.1142857142857154E-4</v>
      </c>
      <c r="S91" s="35">
        <f t="shared" si="35"/>
        <v>4.5885714285714288E-3</v>
      </c>
      <c r="T91">
        <v>0.23699999999999999</v>
      </c>
      <c r="U91">
        <v>-8.5699999999999998E-2</v>
      </c>
      <c r="V91">
        <v>-2.8E-3</v>
      </c>
      <c r="W91" s="35">
        <f t="shared" si="36"/>
        <v>4.5114285714284996E-3</v>
      </c>
      <c r="X91" s="35">
        <f t="shared" si="37"/>
        <v>8.5288571428571422E-2</v>
      </c>
      <c r="Y91" s="35">
        <f t="shared" si="38"/>
        <v>2.3885714285714283E-3</v>
      </c>
      <c r="Z91">
        <v>0.1716</v>
      </c>
      <c r="AA91">
        <v>3.7999999999999999E-2</v>
      </c>
      <c r="AB91">
        <v>6.9999999999999999E-4</v>
      </c>
      <c r="AC91" s="35">
        <f t="shared" si="39"/>
        <v>7.2207142857142873E-2</v>
      </c>
      <c r="AD91" s="35">
        <f t="shared" si="40"/>
        <v>3.758857142857143E-2</v>
      </c>
      <c r="AE91" s="35">
        <f t="shared" si="41"/>
        <v>2.8857142857142845E-4</v>
      </c>
      <c r="AF91">
        <v>0.22439999999999999</v>
      </c>
      <c r="AG91">
        <v>-5.5300000000000002E-2</v>
      </c>
      <c r="AH91">
        <v>7.7999999999999996E-3</v>
      </c>
      <c r="AI91" s="35">
        <f t="shared" si="42"/>
        <v>1.4420000000000127E-2</v>
      </c>
      <c r="AJ91" s="35">
        <f t="shared" si="43"/>
        <v>5.4888571428571432E-2</v>
      </c>
      <c r="AK91" s="35">
        <f t="shared" si="44"/>
        <v>7.3885714285714284E-3</v>
      </c>
      <c r="AL91">
        <v>0.23430000000000001</v>
      </c>
      <c r="AM91">
        <v>-1.52E-2</v>
      </c>
      <c r="AN91">
        <v>-2.3999999999999998E-3</v>
      </c>
      <c r="AO91" s="35">
        <f t="shared" si="45"/>
        <v>1.7992857142857144E-2</v>
      </c>
      <c r="AP91" s="35">
        <f t="shared" si="46"/>
        <v>1.4788571428571429E-2</v>
      </c>
      <c r="AQ91" s="35">
        <f t="shared" si="47"/>
        <v>1.9885714285714281E-3</v>
      </c>
      <c r="AR91">
        <v>7.3800000000000004E-2</v>
      </c>
      <c r="AS91">
        <v>-1.5699999999999999E-2</v>
      </c>
      <c r="AT91">
        <v>-1.8100000000000002E-2</v>
      </c>
      <c r="AU91" s="35">
        <f t="shared" si="48"/>
        <v>4.5179285714285727E-2</v>
      </c>
      <c r="AV91" s="35">
        <f t="shared" si="49"/>
        <v>1.5288571428571427E-2</v>
      </c>
      <c r="AW91" s="35">
        <f t="shared" si="50"/>
        <v>1.7688571428571429E-2</v>
      </c>
      <c r="AX91">
        <v>0.1719</v>
      </c>
      <c r="AY91">
        <v>-6.3899999999999998E-2</v>
      </c>
      <c r="AZ91">
        <v>1.9E-3</v>
      </c>
      <c r="BA91" s="35">
        <f t="shared" si="51"/>
        <v>6.2757142857143566E-3</v>
      </c>
      <c r="BB91" s="35">
        <f t="shared" si="52"/>
        <v>6.3488571428571422E-2</v>
      </c>
      <c r="BC91" s="35">
        <f t="shared" si="53"/>
        <v>1.4885714285714285E-3</v>
      </c>
    </row>
    <row r="92" spans="1:55" ht="15">
      <c r="A92" s="1">
        <v>86</v>
      </c>
      <c r="B92">
        <v>0.31569999999999998</v>
      </c>
      <c r="C92">
        <v>3.0999999999999999E-3</v>
      </c>
      <c r="D92">
        <v>1.7899999999999999E-2</v>
      </c>
      <c r="E92" s="34">
        <f t="shared" si="27"/>
        <v>2.2249285714285694E-2</v>
      </c>
      <c r="F92" s="34">
        <f t="shared" si="28"/>
        <v>7.8078571428571442E-3</v>
      </c>
      <c r="G92" s="34">
        <f t="shared" si="29"/>
        <v>1.7488571428571426E-2</v>
      </c>
      <c r="H92">
        <v>0.23169999999999999</v>
      </c>
      <c r="I92">
        <v>5.0000000000000001E-3</v>
      </c>
      <c r="J92">
        <v>-1E-4</v>
      </c>
      <c r="K92" s="35">
        <f t="shared" si="30"/>
        <v>1.8078571428571388E-3</v>
      </c>
      <c r="L92" s="35">
        <f t="shared" si="31"/>
        <v>4.5885714285714288E-3</v>
      </c>
      <c r="M92" s="35">
        <f t="shared" si="32"/>
        <v>3.1142857142857155E-4</v>
      </c>
      <c r="N92">
        <v>0.27160000000000001</v>
      </c>
      <c r="O92">
        <v>4.4000000000000003E-3</v>
      </c>
      <c r="P92">
        <v>2.01E-2</v>
      </c>
      <c r="Q92" s="35">
        <f t="shared" si="33"/>
        <v>2.0971428571428474E-2</v>
      </c>
      <c r="R92" s="35">
        <f t="shared" si="34"/>
        <v>3.988571428571429E-3</v>
      </c>
      <c r="S92" s="35">
        <f t="shared" si="35"/>
        <v>1.9688571428571427E-2</v>
      </c>
      <c r="T92">
        <v>0.25600000000000001</v>
      </c>
      <c r="U92">
        <v>-5.67E-2</v>
      </c>
      <c r="V92">
        <v>1.2999999999999999E-3</v>
      </c>
      <c r="W92" s="35">
        <f t="shared" si="36"/>
        <v>2.3511428571428516E-2</v>
      </c>
      <c r="X92" s="35">
        <f t="shared" si="37"/>
        <v>5.6288571428571431E-2</v>
      </c>
      <c r="Y92" s="35">
        <f t="shared" si="38"/>
        <v>8.8857142857142845E-4</v>
      </c>
      <c r="Z92">
        <v>8.6800000000000002E-2</v>
      </c>
      <c r="AA92">
        <v>2.2800000000000001E-2</v>
      </c>
      <c r="AB92">
        <v>-1.7000000000000001E-2</v>
      </c>
      <c r="AC92" s="35">
        <f t="shared" si="39"/>
        <v>1.2592857142857128E-2</v>
      </c>
      <c r="AD92" s="35">
        <f t="shared" si="40"/>
        <v>2.2388571428571428E-2</v>
      </c>
      <c r="AE92" s="35">
        <f t="shared" si="41"/>
        <v>1.6588571428571428E-2</v>
      </c>
      <c r="AF92">
        <v>0.26650000000000001</v>
      </c>
      <c r="AG92">
        <v>-0.10639999999999999</v>
      </c>
      <c r="AH92">
        <v>-1.43E-2</v>
      </c>
      <c r="AI92" s="35">
        <f t="shared" si="42"/>
        <v>2.7679999999999899E-2</v>
      </c>
      <c r="AJ92" s="35">
        <f t="shared" si="43"/>
        <v>0.10598857142857142</v>
      </c>
      <c r="AK92" s="35">
        <f t="shared" si="44"/>
        <v>1.3888571428571429E-2</v>
      </c>
      <c r="AL92">
        <v>0.2077</v>
      </c>
      <c r="AM92">
        <v>-4.2099999999999999E-2</v>
      </c>
      <c r="AN92">
        <v>2.8799999999999999E-2</v>
      </c>
      <c r="AO92" s="35">
        <f t="shared" si="45"/>
        <v>8.6071428571428688E-3</v>
      </c>
      <c r="AP92" s="35">
        <f t="shared" si="46"/>
        <v>4.1688571428571429E-2</v>
      </c>
      <c r="AQ92" s="35">
        <f t="shared" si="47"/>
        <v>2.8388571428571426E-2</v>
      </c>
      <c r="AR92">
        <v>8.14E-2</v>
      </c>
      <c r="AS92">
        <v>6.8900000000000003E-2</v>
      </c>
      <c r="AT92">
        <v>-2.6599999999999999E-2</v>
      </c>
      <c r="AU92" s="35">
        <f t="shared" si="48"/>
        <v>3.7579285714285732E-2</v>
      </c>
      <c r="AV92" s="35">
        <f t="shared" si="49"/>
        <v>6.8488571428571426E-2</v>
      </c>
      <c r="AW92" s="35">
        <f t="shared" si="50"/>
        <v>2.6188571428571426E-2</v>
      </c>
      <c r="AX92">
        <v>0.218</v>
      </c>
      <c r="AY92">
        <v>-5.67E-2</v>
      </c>
      <c r="AZ92">
        <v>8.6E-3</v>
      </c>
      <c r="BA92" s="35">
        <f t="shared" si="51"/>
        <v>3.9824285714285645E-2</v>
      </c>
      <c r="BB92" s="35">
        <f t="shared" si="52"/>
        <v>5.6288571428571431E-2</v>
      </c>
      <c r="BC92" s="35">
        <f t="shared" si="53"/>
        <v>8.1885714285714287E-3</v>
      </c>
    </row>
    <row r="93" spans="1:55" ht="15">
      <c r="A93" s="1">
        <v>87</v>
      </c>
      <c r="B93">
        <v>0.32069999999999999</v>
      </c>
      <c r="C93">
        <v>1.34E-2</v>
      </c>
      <c r="D93">
        <v>7.0000000000000001E-3</v>
      </c>
      <c r="E93" s="34">
        <f t="shared" si="27"/>
        <v>2.7249285714285698E-2</v>
      </c>
      <c r="F93" s="34">
        <f t="shared" si="28"/>
        <v>2.492142857142856E-3</v>
      </c>
      <c r="G93" s="34">
        <f t="shared" si="29"/>
        <v>6.5885714285714289E-3</v>
      </c>
      <c r="H93">
        <v>0.2427</v>
      </c>
      <c r="I93">
        <v>1.4999999999999999E-2</v>
      </c>
      <c r="J93">
        <v>3.6499999999999998E-2</v>
      </c>
      <c r="K93" s="35">
        <f t="shared" si="30"/>
        <v>9.1921428571428709E-3</v>
      </c>
      <c r="L93" s="35">
        <f t="shared" si="31"/>
        <v>1.4588571428571428E-2</v>
      </c>
      <c r="M93" s="35">
        <f t="shared" si="32"/>
        <v>3.6088571428571428E-2</v>
      </c>
      <c r="N93">
        <v>0.26819999999999999</v>
      </c>
      <c r="O93">
        <v>-8.9999999999999998E-4</v>
      </c>
      <c r="P93">
        <v>9.5999999999999992E-3</v>
      </c>
      <c r="Q93" s="35">
        <f t="shared" si="33"/>
        <v>2.4371428571428488E-2</v>
      </c>
      <c r="R93" s="35">
        <f t="shared" si="34"/>
        <v>4.8857142857142849E-4</v>
      </c>
      <c r="S93" s="35">
        <f t="shared" si="35"/>
        <v>9.1885714285714279E-3</v>
      </c>
      <c r="T93">
        <v>0.26840000000000003</v>
      </c>
      <c r="U93">
        <v>-4.5699999999999998E-2</v>
      </c>
      <c r="V93">
        <v>-2.0000000000000001E-4</v>
      </c>
      <c r="W93" s="35">
        <f t="shared" si="36"/>
        <v>3.5911428571428539E-2</v>
      </c>
      <c r="X93" s="35">
        <f t="shared" si="37"/>
        <v>4.5288571428571428E-2</v>
      </c>
      <c r="Y93" s="35">
        <f t="shared" si="38"/>
        <v>2.1142857142857153E-4</v>
      </c>
      <c r="Z93">
        <v>5.6099999999999997E-2</v>
      </c>
      <c r="AA93">
        <v>-0.06</v>
      </c>
      <c r="AB93">
        <v>3.9699999999999999E-2</v>
      </c>
      <c r="AC93" s="35">
        <f t="shared" si="39"/>
        <v>4.3292857142857133E-2</v>
      </c>
      <c r="AD93" s="35">
        <f t="shared" si="40"/>
        <v>5.9588571428571428E-2</v>
      </c>
      <c r="AE93" s="35">
        <f t="shared" si="41"/>
        <v>3.928857142857143E-2</v>
      </c>
      <c r="AF93">
        <v>0.2969</v>
      </c>
      <c r="AG93">
        <v>-8.2799999999999999E-2</v>
      </c>
      <c r="AH93">
        <v>-1.11E-2</v>
      </c>
      <c r="AI93" s="35">
        <f t="shared" si="42"/>
        <v>5.8079999999999882E-2</v>
      </c>
      <c r="AJ93" s="35">
        <f t="shared" si="43"/>
        <v>8.2388571428571422E-2</v>
      </c>
      <c r="AK93" s="35">
        <f t="shared" si="44"/>
        <v>1.0688571428571429E-2</v>
      </c>
      <c r="AL93">
        <v>0.2354</v>
      </c>
      <c r="AM93">
        <v>-1.7999999999999999E-2</v>
      </c>
      <c r="AN93">
        <v>-3.2000000000000002E-3</v>
      </c>
      <c r="AO93" s="35">
        <f t="shared" si="45"/>
        <v>1.9092857142857134E-2</v>
      </c>
      <c r="AP93" s="35">
        <f t="shared" si="46"/>
        <v>1.7588571428571426E-2</v>
      </c>
      <c r="AQ93" s="35">
        <f t="shared" si="47"/>
        <v>2.7885714285714285E-3</v>
      </c>
      <c r="AR93">
        <v>0.1211</v>
      </c>
      <c r="AS93">
        <v>-1.7000000000000001E-2</v>
      </c>
      <c r="AT93">
        <v>-1.8100000000000002E-2</v>
      </c>
      <c r="AU93" s="35">
        <f t="shared" si="48"/>
        <v>2.1207142857142675E-3</v>
      </c>
      <c r="AV93" s="35">
        <f t="shared" si="49"/>
        <v>1.6588571428571428E-2</v>
      </c>
      <c r="AW93" s="35">
        <f t="shared" si="50"/>
        <v>1.7688571428571429E-2</v>
      </c>
      <c r="AX93">
        <v>0.224</v>
      </c>
      <c r="AY93">
        <v>-9.7699999999999995E-2</v>
      </c>
      <c r="AZ93">
        <v>-2.0400000000000001E-2</v>
      </c>
      <c r="BA93" s="35">
        <f t="shared" si="51"/>
        <v>4.5824285714285651E-2</v>
      </c>
      <c r="BB93" s="35">
        <f t="shared" si="52"/>
        <v>9.7288571428571419E-2</v>
      </c>
      <c r="BC93" s="35">
        <f t="shared" si="53"/>
        <v>1.9988571428571428E-2</v>
      </c>
    </row>
    <row r="94" spans="1:55" ht="15">
      <c r="A94" s="1">
        <v>88</v>
      </c>
      <c r="B94">
        <v>0.31769999999999998</v>
      </c>
      <c r="C94">
        <v>1.0699999999999999E-2</v>
      </c>
      <c r="D94">
        <v>2.6499999999999999E-2</v>
      </c>
      <c r="E94" s="34">
        <f t="shared" si="27"/>
        <v>2.4249285714285695E-2</v>
      </c>
      <c r="F94" s="34">
        <f t="shared" si="28"/>
        <v>2.0785714285714504E-4</v>
      </c>
      <c r="G94" s="34">
        <f t="shared" si="29"/>
        <v>2.6088571428571426E-2</v>
      </c>
      <c r="H94">
        <v>0.24929999999999999</v>
      </c>
      <c r="I94">
        <v>-4.7999999999999996E-3</v>
      </c>
      <c r="J94">
        <v>4.4200000000000003E-2</v>
      </c>
      <c r="K94" s="35">
        <f t="shared" si="30"/>
        <v>1.5792142857142866E-2</v>
      </c>
      <c r="L94" s="35">
        <f t="shared" si="31"/>
        <v>4.3885714285714283E-3</v>
      </c>
      <c r="M94" s="35">
        <f t="shared" si="32"/>
        <v>4.3788571428571434E-2</v>
      </c>
      <c r="N94">
        <v>0.27989999999999998</v>
      </c>
      <c r="O94">
        <v>3.3300000000000003E-2</v>
      </c>
      <c r="P94">
        <v>1.24E-2</v>
      </c>
      <c r="Q94" s="35">
        <f t="shared" si="33"/>
        <v>1.26714285714285E-2</v>
      </c>
      <c r="R94" s="35">
        <f t="shared" si="34"/>
        <v>3.2888571428571434E-2</v>
      </c>
      <c r="S94" s="35">
        <f t="shared" si="35"/>
        <v>1.1988571428571428E-2</v>
      </c>
      <c r="T94">
        <v>0.27410000000000001</v>
      </c>
      <c r="U94">
        <v>-3.49E-2</v>
      </c>
      <c r="V94">
        <v>1.04E-2</v>
      </c>
      <c r="W94" s="35">
        <f t="shared" si="36"/>
        <v>4.1611428571428521E-2</v>
      </c>
      <c r="X94" s="35">
        <f t="shared" si="37"/>
        <v>3.4488571428571431E-2</v>
      </c>
      <c r="Y94" s="35">
        <f t="shared" si="38"/>
        <v>9.9885714285714283E-3</v>
      </c>
      <c r="Z94">
        <v>0.1255</v>
      </c>
      <c r="AA94">
        <v>-8.8800000000000004E-2</v>
      </c>
      <c r="AB94">
        <v>6.1600000000000002E-2</v>
      </c>
      <c r="AC94" s="35">
        <f t="shared" si="39"/>
        <v>2.610714285714287E-2</v>
      </c>
      <c r="AD94" s="35">
        <f t="shared" si="40"/>
        <v>8.8388571428571427E-2</v>
      </c>
      <c r="AE94" s="35">
        <f t="shared" si="41"/>
        <v>6.1188571428571432E-2</v>
      </c>
      <c r="AF94">
        <v>0.28989999999999999</v>
      </c>
      <c r="AG94">
        <v>-0.1145</v>
      </c>
      <c r="AH94">
        <v>-1.18E-2</v>
      </c>
      <c r="AI94" s="35">
        <f t="shared" si="42"/>
        <v>5.1079999999999876E-2</v>
      </c>
      <c r="AJ94" s="35">
        <f t="shared" si="43"/>
        <v>0.11408857142857143</v>
      </c>
      <c r="AK94" s="35">
        <f t="shared" si="44"/>
        <v>1.1388571428571428E-2</v>
      </c>
      <c r="AL94">
        <v>0.21429999999999999</v>
      </c>
      <c r="AM94">
        <v>-4.3799999999999999E-2</v>
      </c>
      <c r="AN94">
        <v>-1.2200000000000001E-2</v>
      </c>
      <c r="AO94" s="35">
        <f t="shared" si="45"/>
        <v>2.007142857142874E-3</v>
      </c>
      <c r="AP94" s="35">
        <f t="shared" si="46"/>
        <v>4.3388571428571429E-2</v>
      </c>
      <c r="AQ94" s="35">
        <f t="shared" si="47"/>
        <v>1.178857142857143E-2</v>
      </c>
      <c r="AR94">
        <v>0.1419</v>
      </c>
      <c r="AS94">
        <v>-4.5900000000000003E-2</v>
      </c>
      <c r="AT94">
        <v>6.6E-3</v>
      </c>
      <c r="AU94" s="35">
        <f t="shared" si="48"/>
        <v>2.2920714285714267E-2</v>
      </c>
      <c r="AV94" s="35">
        <f t="shared" si="49"/>
        <v>4.5488571428571434E-2</v>
      </c>
      <c r="AW94" s="35">
        <f t="shared" si="50"/>
        <v>6.1885714285714287E-3</v>
      </c>
      <c r="AX94">
        <v>0.13450000000000001</v>
      </c>
      <c r="AY94">
        <v>-4.1799999999999997E-2</v>
      </c>
      <c r="AZ94">
        <v>2.8E-3</v>
      </c>
      <c r="BA94" s="35">
        <f t="shared" si="51"/>
        <v>4.3675714285714345E-2</v>
      </c>
      <c r="BB94" s="35">
        <f t="shared" si="52"/>
        <v>4.1388571428571427E-2</v>
      </c>
      <c r="BC94" s="35">
        <f t="shared" si="53"/>
        <v>2.3885714285714283E-3</v>
      </c>
    </row>
    <row r="95" spans="1:55" ht="15">
      <c r="A95" s="1">
        <v>89</v>
      </c>
      <c r="B95">
        <v>0.33129999999999998</v>
      </c>
      <c r="C95">
        <v>6.7000000000000002E-3</v>
      </c>
      <c r="D95">
        <v>2.2599999999999999E-2</v>
      </c>
      <c r="E95" s="34">
        <f t="shared" si="27"/>
        <v>3.7849285714285696E-2</v>
      </c>
      <c r="F95" s="34">
        <f t="shared" si="28"/>
        <v>4.2078571428571443E-3</v>
      </c>
      <c r="G95" s="34">
        <f t="shared" si="29"/>
        <v>2.2188571428571426E-2</v>
      </c>
      <c r="H95">
        <v>0.2334</v>
      </c>
      <c r="I95">
        <v>3.3999999999999998E-3</v>
      </c>
      <c r="J95">
        <v>-6.0000000000000001E-3</v>
      </c>
      <c r="K95" s="35">
        <f t="shared" si="30"/>
        <v>1.0785714285713177E-4</v>
      </c>
      <c r="L95" s="35">
        <f t="shared" si="31"/>
        <v>2.9885714285714281E-3</v>
      </c>
      <c r="M95" s="35">
        <f t="shared" si="32"/>
        <v>5.5885714285714289E-3</v>
      </c>
      <c r="N95">
        <v>0.27929999999999999</v>
      </c>
      <c r="O95">
        <v>4.1999999999999997E-3</v>
      </c>
      <c r="P95">
        <v>-6.7999999999999996E-3</v>
      </c>
      <c r="Q95" s="35">
        <f t="shared" si="33"/>
        <v>1.327142857142849E-2</v>
      </c>
      <c r="R95" s="35">
        <f t="shared" si="34"/>
        <v>3.788571428571428E-3</v>
      </c>
      <c r="S95" s="35">
        <f t="shared" si="35"/>
        <v>6.3885714285714284E-3</v>
      </c>
      <c r="T95">
        <v>0.28989999999999999</v>
      </c>
      <c r="U95">
        <v>-5.4100000000000002E-2</v>
      </c>
      <c r="V95">
        <v>7.7999999999999996E-3</v>
      </c>
      <c r="W95" s="35">
        <f t="shared" si="36"/>
        <v>5.7411428571428502E-2</v>
      </c>
      <c r="X95" s="35">
        <f t="shared" si="37"/>
        <v>5.3688571428571433E-2</v>
      </c>
      <c r="Y95" s="35">
        <f t="shared" si="38"/>
        <v>7.3885714285714284E-3</v>
      </c>
      <c r="Z95">
        <v>0.13589999999999999</v>
      </c>
      <c r="AA95">
        <v>-4.4900000000000002E-2</v>
      </c>
      <c r="AB95">
        <v>4.6899999999999997E-2</v>
      </c>
      <c r="AC95" s="35">
        <f t="shared" si="39"/>
        <v>3.6507142857142863E-2</v>
      </c>
      <c r="AD95" s="35">
        <f t="shared" si="40"/>
        <v>4.4488571428571433E-2</v>
      </c>
      <c r="AE95" s="35">
        <f t="shared" si="41"/>
        <v>4.6488571428571428E-2</v>
      </c>
      <c r="AF95">
        <v>0.27889999999999998</v>
      </c>
      <c r="AG95">
        <v>-5.3600000000000002E-2</v>
      </c>
      <c r="AH95">
        <v>-2.3599999999999999E-2</v>
      </c>
      <c r="AI95" s="35">
        <f t="shared" si="42"/>
        <v>4.0079999999999866E-2</v>
      </c>
      <c r="AJ95" s="35">
        <f t="shared" si="43"/>
        <v>5.3188571428571432E-2</v>
      </c>
      <c r="AK95" s="35">
        <f t="shared" si="44"/>
        <v>2.3188571428571426E-2</v>
      </c>
      <c r="AL95">
        <v>0.2238</v>
      </c>
      <c r="AM95">
        <v>-5.5100000000000003E-2</v>
      </c>
      <c r="AN95">
        <v>-4.4999999999999997E-3</v>
      </c>
      <c r="AO95" s="35">
        <f t="shared" si="45"/>
        <v>7.4928571428571344E-3</v>
      </c>
      <c r="AP95" s="35">
        <f t="shared" si="46"/>
        <v>5.4688571428571434E-2</v>
      </c>
      <c r="AQ95" s="35">
        <f t="shared" si="47"/>
        <v>4.0885714285714284E-3</v>
      </c>
      <c r="AR95">
        <v>0.1321</v>
      </c>
      <c r="AS95">
        <v>-9.11E-2</v>
      </c>
      <c r="AT95">
        <v>1.6500000000000001E-2</v>
      </c>
      <c r="AU95" s="35">
        <f t="shared" si="48"/>
        <v>1.3120714285714263E-2</v>
      </c>
      <c r="AV95" s="35">
        <f t="shared" si="49"/>
        <v>9.0688571428571424E-2</v>
      </c>
      <c r="AW95" s="35">
        <f t="shared" si="50"/>
        <v>1.6088571428571428E-2</v>
      </c>
      <c r="AX95">
        <v>0.20080000000000001</v>
      </c>
      <c r="AY95">
        <v>-7.1599999999999997E-2</v>
      </c>
      <c r="AZ95">
        <v>1.2999999999999999E-3</v>
      </c>
      <c r="BA95" s="35">
        <f t="shared" si="51"/>
        <v>2.2624285714285652E-2</v>
      </c>
      <c r="BB95" s="35">
        <f t="shared" si="52"/>
        <v>7.1188571428571421E-2</v>
      </c>
      <c r="BC95" s="35">
        <f t="shared" si="53"/>
        <v>8.8857142857142845E-4</v>
      </c>
    </row>
    <row r="96" spans="1:55" ht="15">
      <c r="A96" s="1">
        <v>90</v>
      </c>
      <c r="B96">
        <v>0.32350000000000001</v>
      </c>
      <c r="C96">
        <v>-1.67E-2</v>
      </c>
      <c r="D96">
        <v>-6.1000000000000004E-3</v>
      </c>
      <c r="E96" s="34">
        <f t="shared" si="27"/>
        <v>3.0049285714285723E-2</v>
      </c>
      <c r="F96" s="34">
        <f t="shared" si="28"/>
        <v>5.7921428571428551E-3</v>
      </c>
      <c r="G96" s="34">
        <f t="shared" si="29"/>
        <v>5.6885714285714291E-3</v>
      </c>
      <c r="H96">
        <v>0.24110000000000001</v>
      </c>
      <c r="I96">
        <v>-2.7699999999999999E-2</v>
      </c>
      <c r="J96">
        <v>-1.6400000000000001E-2</v>
      </c>
      <c r="K96" s="35">
        <f t="shared" si="30"/>
        <v>7.5921428571428806E-3</v>
      </c>
      <c r="L96" s="35">
        <f t="shared" si="31"/>
        <v>2.7288571428571426E-2</v>
      </c>
      <c r="M96" s="35">
        <f t="shared" si="32"/>
        <v>1.5988571428571428E-2</v>
      </c>
      <c r="N96">
        <v>0.24909999999999999</v>
      </c>
      <c r="O96">
        <v>-2.9999999999999997E-4</v>
      </c>
      <c r="P96">
        <v>2.92E-2</v>
      </c>
      <c r="Q96" s="35">
        <f t="shared" si="33"/>
        <v>4.3471428571428494E-2</v>
      </c>
      <c r="R96" s="35">
        <f t="shared" si="34"/>
        <v>1.1142857142857157E-4</v>
      </c>
      <c r="S96" s="35">
        <f t="shared" si="35"/>
        <v>2.8788571428571427E-2</v>
      </c>
      <c r="T96">
        <v>0.29859999999999998</v>
      </c>
      <c r="U96">
        <v>-9.8699999999999996E-2</v>
      </c>
      <c r="V96">
        <v>-3.5999999999999999E-3</v>
      </c>
      <c r="W96" s="35">
        <f t="shared" si="36"/>
        <v>6.6111428571428488E-2</v>
      </c>
      <c r="X96" s="35">
        <f t="shared" si="37"/>
        <v>9.828857142857142E-2</v>
      </c>
      <c r="Y96" s="35">
        <f t="shared" si="38"/>
        <v>3.1885714285714282E-3</v>
      </c>
      <c r="Z96">
        <v>9.06E-2</v>
      </c>
      <c r="AA96">
        <v>3.8E-3</v>
      </c>
      <c r="AB96">
        <v>1.1000000000000001E-3</v>
      </c>
      <c r="AC96" s="35">
        <f t="shared" si="39"/>
        <v>8.79285714285713E-3</v>
      </c>
      <c r="AD96" s="35">
        <f t="shared" si="40"/>
        <v>3.3885714285714283E-3</v>
      </c>
      <c r="AE96" s="35">
        <f t="shared" si="41"/>
        <v>6.8857142857142858E-4</v>
      </c>
      <c r="AF96">
        <v>0.2306</v>
      </c>
      <c r="AG96">
        <v>-5.5300000000000002E-2</v>
      </c>
      <c r="AH96">
        <v>-1.41E-2</v>
      </c>
      <c r="AI96" s="35">
        <f t="shared" si="42"/>
        <v>8.2200000000001161E-3</v>
      </c>
      <c r="AJ96" s="35">
        <f t="shared" si="43"/>
        <v>5.4888571428571432E-2</v>
      </c>
      <c r="AK96" s="35">
        <f t="shared" si="44"/>
        <v>1.3688571428571428E-2</v>
      </c>
      <c r="AL96">
        <v>0.25530000000000003</v>
      </c>
      <c r="AM96">
        <v>-4.6300000000000001E-2</v>
      </c>
      <c r="AN96">
        <v>-1.37E-2</v>
      </c>
      <c r="AO96" s="35">
        <f t="shared" si="45"/>
        <v>3.8992857142857162E-2</v>
      </c>
      <c r="AP96" s="35">
        <f t="shared" si="46"/>
        <v>4.5888571428571431E-2</v>
      </c>
      <c r="AQ96" s="35">
        <f t="shared" si="47"/>
        <v>1.3288571428571429E-2</v>
      </c>
      <c r="AR96">
        <v>0.121</v>
      </c>
      <c r="AS96">
        <v>-8.0299999999999996E-2</v>
      </c>
      <c r="AT96">
        <v>1.03E-2</v>
      </c>
      <c r="AU96" s="35">
        <f t="shared" si="48"/>
        <v>2.0207142857142646E-3</v>
      </c>
      <c r="AV96" s="35">
        <f t="shared" si="49"/>
        <v>7.988857142857142E-2</v>
      </c>
      <c r="AW96" s="35">
        <f t="shared" si="50"/>
        <v>9.8885714285714289E-3</v>
      </c>
      <c r="AX96">
        <v>0.19719999999999999</v>
      </c>
      <c r="AY96">
        <v>-5.4999999999999997E-3</v>
      </c>
      <c r="AZ96">
        <v>-1.4999999999999999E-2</v>
      </c>
      <c r="BA96" s="35">
        <f t="shared" si="51"/>
        <v>1.9024285714285633E-2</v>
      </c>
      <c r="BB96" s="35">
        <f t="shared" si="52"/>
        <v>5.0885714285714284E-3</v>
      </c>
      <c r="BC96" s="35">
        <f t="shared" si="53"/>
        <v>1.4588571428571428E-2</v>
      </c>
    </row>
    <row r="97" spans="1:55" ht="15">
      <c r="A97" s="1">
        <v>91</v>
      </c>
      <c r="B97">
        <v>0.2974</v>
      </c>
      <c r="C97">
        <v>-1.0999999999999999E-2</v>
      </c>
      <c r="D97">
        <v>-1.54E-2</v>
      </c>
      <c r="E97" s="34">
        <f t="shared" si="27"/>
        <v>3.9492857142857107E-3</v>
      </c>
      <c r="F97" s="34">
        <f t="shared" si="28"/>
        <v>9.2142857142854875E-5</v>
      </c>
      <c r="G97" s="34">
        <f t="shared" si="29"/>
        <v>1.4988571428571429E-2</v>
      </c>
      <c r="H97">
        <v>0.25640000000000002</v>
      </c>
      <c r="I97">
        <v>-1.6400000000000001E-2</v>
      </c>
      <c r="J97">
        <v>-1E-4</v>
      </c>
      <c r="K97" s="35">
        <f t="shared" si="30"/>
        <v>2.2892142857142889E-2</v>
      </c>
      <c r="L97" s="35">
        <f t="shared" si="31"/>
        <v>1.5988571428571428E-2</v>
      </c>
      <c r="M97" s="35">
        <f t="shared" si="32"/>
        <v>3.1142857142857155E-4</v>
      </c>
      <c r="N97">
        <v>0.2611</v>
      </c>
      <c r="O97">
        <v>6.4000000000000003E-3</v>
      </c>
      <c r="P97">
        <v>1.14E-2</v>
      </c>
      <c r="Q97" s="35">
        <f t="shared" si="33"/>
        <v>3.1471428571428484E-2</v>
      </c>
      <c r="R97" s="35">
        <f t="shared" si="34"/>
        <v>5.988571428571429E-3</v>
      </c>
      <c r="S97" s="35">
        <f t="shared" si="35"/>
        <v>1.0988571428571429E-2</v>
      </c>
      <c r="T97">
        <v>0.30449999999999999</v>
      </c>
      <c r="U97">
        <v>-7.8399999999999997E-2</v>
      </c>
      <c r="V97">
        <v>-3.2000000000000002E-3</v>
      </c>
      <c r="W97" s="35">
        <f t="shared" si="36"/>
        <v>7.2011428571428504E-2</v>
      </c>
      <c r="X97" s="35">
        <f t="shared" si="37"/>
        <v>7.7988571428571421E-2</v>
      </c>
      <c r="Y97" s="35">
        <f t="shared" si="38"/>
        <v>2.7885714285714285E-3</v>
      </c>
      <c r="Z97">
        <v>9.9599999999999994E-2</v>
      </c>
      <c r="AA97">
        <v>-6.0999999999999999E-2</v>
      </c>
      <c r="AB97">
        <v>1.8E-3</v>
      </c>
      <c r="AC97" s="35">
        <f t="shared" si="39"/>
        <v>2.0714285714286407E-4</v>
      </c>
      <c r="AD97" s="35">
        <f t="shared" si="40"/>
        <v>6.0588571428571429E-2</v>
      </c>
      <c r="AE97" s="35">
        <f t="shared" si="41"/>
        <v>1.3885714285714285E-3</v>
      </c>
      <c r="AF97">
        <v>0.2006</v>
      </c>
      <c r="AG97">
        <v>-9.7699999999999995E-2</v>
      </c>
      <c r="AH97">
        <v>1.8700000000000001E-2</v>
      </c>
      <c r="AI97" s="35">
        <f t="shared" si="42"/>
        <v>3.8220000000000115E-2</v>
      </c>
      <c r="AJ97" s="35">
        <f t="shared" si="43"/>
        <v>9.7288571428571419E-2</v>
      </c>
      <c r="AK97" s="35">
        <f t="shared" si="44"/>
        <v>1.8288571428571428E-2</v>
      </c>
      <c r="AL97">
        <v>0.22270000000000001</v>
      </c>
      <c r="AM97">
        <v>-4.1200000000000001E-2</v>
      </c>
      <c r="AN97">
        <v>-5.1000000000000004E-3</v>
      </c>
      <c r="AO97" s="35">
        <f t="shared" si="45"/>
        <v>6.3928571428571446E-3</v>
      </c>
      <c r="AP97" s="35">
        <f t="shared" si="46"/>
        <v>4.0788571428571431E-2</v>
      </c>
      <c r="AQ97" s="35">
        <f t="shared" si="47"/>
        <v>4.6885714285714291E-3</v>
      </c>
      <c r="AR97">
        <v>0.13020000000000001</v>
      </c>
      <c r="AS97">
        <v>2.0299999999999999E-2</v>
      </c>
      <c r="AT97">
        <v>2.23E-2</v>
      </c>
      <c r="AU97" s="35">
        <f t="shared" si="48"/>
        <v>1.1220714285714278E-2</v>
      </c>
      <c r="AV97" s="35">
        <f t="shared" si="49"/>
        <v>1.9888571428571426E-2</v>
      </c>
      <c r="AW97" s="35">
        <f t="shared" si="50"/>
        <v>2.1888571428571427E-2</v>
      </c>
      <c r="AX97">
        <v>0.2039</v>
      </c>
      <c r="AY97">
        <v>-3.4200000000000001E-2</v>
      </c>
      <c r="AZ97">
        <v>-2.12E-2</v>
      </c>
      <c r="BA97" s="35">
        <f t="shared" si="51"/>
        <v>2.5724285714285644E-2</v>
      </c>
      <c r="BB97" s="35">
        <f t="shared" si="52"/>
        <v>3.3788571428571432E-2</v>
      </c>
      <c r="BC97" s="35">
        <f t="shared" si="53"/>
        <v>2.0788571428571427E-2</v>
      </c>
    </row>
    <row r="98" spans="1:55" ht="15">
      <c r="A98" s="1">
        <v>92</v>
      </c>
      <c r="B98">
        <v>0.29949999999999999</v>
      </c>
      <c r="C98">
        <v>2.8999999999999998E-3</v>
      </c>
      <c r="D98">
        <v>-1.17E-2</v>
      </c>
      <c r="E98" s="34">
        <f t="shared" si="27"/>
        <v>6.0492857142857015E-3</v>
      </c>
      <c r="F98" s="34">
        <f t="shared" si="28"/>
        <v>8.0078571428571447E-3</v>
      </c>
      <c r="G98" s="34">
        <f t="shared" si="29"/>
        <v>1.1288571428571429E-2</v>
      </c>
      <c r="H98">
        <v>0.25190000000000001</v>
      </c>
      <c r="I98">
        <v>-2.9999999999999997E-4</v>
      </c>
      <c r="J98">
        <v>8.0000000000000002E-3</v>
      </c>
      <c r="K98" s="35">
        <f t="shared" si="30"/>
        <v>1.8392142857142885E-2</v>
      </c>
      <c r="L98" s="35">
        <f t="shared" si="31"/>
        <v>1.1142857142857157E-4</v>
      </c>
      <c r="M98" s="35">
        <f t="shared" si="32"/>
        <v>7.5885714285714289E-3</v>
      </c>
      <c r="N98">
        <v>0.28670000000000001</v>
      </c>
      <c r="O98">
        <v>-5.7999999999999996E-3</v>
      </c>
      <c r="P98">
        <v>-1.2500000000000001E-2</v>
      </c>
      <c r="Q98" s="35">
        <f t="shared" si="33"/>
        <v>5.871428571428472E-3</v>
      </c>
      <c r="R98" s="35">
        <f t="shared" si="34"/>
        <v>5.3885714285714283E-3</v>
      </c>
      <c r="S98" s="35">
        <f t="shared" si="35"/>
        <v>1.2088571428571429E-2</v>
      </c>
      <c r="T98">
        <v>0.30790000000000001</v>
      </c>
      <c r="U98">
        <v>-5.9799999999999999E-2</v>
      </c>
      <c r="V98">
        <v>-1.84E-2</v>
      </c>
      <c r="W98" s="35">
        <f t="shared" si="36"/>
        <v>7.5411428571428518E-2</v>
      </c>
      <c r="X98" s="35">
        <f t="shared" si="37"/>
        <v>5.9388571428571429E-2</v>
      </c>
      <c r="Y98" s="35">
        <f t="shared" si="38"/>
        <v>1.7988571428571427E-2</v>
      </c>
      <c r="Z98">
        <v>9.5699999999999993E-2</v>
      </c>
      <c r="AA98">
        <v>-8.3199999999999996E-2</v>
      </c>
      <c r="AB98">
        <v>4.1999999999999997E-3</v>
      </c>
      <c r="AC98" s="35">
        <f t="shared" si="39"/>
        <v>3.6928571428571366E-3</v>
      </c>
      <c r="AD98" s="35">
        <f t="shared" si="40"/>
        <v>8.278857142857142E-2</v>
      </c>
      <c r="AE98" s="35">
        <f t="shared" si="41"/>
        <v>3.788571428571428E-3</v>
      </c>
      <c r="AF98">
        <v>0.24490000000000001</v>
      </c>
      <c r="AG98">
        <v>-6.4199999999999993E-2</v>
      </c>
      <c r="AH98">
        <v>5.1000000000000004E-3</v>
      </c>
      <c r="AI98" s="35">
        <f t="shared" si="42"/>
        <v>6.079999999999891E-3</v>
      </c>
      <c r="AJ98" s="35">
        <f t="shared" si="43"/>
        <v>6.3788571428571417E-2</v>
      </c>
      <c r="AK98" s="35">
        <f t="shared" si="44"/>
        <v>4.6885714285714291E-3</v>
      </c>
      <c r="AL98">
        <v>0.22850000000000001</v>
      </c>
      <c r="AM98">
        <v>-5.0000000000000001E-4</v>
      </c>
      <c r="AN98">
        <v>-1.06E-2</v>
      </c>
      <c r="AO98" s="35">
        <f t="shared" si="45"/>
        <v>1.2192857142857144E-2</v>
      </c>
      <c r="AP98" s="35">
        <f t="shared" si="46"/>
        <v>8.8571428571428471E-5</v>
      </c>
      <c r="AQ98" s="35">
        <f t="shared" si="47"/>
        <v>1.0188571428571429E-2</v>
      </c>
      <c r="AR98">
        <v>0.1094</v>
      </c>
      <c r="AS98">
        <v>-8.8000000000000005E-3</v>
      </c>
      <c r="AT98">
        <v>1.3899999999999999E-2</v>
      </c>
      <c r="AU98" s="35">
        <f t="shared" si="48"/>
        <v>9.5792857142857346E-3</v>
      </c>
      <c r="AV98" s="35">
        <f t="shared" si="49"/>
        <v>8.3885714285714293E-3</v>
      </c>
      <c r="AW98" s="35">
        <f t="shared" si="50"/>
        <v>1.3488571428571428E-2</v>
      </c>
      <c r="AX98">
        <v>0.1797</v>
      </c>
      <c r="AY98">
        <v>-6.7199999999999996E-2</v>
      </c>
      <c r="AZ98">
        <v>1.5599999999999999E-2</v>
      </c>
      <c r="BA98" s="35">
        <f t="shared" si="51"/>
        <v>1.5242857142856447E-3</v>
      </c>
      <c r="BB98" s="35">
        <f t="shared" si="52"/>
        <v>6.6788571428571419E-2</v>
      </c>
      <c r="BC98" s="35">
        <f t="shared" si="53"/>
        <v>1.5188571428571428E-2</v>
      </c>
    </row>
    <row r="99" spans="1:55" ht="15">
      <c r="A99" s="1">
        <v>93</v>
      </c>
      <c r="B99">
        <v>0.2989</v>
      </c>
      <c r="C99">
        <v>-3.8999999999999998E-3</v>
      </c>
      <c r="D99">
        <v>-9.9000000000000008E-3</v>
      </c>
      <c r="E99" s="34">
        <f t="shared" si="27"/>
        <v>5.4492857142857121E-3</v>
      </c>
      <c r="F99" s="34">
        <f t="shared" si="28"/>
        <v>7.0078571428571447E-3</v>
      </c>
      <c r="G99" s="34">
        <f t="shared" si="29"/>
        <v>9.4885714285714295E-3</v>
      </c>
      <c r="H99">
        <v>0.28199999999999997</v>
      </c>
      <c r="I99">
        <v>1.1999999999999999E-3</v>
      </c>
      <c r="J99">
        <v>-5.1000000000000004E-3</v>
      </c>
      <c r="K99" s="35">
        <f t="shared" si="30"/>
        <v>4.8492142857142845E-2</v>
      </c>
      <c r="L99" s="35">
        <f t="shared" si="31"/>
        <v>7.8857142857142841E-4</v>
      </c>
      <c r="M99" s="35">
        <f t="shared" si="32"/>
        <v>4.6885714285714291E-3</v>
      </c>
      <c r="N99">
        <v>0.27450000000000002</v>
      </c>
      <c r="O99">
        <v>-2.0000000000000001E-4</v>
      </c>
      <c r="P99">
        <v>-2.0000000000000001E-4</v>
      </c>
      <c r="Q99" s="35">
        <f t="shared" si="33"/>
        <v>1.8071428571428461E-2</v>
      </c>
      <c r="R99" s="35">
        <f t="shared" si="34"/>
        <v>2.1142857142857153E-4</v>
      </c>
      <c r="S99" s="35">
        <f t="shared" si="35"/>
        <v>2.1142857142857153E-4</v>
      </c>
      <c r="T99">
        <v>0.26550000000000001</v>
      </c>
      <c r="U99">
        <v>-6.8000000000000005E-2</v>
      </c>
      <c r="V99">
        <v>2.9999999999999997E-4</v>
      </c>
      <c r="W99" s="35">
        <f t="shared" si="36"/>
        <v>3.3011428571428525E-2</v>
      </c>
      <c r="X99" s="35">
        <f t="shared" si="37"/>
        <v>6.7588571428571428E-2</v>
      </c>
      <c r="Y99" s="35">
        <f t="shared" si="38"/>
        <v>1.1142857142857157E-4</v>
      </c>
      <c r="Z99">
        <v>8.8400000000000006E-2</v>
      </c>
      <c r="AA99">
        <v>-4.4400000000000002E-2</v>
      </c>
      <c r="AB99">
        <v>3.8999999999999998E-3</v>
      </c>
      <c r="AC99" s="35">
        <f t="shared" si="39"/>
        <v>1.0992857142857124E-2</v>
      </c>
      <c r="AD99" s="35">
        <f t="shared" si="40"/>
        <v>4.3988571428571432E-2</v>
      </c>
      <c r="AE99" s="35">
        <f t="shared" si="41"/>
        <v>3.4885714285714281E-3</v>
      </c>
      <c r="AF99">
        <v>0.2626</v>
      </c>
      <c r="AG99">
        <v>-9.2399999999999996E-2</v>
      </c>
      <c r="AH99">
        <v>-1.0500000000000001E-2</v>
      </c>
      <c r="AI99" s="35">
        <f t="shared" si="42"/>
        <v>2.3779999999999885E-2</v>
      </c>
      <c r="AJ99" s="35">
        <f t="shared" si="43"/>
        <v>9.198857142857142E-2</v>
      </c>
      <c r="AK99" s="35">
        <f t="shared" si="44"/>
        <v>1.0088571428571429E-2</v>
      </c>
      <c r="AL99">
        <v>0.2319</v>
      </c>
      <c r="AM99">
        <v>-3.3599999999999998E-2</v>
      </c>
      <c r="AN99">
        <v>-3.8199999999999998E-2</v>
      </c>
      <c r="AO99" s="35">
        <f t="shared" si="45"/>
        <v>1.5592857142857131E-2</v>
      </c>
      <c r="AP99" s="35">
        <f t="shared" si="46"/>
        <v>3.3188571428571428E-2</v>
      </c>
      <c r="AQ99" s="35">
        <f t="shared" si="47"/>
        <v>3.7788571428571428E-2</v>
      </c>
      <c r="AR99">
        <v>0.1079</v>
      </c>
      <c r="AS99">
        <v>4.3E-3</v>
      </c>
      <c r="AT99">
        <v>-2.2000000000000001E-3</v>
      </c>
      <c r="AU99" s="35">
        <f t="shared" si="48"/>
        <v>1.1079285714285736E-2</v>
      </c>
      <c r="AV99" s="35">
        <f t="shared" si="49"/>
        <v>3.8885714285714283E-3</v>
      </c>
      <c r="AW99" s="35">
        <f t="shared" si="50"/>
        <v>1.7885714285714286E-3</v>
      </c>
      <c r="AX99">
        <v>0.15210000000000001</v>
      </c>
      <c r="AY99">
        <v>-6.9099999999999995E-2</v>
      </c>
      <c r="AZ99">
        <v>3.9899999999999998E-2</v>
      </c>
      <c r="BA99" s="35">
        <f t="shared" si="51"/>
        <v>2.6075714285714341E-2</v>
      </c>
      <c r="BB99" s="35">
        <f t="shared" si="52"/>
        <v>6.8688571428571418E-2</v>
      </c>
      <c r="BC99" s="35">
        <f t="shared" si="53"/>
        <v>3.9488571428571428E-2</v>
      </c>
    </row>
    <row r="100" spans="1:55" ht="15">
      <c r="A100" s="1">
        <v>94</v>
      </c>
      <c r="B100">
        <v>0.29959999999999998</v>
      </c>
      <c r="C100">
        <v>1.8E-3</v>
      </c>
      <c r="D100">
        <v>-7.1999999999999998E-3</v>
      </c>
      <c r="E100" s="34">
        <f t="shared" si="27"/>
        <v>6.1492857142856905E-3</v>
      </c>
      <c r="F100" s="34">
        <f t="shared" si="28"/>
        <v>9.107857142857145E-3</v>
      </c>
      <c r="G100" s="34">
        <f t="shared" si="29"/>
        <v>6.7885714285714285E-3</v>
      </c>
      <c r="H100">
        <v>0.26290000000000002</v>
      </c>
      <c r="I100">
        <v>-1.8800000000000001E-2</v>
      </c>
      <c r="J100">
        <v>1.6400000000000001E-2</v>
      </c>
      <c r="K100" s="35">
        <f t="shared" si="30"/>
        <v>2.9392142857142894E-2</v>
      </c>
      <c r="L100" s="35">
        <f t="shared" si="31"/>
        <v>1.8388571428571428E-2</v>
      </c>
      <c r="M100" s="35">
        <f t="shared" si="32"/>
        <v>1.5988571428571428E-2</v>
      </c>
      <c r="N100">
        <v>0.29389999999999999</v>
      </c>
      <c r="O100">
        <v>2.8199999999999999E-2</v>
      </c>
      <c r="P100">
        <v>4.7999999999999996E-3</v>
      </c>
      <c r="Q100" s="35">
        <f t="shared" si="33"/>
        <v>1.3285714285715122E-3</v>
      </c>
      <c r="R100" s="35">
        <f t="shared" si="34"/>
        <v>2.7788571428571426E-2</v>
      </c>
      <c r="S100" s="35">
        <f t="shared" si="35"/>
        <v>4.3885714285714283E-3</v>
      </c>
      <c r="T100">
        <v>0.26929999999999998</v>
      </c>
      <c r="U100">
        <v>-9.6000000000000002E-2</v>
      </c>
      <c r="V100">
        <v>-2.3800000000000002E-2</v>
      </c>
      <c r="W100" s="35">
        <f t="shared" si="36"/>
        <v>3.6811428571428495E-2</v>
      </c>
      <c r="X100" s="35">
        <f t="shared" si="37"/>
        <v>9.5588571428571426E-2</v>
      </c>
      <c r="Y100" s="35">
        <f t="shared" si="38"/>
        <v>2.3388571428571429E-2</v>
      </c>
      <c r="Z100">
        <v>0.1024</v>
      </c>
      <c r="AA100">
        <v>-1.9800000000000002E-2</v>
      </c>
      <c r="AB100">
        <v>-3.8E-3</v>
      </c>
      <c r="AC100" s="35">
        <f t="shared" si="39"/>
        <v>3.0071428571428749E-3</v>
      </c>
      <c r="AD100" s="35">
        <f t="shared" si="40"/>
        <v>1.9388571428571429E-2</v>
      </c>
      <c r="AE100" s="35">
        <f t="shared" si="41"/>
        <v>3.3885714285714283E-3</v>
      </c>
      <c r="AF100">
        <v>0.26590000000000003</v>
      </c>
      <c r="AG100">
        <v>-0.1017</v>
      </c>
      <c r="AH100">
        <v>-2.2599999999999999E-2</v>
      </c>
      <c r="AI100" s="35">
        <f t="shared" si="42"/>
        <v>2.707999999999991E-2</v>
      </c>
      <c r="AJ100" s="35">
        <f t="shared" si="43"/>
        <v>0.10128857142857142</v>
      </c>
      <c r="AK100" s="35">
        <f t="shared" si="44"/>
        <v>2.2188571428571426E-2</v>
      </c>
      <c r="AL100">
        <v>0.1862</v>
      </c>
      <c r="AM100">
        <v>-7.5200000000000003E-2</v>
      </c>
      <c r="AN100">
        <v>-7.3000000000000001E-3</v>
      </c>
      <c r="AO100" s="35">
        <f t="shared" si="45"/>
        <v>3.010714285714286E-2</v>
      </c>
      <c r="AP100" s="35">
        <f t="shared" si="46"/>
        <v>7.4788571428571426E-2</v>
      </c>
      <c r="AQ100" s="35">
        <f t="shared" si="47"/>
        <v>6.8885714285714288E-3</v>
      </c>
      <c r="AR100">
        <v>0.11</v>
      </c>
      <c r="AS100">
        <v>-6.3E-3</v>
      </c>
      <c r="AT100">
        <v>1.6799999999999999E-2</v>
      </c>
      <c r="AU100" s="35">
        <f t="shared" si="48"/>
        <v>8.9792857142857313E-3</v>
      </c>
      <c r="AV100" s="35">
        <f t="shared" si="49"/>
        <v>5.8885714285714288E-3</v>
      </c>
      <c r="AW100" s="35">
        <f t="shared" si="50"/>
        <v>1.6388571428571426E-2</v>
      </c>
      <c r="AX100">
        <v>0.1857</v>
      </c>
      <c r="AY100">
        <v>-5.5300000000000002E-2</v>
      </c>
      <c r="AZ100">
        <v>2.0999999999999999E-3</v>
      </c>
      <c r="BA100" s="35">
        <f t="shared" si="51"/>
        <v>7.5242857142856501E-3</v>
      </c>
      <c r="BB100" s="35">
        <f t="shared" si="52"/>
        <v>5.4888571428571432E-2</v>
      </c>
      <c r="BC100" s="35">
        <f t="shared" si="53"/>
        <v>1.6885714285714284E-3</v>
      </c>
    </row>
    <row r="101" spans="1:55" ht="15">
      <c r="A101" s="1">
        <v>95</v>
      </c>
      <c r="B101">
        <v>0.28339999999999999</v>
      </c>
      <c r="C101">
        <v>7.6E-3</v>
      </c>
      <c r="D101">
        <v>-1.8E-3</v>
      </c>
      <c r="E101" s="34">
        <f t="shared" si="27"/>
        <v>1.0050714285714302E-2</v>
      </c>
      <c r="F101" s="34">
        <f t="shared" si="28"/>
        <v>3.3078571428571445E-3</v>
      </c>
      <c r="G101" s="34">
        <f t="shared" si="29"/>
        <v>1.3885714285714285E-3</v>
      </c>
      <c r="H101">
        <v>0.2286</v>
      </c>
      <c r="I101">
        <v>-1.78E-2</v>
      </c>
      <c r="J101">
        <v>-2.0000000000000001E-4</v>
      </c>
      <c r="K101" s="35">
        <f t="shared" si="30"/>
        <v>4.9078571428571305E-3</v>
      </c>
      <c r="L101" s="35">
        <f t="shared" si="31"/>
        <v>1.7388571428571427E-2</v>
      </c>
      <c r="M101" s="35">
        <f t="shared" si="32"/>
        <v>2.1142857142857153E-4</v>
      </c>
      <c r="N101">
        <v>0.31480000000000002</v>
      </c>
      <c r="O101">
        <v>-2.2000000000000001E-3</v>
      </c>
      <c r="P101">
        <v>-6.1999999999999998E-3</v>
      </c>
      <c r="Q101" s="35">
        <f t="shared" si="33"/>
        <v>2.2228571428571542E-2</v>
      </c>
      <c r="R101" s="35">
        <f t="shared" si="34"/>
        <v>1.7885714285714286E-3</v>
      </c>
      <c r="S101" s="35">
        <f t="shared" si="35"/>
        <v>5.7885714285714285E-3</v>
      </c>
      <c r="T101">
        <v>0.28549999999999998</v>
      </c>
      <c r="U101">
        <v>-5.8599999999999999E-2</v>
      </c>
      <c r="V101">
        <v>-1.77E-2</v>
      </c>
      <c r="W101" s="35">
        <f t="shared" si="36"/>
        <v>5.3011428571428487E-2</v>
      </c>
      <c r="X101" s="35">
        <f t="shared" si="37"/>
        <v>5.818857142857143E-2</v>
      </c>
      <c r="Y101" s="35">
        <f t="shared" si="38"/>
        <v>1.7288571428571427E-2</v>
      </c>
      <c r="Z101">
        <v>0.1028</v>
      </c>
      <c r="AA101">
        <v>-6.4699999999999994E-2</v>
      </c>
      <c r="AB101">
        <v>2.4E-2</v>
      </c>
      <c r="AC101" s="35">
        <f t="shared" si="39"/>
        <v>3.4071428571428725E-3</v>
      </c>
      <c r="AD101" s="35">
        <f t="shared" si="40"/>
        <v>6.4288571428571417E-2</v>
      </c>
      <c r="AE101" s="35">
        <f t="shared" si="41"/>
        <v>2.3588571428571427E-2</v>
      </c>
      <c r="AF101">
        <v>0.24779999999999999</v>
      </c>
      <c r="AG101">
        <v>-9.6699999999999994E-2</v>
      </c>
      <c r="AH101">
        <v>-4.1799999999999997E-2</v>
      </c>
      <c r="AI101" s="35">
        <f t="shared" si="42"/>
        <v>8.979999999999877E-3</v>
      </c>
      <c r="AJ101" s="35">
        <f t="shared" si="43"/>
        <v>9.6288571428571418E-2</v>
      </c>
      <c r="AK101" s="35">
        <f t="shared" si="44"/>
        <v>4.1388571428571427E-2</v>
      </c>
      <c r="AL101">
        <v>0.21659999999999999</v>
      </c>
      <c r="AM101">
        <v>1E-4</v>
      </c>
      <c r="AN101">
        <v>-1.15E-2</v>
      </c>
      <c r="AO101" s="35">
        <f t="shared" si="45"/>
        <v>2.928571428571225E-4</v>
      </c>
      <c r="AP101" s="35">
        <f t="shared" si="46"/>
        <v>3.1142857142857155E-4</v>
      </c>
      <c r="AQ101" s="35">
        <f t="shared" si="47"/>
        <v>1.1088571428571429E-2</v>
      </c>
      <c r="AR101">
        <v>9.1300000000000006E-2</v>
      </c>
      <c r="AS101">
        <v>-8.3500000000000005E-2</v>
      </c>
      <c r="AT101">
        <v>7.6E-3</v>
      </c>
      <c r="AU101" s="35">
        <f t="shared" si="48"/>
        <v>2.7679285714285726E-2</v>
      </c>
      <c r="AV101" s="35">
        <f t="shared" si="49"/>
        <v>8.3088571428571428E-2</v>
      </c>
      <c r="AW101" s="35">
        <f t="shared" si="50"/>
        <v>7.1885714285714287E-3</v>
      </c>
      <c r="AX101">
        <v>0.22189999999999999</v>
      </c>
      <c r="AY101">
        <v>-0.1074</v>
      </c>
      <c r="AZ101">
        <v>-1.0500000000000001E-2</v>
      </c>
      <c r="BA101" s="35">
        <f t="shared" si="51"/>
        <v>4.3724285714285632E-2</v>
      </c>
      <c r="BB101" s="35">
        <f t="shared" si="52"/>
        <v>0.10698857142857142</v>
      </c>
      <c r="BC101" s="35">
        <f t="shared" si="53"/>
        <v>1.0088571428571429E-2</v>
      </c>
    </row>
    <row r="102" spans="1:55" ht="15">
      <c r="A102" s="1">
        <v>96</v>
      </c>
      <c r="B102">
        <v>0.29060000000000002</v>
      </c>
      <c r="C102">
        <v>1.8200000000000001E-2</v>
      </c>
      <c r="D102">
        <v>1.18E-2</v>
      </c>
      <c r="E102" s="34">
        <f t="shared" si="27"/>
        <v>2.850714285714262E-3</v>
      </c>
      <c r="F102" s="34">
        <f t="shared" si="28"/>
        <v>7.2921428571428564E-3</v>
      </c>
      <c r="G102" s="34">
        <f t="shared" si="29"/>
        <v>1.1388571428571428E-2</v>
      </c>
      <c r="H102">
        <v>0.28110000000000002</v>
      </c>
      <c r="I102">
        <v>-1.47E-2</v>
      </c>
      <c r="J102">
        <v>-3.3E-3</v>
      </c>
      <c r="K102" s="35">
        <f t="shared" si="30"/>
        <v>4.7592142857142888E-2</v>
      </c>
      <c r="L102" s="35">
        <f t="shared" si="31"/>
        <v>1.4288571428571428E-2</v>
      </c>
      <c r="M102" s="35">
        <f t="shared" si="32"/>
        <v>2.8885714285714283E-3</v>
      </c>
      <c r="N102">
        <v>0.31119999999999998</v>
      </c>
      <c r="O102">
        <v>1.03E-2</v>
      </c>
      <c r="P102">
        <v>3.3999999999999998E-3</v>
      </c>
      <c r="Q102" s="35">
        <f t="shared" si="33"/>
        <v>1.8628571428571494E-2</v>
      </c>
      <c r="R102" s="35">
        <f t="shared" si="34"/>
        <v>9.8885714285714289E-3</v>
      </c>
      <c r="S102" s="35">
        <f t="shared" si="35"/>
        <v>2.9885714285714281E-3</v>
      </c>
      <c r="T102">
        <v>0.2175</v>
      </c>
      <c r="U102">
        <v>-1.35E-2</v>
      </c>
      <c r="V102">
        <v>9.4000000000000004E-3</v>
      </c>
      <c r="W102" s="35">
        <f t="shared" si="36"/>
        <v>1.498857142857149E-2</v>
      </c>
      <c r="X102" s="35">
        <f t="shared" si="37"/>
        <v>1.3088571428571429E-2</v>
      </c>
      <c r="Y102" s="35">
        <f t="shared" si="38"/>
        <v>8.9885714285714291E-3</v>
      </c>
      <c r="Z102">
        <v>9.4500000000000001E-2</v>
      </c>
      <c r="AA102">
        <v>-0.1066</v>
      </c>
      <c r="AB102">
        <v>1.6899999999999998E-2</v>
      </c>
      <c r="AC102" s="35">
        <f t="shared" si="39"/>
        <v>4.8928571428571294E-3</v>
      </c>
      <c r="AD102" s="35">
        <f t="shared" si="40"/>
        <v>0.10618857142857142</v>
      </c>
      <c r="AE102" s="35">
        <f t="shared" si="41"/>
        <v>1.6488571428571425E-2</v>
      </c>
      <c r="AF102">
        <v>0.21210000000000001</v>
      </c>
      <c r="AG102">
        <v>-9.2399999999999996E-2</v>
      </c>
      <c r="AH102">
        <v>-4.1799999999999997E-2</v>
      </c>
      <c r="AI102" s="35">
        <f t="shared" si="42"/>
        <v>2.6720000000000105E-2</v>
      </c>
      <c r="AJ102" s="35">
        <f t="shared" si="43"/>
        <v>9.198857142857142E-2</v>
      </c>
      <c r="AK102" s="35">
        <f t="shared" si="44"/>
        <v>4.1388571428571427E-2</v>
      </c>
      <c r="AL102">
        <v>0.23280000000000001</v>
      </c>
      <c r="AM102">
        <v>-1.1000000000000001E-3</v>
      </c>
      <c r="AN102">
        <v>1E-3</v>
      </c>
      <c r="AO102" s="35">
        <f t="shared" si="45"/>
        <v>1.6492857142857142E-2</v>
      </c>
      <c r="AP102" s="35">
        <f t="shared" si="46"/>
        <v>6.8857142857142858E-4</v>
      </c>
      <c r="AQ102" s="35">
        <f t="shared" si="47"/>
        <v>5.8857142857142854E-4</v>
      </c>
      <c r="AR102">
        <v>9.1800000000000007E-2</v>
      </c>
      <c r="AS102">
        <v>-4.7199999999999999E-2</v>
      </c>
      <c r="AT102">
        <v>-2E-3</v>
      </c>
      <c r="AU102" s="35">
        <f t="shared" si="48"/>
        <v>2.7179285714285725E-2</v>
      </c>
      <c r="AV102" s="35">
        <f t="shared" si="49"/>
        <v>4.6788571428571429E-2</v>
      </c>
      <c r="AW102" s="35">
        <f t="shared" si="50"/>
        <v>1.5885714285714286E-3</v>
      </c>
      <c r="AX102">
        <v>0.17460000000000001</v>
      </c>
      <c r="AY102">
        <v>-4.5900000000000003E-2</v>
      </c>
      <c r="AZ102">
        <v>-1.6899999999999998E-2</v>
      </c>
      <c r="BA102" s="35">
        <f t="shared" si="51"/>
        <v>3.5757142857143487E-3</v>
      </c>
      <c r="BB102" s="35">
        <f t="shared" si="52"/>
        <v>4.5488571428571434E-2</v>
      </c>
      <c r="BC102" s="35">
        <f t="shared" si="53"/>
        <v>1.6488571428571425E-2</v>
      </c>
    </row>
    <row r="103" spans="1:55" ht="15">
      <c r="A103" s="1">
        <v>97</v>
      </c>
      <c r="B103">
        <v>0.2999</v>
      </c>
      <c r="C103">
        <v>-1.4E-3</v>
      </c>
      <c r="D103">
        <v>-6.8999999999999999E-3</v>
      </c>
      <c r="E103" s="34">
        <f t="shared" si="27"/>
        <v>6.449285714285713E-3</v>
      </c>
      <c r="F103" s="34">
        <f t="shared" si="28"/>
        <v>9.5078571428571443E-3</v>
      </c>
      <c r="G103" s="34">
        <f t="shared" si="29"/>
        <v>6.4885714285714286E-3</v>
      </c>
      <c r="H103">
        <v>0.25850000000000001</v>
      </c>
      <c r="I103">
        <v>-1.67E-2</v>
      </c>
      <c r="J103">
        <v>-6.7000000000000002E-3</v>
      </c>
      <c r="K103" s="35">
        <f t="shared" si="30"/>
        <v>2.4992142857142879E-2</v>
      </c>
      <c r="L103" s="35">
        <f t="shared" si="31"/>
        <v>1.6288571428571427E-2</v>
      </c>
      <c r="M103" s="35">
        <f t="shared" si="32"/>
        <v>6.288571428571429E-3</v>
      </c>
      <c r="N103">
        <v>0.3165</v>
      </c>
      <c r="O103">
        <v>5.4000000000000003E-3</v>
      </c>
      <c r="P103">
        <v>1.0999999999999999E-2</v>
      </c>
      <c r="Q103" s="35">
        <f t="shared" si="33"/>
        <v>2.3928571428571521E-2</v>
      </c>
      <c r="R103" s="35">
        <f t="shared" si="34"/>
        <v>4.988571428571429E-3</v>
      </c>
      <c r="S103" s="35">
        <f t="shared" si="35"/>
        <v>1.0588571428571428E-2</v>
      </c>
      <c r="T103">
        <v>0.24060000000000001</v>
      </c>
      <c r="U103">
        <v>-9.5299999999999996E-2</v>
      </c>
      <c r="V103">
        <v>-3.6700000000000003E-2</v>
      </c>
      <c r="W103" s="35">
        <f t="shared" si="36"/>
        <v>8.1114285714285195E-3</v>
      </c>
      <c r="X103" s="35">
        <f t="shared" si="37"/>
        <v>9.4888571428571419E-2</v>
      </c>
      <c r="Y103" s="35">
        <f t="shared" si="38"/>
        <v>3.6288571428571434E-2</v>
      </c>
      <c r="Z103">
        <v>8.2299999999999998E-2</v>
      </c>
      <c r="AA103">
        <v>-1.78E-2</v>
      </c>
      <c r="AB103">
        <v>-2.69E-2</v>
      </c>
      <c r="AC103" s="35">
        <f t="shared" si="39"/>
        <v>1.7092857142857132E-2</v>
      </c>
      <c r="AD103" s="35">
        <f t="shared" si="40"/>
        <v>1.7388571428571427E-2</v>
      </c>
      <c r="AE103" s="35">
        <f t="shared" si="41"/>
        <v>2.6488571428571427E-2</v>
      </c>
      <c r="AF103">
        <v>0.22370000000000001</v>
      </c>
      <c r="AG103">
        <v>-5.7599999999999998E-2</v>
      </c>
      <c r="AH103">
        <v>-1.3599999999999999E-2</v>
      </c>
      <c r="AI103" s="35">
        <f t="shared" si="42"/>
        <v>1.5120000000000106E-2</v>
      </c>
      <c r="AJ103" s="35">
        <f t="shared" si="43"/>
        <v>5.7188571428571429E-2</v>
      </c>
      <c r="AK103" s="35">
        <f t="shared" si="44"/>
        <v>1.3188571428571428E-2</v>
      </c>
      <c r="AL103">
        <v>0.22270000000000001</v>
      </c>
      <c r="AM103">
        <v>-5.3600000000000002E-2</v>
      </c>
      <c r="AN103">
        <v>-1.4500000000000001E-2</v>
      </c>
      <c r="AO103" s="35">
        <f t="shared" si="45"/>
        <v>6.3928571428571446E-3</v>
      </c>
      <c r="AP103" s="35">
        <f t="shared" si="46"/>
        <v>5.3188571428571432E-2</v>
      </c>
      <c r="AQ103" s="35">
        <f t="shared" si="47"/>
        <v>1.4088571428571429E-2</v>
      </c>
      <c r="AR103">
        <v>0.1076</v>
      </c>
      <c r="AS103">
        <v>-4.8500000000000001E-2</v>
      </c>
      <c r="AT103">
        <v>2.3699999999999999E-2</v>
      </c>
      <c r="AU103" s="35">
        <f t="shared" si="48"/>
        <v>1.1379285714285731E-2</v>
      </c>
      <c r="AV103" s="35">
        <f t="shared" si="49"/>
        <v>4.8088571428571432E-2</v>
      </c>
      <c r="AW103" s="35">
        <f t="shared" si="50"/>
        <v>2.3288571428571426E-2</v>
      </c>
      <c r="AX103">
        <v>0.17</v>
      </c>
      <c r="AY103">
        <v>-3.7199999999999997E-2</v>
      </c>
      <c r="AZ103">
        <v>1.3899999999999999E-2</v>
      </c>
      <c r="BA103" s="35">
        <f t="shared" si="51"/>
        <v>8.1757142857143417E-3</v>
      </c>
      <c r="BB103" s="35">
        <f t="shared" si="52"/>
        <v>3.6788571428571427E-2</v>
      </c>
      <c r="BC103" s="35">
        <f t="shared" si="53"/>
        <v>1.3488571428571428E-2</v>
      </c>
    </row>
    <row r="104" spans="1:55" ht="15">
      <c r="A104" s="1">
        <v>98</v>
      </c>
      <c r="B104">
        <v>0.30840000000000001</v>
      </c>
      <c r="C104">
        <v>-1.34E-2</v>
      </c>
      <c r="D104">
        <v>-6.9999999999999999E-4</v>
      </c>
      <c r="E104" s="34">
        <f t="shared" si="27"/>
        <v>1.4949285714285721E-2</v>
      </c>
      <c r="F104" s="34">
        <f t="shared" si="28"/>
        <v>2.492142857142856E-3</v>
      </c>
      <c r="G104" s="34">
        <f t="shared" si="29"/>
        <v>2.8857142857142845E-4</v>
      </c>
      <c r="H104">
        <v>0.26379999999999998</v>
      </c>
      <c r="I104">
        <v>-2.2200000000000001E-2</v>
      </c>
      <c r="J104">
        <v>2.2200000000000001E-2</v>
      </c>
      <c r="K104" s="35">
        <f t="shared" si="30"/>
        <v>3.0292142857142851E-2</v>
      </c>
      <c r="L104" s="35">
        <f t="shared" si="31"/>
        <v>2.1788571428571428E-2</v>
      </c>
      <c r="M104" s="35">
        <f t="shared" si="32"/>
        <v>2.1788571428571428E-2</v>
      </c>
      <c r="N104">
        <v>0.3004</v>
      </c>
      <c r="O104">
        <v>4.0000000000000002E-4</v>
      </c>
      <c r="P104">
        <v>-5.0000000000000001E-3</v>
      </c>
      <c r="Q104" s="35">
        <f t="shared" si="33"/>
        <v>7.828571428571518E-3</v>
      </c>
      <c r="R104" s="35">
        <f t="shared" si="34"/>
        <v>1.1428571428571521E-5</v>
      </c>
      <c r="S104" s="35">
        <f t="shared" si="35"/>
        <v>4.5885714285714288E-3</v>
      </c>
      <c r="T104">
        <v>0.25419999999999998</v>
      </c>
      <c r="U104">
        <v>-6.4000000000000001E-2</v>
      </c>
      <c r="V104">
        <v>-2.1700000000000001E-2</v>
      </c>
      <c r="W104" s="35">
        <f t="shared" si="36"/>
        <v>2.1711428571428493E-2</v>
      </c>
      <c r="X104" s="35">
        <f t="shared" si="37"/>
        <v>6.3588571428571425E-2</v>
      </c>
      <c r="Y104" s="35">
        <f t="shared" si="38"/>
        <v>2.1288571428571428E-2</v>
      </c>
      <c r="Z104">
        <v>9.4100000000000003E-2</v>
      </c>
      <c r="AA104">
        <v>1.47E-2</v>
      </c>
      <c r="AB104">
        <v>1.38E-2</v>
      </c>
      <c r="AC104" s="35">
        <f t="shared" si="39"/>
        <v>5.2928571428571269E-3</v>
      </c>
      <c r="AD104" s="35">
        <f t="shared" si="40"/>
        <v>1.4288571428571428E-2</v>
      </c>
      <c r="AE104" s="35">
        <f t="shared" si="41"/>
        <v>1.3388571428571428E-2</v>
      </c>
      <c r="AF104">
        <v>0.23760000000000001</v>
      </c>
      <c r="AG104">
        <v>-9.1300000000000006E-2</v>
      </c>
      <c r="AH104">
        <v>1.6199999999999999E-2</v>
      </c>
      <c r="AI104" s="35">
        <f t="shared" si="42"/>
        <v>1.2200000000001099E-3</v>
      </c>
      <c r="AJ104" s="35">
        <f t="shared" si="43"/>
        <v>9.088857142857143E-2</v>
      </c>
      <c r="AK104" s="35">
        <f t="shared" si="44"/>
        <v>1.5788571428571426E-2</v>
      </c>
      <c r="AL104">
        <v>0.159</v>
      </c>
      <c r="AM104">
        <v>-1.9300000000000001E-2</v>
      </c>
      <c r="AN104">
        <v>4.19E-2</v>
      </c>
      <c r="AO104" s="35">
        <f t="shared" si="45"/>
        <v>5.7307142857142862E-2</v>
      </c>
      <c r="AP104" s="35">
        <f t="shared" si="46"/>
        <v>1.8888571428571428E-2</v>
      </c>
      <c r="AQ104" s="35">
        <f t="shared" si="47"/>
        <v>4.148857142857143E-2</v>
      </c>
      <c r="AR104">
        <v>9.3600000000000003E-2</v>
      </c>
      <c r="AS104">
        <v>5.4000000000000003E-3</v>
      </c>
      <c r="AT104">
        <v>8.0000000000000002E-3</v>
      </c>
      <c r="AU104" s="35">
        <f t="shared" si="48"/>
        <v>2.5379285714285729E-2</v>
      </c>
      <c r="AV104" s="35">
        <f t="shared" si="49"/>
        <v>4.988571428571429E-3</v>
      </c>
      <c r="AW104" s="35">
        <f t="shared" si="50"/>
        <v>7.5885714285714289E-3</v>
      </c>
      <c r="AX104">
        <v>0.1472</v>
      </c>
      <c r="AY104">
        <v>-3.9899999999999998E-2</v>
      </c>
      <c r="AZ104">
        <v>1.6400000000000001E-2</v>
      </c>
      <c r="BA104" s="35">
        <f t="shared" si="51"/>
        <v>3.0975714285714356E-2</v>
      </c>
      <c r="BB104" s="35">
        <f t="shared" si="52"/>
        <v>3.9488571428571428E-2</v>
      </c>
      <c r="BC104" s="35">
        <f t="shared" si="53"/>
        <v>1.5988571428571428E-2</v>
      </c>
    </row>
    <row r="105" spans="1:55" ht="15">
      <c r="A105" s="1">
        <v>99</v>
      </c>
      <c r="B105">
        <v>0.27950000000000003</v>
      </c>
      <c r="C105">
        <v>-6.8999999999999999E-3</v>
      </c>
      <c r="D105">
        <v>9.4000000000000004E-3</v>
      </c>
      <c r="E105" s="34">
        <f t="shared" si="27"/>
        <v>1.3950714285714261E-2</v>
      </c>
      <c r="F105" s="34">
        <f t="shared" si="28"/>
        <v>4.0078571428571446E-3</v>
      </c>
      <c r="G105" s="34">
        <f t="shared" si="29"/>
        <v>8.9885714285714291E-3</v>
      </c>
      <c r="H105">
        <v>0.21729999999999999</v>
      </c>
      <c r="I105">
        <v>-4.9599999999999998E-2</v>
      </c>
      <c r="J105">
        <v>3.3399999999999999E-2</v>
      </c>
      <c r="K105" s="35">
        <f t="shared" si="30"/>
        <v>1.6207857142857135E-2</v>
      </c>
      <c r="L105" s="35">
        <f t="shared" si="31"/>
        <v>4.9188571428571429E-2</v>
      </c>
      <c r="M105" s="35">
        <f t="shared" si="32"/>
        <v>3.298857142857143E-2</v>
      </c>
      <c r="N105">
        <v>0.30530000000000002</v>
      </c>
      <c r="O105">
        <v>1.14E-2</v>
      </c>
      <c r="P105">
        <v>-4.3E-3</v>
      </c>
      <c r="Q105" s="35">
        <f t="shared" si="33"/>
        <v>1.2728571428571533E-2</v>
      </c>
      <c r="R105" s="35">
        <f t="shared" si="34"/>
        <v>1.0988571428571429E-2</v>
      </c>
      <c r="S105" s="35">
        <f t="shared" si="35"/>
        <v>3.8885714285714283E-3</v>
      </c>
      <c r="T105">
        <v>0.2147</v>
      </c>
      <c r="U105">
        <v>-5.9299999999999999E-2</v>
      </c>
      <c r="V105">
        <v>4.7E-2</v>
      </c>
      <c r="W105" s="35">
        <f t="shared" si="36"/>
        <v>1.7788571428571487E-2</v>
      </c>
      <c r="X105" s="35">
        <f t="shared" si="37"/>
        <v>5.8888571428571429E-2</v>
      </c>
      <c r="Y105" s="35">
        <f t="shared" si="38"/>
        <v>4.6588571428571431E-2</v>
      </c>
      <c r="Z105">
        <v>0.1426</v>
      </c>
      <c r="AA105">
        <v>-2.86E-2</v>
      </c>
      <c r="AB105">
        <v>2.5000000000000001E-3</v>
      </c>
      <c r="AC105" s="35">
        <f t="shared" si="39"/>
        <v>4.3207142857142875E-2</v>
      </c>
      <c r="AD105" s="35">
        <f t="shared" si="40"/>
        <v>2.8188571428571427E-2</v>
      </c>
      <c r="AE105" s="35">
        <f t="shared" si="41"/>
        <v>2.0885714285714283E-3</v>
      </c>
      <c r="AF105">
        <v>0.2155</v>
      </c>
      <c r="AG105">
        <v>-6.1499999999999999E-2</v>
      </c>
      <c r="AH105">
        <v>0</v>
      </c>
      <c r="AI105" s="35">
        <f t="shared" si="42"/>
        <v>2.3320000000000118E-2</v>
      </c>
      <c r="AJ105" s="35">
        <f t="shared" si="43"/>
        <v>6.108857142857143E-2</v>
      </c>
      <c r="AK105" s="35">
        <f t="shared" si="44"/>
        <v>4.1142857142857154E-4</v>
      </c>
      <c r="AL105">
        <v>0.2213</v>
      </c>
      <c r="AM105">
        <v>-8.5000000000000006E-3</v>
      </c>
      <c r="AN105">
        <v>1.54E-2</v>
      </c>
      <c r="AO105" s="35">
        <f t="shared" si="45"/>
        <v>4.9928571428571322E-3</v>
      </c>
      <c r="AP105" s="35">
        <f t="shared" si="46"/>
        <v>8.0885714285714293E-3</v>
      </c>
      <c r="AQ105" s="35">
        <f t="shared" si="47"/>
        <v>1.4988571428571429E-2</v>
      </c>
      <c r="AR105">
        <v>0.1067</v>
      </c>
      <c r="AS105">
        <v>-2.9100000000000001E-2</v>
      </c>
      <c r="AT105">
        <v>8.6999999999999994E-3</v>
      </c>
      <c r="AU105" s="35">
        <f t="shared" si="48"/>
        <v>1.2279285714285729E-2</v>
      </c>
      <c r="AV105" s="35">
        <f t="shared" si="49"/>
        <v>2.8688571428571428E-2</v>
      </c>
      <c r="AW105" s="35">
        <f t="shared" si="50"/>
        <v>8.2885714285714281E-3</v>
      </c>
      <c r="AX105">
        <v>0.14349999999999999</v>
      </c>
      <c r="AY105">
        <v>-4.6300000000000001E-2</v>
      </c>
      <c r="AZ105">
        <v>1.3899999999999999E-2</v>
      </c>
      <c r="BA105" s="35">
        <f t="shared" si="51"/>
        <v>3.4675714285714365E-2</v>
      </c>
      <c r="BB105" s="35">
        <f t="shared" si="52"/>
        <v>4.5888571428571431E-2</v>
      </c>
      <c r="BC105" s="35">
        <f t="shared" si="53"/>
        <v>1.3488571428571428E-2</v>
      </c>
    </row>
    <row r="106" spans="1:55" ht="15">
      <c r="A106" s="1">
        <v>100</v>
      </c>
      <c r="B106">
        <v>0.26989999999999997</v>
      </c>
      <c r="C106">
        <v>5.0000000000000001E-4</v>
      </c>
      <c r="D106">
        <v>8.3999999999999995E-3</v>
      </c>
      <c r="E106" s="34">
        <f t="shared" si="27"/>
        <v>2.3550714285714314E-2</v>
      </c>
      <c r="F106" s="34">
        <f t="shared" si="28"/>
        <v>1.0407857142857144E-2</v>
      </c>
      <c r="G106" s="34">
        <f t="shared" si="29"/>
        <v>7.9885714285714282E-3</v>
      </c>
      <c r="H106">
        <v>0.26750000000000002</v>
      </c>
      <c r="I106">
        <v>-1.29E-2</v>
      </c>
      <c r="J106">
        <v>3.0999999999999999E-3</v>
      </c>
      <c r="K106" s="35">
        <f t="shared" si="30"/>
        <v>3.3992142857142887E-2</v>
      </c>
      <c r="L106" s="35">
        <f t="shared" si="31"/>
        <v>1.2488571428571429E-2</v>
      </c>
      <c r="M106" s="35">
        <f t="shared" si="32"/>
        <v>2.6885714285714282E-3</v>
      </c>
      <c r="N106">
        <v>0.30380000000000001</v>
      </c>
      <c r="O106">
        <v>1.1000000000000001E-3</v>
      </c>
      <c r="P106">
        <v>-1.17E-2</v>
      </c>
      <c r="Q106" s="35">
        <f t="shared" si="33"/>
        <v>1.1228571428571532E-2</v>
      </c>
      <c r="R106" s="35">
        <f t="shared" si="34"/>
        <v>6.8857142857142858E-4</v>
      </c>
      <c r="S106" s="35">
        <f t="shared" si="35"/>
        <v>1.1288571428571429E-2</v>
      </c>
      <c r="T106">
        <v>0.2218</v>
      </c>
      <c r="U106">
        <v>-8.6499999999999994E-2</v>
      </c>
      <c r="V106">
        <v>-1.67E-2</v>
      </c>
      <c r="W106" s="35">
        <f t="shared" si="36"/>
        <v>1.0688571428571492E-2</v>
      </c>
      <c r="X106" s="35">
        <f t="shared" si="37"/>
        <v>8.6088571428571417E-2</v>
      </c>
      <c r="Y106" s="35">
        <f t="shared" si="38"/>
        <v>1.6288571428571427E-2</v>
      </c>
      <c r="Z106">
        <v>0.1056</v>
      </c>
      <c r="AA106">
        <v>-2.9499999999999998E-2</v>
      </c>
      <c r="AB106">
        <v>1.11E-2</v>
      </c>
      <c r="AC106" s="35">
        <f t="shared" si="39"/>
        <v>6.2071428571428694E-3</v>
      </c>
      <c r="AD106" s="35">
        <f t="shared" si="40"/>
        <v>2.9088571428571425E-2</v>
      </c>
      <c r="AE106" s="35">
        <f t="shared" si="41"/>
        <v>1.0688571428571429E-2</v>
      </c>
      <c r="AF106">
        <v>0.25929999999999997</v>
      </c>
      <c r="AG106">
        <v>-7.0499999999999993E-2</v>
      </c>
      <c r="AH106">
        <v>-4.3E-3</v>
      </c>
      <c r="AI106" s="35">
        <f t="shared" si="42"/>
        <v>2.0479999999999859E-2</v>
      </c>
      <c r="AJ106" s="35">
        <f t="shared" si="43"/>
        <v>7.0088571428571417E-2</v>
      </c>
      <c r="AK106" s="35">
        <f t="shared" si="44"/>
        <v>3.8885714285714283E-3</v>
      </c>
      <c r="AL106">
        <v>0.253</v>
      </c>
      <c r="AM106">
        <v>-3.9E-2</v>
      </c>
      <c r="AN106">
        <v>-2.18E-2</v>
      </c>
      <c r="AO106" s="35">
        <f t="shared" si="45"/>
        <v>3.6692857142857138E-2</v>
      </c>
      <c r="AP106" s="35">
        <f t="shared" si="46"/>
        <v>3.858857142857143E-2</v>
      </c>
      <c r="AQ106" s="35">
        <f t="shared" si="47"/>
        <v>2.1388571428571427E-2</v>
      </c>
      <c r="AR106">
        <v>7.8799999999999995E-2</v>
      </c>
      <c r="AS106">
        <v>-8.6999999999999994E-3</v>
      </c>
      <c r="AT106">
        <v>3.9300000000000002E-2</v>
      </c>
      <c r="AU106" s="35">
        <f t="shared" si="48"/>
        <v>4.0179285714285737E-2</v>
      </c>
      <c r="AV106" s="35">
        <f t="shared" si="49"/>
        <v>8.2885714285714281E-3</v>
      </c>
      <c r="AW106" s="35">
        <f t="shared" si="50"/>
        <v>3.8888571428571432E-2</v>
      </c>
      <c r="AX106">
        <v>0.18509999999999999</v>
      </c>
      <c r="AY106">
        <v>-5.5599999999999997E-2</v>
      </c>
      <c r="AZ106">
        <v>-9.9000000000000008E-3</v>
      </c>
      <c r="BA106" s="35">
        <f t="shared" si="51"/>
        <v>6.9242857142856329E-3</v>
      </c>
      <c r="BB106" s="35">
        <f t="shared" si="52"/>
        <v>5.5188571428571427E-2</v>
      </c>
      <c r="BC106" s="35">
        <f t="shared" si="53"/>
        <v>9.4885714285714295E-3</v>
      </c>
    </row>
    <row r="107" spans="1:55" ht="15">
      <c r="A107" s="1">
        <v>101</v>
      </c>
      <c r="B107">
        <v>0.26090000000000002</v>
      </c>
      <c r="C107">
        <v>-1.9099999999999999E-2</v>
      </c>
      <c r="D107">
        <v>2.5899999999999999E-2</v>
      </c>
      <c r="E107" s="34">
        <f t="shared" si="27"/>
        <v>3.2550714285714266E-2</v>
      </c>
      <c r="F107" s="34">
        <f t="shared" si="28"/>
        <v>8.1921428571428544E-3</v>
      </c>
      <c r="G107" s="34">
        <f t="shared" si="29"/>
        <v>2.5488571428571426E-2</v>
      </c>
      <c r="H107">
        <v>0.18859999999999999</v>
      </c>
      <c r="I107">
        <v>-6.4600000000000005E-2</v>
      </c>
      <c r="J107">
        <v>2.29E-2</v>
      </c>
      <c r="K107" s="35">
        <f t="shared" si="30"/>
        <v>4.4907857142857138E-2</v>
      </c>
      <c r="L107" s="35">
        <f t="shared" si="31"/>
        <v>6.4188571428571428E-2</v>
      </c>
      <c r="M107" s="35">
        <f t="shared" si="32"/>
        <v>2.2488571428571427E-2</v>
      </c>
      <c r="N107">
        <v>0.31090000000000001</v>
      </c>
      <c r="O107">
        <v>3.5799999999999998E-2</v>
      </c>
      <c r="P107">
        <v>4.7000000000000002E-3</v>
      </c>
      <c r="Q107" s="35">
        <f t="shared" si="33"/>
        <v>1.8328571428571527E-2</v>
      </c>
      <c r="R107" s="35">
        <f t="shared" si="34"/>
        <v>3.5388571428571429E-2</v>
      </c>
      <c r="S107" s="35">
        <f t="shared" si="35"/>
        <v>4.2885714285714289E-3</v>
      </c>
      <c r="T107">
        <v>0.21299999999999999</v>
      </c>
      <c r="U107">
        <v>-6.8199999999999997E-2</v>
      </c>
      <c r="V107">
        <v>-1.5599999999999999E-2</v>
      </c>
      <c r="W107" s="35">
        <f t="shared" si="36"/>
        <v>1.9488571428571494E-2</v>
      </c>
      <c r="X107" s="35">
        <f t="shared" si="37"/>
        <v>6.778857142857142E-2</v>
      </c>
      <c r="Y107" s="35">
        <f t="shared" si="38"/>
        <v>1.5188571428571428E-2</v>
      </c>
      <c r="Z107">
        <v>6.6500000000000004E-2</v>
      </c>
      <c r="AA107">
        <v>-2.7199999999999998E-2</v>
      </c>
      <c r="AB107">
        <v>2.9100000000000001E-2</v>
      </c>
      <c r="AC107" s="35">
        <f t="shared" si="39"/>
        <v>3.2892857142857126E-2</v>
      </c>
      <c r="AD107" s="35">
        <f t="shared" si="40"/>
        <v>2.6788571428571425E-2</v>
      </c>
      <c r="AE107" s="35">
        <f t="shared" si="41"/>
        <v>2.8688571428571428E-2</v>
      </c>
      <c r="AF107">
        <v>0.22919999999999999</v>
      </c>
      <c r="AG107">
        <v>-0.109</v>
      </c>
      <c r="AH107">
        <v>-8.6E-3</v>
      </c>
      <c r="AI107" s="35">
        <f t="shared" si="42"/>
        <v>9.6200000000001284E-3</v>
      </c>
      <c r="AJ107" s="35">
        <f t="shared" si="43"/>
        <v>0.10858857142857142</v>
      </c>
      <c r="AK107" s="35">
        <f t="shared" si="44"/>
        <v>8.1885714285714287E-3</v>
      </c>
      <c r="AL107">
        <v>0.23519999999999999</v>
      </c>
      <c r="AM107">
        <v>-5.3999999999999999E-2</v>
      </c>
      <c r="AN107">
        <v>-2.6800000000000001E-2</v>
      </c>
      <c r="AO107" s="35">
        <f t="shared" si="45"/>
        <v>1.8892857142857128E-2</v>
      </c>
      <c r="AP107" s="35">
        <f t="shared" si="46"/>
        <v>5.358857142857143E-2</v>
      </c>
      <c r="AQ107" s="35">
        <f t="shared" si="47"/>
        <v>2.6388571428571428E-2</v>
      </c>
      <c r="AR107">
        <v>9.6799999999999997E-2</v>
      </c>
      <c r="AS107">
        <v>-4.07E-2</v>
      </c>
      <c r="AT107">
        <v>2.29E-2</v>
      </c>
      <c r="AU107" s="35">
        <f t="shared" si="48"/>
        <v>2.2179285714285735E-2</v>
      </c>
      <c r="AV107" s="35">
        <f t="shared" si="49"/>
        <v>4.0288571428571431E-2</v>
      </c>
      <c r="AW107" s="35">
        <f t="shared" si="50"/>
        <v>2.2488571428571427E-2</v>
      </c>
      <c r="AX107">
        <v>0.1789</v>
      </c>
      <c r="AY107">
        <v>-5.33E-2</v>
      </c>
      <c r="AZ107">
        <v>1.01E-2</v>
      </c>
      <c r="BA107" s="35">
        <f t="shared" si="51"/>
        <v>7.2428571428564958E-4</v>
      </c>
      <c r="BB107" s="35">
        <f t="shared" si="52"/>
        <v>5.2888571428571431E-2</v>
      </c>
      <c r="BC107" s="35">
        <f t="shared" si="53"/>
        <v>9.6885714285714283E-3</v>
      </c>
    </row>
    <row r="108" spans="1:55" ht="15">
      <c r="A108" s="1">
        <v>102</v>
      </c>
      <c r="B108">
        <v>0.25540000000000002</v>
      </c>
      <c r="C108">
        <v>-3.0999999999999999E-3</v>
      </c>
      <c r="D108">
        <v>-6.4999999999999997E-3</v>
      </c>
      <c r="E108" s="34">
        <f t="shared" si="27"/>
        <v>3.8050714285714271E-2</v>
      </c>
      <c r="F108" s="34">
        <f t="shared" si="28"/>
        <v>7.8078571428571442E-3</v>
      </c>
      <c r="G108" s="34">
        <f t="shared" si="29"/>
        <v>6.0885714285714284E-3</v>
      </c>
      <c r="H108">
        <v>0.2462</v>
      </c>
      <c r="I108">
        <v>-6.7000000000000002E-3</v>
      </c>
      <c r="J108">
        <v>6.1000000000000004E-3</v>
      </c>
      <c r="K108" s="35">
        <f t="shared" si="30"/>
        <v>1.2692142857142874E-2</v>
      </c>
      <c r="L108" s="35">
        <f t="shared" si="31"/>
        <v>6.288571428571429E-3</v>
      </c>
      <c r="M108" s="35">
        <f t="shared" si="32"/>
        <v>5.6885714285714291E-3</v>
      </c>
      <c r="N108">
        <v>0.3155</v>
      </c>
      <c r="O108">
        <v>7.6E-3</v>
      </c>
      <c r="P108">
        <v>-7.4999999999999997E-3</v>
      </c>
      <c r="Q108" s="35">
        <f t="shared" si="33"/>
        <v>2.292857142857152E-2</v>
      </c>
      <c r="R108" s="35">
        <f t="shared" si="34"/>
        <v>7.1885714285714287E-3</v>
      </c>
      <c r="S108" s="35">
        <f t="shared" si="35"/>
        <v>7.0885714285714285E-3</v>
      </c>
      <c r="T108">
        <v>0.21790000000000001</v>
      </c>
      <c r="U108">
        <v>-3.1300000000000001E-2</v>
      </c>
      <c r="V108">
        <v>5.5899999999999998E-2</v>
      </c>
      <c r="W108" s="35">
        <f t="shared" si="36"/>
        <v>1.4588571428571478E-2</v>
      </c>
      <c r="X108" s="35">
        <f t="shared" si="37"/>
        <v>3.0888571428571428E-2</v>
      </c>
      <c r="Y108" s="35">
        <f t="shared" si="38"/>
        <v>5.5488571428571429E-2</v>
      </c>
      <c r="Z108">
        <v>8.8200000000000001E-2</v>
      </c>
      <c r="AA108">
        <v>1.24E-2</v>
      </c>
      <c r="AB108">
        <v>1.03E-2</v>
      </c>
      <c r="AC108" s="35">
        <f t="shared" si="39"/>
        <v>1.1192857142857129E-2</v>
      </c>
      <c r="AD108" s="35">
        <f t="shared" si="40"/>
        <v>1.1988571428571428E-2</v>
      </c>
      <c r="AE108" s="35">
        <f t="shared" si="41"/>
        <v>9.8885714285714289E-3</v>
      </c>
      <c r="AF108">
        <v>0.24790000000000001</v>
      </c>
      <c r="AG108">
        <v>-8.5900000000000004E-2</v>
      </c>
      <c r="AH108">
        <v>-2.07E-2</v>
      </c>
      <c r="AI108" s="35">
        <f t="shared" si="42"/>
        <v>9.0799999999998937E-3</v>
      </c>
      <c r="AJ108" s="35">
        <f t="shared" si="43"/>
        <v>8.5488571428571428E-2</v>
      </c>
      <c r="AK108" s="35">
        <f t="shared" si="44"/>
        <v>2.0288571428571427E-2</v>
      </c>
      <c r="AL108">
        <v>0.20580000000000001</v>
      </c>
      <c r="AM108">
        <v>-2.5499999999999998E-2</v>
      </c>
      <c r="AN108">
        <v>-9.7000000000000003E-3</v>
      </c>
      <c r="AO108" s="35">
        <f t="shared" si="45"/>
        <v>1.0507142857142854E-2</v>
      </c>
      <c r="AP108" s="35">
        <f t="shared" si="46"/>
        <v>2.5088571428571425E-2</v>
      </c>
      <c r="AQ108" s="35">
        <f t="shared" si="47"/>
        <v>9.288571428571429E-3</v>
      </c>
      <c r="AR108">
        <v>9.8900000000000002E-2</v>
      </c>
      <c r="AS108">
        <v>-7.1800000000000003E-2</v>
      </c>
      <c r="AT108">
        <v>2.6200000000000001E-2</v>
      </c>
      <c r="AU108" s="35">
        <f t="shared" si="48"/>
        <v>2.007928571428573E-2</v>
      </c>
      <c r="AV108" s="35">
        <f t="shared" si="49"/>
        <v>7.1388571428571426E-2</v>
      </c>
      <c r="AW108" s="35">
        <f t="shared" si="50"/>
        <v>2.5788571428571428E-2</v>
      </c>
      <c r="AX108">
        <v>0.1762</v>
      </c>
      <c r="AY108">
        <v>-2.9399999999999999E-2</v>
      </c>
      <c r="AZ108">
        <v>2.8899999999999999E-2</v>
      </c>
      <c r="BA108" s="35">
        <f t="shared" si="51"/>
        <v>1.9757142857143584E-3</v>
      </c>
      <c r="BB108" s="35">
        <f t="shared" si="52"/>
        <v>2.8988571428571426E-2</v>
      </c>
      <c r="BC108" s="35">
        <f t="shared" si="53"/>
        <v>2.8488571428571426E-2</v>
      </c>
    </row>
    <row r="109" spans="1:55" ht="15">
      <c r="A109" s="1">
        <v>103</v>
      </c>
      <c r="B109">
        <v>0.25629999999999997</v>
      </c>
      <c r="C109">
        <v>3.4000000000000002E-2</v>
      </c>
      <c r="D109">
        <v>4.1999999999999997E-3</v>
      </c>
      <c r="E109" s="34">
        <f t="shared" si="27"/>
        <v>3.7150714285714315E-2</v>
      </c>
      <c r="F109" s="34">
        <f t="shared" si="28"/>
        <v>2.309214285714286E-2</v>
      </c>
      <c r="G109" s="34">
        <f t="shared" si="29"/>
        <v>3.788571428571428E-3</v>
      </c>
      <c r="H109">
        <v>0.24970000000000001</v>
      </c>
      <c r="I109">
        <v>-2.3699999999999999E-2</v>
      </c>
      <c r="J109">
        <v>1.35E-2</v>
      </c>
      <c r="K109" s="35">
        <f t="shared" si="30"/>
        <v>1.6192142857142877E-2</v>
      </c>
      <c r="L109" s="35">
        <f t="shared" si="31"/>
        <v>2.3288571428571426E-2</v>
      </c>
      <c r="M109" s="35">
        <f t="shared" si="32"/>
        <v>1.3088571428571429E-2</v>
      </c>
      <c r="N109">
        <v>0.32750000000000001</v>
      </c>
      <c r="O109">
        <v>6.7999999999999996E-3</v>
      </c>
      <c r="P109">
        <v>8.3000000000000001E-3</v>
      </c>
      <c r="Q109" s="35">
        <f t="shared" si="33"/>
        <v>3.4928571428571531E-2</v>
      </c>
      <c r="R109" s="35">
        <f t="shared" si="34"/>
        <v>6.3885714285714284E-3</v>
      </c>
      <c r="S109" s="35">
        <f t="shared" si="35"/>
        <v>7.8885714285714288E-3</v>
      </c>
      <c r="T109">
        <v>0.21790000000000001</v>
      </c>
      <c r="U109">
        <v>-3.5799999999999998E-2</v>
      </c>
      <c r="V109">
        <v>1.6E-2</v>
      </c>
      <c r="W109" s="35">
        <f t="shared" si="36"/>
        <v>1.4588571428571478E-2</v>
      </c>
      <c r="X109" s="35">
        <f t="shared" si="37"/>
        <v>3.5388571428571429E-2</v>
      </c>
      <c r="Y109" s="35">
        <f t="shared" si="38"/>
        <v>1.5588571428571429E-2</v>
      </c>
      <c r="Z109">
        <v>9.8799999999999999E-2</v>
      </c>
      <c r="AA109">
        <v>-2.6100000000000002E-2</v>
      </c>
      <c r="AB109">
        <v>3.5299999999999998E-2</v>
      </c>
      <c r="AC109" s="35">
        <f t="shared" si="39"/>
        <v>5.9285714285713109E-4</v>
      </c>
      <c r="AD109" s="35">
        <f t="shared" si="40"/>
        <v>2.5688571428571429E-2</v>
      </c>
      <c r="AE109" s="35">
        <f t="shared" si="41"/>
        <v>3.4888571428571429E-2</v>
      </c>
      <c r="AF109">
        <v>0.25750000000000001</v>
      </c>
      <c r="AG109">
        <v>-6.1499999999999999E-2</v>
      </c>
      <c r="AH109">
        <v>-3.8999999999999998E-3</v>
      </c>
      <c r="AI109" s="35">
        <f t="shared" si="42"/>
        <v>1.8679999999999891E-2</v>
      </c>
      <c r="AJ109" s="35">
        <f t="shared" si="43"/>
        <v>6.108857142857143E-2</v>
      </c>
      <c r="AK109" s="35">
        <f t="shared" si="44"/>
        <v>3.4885714285714281E-3</v>
      </c>
      <c r="AL109">
        <v>0.2056</v>
      </c>
      <c r="AM109">
        <v>-1.6799999999999999E-2</v>
      </c>
      <c r="AN109">
        <v>-2.8999999999999998E-3</v>
      </c>
      <c r="AO109" s="35">
        <f t="shared" si="45"/>
        <v>1.070714285714286E-2</v>
      </c>
      <c r="AP109" s="35">
        <f t="shared" si="46"/>
        <v>1.6388571428571426E-2</v>
      </c>
      <c r="AQ109" s="35">
        <f t="shared" si="47"/>
        <v>2.4885714285714281E-3</v>
      </c>
      <c r="AR109">
        <v>9.2299999999999993E-2</v>
      </c>
      <c r="AS109">
        <v>-4.6800000000000001E-2</v>
      </c>
      <c r="AT109">
        <v>3.9699999999999999E-2</v>
      </c>
      <c r="AU109" s="35">
        <f t="shared" si="48"/>
        <v>2.6679285714285739E-2</v>
      </c>
      <c r="AV109" s="35">
        <f t="shared" si="49"/>
        <v>4.6388571428571432E-2</v>
      </c>
      <c r="AW109" s="35">
        <f t="shared" si="50"/>
        <v>3.928857142857143E-2</v>
      </c>
      <c r="AX109">
        <v>0.1842</v>
      </c>
      <c r="AY109">
        <v>-2.1899999999999999E-2</v>
      </c>
      <c r="AZ109">
        <v>9.9000000000000008E-3</v>
      </c>
      <c r="BA109" s="35">
        <f t="shared" si="51"/>
        <v>6.0242857142856487E-3</v>
      </c>
      <c r="BB109" s="35">
        <f t="shared" si="52"/>
        <v>2.1488571428571426E-2</v>
      </c>
      <c r="BC109" s="35">
        <f t="shared" si="53"/>
        <v>9.4885714285714295E-3</v>
      </c>
    </row>
    <row r="110" spans="1:55" ht="15">
      <c r="A110" s="1">
        <v>104</v>
      </c>
      <c r="B110">
        <v>0.25840000000000002</v>
      </c>
      <c r="C110">
        <v>-5.0000000000000001E-4</v>
      </c>
      <c r="D110">
        <v>1.0200000000000001E-2</v>
      </c>
      <c r="E110" s="34">
        <f t="shared" si="27"/>
        <v>3.5050714285714268E-2</v>
      </c>
      <c r="F110" s="34">
        <f t="shared" si="28"/>
        <v>1.0407857142857144E-2</v>
      </c>
      <c r="G110" s="34">
        <f t="shared" si="29"/>
        <v>9.7885714285714295E-3</v>
      </c>
      <c r="H110">
        <v>0.2447</v>
      </c>
      <c r="I110">
        <v>5.0000000000000001E-3</v>
      </c>
      <c r="J110">
        <v>3.5200000000000002E-2</v>
      </c>
      <c r="K110" s="35">
        <f t="shared" si="30"/>
        <v>1.1192142857142873E-2</v>
      </c>
      <c r="L110" s="35">
        <f t="shared" si="31"/>
        <v>4.5885714285714288E-3</v>
      </c>
      <c r="M110" s="35">
        <f t="shared" si="32"/>
        <v>3.4788571428571433E-2</v>
      </c>
      <c r="N110">
        <v>0.29430000000000001</v>
      </c>
      <c r="O110">
        <v>2.3400000000000001E-2</v>
      </c>
      <c r="P110">
        <v>1.2200000000000001E-2</v>
      </c>
      <c r="Q110" s="35">
        <f t="shared" si="33"/>
        <v>1.7285714285715237E-3</v>
      </c>
      <c r="R110" s="35">
        <f t="shared" si="34"/>
        <v>2.2988571428571428E-2</v>
      </c>
      <c r="S110" s="35">
        <f t="shared" si="35"/>
        <v>1.178857142857143E-2</v>
      </c>
      <c r="T110">
        <v>0.24990000000000001</v>
      </c>
      <c r="U110">
        <v>-5.4399999999999997E-2</v>
      </c>
      <c r="V110">
        <v>6.1000000000000004E-3</v>
      </c>
      <c r="W110" s="35">
        <f t="shared" si="36"/>
        <v>1.7411428571428522E-2</v>
      </c>
      <c r="X110" s="35">
        <f t="shared" si="37"/>
        <v>5.3988571428571427E-2</v>
      </c>
      <c r="Y110" s="35">
        <f t="shared" si="38"/>
        <v>5.6885714285714291E-3</v>
      </c>
      <c r="Z110">
        <v>9.8500000000000004E-2</v>
      </c>
      <c r="AA110">
        <v>3.5999999999999997E-2</v>
      </c>
      <c r="AB110">
        <v>4.5699999999999998E-2</v>
      </c>
      <c r="AC110" s="35">
        <f t="shared" si="39"/>
        <v>8.9285714285712581E-4</v>
      </c>
      <c r="AD110" s="35">
        <f t="shared" si="40"/>
        <v>3.5588571428571428E-2</v>
      </c>
      <c r="AE110" s="35">
        <f t="shared" si="41"/>
        <v>4.5288571428571428E-2</v>
      </c>
      <c r="AF110">
        <v>0.22500000000000001</v>
      </c>
      <c r="AG110">
        <v>-9.4299999999999995E-2</v>
      </c>
      <c r="AH110">
        <v>-3.2300000000000002E-2</v>
      </c>
      <c r="AI110" s="35">
        <f t="shared" si="42"/>
        <v>1.382000000000011E-2</v>
      </c>
      <c r="AJ110" s="35">
        <f t="shared" si="43"/>
        <v>9.3888571428571418E-2</v>
      </c>
      <c r="AK110" s="35">
        <f t="shared" si="44"/>
        <v>3.1888571428571433E-2</v>
      </c>
      <c r="AL110">
        <v>0.2283</v>
      </c>
      <c r="AM110">
        <v>-2.92E-2</v>
      </c>
      <c r="AN110">
        <v>-1.55E-2</v>
      </c>
      <c r="AO110" s="35">
        <f t="shared" si="45"/>
        <v>1.1992857142857138E-2</v>
      </c>
      <c r="AP110" s="35">
        <f t="shared" si="46"/>
        <v>2.8788571428571427E-2</v>
      </c>
      <c r="AQ110" s="35">
        <f t="shared" si="47"/>
        <v>1.5088571428571429E-2</v>
      </c>
      <c r="AR110">
        <v>0.1474</v>
      </c>
      <c r="AS110">
        <v>-6.3299999999999995E-2</v>
      </c>
      <c r="AT110">
        <v>2.7400000000000001E-2</v>
      </c>
      <c r="AU110" s="35">
        <f t="shared" si="48"/>
        <v>2.8420714285714271E-2</v>
      </c>
      <c r="AV110" s="35">
        <f t="shared" si="49"/>
        <v>6.2888571428571419E-2</v>
      </c>
      <c r="AW110" s="35">
        <f t="shared" si="50"/>
        <v>2.6988571428571428E-2</v>
      </c>
      <c r="AX110">
        <v>0.182</v>
      </c>
      <c r="AY110">
        <v>-5.3E-3</v>
      </c>
      <c r="AZ110">
        <v>9.9000000000000008E-3</v>
      </c>
      <c r="BA110" s="35">
        <f t="shared" si="51"/>
        <v>3.8242857142856412E-3</v>
      </c>
      <c r="BB110" s="35">
        <f t="shared" si="52"/>
        <v>4.8885714285714288E-3</v>
      </c>
      <c r="BC110" s="35">
        <f t="shared" si="53"/>
        <v>9.4885714285714295E-3</v>
      </c>
    </row>
    <row r="111" spans="1:55" ht="15">
      <c r="A111" s="1">
        <v>105</v>
      </c>
      <c r="B111">
        <v>0.29409999999999997</v>
      </c>
      <c r="C111">
        <v>1.6000000000000001E-3</v>
      </c>
      <c r="D111">
        <v>6.7000000000000002E-3</v>
      </c>
      <c r="E111" s="34">
        <f t="shared" si="27"/>
        <v>6.492857142856856E-4</v>
      </c>
      <c r="F111" s="34">
        <f t="shared" si="28"/>
        <v>9.3078571428571438E-3</v>
      </c>
      <c r="G111" s="34">
        <f t="shared" si="29"/>
        <v>6.288571428571429E-3</v>
      </c>
      <c r="H111">
        <v>0.25640000000000002</v>
      </c>
      <c r="I111">
        <v>-2.52E-2</v>
      </c>
      <c r="J111">
        <v>2.29E-2</v>
      </c>
      <c r="K111" s="35">
        <f t="shared" si="30"/>
        <v>2.2892142857142889E-2</v>
      </c>
      <c r="L111" s="35">
        <f t="shared" si="31"/>
        <v>2.4788571428571427E-2</v>
      </c>
      <c r="M111" s="35">
        <f t="shared" si="32"/>
        <v>2.2488571428571427E-2</v>
      </c>
      <c r="N111">
        <v>0.2918</v>
      </c>
      <c r="O111">
        <v>2.9000000000000001E-2</v>
      </c>
      <c r="P111">
        <v>-6.0000000000000001E-3</v>
      </c>
      <c r="Q111" s="35">
        <f t="shared" si="33"/>
        <v>7.7142857142847854E-4</v>
      </c>
      <c r="R111" s="35">
        <f t="shared" si="34"/>
        <v>2.8588571428571428E-2</v>
      </c>
      <c r="S111" s="35">
        <f t="shared" si="35"/>
        <v>5.5885714285714289E-3</v>
      </c>
      <c r="T111">
        <v>0.16089999999999999</v>
      </c>
      <c r="U111">
        <v>-1.5800000000000002E-2</v>
      </c>
      <c r="V111">
        <v>-2.1600000000000001E-2</v>
      </c>
      <c r="W111" s="35">
        <f t="shared" si="36"/>
        <v>7.1588571428571501E-2</v>
      </c>
      <c r="X111" s="35">
        <f t="shared" si="37"/>
        <v>1.538857142857143E-2</v>
      </c>
      <c r="Y111" s="35">
        <f t="shared" si="38"/>
        <v>2.1188571428571428E-2</v>
      </c>
      <c r="Z111">
        <v>0.114</v>
      </c>
      <c r="AA111">
        <v>-2.3900000000000001E-2</v>
      </c>
      <c r="AB111">
        <v>5.0599999999999999E-2</v>
      </c>
      <c r="AC111" s="35">
        <f t="shared" si="39"/>
        <v>1.4607142857142874E-2</v>
      </c>
      <c r="AD111" s="35">
        <f t="shared" si="40"/>
        <v>2.3488571428571428E-2</v>
      </c>
      <c r="AE111" s="35">
        <f t="shared" si="41"/>
        <v>5.018857142857143E-2</v>
      </c>
      <c r="AF111">
        <v>0.22570000000000001</v>
      </c>
      <c r="AG111">
        <v>-0.1376</v>
      </c>
      <c r="AH111">
        <v>0.01</v>
      </c>
      <c r="AI111" s="35">
        <f t="shared" si="42"/>
        <v>1.3120000000000104E-2</v>
      </c>
      <c r="AJ111" s="35">
        <f t="shared" si="43"/>
        <v>0.13718857142857144</v>
      </c>
      <c r="AK111" s="35">
        <f t="shared" si="44"/>
        <v>9.5885714285714289E-3</v>
      </c>
      <c r="AL111">
        <v>0.2162</v>
      </c>
      <c r="AM111">
        <v>-9.4000000000000004E-3</v>
      </c>
      <c r="AN111">
        <v>2.18E-2</v>
      </c>
      <c r="AO111" s="35">
        <f t="shared" si="45"/>
        <v>1.071428571428612E-4</v>
      </c>
      <c r="AP111" s="35">
        <f t="shared" si="46"/>
        <v>8.9885714285714291E-3</v>
      </c>
      <c r="AQ111" s="35">
        <f t="shared" si="47"/>
        <v>2.1388571428571427E-2</v>
      </c>
      <c r="AR111">
        <v>0.18090000000000001</v>
      </c>
      <c r="AS111">
        <v>-0.12809999999999999</v>
      </c>
      <c r="AT111">
        <v>-4.1999999999999997E-3</v>
      </c>
      <c r="AU111" s="35">
        <f t="shared" si="48"/>
        <v>6.1920714285714273E-2</v>
      </c>
      <c r="AV111" s="35">
        <f t="shared" si="49"/>
        <v>0.12768857142857143</v>
      </c>
      <c r="AW111" s="35">
        <f t="shared" si="50"/>
        <v>3.788571428571428E-3</v>
      </c>
      <c r="AX111">
        <v>0.17050000000000001</v>
      </c>
      <c r="AY111">
        <v>-3.4299999999999997E-2</v>
      </c>
      <c r="AZ111">
        <v>-2.3E-3</v>
      </c>
      <c r="BA111" s="35">
        <f t="shared" si="51"/>
        <v>7.6757142857143412E-3</v>
      </c>
      <c r="BB111" s="35">
        <f t="shared" si="52"/>
        <v>3.3888571428571428E-2</v>
      </c>
      <c r="BC111" s="35">
        <f t="shared" si="53"/>
        <v>1.8885714285714285E-3</v>
      </c>
    </row>
    <row r="112" spans="1:55" ht="15">
      <c r="A112" s="1">
        <v>106</v>
      </c>
      <c r="B112">
        <v>0.29570000000000002</v>
      </c>
      <c r="C112">
        <v>1.95E-2</v>
      </c>
      <c r="D112">
        <v>2.3E-3</v>
      </c>
      <c r="E112" s="34">
        <f t="shared" si="27"/>
        <v>2.2492857142857314E-3</v>
      </c>
      <c r="F112" s="34">
        <f t="shared" si="28"/>
        <v>8.5921428571428555E-3</v>
      </c>
      <c r="G112" s="34">
        <f t="shared" si="29"/>
        <v>1.8885714285714285E-3</v>
      </c>
      <c r="H112">
        <v>0.2712</v>
      </c>
      <c r="I112">
        <v>-3.9100000000000003E-2</v>
      </c>
      <c r="J112">
        <v>-6.1999999999999998E-3</v>
      </c>
      <c r="K112" s="35">
        <f t="shared" si="30"/>
        <v>3.7692142857142868E-2</v>
      </c>
      <c r="L112" s="35">
        <f t="shared" si="31"/>
        <v>3.8688571428571433E-2</v>
      </c>
      <c r="M112" s="35">
        <f t="shared" si="32"/>
        <v>5.7885714285714285E-3</v>
      </c>
      <c r="N112">
        <v>0.2959</v>
      </c>
      <c r="O112">
        <v>2.81E-2</v>
      </c>
      <c r="P112">
        <v>-1.6500000000000001E-2</v>
      </c>
      <c r="Q112" s="35">
        <f t="shared" si="33"/>
        <v>3.328571428571514E-3</v>
      </c>
      <c r="R112" s="35">
        <f t="shared" si="34"/>
        <v>2.7688571428571427E-2</v>
      </c>
      <c r="S112" s="35">
        <f t="shared" si="35"/>
        <v>1.6088571428571428E-2</v>
      </c>
      <c r="T112">
        <v>8.6199999999999999E-2</v>
      </c>
      <c r="U112">
        <v>-0.1176</v>
      </c>
      <c r="V112">
        <v>2.0899999999999998E-2</v>
      </c>
      <c r="W112" s="35">
        <f t="shared" si="36"/>
        <v>0.14628857142857149</v>
      </c>
      <c r="X112" s="35">
        <f t="shared" si="37"/>
        <v>0.11718857142857142</v>
      </c>
      <c r="Y112" s="35">
        <f t="shared" si="38"/>
        <v>2.0488571428571425E-2</v>
      </c>
      <c r="Z112">
        <v>0.14940000000000001</v>
      </c>
      <c r="AA112">
        <v>-1.5E-3</v>
      </c>
      <c r="AB112">
        <v>8.3400000000000002E-2</v>
      </c>
      <c r="AC112" s="35">
        <f t="shared" si="39"/>
        <v>5.0007142857142875E-2</v>
      </c>
      <c r="AD112" s="35">
        <f t="shared" si="40"/>
        <v>1.0885714285714285E-3</v>
      </c>
      <c r="AE112" s="35">
        <f t="shared" si="41"/>
        <v>8.2988571428571425E-2</v>
      </c>
      <c r="AF112">
        <v>0.23749999999999999</v>
      </c>
      <c r="AG112">
        <v>-6.1199999999999997E-2</v>
      </c>
      <c r="AH112">
        <v>-2.12E-2</v>
      </c>
      <c r="AI112" s="35">
        <f t="shared" si="42"/>
        <v>1.3200000000001266E-3</v>
      </c>
      <c r="AJ112" s="35">
        <f t="shared" si="43"/>
        <v>6.0788571428571428E-2</v>
      </c>
      <c r="AK112" s="35">
        <f t="shared" si="44"/>
        <v>2.0788571428571427E-2</v>
      </c>
      <c r="AL112">
        <v>0.23880000000000001</v>
      </c>
      <c r="AM112">
        <v>-3.2000000000000001E-2</v>
      </c>
      <c r="AN112">
        <v>-3.5999999999999999E-3</v>
      </c>
      <c r="AO112" s="35">
        <f t="shared" si="45"/>
        <v>2.2492857142857148E-2</v>
      </c>
      <c r="AP112" s="35">
        <f t="shared" si="46"/>
        <v>3.1588571428571431E-2</v>
      </c>
      <c r="AQ112" s="35">
        <f t="shared" si="47"/>
        <v>3.1885714285714282E-3</v>
      </c>
      <c r="AR112">
        <v>0.13719999999999999</v>
      </c>
      <c r="AS112">
        <v>-4.4299999999999999E-2</v>
      </c>
      <c r="AT112">
        <v>9.9000000000000008E-3</v>
      </c>
      <c r="AU112" s="35">
        <f t="shared" si="48"/>
        <v>1.8220714285714257E-2</v>
      </c>
      <c r="AV112" s="35">
        <f t="shared" si="49"/>
        <v>4.388857142857143E-2</v>
      </c>
      <c r="AW112" s="35">
        <f t="shared" si="50"/>
        <v>9.4885714285714295E-3</v>
      </c>
      <c r="AX112">
        <v>0.15110000000000001</v>
      </c>
      <c r="AY112">
        <v>-1.9400000000000001E-2</v>
      </c>
      <c r="AZ112">
        <v>1.0800000000000001E-2</v>
      </c>
      <c r="BA112" s="35">
        <f t="shared" si="51"/>
        <v>2.7075714285714342E-2</v>
      </c>
      <c r="BB112" s="35">
        <f t="shared" si="52"/>
        <v>1.8988571428571428E-2</v>
      </c>
      <c r="BC112" s="35">
        <f t="shared" si="53"/>
        <v>1.0388571428571429E-2</v>
      </c>
    </row>
    <row r="113" spans="1:55" ht="15">
      <c r="A113" s="1">
        <v>107</v>
      </c>
      <c r="B113">
        <v>0.27700000000000002</v>
      </c>
      <c r="C113">
        <v>1.26E-2</v>
      </c>
      <c r="D113">
        <v>8.9999999999999998E-4</v>
      </c>
      <c r="E113" s="34">
        <f t="shared" si="27"/>
        <v>1.6450714285714263E-2</v>
      </c>
      <c r="F113" s="34">
        <f t="shared" si="28"/>
        <v>1.6921428571428556E-3</v>
      </c>
      <c r="G113" s="34">
        <f t="shared" si="29"/>
        <v>4.8857142857142849E-4</v>
      </c>
      <c r="H113">
        <v>0.27610000000000001</v>
      </c>
      <c r="I113">
        <v>-1.52E-2</v>
      </c>
      <c r="J113">
        <v>-1.34E-2</v>
      </c>
      <c r="K113" s="35">
        <f t="shared" si="30"/>
        <v>4.2592142857142884E-2</v>
      </c>
      <c r="L113" s="35">
        <f t="shared" si="31"/>
        <v>1.4788571428571429E-2</v>
      </c>
      <c r="M113" s="35">
        <f t="shared" si="32"/>
        <v>1.2988571428571429E-2</v>
      </c>
      <c r="N113">
        <v>0.27929999999999999</v>
      </c>
      <c r="O113">
        <v>8.0000000000000004E-4</v>
      </c>
      <c r="P113">
        <v>1.3299999999999999E-2</v>
      </c>
      <c r="Q113" s="35">
        <f t="shared" si="33"/>
        <v>1.327142857142849E-2</v>
      </c>
      <c r="R113" s="35">
        <f t="shared" si="34"/>
        <v>3.885714285714285E-4</v>
      </c>
      <c r="S113" s="35">
        <f t="shared" si="35"/>
        <v>1.2888571428571428E-2</v>
      </c>
      <c r="T113">
        <v>0.15959999999999999</v>
      </c>
      <c r="U113">
        <v>-0.1071</v>
      </c>
      <c r="V113">
        <v>7.7999999999999996E-3</v>
      </c>
      <c r="W113" s="35">
        <f t="shared" si="36"/>
        <v>7.2888571428571497E-2</v>
      </c>
      <c r="X113" s="35">
        <f t="shared" si="37"/>
        <v>0.10668857142857142</v>
      </c>
      <c r="Y113" s="35">
        <f t="shared" si="38"/>
        <v>7.3885714285714284E-3</v>
      </c>
      <c r="Z113">
        <v>0.12909999999999999</v>
      </c>
      <c r="AA113">
        <v>2.3E-2</v>
      </c>
      <c r="AB113">
        <v>3.4200000000000001E-2</v>
      </c>
      <c r="AC113" s="35">
        <f t="shared" si="39"/>
        <v>2.9707142857142863E-2</v>
      </c>
      <c r="AD113" s="35">
        <f t="shared" si="40"/>
        <v>2.2588571428571427E-2</v>
      </c>
      <c r="AE113" s="35">
        <f t="shared" si="41"/>
        <v>3.3788571428571432E-2</v>
      </c>
      <c r="AF113">
        <v>0.2505</v>
      </c>
      <c r="AG113">
        <v>-9.9699999999999997E-2</v>
      </c>
      <c r="AH113">
        <v>-8.5000000000000006E-3</v>
      </c>
      <c r="AI113" s="35">
        <f t="shared" si="42"/>
        <v>1.1679999999999885E-2</v>
      </c>
      <c r="AJ113" s="35">
        <f t="shared" si="43"/>
        <v>9.928857142857142E-2</v>
      </c>
      <c r="AK113" s="35">
        <f t="shared" si="44"/>
        <v>8.0885714285714293E-3</v>
      </c>
      <c r="AL113">
        <v>0.24199999999999999</v>
      </c>
      <c r="AM113">
        <v>9.7999999999999997E-3</v>
      </c>
      <c r="AN113">
        <v>-1.6000000000000001E-3</v>
      </c>
      <c r="AO113" s="35">
        <f t="shared" si="45"/>
        <v>2.5692857142857128E-2</v>
      </c>
      <c r="AP113" s="35">
        <f t="shared" si="46"/>
        <v>9.3885714285714284E-3</v>
      </c>
      <c r="AQ113" s="35">
        <f t="shared" si="47"/>
        <v>1.1885714285714286E-3</v>
      </c>
      <c r="AR113">
        <v>0.1646</v>
      </c>
      <c r="AS113">
        <v>-8.0699999999999994E-2</v>
      </c>
      <c r="AT113">
        <v>8.9999999999999998E-4</v>
      </c>
      <c r="AU113" s="35">
        <f t="shared" si="48"/>
        <v>4.5620714285714264E-2</v>
      </c>
      <c r="AV113" s="35">
        <f t="shared" si="49"/>
        <v>8.0288571428571417E-2</v>
      </c>
      <c r="AW113" s="35">
        <f t="shared" si="50"/>
        <v>4.8857142857142849E-4</v>
      </c>
      <c r="AX113">
        <v>0.16</v>
      </c>
      <c r="AY113">
        <v>-3.1899999999999998E-2</v>
      </c>
      <c r="AZ113">
        <v>6.7999999999999996E-3</v>
      </c>
      <c r="BA113" s="35">
        <f t="shared" si="51"/>
        <v>1.8175714285714351E-2</v>
      </c>
      <c r="BB113" s="35">
        <f t="shared" si="52"/>
        <v>3.1488571428571428E-2</v>
      </c>
      <c r="BC113" s="35">
        <f t="shared" si="53"/>
        <v>6.3885714285714284E-3</v>
      </c>
    </row>
    <row r="114" spans="1:55" ht="15">
      <c r="A114" s="1">
        <v>108</v>
      </c>
      <c r="B114">
        <v>0.26640000000000003</v>
      </c>
      <c r="C114">
        <v>2.4500000000000001E-2</v>
      </c>
      <c r="D114">
        <v>-1.2999999999999999E-2</v>
      </c>
      <c r="E114" s="34">
        <f t="shared" si="27"/>
        <v>2.7050714285714261E-2</v>
      </c>
      <c r="F114" s="34">
        <f t="shared" si="28"/>
        <v>1.3592142857142856E-2</v>
      </c>
      <c r="G114" s="34">
        <f t="shared" si="29"/>
        <v>1.2588571428571428E-2</v>
      </c>
      <c r="H114">
        <v>0.26340000000000002</v>
      </c>
      <c r="I114">
        <v>-3.6200000000000003E-2</v>
      </c>
      <c r="J114">
        <v>-2.3E-3</v>
      </c>
      <c r="K114" s="35">
        <f t="shared" si="30"/>
        <v>2.9892142857142895E-2</v>
      </c>
      <c r="L114" s="35">
        <f t="shared" si="31"/>
        <v>3.5788571428571433E-2</v>
      </c>
      <c r="M114" s="35">
        <f t="shared" si="32"/>
        <v>1.8885714285714285E-3</v>
      </c>
      <c r="N114">
        <v>0.31319999999999998</v>
      </c>
      <c r="O114">
        <v>5.0299999999999997E-2</v>
      </c>
      <c r="P114">
        <v>-1.61E-2</v>
      </c>
      <c r="Q114" s="35">
        <f t="shared" si="33"/>
        <v>2.0628571428571496E-2</v>
      </c>
      <c r="R114" s="35">
        <f t="shared" si="34"/>
        <v>4.9888571428571428E-2</v>
      </c>
      <c r="S114" s="35">
        <f t="shared" si="35"/>
        <v>1.5688571428571427E-2</v>
      </c>
      <c r="T114">
        <v>0.23680000000000001</v>
      </c>
      <c r="U114">
        <v>-6.7299999999999999E-2</v>
      </c>
      <c r="V114">
        <v>2.5999999999999999E-3</v>
      </c>
      <c r="W114" s="35">
        <f t="shared" si="36"/>
        <v>4.3114285714285216E-3</v>
      </c>
      <c r="X114" s="35">
        <f t="shared" si="37"/>
        <v>6.6888571428571422E-2</v>
      </c>
      <c r="Y114" s="35">
        <f t="shared" si="38"/>
        <v>2.1885714285714282E-3</v>
      </c>
      <c r="Z114">
        <v>0.1168</v>
      </c>
      <c r="AA114">
        <v>-2.29E-2</v>
      </c>
      <c r="AB114">
        <v>-7.4000000000000003E-3</v>
      </c>
      <c r="AC114" s="35">
        <f t="shared" si="39"/>
        <v>1.7407142857142871E-2</v>
      </c>
      <c r="AD114" s="35">
        <f t="shared" si="40"/>
        <v>2.2488571428571427E-2</v>
      </c>
      <c r="AE114" s="35">
        <f t="shared" si="41"/>
        <v>6.9885714285714291E-3</v>
      </c>
      <c r="AF114">
        <v>0.28199999999999997</v>
      </c>
      <c r="AG114">
        <v>-0.11</v>
      </c>
      <c r="AH114">
        <v>-2.0799999999999999E-2</v>
      </c>
      <c r="AI114" s="35">
        <f t="shared" si="42"/>
        <v>4.3179999999999857E-2</v>
      </c>
      <c r="AJ114" s="35">
        <f t="shared" si="43"/>
        <v>0.10958857142857142</v>
      </c>
      <c r="AK114" s="35">
        <f t="shared" si="44"/>
        <v>2.0388571428571426E-2</v>
      </c>
      <c r="AL114">
        <v>0.24990000000000001</v>
      </c>
      <c r="AM114">
        <v>-7.4999999999999997E-3</v>
      </c>
      <c r="AN114">
        <v>-1.9800000000000002E-2</v>
      </c>
      <c r="AO114" s="35">
        <f t="shared" si="45"/>
        <v>3.3592857142857147E-2</v>
      </c>
      <c r="AP114" s="35">
        <f t="shared" si="46"/>
        <v>7.0885714285714285E-3</v>
      </c>
      <c r="AQ114" s="35">
        <f t="shared" si="47"/>
        <v>1.9388571428571429E-2</v>
      </c>
      <c r="AR114">
        <v>0.1726</v>
      </c>
      <c r="AS114">
        <v>-5.9400000000000001E-2</v>
      </c>
      <c r="AT114">
        <v>-2.46E-2</v>
      </c>
      <c r="AU114" s="35">
        <f t="shared" si="48"/>
        <v>5.3620714285714272E-2</v>
      </c>
      <c r="AV114" s="35">
        <f t="shared" si="49"/>
        <v>5.8988571428571432E-2</v>
      </c>
      <c r="AW114" s="35">
        <f t="shared" si="50"/>
        <v>2.4188571428571427E-2</v>
      </c>
      <c r="AX114">
        <v>0.18659999999999999</v>
      </c>
      <c r="AY114">
        <v>-2.8000000000000001E-2</v>
      </c>
      <c r="AZ114">
        <v>1.6299999999999999E-2</v>
      </c>
      <c r="BA114" s="35">
        <f t="shared" si="51"/>
        <v>8.4242857142856342E-3</v>
      </c>
      <c r="BB114" s="35">
        <f t="shared" si="52"/>
        <v>2.7588571428571428E-2</v>
      </c>
      <c r="BC114" s="35">
        <f t="shared" si="53"/>
        <v>1.5888571428571426E-2</v>
      </c>
    </row>
    <row r="115" spans="1:55" ht="15">
      <c r="A115" s="1">
        <v>109</v>
      </c>
      <c r="B115">
        <v>0.22750000000000001</v>
      </c>
      <c r="C115">
        <v>-2.24E-2</v>
      </c>
      <c r="D115">
        <v>3.4000000000000002E-2</v>
      </c>
      <c r="E115" s="34">
        <f t="shared" si="27"/>
        <v>6.5950714285714279E-2</v>
      </c>
      <c r="F115" s="34">
        <f t="shared" si="28"/>
        <v>1.1492142857142855E-2</v>
      </c>
      <c r="G115" s="34">
        <f t="shared" si="29"/>
        <v>3.3588571428571433E-2</v>
      </c>
      <c r="H115">
        <v>0.26450000000000001</v>
      </c>
      <c r="I115">
        <v>-4.1000000000000003E-3</v>
      </c>
      <c r="J115">
        <v>6.1999999999999998E-3</v>
      </c>
      <c r="K115" s="35">
        <f t="shared" si="30"/>
        <v>3.0992142857142885E-2</v>
      </c>
      <c r="L115" s="35">
        <f t="shared" si="31"/>
        <v>3.6885714285714286E-3</v>
      </c>
      <c r="M115" s="35">
        <f t="shared" si="32"/>
        <v>5.7885714285714285E-3</v>
      </c>
      <c r="N115">
        <v>0.2863</v>
      </c>
      <c r="O115">
        <v>4.6800000000000001E-2</v>
      </c>
      <c r="P115">
        <v>2.3300000000000001E-2</v>
      </c>
      <c r="Q115" s="35">
        <f t="shared" si="33"/>
        <v>6.2714285714284834E-3</v>
      </c>
      <c r="R115" s="35">
        <f t="shared" si="34"/>
        <v>4.6388571428571432E-2</v>
      </c>
      <c r="S115" s="35">
        <f t="shared" si="35"/>
        <v>2.2888571428571428E-2</v>
      </c>
      <c r="T115">
        <v>0.2349</v>
      </c>
      <c r="U115">
        <v>-6.88E-2</v>
      </c>
      <c r="V115">
        <v>2.07E-2</v>
      </c>
      <c r="W115" s="35">
        <f t="shared" si="36"/>
        <v>2.4114285714285089E-3</v>
      </c>
      <c r="X115" s="35">
        <f t="shared" si="37"/>
        <v>6.8388571428571424E-2</v>
      </c>
      <c r="Y115" s="35">
        <f t="shared" si="38"/>
        <v>2.0288571428571427E-2</v>
      </c>
      <c r="Z115">
        <v>0.1089</v>
      </c>
      <c r="AA115">
        <v>2.98E-2</v>
      </c>
      <c r="AB115">
        <v>-3.0999999999999999E-3</v>
      </c>
      <c r="AC115" s="35">
        <f t="shared" si="39"/>
        <v>9.5071428571428668E-3</v>
      </c>
      <c r="AD115" s="35">
        <f t="shared" si="40"/>
        <v>2.9388571428571427E-2</v>
      </c>
      <c r="AE115" s="35">
        <f t="shared" si="41"/>
        <v>2.6885714285714282E-3</v>
      </c>
      <c r="AF115">
        <v>0.2742</v>
      </c>
      <c r="AG115">
        <v>-8.4699999999999998E-2</v>
      </c>
      <c r="AH115">
        <v>3.5000000000000001E-3</v>
      </c>
      <c r="AI115" s="35">
        <f t="shared" si="42"/>
        <v>3.5379999999999884E-2</v>
      </c>
      <c r="AJ115" s="35">
        <f t="shared" si="43"/>
        <v>8.4288571428571421E-2</v>
      </c>
      <c r="AK115" s="35">
        <f t="shared" si="44"/>
        <v>3.0885714285714284E-3</v>
      </c>
      <c r="AL115">
        <v>0.2102</v>
      </c>
      <c r="AM115">
        <v>-3.0300000000000001E-2</v>
      </c>
      <c r="AN115">
        <v>-3.4299999999999997E-2</v>
      </c>
      <c r="AO115" s="35">
        <f t="shared" si="45"/>
        <v>6.1071428571428665E-3</v>
      </c>
      <c r="AP115" s="35">
        <f t="shared" si="46"/>
        <v>2.9888571428571428E-2</v>
      </c>
      <c r="AQ115" s="35">
        <f t="shared" si="47"/>
        <v>3.3888571428571428E-2</v>
      </c>
      <c r="AR115">
        <v>0.12759999999999999</v>
      </c>
      <c r="AS115">
        <v>-3.5400000000000001E-2</v>
      </c>
      <c r="AT115">
        <v>-3.8199999999999998E-2</v>
      </c>
      <c r="AU115" s="35">
        <f t="shared" si="48"/>
        <v>8.6207142857142594E-3</v>
      </c>
      <c r="AV115" s="35">
        <f t="shared" si="49"/>
        <v>3.4988571428571431E-2</v>
      </c>
      <c r="AW115" s="35">
        <f t="shared" si="50"/>
        <v>3.7788571428571428E-2</v>
      </c>
      <c r="AX115">
        <v>0.20849999999999999</v>
      </c>
      <c r="AY115">
        <v>-5.9299999999999999E-2</v>
      </c>
      <c r="AZ115">
        <v>8.3999999999999995E-3</v>
      </c>
      <c r="BA115" s="35">
        <f t="shared" si="51"/>
        <v>3.0324285714285637E-2</v>
      </c>
      <c r="BB115" s="35">
        <f t="shared" si="52"/>
        <v>5.8888571428571429E-2</v>
      </c>
      <c r="BC115" s="35">
        <f t="shared" si="53"/>
        <v>7.9885714285714282E-3</v>
      </c>
    </row>
    <row r="116" spans="1:55" ht="15">
      <c r="A116" s="1">
        <v>110</v>
      </c>
      <c r="B116">
        <v>0.2198</v>
      </c>
      <c r="C116">
        <v>-0.01</v>
      </c>
      <c r="D116">
        <v>2.4E-2</v>
      </c>
      <c r="E116" s="34">
        <f t="shared" si="27"/>
        <v>7.3650714285714292E-2</v>
      </c>
      <c r="F116" s="34">
        <f t="shared" si="28"/>
        <v>9.0785714285714428E-4</v>
      </c>
      <c r="G116" s="34">
        <f t="shared" si="29"/>
        <v>2.3588571428571427E-2</v>
      </c>
      <c r="H116">
        <v>0.2482</v>
      </c>
      <c r="I116">
        <v>-9.7000000000000003E-3</v>
      </c>
      <c r="J116">
        <v>1E-4</v>
      </c>
      <c r="K116" s="35">
        <f t="shared" si="30"/>
        <v>1.4692142857142876E-2</v>
      </c>
      <c r="L116" s="35">
        <f t="shared" si="31"/>
        <v>9.288571428571429E-3</v>
      </c>
      <c r="M116" s="35">
        <f t="shared" si="32"/>
        <v>3.1142857142857155E-4</v>
      </c>
      <c r="N116">
        <v>0.27079999999999999</v>
      </c>
      <c r="O116">
        <v>2.7799999999999998E-2</v>
      </c>
      <c r="P116">
        <v>2.7099999999999999E-2</v>
      </c>
      <c r="Q116" s="35">
        <f t="shared" si="33"/>
        <v>2.1771428571428497E-2</v>
      </c>
      <c r="R116" s="35">
        <f t="shared" si="34"/>
        <v>2.7388571428571425E-2</v>
      </c>
      <c r="S116" s="35">
        <f t="shared" si="35"/>
        <v>2.6688571428571426E-2</v>
      </c>
      <c r="T116">
        <v>0.20019999999999999</v>
      </c>
      <c r="U116">
        <v>-3.15E-2</v>
      </c>
      <c r="V116">
        <v>2.46E-2</v>
      </c>
      <c r="W116" s="35">
        <f t="shared" si="36"/>
        <v>3.22885714285715E-2</v>
      </c>
      <c r="X116" s="35">
        <f t="shared" si="37"/>
        <v>3.1088571428571427E-2</v>
      </c>
      <c r="Y116" s="35">
        <f t="shared" si="38"/>
        <v>2.4188571428571427E-2</v>
      </c>
      <c r="Z116">
        <v>9.6799999999999997E-2</v>
      </c>
      <c r="AA116">
        <v>2.6100000000000002E-2</v>
      </c>
      <c r="AB116">
        <v>1.0200000000000001E-2</v>
      </c>
      <c r="AC116" s="35">
        <f t="shared" si="39"/>
        <v>2.5928571428571329E-3</v>
      </c>
      <c r="AD116" s="35">
        <f t="shared" si="40"/>
        <v>2.5688571428571429E-2</v>
      </c>
      <c r="AE116" s="35">
        <f t="shared" si="41"/>
        <v>9.7885714285714295E-3</v>
      </c>
      <c r="AF116">
        <v>0.25219999999999998</v>
      </c>
      <c r="AG116">
        <v>-0.11269999999999999</v>
      </c>
      <c r="AH116">
        <v>-7.9000000000000008E-3</v>
      </c>
      <c r="AI116" s="35">
        <f t="shared" si="42"/>
        <v>1.3379999999999864E-2</v>
      </c>
      <c r="AJ116" s="35">
        <f t="shared" si="43"/>
        <v>0.11228857142857142</v>
      </c>
      <c r="AK116" s="35">
        <f t="shared" si="44"/>
        <v>7.4885714285714295E-3</v>
      </c>
      <c r="AL116">
        <v>0.22420000000000001</v>
      </c>
      <c r="AM116">
        <v>-8.0600000000000005E-2</v>
      </c>
      <c r="AN116">
        <v>-2.4799999999999999E-2</v>
      </c>
      <c r="AO116" s="35">
        <f t="shared" si="45"/>
        <v>7.8928571428571459E-3</v>
      </c>
      <c r="AP116" s="35">
        <f t="shared" si="46"/>
        <v>8.0188571428571429E-2</v>
      </c>
      <c r="AQ116" s="35">
        <f t="shared" si="47"/>
        <v>2.4388571428571426E-2</v>
      </c>
      <c r="AR116">
        <v>8.8499999999999995E-2</v>
      </c>
      <c r="AS116">
        <v>2.58E-2</v>
      </c>
      <c r="AT116">
        <v>-5.7000000000000002E-3</v>
      </c>
      <c r="AU116" s="35">
        <f t="shared" si="48"/>
        <v>3.0479285714285737E-2</v>
      </c>
      <c r="AV116" s="35">
        <f t="shared" si="49"/>
        <v>2.5388571428571427E-2</v>
      </c>
      <c r="AW116" s="35">
        <f t="shared" si="50"/>
        <v>5.2885714285714289E-3</v>
      </c>
      <c r="AX116">
        <v>0.16389999999999999</v>
      </c>
      <c r="AY116">
        <v>-8.0500000000000002E-2</v>
      </c>
      <c r="AZ116">
        <v>1.84E-2</v>
      </c>
      <c r="BA116" s="35">
        <f t="shared" si="51"/>
        <v>1.4275714285714364E-2</v>
      </c>
      <c r="BB116" s="35">
        <f t="shared" si="52"/>
        <v>8.0088571428571426E-2</v>
      </c>
      <c r="BC116" s="35">
        <f t="shared" si="53"/>
        <v>1.7988571428571427E-2</v>
      </c>
    </row>
    <row r="117" spans="1:55" ht="15">
      <c r="A117" s="1">
        <v>111</v>
      </c>
      <c r="B117">
        <v>0.27679999999999999</v>
      </c>
      <c r="C117">
        <v>2.3E-2</v>
      </c>
      <c r="D117">
        <v>-1.1000000000000001E-3</v>
      </c>
      <c r="E117" s="34">
        <f t="shared" si="27"/>
        <v>1.6650714285714296E-2</v>
      </c>
      <c r="F117" s="34">
        <f t="shared" si="28"/>
        <v>1.2092142857142855E-2</v>
      </c>
      <c r="G117" s="34">
        <f t="shared" si="29"/>
        <v>6.8857142857142858E-4</v>
      </c>
      <c r="H117">
        <v>0.27489999999999998</v>
      </c>
      <c r="I117">
        <v>3.8999999999999998E-3</v>
      </c>
      <c r="J117">
        <v>-1.3899999999999999E-2</v>
      </c>
      <c r="K117" s="35">
        <f t="shared" si="30"/>
        <v>4.139214285714285E-2</v>
      </c>
      <c r="L117" s="35">
        <f t="shared" si="31"/>
        <v>3.4885714285714281E-3</v>
      </c>
      <c r="M117" s="35">
        <f t="shared" si="32"/>
        <v>1.3488571428571428E-2</v>
      </c>
      <c r="N117">
        <v>0.28179999999999999</v>
      </c>
      <c r="O117">
        <v>2.2800000000000001E-2</v>
      </c>
      <c r="P117">
        <v>-8.0000000000000002E-3</v>
      </c>
      <c r="Q117" s="35">
        <f t="shared" si="33"/>
        <v>1.0771428571428487E-2</v>
      </c>
      <c r="R117" s="35">
        <f t="shared" si="34"/>
        <v>2.2388571428571428E-2</v>
      </c>
      <c r="S117" s="35">
        <f t="shared" si="35"/>
        <v>7.5885714285714289E-3</v>
      </c>
      <c r="T117">
        <v>0.20849999999999999</v>
      </c>
      <c r="U117">
        <v>-6.5699999999999995E-2</v>
      </c>
      <c r="V117">
        <v>4.1500000000000002E-2</v>
      </c>
      <c r="W117" s="35">
        <f t="shared" si="36"/>
        <v>2.3988571428571498E-2</v>
      </c>
      <c r="X117" s="35">
        <f t="shared" si="37"/>
        <v>6.5288571428571418E-2</v>
      </c>
      <c r="Y117" s="35">
        <f t="shared" si="38"/>
        <v>4.1088571428571433E-2</v>
      </c>
      <c r="Z117">
        <v>0.10199999999999999</v>
      </c>
      <c r="AA117">
        <v>1.6799999999999999E-2</v>
      </c>
      <c r="AB117">
        <v>-4.7000000000000002E-3</v>
      </c>
      <c r="AC117" s="35">
        <f t="shared" si="39"/>
        <v>2.6071428571428634E-3</v>
      </c>
      <c r="AD117" s="35">
        <f t="shared" si="40"/>
        <v>1.6388571428571426E-2</v>
      </c>
      <c r="AE117" s="35">
        <f t="shared" si="41"/>
        <v>4.2885714285714289E-3</v>
      </c>
      <c r="AF117">
        <v>0.26040000000000002</v>
      </c>
      <c r="AG117">
        <v>-0.10100000000000001</v>
      </c>
      <c r="AH117">
        <v>-6.1000000000000004E-3</v>
      </c>
      <c r="AI117" s="35">
        <f t="shared" si="42"/>
        <v>2.1579999999999905E-2</v>
      </c>
      <c r="AJ117" s="35">
        <f t="shared" si="43"/>
        <v>0.10058857142857143</v>
      </c>
      <c r="AK117" s="35">
        <f t="shared" si="44"/>
        <v>5.6885714285714291E-3</v>
      </c>
      <c r="AL117">
        <v>0.2021</v>
      </c>
      <c r="AM117">
        <v>-3.44E-2</v>
      </c>
      <c r="AN117">
        <v>-1.3100000000000001E-2</v>
      </c>
      <c r="AO117" s="35">
        <f t="shared" si="45"/>
        <v>1.4207142857142863E-2</v>
      </c>
      <c r="AP117" s="35">
        <f t="shared" si="46"/>
        <v>3.398857142857143E-2</v>
      </c>
      <c r="AQ117" s="35">
        <f t="shared" si="47"/>
        <v>1.2688571428571429E-2</v>
      </c>
      <c r="AR117">
        <v>0.06</v>
      </c>
      <c r="AS117">
        <v>2.2700000000000001E-2</v>
      </c>
      <c r="AT117">
        <v>7.9000000000000008E-3</v>
      </c>
      <c r="AU117" s="35">
        <f t="shared" si="48"/>
        <v>5.8979285714285734E-2</v>
      </c>
      <c r="AV117" s="35">
        <f t="shared" si="49"/>
        <v>2.2288571428571428E-2</v>
      </c>
      <c r="AW117" s="35">
        <f t="shared" si="50"/>
        <v>7.4885714285714295E-3</v>
      </c>
      <c r="AX117">
        <v>0.1651</v>
      </c>
      <c r="AY117">
        <v>-6.59E-2</v>
      </c>
      <c r="AZ117">
        <v>5.8999999999999999E-3</v>
      </c>
      <c r="BA117" s="35">
        <f t="shared" si="51"/>
        <v>1.3075714285714357E-2</v>
      </c>
      <c r="BB117" s="35">
        <f t="shared" si="52"/>
        <v>6.5488571428571424E-2</v>
      </c>
      <c r="BC117" s="35">
        <f t="shared" si="53"/>
        <v>5.4885714285714286E-3</v>
      </c>
    </row>
    <row r="118" spans="1:55" ht="15">
      <c r="A118" s="1">
        <v>112</v>
      </c>
      <c r="B118">
        <v>0.3004</v>
      </c>
      <c r="C118">
        <v>1.7500000000000002E-2</v>
      </c>
      <c r="D118">
        <v>-7.4999999999999997E-3</v>
      </c>
      <c r="E118" s="34">
        <f t="shared" si="27"/>
        <v>6.9492857142857134E-3</v>
      </c>
      <c r="F118" s="34">
        <f t="shared" si="28"/>
        <v>6.5921428571428572E-3</v>
      </c>
      <c r="G118" s="34">
        <f t="shared" si="29"/>
        <v>7.0885714285714285E-3</v>
      </c>
      <c r="H118">
        <v>0.25519999999999998</v>
      </c>
      <c r="I118">
        <v>-1.12E-2</v>
      </c>
      <c r="J118">
        <v>1.46E-2</v>
      </c>
      <c r="K118" s="35">
        <f t="shared" si="30"/>
        <v>2.1692142857142854E-2</v>
      </c>
      <c r="L118" s="35">
        <f t="shared" si="31"/>
        <v>1.0788571428571429E-2</v>
      </c>
      <c r="M118" s="35">
        <f t="shared" si="32"/>
        <v>1.4188571428571429E-2</v>
      </c>
      <c r="N118">
        <v>0.3034</v>
      </c>
      <c r="O118">
        <v>4.1000000000000003E-3</v>
      </c>
      <c r="P118">
        <v>-1.17E-2</v>
      </c>
      <c r="Q118" s="35">
        <f t="shared" si="33"/>
        <v>1.0828571428571521E-2</v>
      </c>
      <c r="R118" s="35">
        <f t="shared" si="34"/>
        <v>3.6885714285714286E-3</v>
      </c>
      <c r="S118" s="35">
        <f t="shared" si="35"/>
        <v>1.1288571428571429E-2</v>
      </c>
      <c r="T118">
        <v>0.21740000000000001</v>
      </c>
      <c r="U118">
        <v>-3.6799999999999999E-2</v>
      </c>
      <c r="V118">
        <v>4.1599999999999998E-2</v>
      </c>
      <c r="W118" s="35">
        <f t="shared" si="36"/>
        <v>1.5088571428571479E-2</v>
      </c>
      <c r="X118" s="35">
        <f t="shared" si="37"/>
        <v>3.638857142857143E-2</v>
      </c>
      <c r="Y118" s="35">
        <f t="shared" si="38"/>
        <v>4.1188571428571429E-2</v>
      </c>
      <c r="Z118">
        <v>8.5400000000000004E-2</v>
      </c>
      <c r="AA118">
        <v>4.4900000000000002E-2</v>
      </c>
      <c r="AB118">
        <v>-3.5999999999999999E-3</v>
      </c>
      <c r="AC118" s="35">
        <f t="shared" si="39"/>
        <v>1.3992857142857126E-2</v>
      </c>
      <c r="AD118" s="35">
        <f t="shared" si="40"/>
        <v>4.4488571428571433E-2</v>
      </c>
      <c r="AE118" s="35">
        <f t="shared" si="41"/>
        <v>3.1885714285714282E-3</v>
      </c>
      <c r="AF118">
        <v>0.26719999999999999</v>
      </c>
      <c r="AG118">
        <v>-9.2399999999999996E-2</v>
      </c>
      <c r="AH118">
        <v>-2.7099999999999999E-2</v>
      </c>
      <c r="AI118" s="35">
        <f t="shared" si="42"/>
        <v>2.8379999999999878E-2</v>
      </c>
      <c r="AJ118" s="35">
        <f t="shared" si="43"/>
        <v>9.198857142857142E-2</v>
      </c>
      <c r="AK118" s="35">
        <f t="shared" si="44"/>
        <v>2.6688571428571426E-2</v>
      </c>
      <c r="AL118">
        <v>0.2039</v>
      </c>
      <c r="AM118">
        <v>-1.2699999999999999E-2</v>
      </c>
      <c r="AN118">
        <v>9.1999999999999998E-3</v>
      </c>
      <c r="AO118" s="35">
        <f t="shared" si="45"/>
        <v>1.2407142857142867E-2</v>
      </c>
      <c r="AP118" s="35">
        <f t="shared" si="46"/>
        <v>1.2288571428571428E-2</v>
      </c>
      <c r="AQ118" s="35">
        <f t="shared" si="47"/>
        <v>8.7885714285714286E-3</v>
      </c>
      <c r="AR118">
        <v>3.5099999999999999E-2</v>
      </c>
      <c r="AS118">
        <v>1.6799999999999999E-2</v>
      </c>
      <c r="AT118">
        <v>1.1000000000000001E-3</v>
      </c>
      <c r="AU118" s="35">
        <f t="shared" si="48"/>
        <v>8.387928571428574E-2</v>
      </c>
      <c r="AV118" s="35">
        <f t="shared" si="49"/>
        <v>1.6388571428571426E-2</v>
      </c>
      <c r="AW118" s="35">
        <f t="shared" si="50"/>
        <v>6.8857142857142858E-4</v>
      </c>
      <c r="AX118">
        <v>0.19980000000000001</v>
      </c>
      <c r="AY118">
        <v>-5.16E-2</v>
      </c>
      <c r="AZ118">
        <v>1.49E-2</v>
      </c>
      <c r="BA118" s="35">
        <f t="shared" si="51"/>
        <v>2.1624285714285651E-2</v>
      </c>
      <c r="BB118" s="35">
        <f t="shared" si="52"/>
        <v>5.118857142857143E-2</v>
      </c>
      <c r="BC118" s="35">
        <f t="shared" si="53"/>
        <v>1.4488571428571429E-2</v>
      </c>
    </row>
    <row r="119" spans="1:55" ht="15">
      <c r="A119" s="1">
        <v>113</v>
      </c>
      <c r="B119">
        <v>0.30769999999999997</v>
      </c>
      <c r="C119">
        <v>1.46E-2</v>
      </c>
      <c r="D119">
        <v>5.3E-3</v>
      </c>
      <c r="E119" s="34">
        <f t="shared" si="27"/>
        <v>1.4249285714285687E-2</v>
      </c>
      <c r="F119" s="34">
        <f t="shared" si="28"/>
        <v>3.6921428571428556E-3</v>
      </c>
      <c r="G119" s="34">
        <f t="shared" si="29"/>
        <v>4.8885714285714288E-3</v>
      </c>
      <c r="H119">
        <v>0.21609999999999999</v>
      </c>
      <c r="I119">
        <v>1.8800000000000001E-2</v>
      </c>
      <c r="J119">
        <v>2.9399999999999999E-2</v>
      </c>
      <c r="K119" s="35">
        <f t="shared" si="30"/>
        <v>1.7407857142857142E-2</v>
      </c>
      <c r="L119" s="35">
        <f t="shared" si="31"/>
        <v>1.8388571428571428E-2</v>
      </c>
      <c r="M119" s="35">
        <f t="shared" si="32"/>
        <v>2.8988571428571426E-2</v>
      </c>
      <c r="N119">
        <v>0.29449999999999998</v>
      </c>
      <c r="O119">
        <v>1.9699999999999999E-2</v>
      </c>
      <c r="P119">
        <v>2.2000000000000001E-3</v>
      </c>
      <c r="Q119" s="35">
        <f t="shared" si="33"/>
        <v>1.9285714285715017E-3</v>
      </c>
      <c r="R119" s="35">
        <f t="shared" si="34"/>
        <v>1.9288571428571426E-2</v>
      </c>
      <c r="S119" s="35">
        <f t="shared" si="35"/>
        <v>1.7885714285714286E-3</v>
      </c>
      <c r="T119">
        <v>0.1991</v>
      </c>
      <c r="U119">
        <v>-1.2999999999999999E-2</v>
      </c>
      <c r="V119">
        <v>-1.9099999999999999E-2</v>
      </c>
      <c r="W119" s="35">
        <f t="shared" si="36"/>
        <v>3.338857142857149E-2</v>
      </c>
      <c r="X119" s="35">
        <f t="shared" si="37"/>
        <v>1.2588571428571428E-2</v>
      </c>
      <c r="Y119" s="35">
        <f t="shared" si="38"/>
        <v>1.8688571428571426E-2</v>
      </c>
      <c r="Z119">
        <v>8.1900000000000001E-2</v>
      </c>
      <c r="AA119">
        <v>8.0000000000000004E-4</v>
      </c>
      <c r="AB119">
        <v>5.4999999999999997E-3</v>
      </c>
      <c r="AC119" s="35">
        <f t="shared" si="39"/>
        <v>1.7492857142857129E-2</v>
      </c>
      <c r="AD119" s="35">
        <f t="shared" si="40"/>
        <v>3.885714285714285E-4</v>
      </c>
      <c r="AE119" s="35">
        <f t="shared" si="41"/>
        <v>5.0885714285714284E-3</v>
      </c>
      <c r="AF119">
        <v>0.23250000000000001</v>
      </c>
      <c r="AG119">
        <v>-7.6399999999999996E-2</v>
      </c>
      <c r="AH119">
        <v>-1.5100000000000001E-2</v>
      </c>
      <c r="AI119" s="35">
        <f t="shared" si="42"/>
        <v>6.3200000000001033E-3</v>
      </c>
      <c r="AJ119" s="35">
        <f t="shared" si="43"/>
        <v>7.5988571428571419E-2</v>
      </c>
      <c r="AK119" s="35">
        <f t="shared" si="44"/>
        <v>1.4688571428571429E-2</v>
      </c>
      <c r="AL119">
        <v>0.1706</v>
      </c>
      <c r="AM119">
        <v>1.7600000000000001E-2</v>
      </c>
      <c r="AN119">
        <v>1.7600000000000001E-2</v>
      </c>
      <c r="AO119" s="35">
        <f t="shared" si="45"/>
        <v>4.5707142857142863E-2</v>
      </c>
      <c r="AP119" s="35">
        <f t="shared" si="46"/>
        <v>1.7188571428571428E-2</v>
      </c>
      <c r="AQ119" s="35">
        <f t="shared" si="47"/>
        <v>1.7188571428571428E-2</v>
      </c>
      <c r="AR119">
        <v>2.0199999999999999E-2</v>
      </c>
      <c r="AS119">
        <v>-0.05</v>
      </c>
      <c r="AT119">
        <v>-3.0200000000000001E-2</v>
      </c>
      <c r="AU119" s="35">
        <f t="shared" si="48"/>
        <v>9.8779285714285736E-2</v>
      </c>
      <c r="AV119" s="35">
        <f t="shared" si="49"/>
        <v>4.9588571428571433E-2</v>
      </c>
      <c r="AW119" s="35">
        <f t="shared" si="50"/>
        <v>2.9788571428571428E-2</v>
      </c>
      <c r="AX119">
        <v>0.19350000000000001</v>
      </c>
      <c r="AY119">
        <v>-9.7799999999999998E-2</v>
      </c>
      <c r="AZ119">
        <v>1.46E-2</v>
      </c>
      <c r="BA119" s="35">
        <f t="shared" si="51"/>
        <v>1.5324285714285651E-2</v>
      </c>
      <c r="BB119" s="35">
        <f t="shared" si="52"/>
        <v>9.7388571428571422E-2</v>
      </c>
      <c r="BC119" s="35">
        <f t="shared" si="53"/>
        <v>1.4188571428571429E-2</v>
      </c>
    </row>
    <row r="120" spans="1:55" ht="15">
      <c r="A120" s="1">
        <v>114</v>
      </c>
      <c r="B120">
        <v>0.28549999999999998</v>
      </c>
      <c r="C120">
        <v>1.6799999999999999E-2</v>
      </c>
      <c r="D120">
        <v>1.3599999999999999E-2</v>
      </c>
      <c r="E120" s="34">
        <f t="shared" si="27"/>
        <v>7.9507142857143109E-3</v>
      </c>
      <c r="F120" s="34">
        <f t="shared" si="28"/>
        <v>5.8921428571428545E-3</v>
      </c>
      <c r="G120" s="34">
        <f t="shared" si="29"/>
        <v>1.3188571428571428E-2</v>
      </c>
      <c r="H120">
        <v>0.17430000000000001</v>
      </c>
      <c r="I120">
        <v>-4.4200000000000003E-2</v>
      </c>
      <c r="J120">
        <v>3.9300000000000002E-2</v>
      </c>
      <c r="K120" s="35">
        <f t="shared" si="30"/>
        <v>5.9207857142857118E-2</v>
      </c>
      <c r="L120" s="35">
        <f t="shared" si="31"/>
        <v>4.3788571428571434E-2</v>
      </c>
      <c r="M120" s="35">
        <f t="shared" si="32"/>
        <v>3.8888571428571432E-2</v>
      </c>
      <c r="N120">
        <v>0.27439999999999998</v>
      </c>
      <c r="O120">
        <v>1.7600000000000001E-2</v>
      </c>
      <c r="P120">
        <v>8.8999999999999999E-3</v>
      </c>
      <c r="Q120" s="35">
        <f t="shared" si="33"/>
        <v>1.8171428571428505E-2</v>
      </c>
      <c r="R120" s="35">
        <f t="shared" si="34"/>
        <v>1.7188571428571428E-2</v>
      </c>
      <c r="S120" s="35">
        <f t="shared" si="35"/>
        <v>8.4885714285714287E-3</v>
      </c>
      <c r="T120">
        <v>0.14779999999999999</v>
      </c>
      <c r="U120">
        <v>-7.17E-2</v>
      </c>
      <c r="V120">
        <v>9.1999999999999998E-3</v>
      </c>
      <c r="W120" s="35">
        <f t="shared" si="36"/>
        <v>8.4688571428571502E-2</v>
      </c>
      <c r="X120" s="35">
        <f t="shared" si="37"/>
        <v>7.1288571428571423E-2</v>
      </c>
      <c r="Y120" s="35">
        <f t="shared" si="38"/>
        <v>8.7885714285714286E-3</v>
      </c>
      <c r="Z120">
        <v>8.3599999999999994E-2</v>
      </c>
      <c r="AA120">
        <v>-2.52E-2</v>
      </c>
      <c r="AB120">
        <v>-1.2200000000000001E-2</v>
      </c>
      <c r="AC120" s="35">
        <f t="shared" si="39"/>
        <v>1.5792857142857136E-2</v>
      </c>
      <c r="AD120" s="35">
        <f t="shared" si="40"/>
        <v>2.4788571428571427E-2</v>
      </c>
      <c r="AE120" s="35">
        <f t="shared" si="41"/>
        <v>1.178857142857143E-2</v>
      </c>
      <c r="AF120">
        <v>0.25540000000000002</v>
      </c>
      <c r="AG120">
        <v>-6.5199999999999994E-2</v>
      </c>
      <c r="AH120">
        <v>-2.58E-2</v>
      </c>
      <c r="AI120" s="35">
        <f t="shared" si="42"/>
        <v>1.65799999999999E-2</v>
      </c>
      <c r="AJ120" s="35">
        <f t="shared" si="43"/>
        <v>6.4788571428571418E-2</v>
      </c>
      <c r="AK120" s="35">
        <f t="shared" si="44"/>
        <v>2.5388571428571427E-2</v>
      </c>
      <c r="AL120">
        <v>0.2266</v>
      </c>
      <c r="AM120">
        <v>-2.8E-3</v>
      </c>
      <c r="AN120">
        <v>-1.26E-2</v>
      </c>
      <c r="AO120" s="35">
        <f t="shared" si="45"/>
        <v>1.0292857142857131E-2</v>
      </c>
      <c r="AP120" s="35">
        <f t="shared" si="46"/>
        <v>2.3885714285714283E-3</v>
      </c>
      <c r="AQ120" s="35">
        <f t="shared" si="47"/>
        <v>1.2188571428571429E-2</v>
      </c>
      <c r="AR120">
        <v>6.4100000000000004E-2</v>
      </c>
      <c r="AS120">
        <v>-2.3699999999999999E-2</v>
      </c>
      <c r="AT120">
        <v>-1.54E-2</v>
      </c>
      <c r="AU120" s="35">
        <f t="shared" si="48"/>
        <v>5.4879285714285728E-2</v>
      </c>
      <c r="AV120" s="35">
        <f t="shared" si="49"/>
        <v>2.3288571428571426E-2</v>
      </c>
      <c r="AW120" s="35">
        <f t="shared" si="50"/>
        <v>1.4988571428571429E-2</v>
      </c>
      <c r="AX120">
        <v>0.24610000000000001</v>
      </c>
      <c r="AY120">
        <v>-7.7700000000000005E-2</v>
      </c>
      <c r="AZ120">
        <v>-1.84E-2</v>
      </c>
      <c r="BA120" s="35">
        <f t="shared" si="51"/>
        <v>6.7924285714285659E-2</v>
      </c>
      <c r="BB120" s="35">
        <f t="shared" si="52"/>
        <v>7.7288571428571429E-2</v>
      </c>
      <c r="BC120" s="35">
        <f t="shared" si="53"/>
        <v>1.7988571428571427E-2</v>
      </c>
    </row>
    <row r="121" spans="1:55" ht="15">
      <c r="A121" s="1">
        <v>115</v>
      </c>
      <c r="B121">
        <v>0.28920000000000001</v>
      </c>
      <c r="C121">
        <v>1.5599999999999999E-2</v>
      </c>
      <c r="D121">
        <v>6.8999999999999999E-3</v>
      </c>
      <c r="E121" s="34">
        <f t="shared" si="27"/>
        <v>4.2507142857142743E-3</v>
      </c>
      <c r="F121" s="34">
        <f t="shared" si="28"/>
        <v>4.6921428571428548E-3</v>
      </c>
      <c r="G121" s="34">
        <f t="shared" si="29"/>
        <v>6.4885714285714286E-3</v>
      </c>
      <c r="H121">
        <v>0.13739999999999999</v>
      </c>
      <c r="I121">
        <v>-1E-4</v>
      </c>
      <c r="J121">
        <v>3.9399999999999998E-2</v>
      </c>
      <c r="K121" s="35">
        <f t="shared" si="30"/>
        <v>9.6107857142857134E-2</v>
      </c>
      <c r="L121" s="35">
        <f t="shared" si="31"/>
        <v>3.1142857142857155E-4</v>
      </c>
      <c r="M121" s="35">
        <f t="shared" si="32"/>
        <v>3.8988571428571428E-2</v>
      </c>
      <c r="N121">
        <v>0.2823</v>
      </c>
      <c r="O121">
        <v>2.29E-2</v>
      </c>
      <c r="P121">
        <v>1.0200000000000001E-2</v>
      </c>
      <c r="Q121" s="35">
        <f t="shared" si="33"/>
        <v>1.0271428571428487E-2</v>
      </c>
      <c r="R121" s="35">
        <f t="shared" si="34"/>
        <v>2.2488571428571427E-2</v>
      </c>
      <c r="S121" s="35">
        <f t="shared" si="35"/>
        <v>9.7885714285714295E-3</v>
      </c>
      <c r="T121">
        <v>0.1203</v>
      </c>
      <c r="U121">
        <v>-8.48E-2</v>
      </c>
      <c r="V121">
        <v>3.9E-2</v>
      </c>
      <c r="W121" s="35">
        <f t="shared" si="36"/>
        <v>0.11218857142857148</v>
      </c>
      <c r="X121" s="35">
        <f t="shared" si="37"/>
        <v>8.4388571428571424E-2</v>
      </c>
      <c r="Y121" s="35">
        <f t="shared" si="38"/>
        <v>3.858857142857143E-2</v>
      </c>
      <c r="Z121">
        <v>0.11169999999999999</v>
      </c>
      <c r="AA121">
        <v>9.9000000000000008E-3</v>
      </c>
      <c r="AB121">
        <v>-4.7500000000000001E-2</v>
      </c>
      <c r="AC121" s="35">
        <f t="shared" si="39"/>
        <v>1.2307142857142864E-2</v>
      </c>
      <c r="AD121" s="35">
        <f t="shared" si="40"/>
        <v>9.4885714285714295E-3</v>
      </c>
      <c r="AE121" s="35">
        <f t="shared" si="41"/>
        <v>4.7088571428571431E-2</v>
      </c>
      <c r="AF121">
        <v>0.25769999999999998</v>
      </c>
      <c r="AG121">
        <v>-0.1125</v>
      </c>
      <c r="AH121">
        <v>-2.6100000000000002E-2</v>
      </c>
      <c r="AI121" s="35">
        <f t="shared" si="42"/>
        <v>1.8879999999999869E-2</v>
      </c>
      <c r="AJ121" s="35">
        <f t="shared" si="43"/>
        <v>0.11208857142857143</v>
      </c>
      <c r="AK121" s="35">
        <f t="shared" si="44"/>
        <v>2.5688571428571429E-2</v>
      </c>
      <c r="AL121">
        <v>0.25530000000000003</v>
      </c>
      <c r="AM121">
        <v>-1.3599999999999999E-2</v>
      </c>
      <c r="AN121">
        <v>-2.01E-2</v>
      </c>
      <c r="AO121" s="35">
        <f t="shared" si="45"/>
        <v>3.8992857142857162E-2</v>
      </c>
      <c r="AP121" s="35">
        <f t="shared" si="46"/>
        <v>1.3188571428571428E-2</v>
      </c>
      <c r="AQ121" s="35">
        <f t="shared" si="47"/>
        <v>1.9688571428571427E-2</v>
      </c>
      <c r="AR121">
        <v>0.17660000000000001</v>
      </c>
      <c r="AS121">
        <v>-5.1299999999999998E-2</v>
      </c>
      <c r="AT121">
        <v>1.0800000000000001E-2</v>
      </c>
      <c r="AU121" s="35">
        <f t="shared" si="48"/>
        <v>5.7620714285714275E-2</v>
      </c>
      <c r="AV121" s="35">
        <f t="shared" si="49"/>
        <v>5.0888571428571429E-2</v>
      </c>
      <c r="AW121" s="35">
        <f t="shared" si="50"/>
        <v>1.0388571428571429E-2</v>
      </c>
      <c r="AX121">
        <v>0.23280000000000001</v>
      </c>
      <c r="AY121">
        <v>-4.2500000000000003E-2</v>
      </c>
      <c r="AZ121">
        <v>-5.5999999999999999E-3</v>
      </c>
      <c r="BA121" s="35">
        <f t="shared" si="51"/>
        <v>5.4624285714285653E-2</v>
      </c>
      <c r="BB121" s="35">
        <f t="shared" si="52"/>
        <v>4.2088571428571434E-2</v>
      </c>
      <c r="BC121" s="35">
        <f t="shared" si="53"/>
        <v>5.1885714285714287E-3</v>
      </c>
    </row>
    <row r="122" spans="1:55" ht="15">
      <c r="A122" s="1">
        <v>116</v>
      </c>
      <c r="B122">
        <v>0.29020000000000001</v>
      </c>
      <c r="C122">
        <v>7.4999999999999997E-3</v>
      </c>
      <c r="D122">
        <v>5.5999999999999999E-3</v>
      </c>
      <c r="E122" s="34">
        <f t="shared" si="27"/>
        <v>3.2507142857142735E-3</v>
      </c>
      <c r="F122" s="34">
        <f t="shared" si="28"/>
        <v>3.4078571428571448E-3</v>
      </c>
      <c r="G122" s="34">
        <f t="shared" si="29"/>
        <v>5.1885714285714287E-3</v>
      </c>
      <c r="H122">
        <v>0.16350000000000001</v>
      </c>
      <c r="I122">
        <v>1.2999999999999999E-2</v>
      </c>
      <c r="J122">
        <v>3.5299999999999998E-2</v>
      </c>
      <c r="K122" s="35">
        <f t="shared" si="30"/>
        <v>7.0007857142857122E-2</v>
      </c>
      <c r="L122" s="35">
        <f t="shared" si="31"/>
        <v>1.2588571428571428E-2</v>
      </c>
      <c r="M122" s="35">
        <f t="shared" si="32"/>
        <v>3.4888571428571429E-2</v>
      </c>
      <c r="N122">
        <v>0.27260000000000001</v>
      </c>
      <c r="O122">
        <v>2.35E-2</v>
      </c>
      <c r="P122">
        <v>7.0000000000000001E-3</v>
      </c>
      <c r="Q122" s="35">
        <f t="shared" si="33"/>
        <v>1.9971428571428473E-2</v>
      </c>
      <c r="R122" s="35">
        <f t="shared" si="34"/>
        <v>2.3088571428571427E-2</v>
      </c>
      <c r="S122" s="35">
        <f t="shared" si="35"/>
        <v>6.5885714285714289E-3</v>
      </c>
      <c r="T122">
        <v>0.13919999999999999</v>
      </c>
      <c r="U122">
        <v>-8.5800000000000001E-2</v>
      </c>
      <c r="V122">
        <v>2.2100000000000002E-2</v>
      </c>
      <c r="W122" s="35">
        <f t="shared" si="36"/>
        <v>9.3288571428571498E-2</v>
      </c>
      <c r="X122" s="35">
        <f t="shared" si="37"/>
        <v>8.5388571428571425E-2</v>
      </c>
      <c r="Y122" s="35">
        <f t="shared" si="38"/>
        <v>2.1688571428571429E-2</v>
      </c>
      <c r="Z122">
        <v>0.12520000000000001</v>
      </c>
      <c r="AA122">
        <v>-1.06E-2</v>
      </c>
      <c r="AB122">
        <v>-2.1000000000000001E-2</v>
      </c>
      <c r="AC122" s="35">
        <f t="shared" si="39"/>
        <v>2.5807142857142876E-2</v>
      </c>
      <c r="AD122" s="35">
        <f t="shared" si="40"/>
        <v>1.0188571428571429E-2</v>
      </c>
      <c r="AE122" s="35">
        <f t="shared" si="41"/>
        <v>2.0588571428571428E-2</v>
      </c>
      <c r="AF122">
        <v>0.25619999999999998</v>
      </c>
      <c r="AG122">
        <v>-6.8000000000000005E-2</v>
      </c>
      <c r="AH122">
        <v>-8.0000000000000004E-4</v>
      </c>
      <c r="AI122" s="35">
        <f t="shared" si="42"/>
        <v>1.7379999999999868E-2</v>
      </c>
      <c r="AJ122" s="35">
        <f t="shared" si="43"/>
        <v>6.7588571428571428E-2</v>
      </c>
      <c r="AK122" s="35">
        <f t="shared" si="44"/>
        <v>3.885714285714285E-4</v>
      </c>
      <c r="AL122">
        <v>0.23519999999999999</v>
      </c>
      <c r="AM122">
        <v>-1.2200000000000001E-2</v>
      </c>
      <c r="AN122">
        <v>1.32E-2</v>
      </c>
      <c r="AO122" s="35">
        <f t="shared" si="45"/>
        <v>1.8892857142857128E-2</v>
      </c>
      <c r="AP122" s="35">
        <f t="shared" si="46"/>
        <v>1.178857142857143E-2</v>
      </c>
      <c r="AQ122" s="35">
        <f t="shared" si="47"/>
        <v>1.2788571428571429E-2</v>
      </c>
      <c r="AR122">
        <v>0.1893</v>
      </c>
      <c r="AS122">
        <v>-6.7299999999999999E-2</v>
      </c>
      <c r="AT122">
        <v>3.6900000000000002E-2</v>
      </c>
      <c r="AU122" s="35">
        <f t="shared" si="48"/>
        <v>7.0320714285714264E-2</v>
      </c>
      <c r="AV122" s="35">
        <f t="shared" si="49"/>
        <v>6.6888571428571422E-2</v>
      </c>
      <c r="AW122" s="35">
        <f t="shared" si="50"/>
        <v>3.6488571428571433E-2</v>
      </c>
      <c r="AX122">
        <v>0.21249999999999999</v>
      </c>
      <c r="AY122">
        <v>-3.6999999999999998E-2</v>
      </c>
      <c r="AZ122">
        <v>-2.01E-2</v>
      </c>
      <c r="BA122" s="35">
        <f t="shared" si="51"/>
        <v>3.4324285714285641E-2</v>
      </c>
      <c r="BB122" s="35">
        <f t="shared" si="52"/>
        <v>3.6588571428571429E-2</v>
      </c>
      <c r="BC122" s="35">
        <f t="shared" si="53"/>
        <v>1.9688571428571427E-2</v>
      </c>
    </row>
    <row r="123" spans="1:55" ht="15">
      <c r="A123" s="1">
        <v>117</v>
      </c>
      <c r="B123">
        <v>0.2848</v>
      </c>
      <c r="C123">
        <v>1.4E-2</v>
      </c>
      <c r="D123">
        <v>-9.7000000000000003E-3</v>
      </c>
      <c r="E123" s="34">
        <f t="shared" si="27"/>
        <v>8.6507142857142894E-3</v>
      </c>
      <c r="F123" s="34">
        <f t="shared" si="28"/>
        <v>3.0921428571428558E-3</v>
      </c>
      <c r="G123" s="34">
        <f t="shared" si="29"/>
        <v>9.288571428571429E-3</v>
      </c>
      <c r="H123">
        <v>0.1898</v>
      </c>
      <c r="I123">
        <v>-2.4299999999999999E-2</v>
      </c>
      <c r="J123">
        <v>2.1100000000000001E-2</v>
      </c>
      <c r="K123" s="35">
        <f t="shared" si="30"/>
        <v>4.3707857142857132E-2</v>
      </c>
      <c r="L123" s="35">
        <f t="shared" si="31"/>
        <v>2.3888571428571426E-2</v>
      </c>
      <c r="M123" s="35">
        <f t="shared" si="32"/>
        <v>2.0688571428571428E-2</v>
      </c>
      <c r="N123">
        <v>0.27550000000000002</v>
      </c>
      <c r="O123">
        <v>-5.1000000000000004E-3</v>
      </c>
      <c r="P123">
        <v>1.5900000000000001E-2</v>
      </c>
      <c r="Q123" s="35">
        <f t="shared" si="33"/>
        <v>1.707142857142846E-2</v>
      </c>
      <c r="R123" s="35">
        <f t="shared" si="34"/>
        <v>4.6885714285714291E-3</v>
      </c>
      <c r="S123" s="35">
        <f t="shared" si="35"/>
        <v>1.548857142857143E-2</v>
      </c>
      <c r="T123">
        <v>0.2051</v>
      </c>
      <c r="U123">
        <v>-4.48E-2</v>
      </c>
      <c r="V123">
        <v>6.0400000000000002E-2</v>
      </c>
      <c r="W123" s="35">
        <f t="shared" si="36"/>
        <v>2.7388571428571484E-2</v>
      </c>
      <c r="X123" s="35">
        <f t="shared" si="37"/>
        <v>4.438857142857143E-2</v>
      </c>
      <c r="Y123" s="35">
        <f t="shared" si="38"/>
        <v>5.9988571428571433E-2</v>
      </c>
      <c r="Z123">
        <v>0.1061</v>
      </c>
      <c r="AA123">
        <v>-1.9800000000000002E-2</v>
      </c>
      <c r="AB123">
        <v>8.0000000000000004E-4</v>
      </c>
      <c r="AC123" s="35">
        <f t="shared" si="39"/>
        <v>6.7071428571428698E-3</v>
      </c>
      <c r="AD123" s="35">
        <f t="shared" si="40"/>
        <v>1.9388571428571429E-2</v>
      </c>
      <c r="AE123" s="35">
        <f t="shared" si="41"/>
        <v>3.885714285714285E-4</v>
      </c>
      <c r="AF123">
        <v>0.25409999999999999</v>
      </c>
      <c r="AG123">
        <v>-8.6900000000000005E-2</v>
      </c>
      <c r="AH123">
        <v>-3.0000000000000001E-3</v>
      </c>
      <c r="AI123" s="35">
        <f t="shared" si="42"/>
        <v>1.5279999999999877E-2</v>
      </c>
      <c r="AJ123" s="35">
        <f t="shared" si="43"/>
        <v>8.6488571428571429E-2</v>
      </c>
      <c r="AK123" s="35">
        <f t="shared" si="44"/>
        <v>2.5885714285714284E-3</v>
      </c>
      <c r="AL123">
        <v>0.21310000000000001</v>
      </c>
      <c r="AM123">
        <v>-8.6999999999999994E-3</v>
      </c>
      <c r="AN123">
        <v>2.23E-2</v>
      </c>
      <c r="AO123" s="35">
        <f t="shared" si="45"/>
        <v>3.2071428571428529E-3</v>
      </c>
      <c r="AP123" s="35">
        <f t="shared" si="46"/>
        <v>8.2885714285714281E-3</v>
      </c>
      <c r="AQ123" s="35">
        <f t="shared" si="47"/>
        <v>2.1888571428571427E-2</v>
      </c>
      <c r="AR123">
        <v>0.1246</v>
      </c>
      <c r="AS123">
        <v>-2.0899999999999998E-2</v>
      </c>
      <c r="AT123">
        <v>-5.11E-2</v>
      </c>
      <c r="AU123" s="35">
        <f t="shared" si="48"/>
        <v>5.6207142857142706E-3</v>
      </c>
      <c r="AV123" s="35">
        <f t="shared" si="49"/>
        <v>2.0488571428571425E-2</v>
      </c>
      <c r="AW123" s="35">
        <f t="shared" si="50"/>
        <v>5.068857142857143E-2</v>
      </c>
      <c r="AX123">
        <v>0.1711</v>
      </c>
      <c r="AY123">
        <v>-4.65E-2</v>
      </c>
      <c r="AZ123">
        <v>2.5899999999999999E-2</v>
      </c>
      <c r="BA123" s="35">
        <f t="shared" si="51"/>
        <v>7.0757142857143518E-3</v>
      </c>
      <c r="BB123" s="35">
        <f t="shared" si="52"/>
        <v>4.608857142857143E-2</v>
      </c>
      <c r="BC123" s="35">
        <f t="shared" si="53"/>
        <v>2.5488571428571426E-2</v>
      </c>
    </row>
    <row r="124" spans="1:55" ht="15">
      <c r="A124" s="1">
        <v>118</v>
      </c>
      <c r="B124">
        <v>0.2742</v>
      </c>
      <c r="C124">
        <v>0</v>
      </c>
      <c r="D124">
        <v>-1.26E-2</v>
      </c>
      <c r="E124" s="34">
        <f t="shared" si="27"/>
        <v>1.9250714285714288E-2</v>
      </c>
      <c r="F124" s="34">
        <f t="shared" si="28"/>
        <v>1.0907857142857144E-2</v>
      </c>
      <c r="G124" s="34">
        <f t="shared" si="29"/>
        <v>1.2188571428571429E-2</v>
      </c>
      <c r="H124">
        <v>0.2525</v>
      </c>
      <c r="I124">
        <v>-1.37E-2</v>
      </c>
      <c r="J124">
        <v>3.8E-3</v>
      </c>
      <c r="K124" s="35">
        <f t="shared" si="30"/>
        <v>1.8992142857142874E-2</v>
      </c>
      <c r="L124" s="35">
        <f t="shared" si="31"/>
        <v>1.3288571428571429E-2</v>
      </c>
      <c r="M124" s="35">
        <f t="shared" si="32"/>
        <v>3.3885714285714283E-3</v>
      </c>
      <c r="N124">
        <v>0.28899999999999998</v>
      </c>
      <c r="O124">
        <v>1.4E-2</v>
      </c>
      <c r="P124">
        <v>7.1999999999999998E-3</v>
      </c>
      <c r="Q124" s="35">
        <f t="shared" si="33"/>
        <v>3.5714285714285032E-3</v>
      </c>
      <c r="R124" s="35">
        <f t="shared" si="34"/>
        <v>1.3588571428571429E-2</v>
      </c>
      <c r="S124" s="35">
        <f t="shared" si="35"/>
        <v>6.7885714285714285E-3</v>
      </c>
      <c r="T124">
        <v>0.186</v>
      </c>
      <c r="U124">
        <v>-7.0599999999999996E-2</v>
      </c>
      <c r="V124">
        <v>-4.1000000000000003E-3</v>
      </c>
      <c r="W124" s="35">
        <f t="shared" si="36"/>
        <v>4.648857142857149E-2</v>
      </c>
      <c r="X124" s="35">
        <f t="shared" si="37"/>
        <v>7.018857142857142E-2</v>
      </c>
      <c r="Y124" s="35">
        <f t="shared" si="38"/>
        <v>3.6885714285714286E-3</v>
      </c>
      <c r="Z124">
        <v>7.8100000000000003E-2</v>
      </c>
      <c r="AA124">
        <v>1.04E-2</v>
      </c>
      <c r="AB124">
        <v>3.27E-2</v>
      </c>
      <c r="AC124" s="35">
        <f t="shared" si="39"/>
        <v>2.1292857142857127E-2</v>
      </c>
      <c r="AD124" s="35">
        <f t="shared" si="40"/>
        <v>9.9885714285714283E-3</v>
      </c>
      <c r="AE124" s="35">
        <f t="shared" si="41"/>
        <v>3.228857142857143E-2</v>
      </c>
      <c r="AF124">
        <v>0.25180000000000002</v>
      </c>
      <c r="AG124">
        <v>-6.83E-2</v>
      </c>
      <c r="AH124">
        <v>-5.9999999999999995E-4</v>
      </c>
      <c r="AI124" s="35">
        <f t="shared" si="42"/>
        <v>1.2979999999999908E-2</v>
      </c>
      <c r="AJ124" s="35">
        <f t="shared" si="43"/>
        <v>6.7888571428571423E-2</v>
      </c>
      <c r="AK124" s="35">
        <f t="shared" si="44"/>
        <v>1.8857142857142841E-4</v>
      </c>
      <c r="AL124">
        <v>0.22900000000000001</v>
      </c>
      <c r="AM124">
        <v>-5.16E-2</v>
      </c>
      <c r="AN124">
        <v>1.7000000000000001E-2</v>
      </c>
      <c r="AO124" s="35">
        <f t="shared" si="45"/>
        <v>1.2692857142857145E-2</v>
      </c>
      <c r="AP124" s="35">
        <f t="shared" si="46"/>
        <v>5.118857142857143E-2</v>
      </c>
      <c r="AQ124" s="35">
        <f t="shared" si="47"/>
        <v>1.6588571428571428E-2</v>
      </c>
      <c r="AR124">
        <v>0.1009</v>
      </c>
      <c r="AS124">
        <v>-3.2800000000000003E-2</v>
      </c>
      <c r="AT124">
        <v>-9.1999999999999998E-3</v>
      </c>
      <c r="AU124" s="35">
        <f t="shared" si="48"/>
        <v>1.8079285714285728E-2</v>
      </c>
      <c r="AV124" s="35">
        <f t="shared" si="49"/>
        <v>3.2388571428571433E-2</v>
      </c>
      <c r="AW124" s="35">
        <f t="shared" si="50"/>
        <v>8.7885714285714286E-3</v>
      </c>
      <c r="AX124">
        <v>0.1459</v>
      </c>
      <c r="AY124">
        <v>-6.8500000000000005E-2</v>
      </c>
      <c r="AZ124">
        <v>3.7199999999999997E-2</v>
      </c>
      <c r="BA124" s="35">
        <f t="shared" si="51"/>
        <v>3.2275714285714352E-2</v>
      </c>
      <c r="BB124" s="35">
        <f t="shared" si="52"/>
        <v>6.8088571428571429E-2</v>
      </c>
      <c r="BC124" s="35">
        <f t="shared" si="53"/>
        <v>3.6788571428571427E-2</v>
      </c>
    </row>
    <row r="125" spans="1:55" ht="15">
      <c r="A125" s="1">
        <v>119</v>
      </c>
      <c r="B125">
        <v>0.307</v>
      </c>
      <c r="C125">
        <v>-4.0000000000000001E-3</v>
      </c>
      <c r="D125">
        <v>8.2000000000000007E-3</v>
      </c>
      <c r="E125" s="34">
        <f t="shared" si="27"/>
        <v>1.3549285714285708E-2</v>
      </c>
      <c r="F125" s="34">
        <f t="shared" si="28"/>
        <v>6.9078571428571444E-3</v>
      </c>
      <c r="G125" s="34">
        <f t="shared" si="29"/>
        <v>7.7885714285714294E-3</v>
      </c>
      <c r="H125">
        <v>0.2681</v>
      </c>
      <c r="I125">
        <v>-2.9100000000000001E-2</v>
      </c>
      <c r="J125">
        <v>-6.8999999999999999E-3</v>
      </c>
      <c r="K125" s="35">
        <f t="shared" si="30"/>
        <v>3.4592142857142877E-2</v>
      </c>
      <c r="L125" s="35">
        <f t="shared" si="31"/>
        <v>2.8688571428571428E-2</v>
      </c>
      <c r="M125" s="35">
        <f t="shared" si="32"/>
        <v>6.4885714285714286E-3</v>
      </c>
      <c r="N125">
        <v>0.30969999999999998</v>
      </c>
      <c r="O125">
        <v>-1.8E-3</v>
      </c>
      <c r="P125">
        <v>-4.5999999999999999E-3</v>
      </c>
      <c r="Q125" s="35">
        <f t="shared" si="33"/>
        <v>1.7128571428571493E-2</v>
      </c>
      <c r="R125" s="35">
        <f t="shared" si="34"/>
        <v>1.3885714285714285E-3</v>
      </c>
      <c r="S125" s="35">
        <f t="shared" si="35"/>
        <v>4.1885714285714287E-3</v>
      </c>
      <c r="T125">
        <v>0.17380000000000001</v>
      </c>
      <c r="U125">
        <v>-9.1600000000000001E-2</v>
      </c>
      <c r="V125">
        <v>5.9799999999999999E-2</v>
      </c>
      <c r="W125" s="35">
        <f t="shared" si="36"/>
        <v>5.8688571428571479E-2</v>
      </c>
      <c r="X125" s="35">
        <f t="shared" si="37"/>
        <v>9.1188571428571424E-2</v>
      </c>
      <c r="Y125" s="35">
        <f t="shared" si="38"/>
        <v>5.9388571428571429E-2</v>
      </c>
      <c r="Z125">
        <v>9.8100000000000007E-2</v>
      </c>
      <c r="AA125">
        <v>-1.29E-2</v>
      </c>
      <c r="AB125">
        <v>2.0199999999999999E-2</v>
      </c>
      <c r="AC125" s="35">
        <f t="shared" si="39"/>
        <v>1.2928571428571234E-3</v>
      </c>
      <c r="AD125" s="35">
        <f t="shared" si="40"/>
        <v>1.2488571428571429E-2</v>
      </c>
      <c r="AE125" s="35">
        <f t="shared" si="41"/>
        <v>1.9788571428571426E-2</v>
      </c>
      <c r="AF125">
        <v>0.27089999999999997</v>
      </c>
      <c r="AG125">
        <v>-0.1002</v>
      </c>
      <c r="AH125">
        <v>-3.7000000000000002E-3</v>
      </c>
      <c r="AI125" s="35">
        <f t="shared" si="42"/>
        <v>3.2079999999999859E-2</v>
      </c>
      <c r="AJ125" s="35">
        <f t="shared" si="43"/>
        <v>9.9788571428571421E-2</v>
      </c>
      <c r="AK125" s="35">
        <f t="shared" si="44"/>
        <v>3.2885714285714285E-3</v>
      </c>
      <c r="AL125">
        <v>0.23530000000000001</v>
      </c>
      <c r="AM125">
        <v>-4.2599999999999999E-2</v>
      </c>
      <c r="AN125">
        <v>-1.6400000000000001E-2</v>
      </c>
      <c r="AO125" s="35">
        <f t="shared" si="45"/>
        <v>1.8992857142857145E-2</v>
      </c>
      <c r="AP125" s="35">
        <f t="shared" si="46"/>
        <v>4.2188571428571429E-2</v>
      </c>
      <c r="AQ125" s="35">
        <f t="shared" si="47"/>
        <v>1.5988571428571428E-2</v>
      </c>
      <c r="AR125">
        <v>0.1183</v>
      </c>
      <c r="AS125">
        <v>-3.0300000000000001E-2</v>
      </c>
      <c r="AT125">
        <v>3.4599999999999999E-2</v>
      </c>
      <c r="AU125" s="35">
        <f t="shared" si="48"/>
        <v>6.7928571428572948E-4</v>
      </c>
      <c r="AV125" s="35">
        <f t="shared" si="49"/>
        <v>2.9888571428571428E-2</v>
      </c>
      <c r="AW125" s="35">
        <f t="shared" si="50"/>
        <v>3.4188571428571429E-2</v>
      </c>
      <c r="AX125">
        <v>0.13880000000000001</v>
      </c>
      <c r="AY125">
        <v>-0.127</v>
      </c>
      <c r="AZ125">
        <v>1.2200000000000001E-2</v>
      </c>
      <c r="BA125" s="35">
        <f t="shared" si="51"/>
        <v>3.9375714285714347E-2</v>
      </c>
      <c r="BB125" s="35">
        <f t="shared" si="52"/>
        <v>0.12658857142857144</v>
      </c>
      <c r="BC125" s="35">
        <f t="shared" si="53"/>
        <v>1.178857142857143E-2</v>
      </c>
    </row>
    <row r="126" spans="1:55" ht="15">
      <c r="A126" s="1">
        <v>120</v>
      </c>
      <c r="B126">
        <v>0.29920000000000002</v>
      </c>
      <c r="C126">
        <v>1.6400000000000001E-2</v>
      </c>
      <c r="D126">
        <v>6.9999999999999999E-4</v>
      </c>
      <c r="E126" s="34">
        <f t="shared" si="27"/>
        <v>5.7492857142857345E-3</v>
      </c>
      <c r="F126" s="34">
        <f t="shared" si="28"/>
        <v>5.4921428571428569E-3</v>
      </c>
      <c r="G126" s="34">
        <f t="shared" si="29"/>
        <v>2.8857142857142845E-4</v>
      </c>
      <c r="H126">
        <v>0.25459999999999999</v>
      </c>
      <c r="I126">
        <v>-6.7000000000000002E-3</v>
      </c>
      <c r="J126">
        <v>-1.2E-2</v>
      </c>
      <c r="K126" s="35">
        <f t="shared" si="30"/>
        <v>2.1092142857142865E-2</v>
      </c>
      <c r="L126" s="35">
        <f t="shared" si="31"/>
        <v>6.288571428571429E-3</v>
      </c>
      <c r="M126" s="35">
        <f t="shared" si="32"/>
        <v>1.1588571428571429E-2</v>
      </c>
      <c r="N126">
        <v>0.3019</v>
      </c>
      <c r="O126">
        <v>8.0000000000000002E-3</v>
      </c>
      <c r="P126">
        <v>1.7299999999999999E-2</v>
      </c>
      <c r="Q126" s="35">
        <f t="shared" si="33"/>
        <v>9.3285714285715193E-3</v>
      </c>
      <c r="R126" s="35">
        <f t="shared" si="34"/>
        <v>7.5885714285714289E-3</v>
      </c>
      <c r="S126" s="35">
        <f t="shared" si="35"/>
        <v>1.6888571428571426E-2</v>
      </c>
      <c r="T126">
        <v>0.18579999999999999</v>
      </c>
      <c r="U126">
        <v>-0.1057</v>
      </c>
      <c r="V126">
        <v>-2.0500000000000001E-2</v>
      </c>
      <c r="W126" s="35">
        <f t="shared" si="36"/>
        <v>4.6688571428571496E-2</v>
      </c>
      <c r="X126" s="35">
        <f t="shared" si="37"/>
        <v>0.10528857142857143</v>
      </c>
      <c r="Y126" s="35">
        <f t="shared" si="38"/>
        <v>2.0088571428571428E-2</v>
      </c>
      <c r="Z126">
        <v>0.1192</v>
      </c>
      <c r="AA126">
        <v>-2.6200000000000001E-2</v>
      </c>
      <c r="AB126">
        <v>3.1099999999999999E-2</v>
      </c>
      <c r="AC126" s="35">
        <f t="shared" si="39"/>
        <v>1.980714285714287E-2</v>
      </c>
      <c r="AD126" s="35">
        <f t="shared" si="40"/>
        <v>2.5788571428571428E-2</v>
      </c>
      <c r="AE126" s="35">
        <f t="shared" si="41"/>
        <v>3.0688571428571426E-2</v>
      </c>
      <c r="AF126">
        <v>0.27229999999999999</v>
      </c>
      <c r="AG126">
        <v>-8.8400000000000006E-2</v>
      </c>
      <c r="AH126">
        <v>-7.3000000000000001E-3</v>
      </c>
      <c r="AI126" s="35">
        <f t="shared" si="42"/>
        <v>3.3479999999999871E-2</v>
      </c>
      <c r="AJ126" s="35">
        <f t="shared" si="43"/>
        <v>8.798857142857143E-2</v>
      </c>
      <c r="AK126" s="35">
        <f t="shared" si="44"/>
        <v>6.8885714285714288E-3</v>
      </c>
      <c r="AL126">
        <v>0.26879999999999998</v>
      </c>
      <c r="AM126">
        <v>-2.6700000000000002E-2</v>
      </c>
      <c r="AN126">
        <v>-1.95E-2</v>
      </c>
      <c r="AO126" s="35">
        <f t="shared" si="45"/>
        <v>5.2492857142857119E-2</v>
      </c>
      <c r="AP126" s="35">
        <f t="shared" si="46"/>
        <v>2.6288571428571429E-2</v>
      </c>
      <c r="AQ126" s="35">
        <f t="shared" si="47"/>
        <v>1.9088571428571427E-2</v>
      </c>
      <c r="AR126">
        <v>0.14829999999999999</v>
      </c>
      <c r="AS126">
        <v>-5.8200000000000002E-2</v>
      </c>
      <c r="AT126">
        <v>-1.23E-2</v>
      </c>
      <c r="AU126" s="35">
        <f t="shared" si="48"/>
        <v>2.9320714285714256E-2</v>
      </c>
      <c r="AV126" s="35">
        <f t="shared" si="49"/>
        <v>5.7788571428571432E-2</v>
      </c>
      <c r="AW126" s="35">
        <f t="shared" si="50"/>
        <v>1.1888571428571429E-2</v>
      </c>
      <c r="AX126">
        <v>0.10440000000000001</v>
      </c>
      <c r="AY126">
        <v>-1.09E-2</v>
      </c>
      <c r="AZ126">
        <v>1.7299999999999999E-2</v>
      </c>
      <c r="BA126" s="35">
        <f t="shared" si="51"/>
        <v>7.3775714285714347E-2</v>
      </c>
      <c r="BB126" s="35">
        <f t="shared" si="52"/>
        <v>1.0488571428571429E-2</v>
      </c>
      <c r="BC126" s="35">
        <f t="shared" si="53"/>
        <v>1.6888571428571426E-2</v>
      </c>
    </row>
    <row r="127" spans="1:55" ht="15">
      <c r="A127" s="1">
        <v>121</v>
      </c>
      <c r="B127">
        <v>0.29620000000000002</v>
      </c>
      <c r="C127">
        <v>7.7000000000000002E-3</v>
      </c>
      <c r="D127">
        <v>-2.0000000000000001E-4</v>
      </c>
      <c r="E127" s="34">
        <f t="shared" si="27"/>
        <v>2.7492857142857319E-3</v>
      </c>
      <c r="F127" s="34">
        <f t="shared" si="28"/>
        <v>3.2078571428571442E-3</v>
      </c>
      <c r="G127" s="34">
        <f t="shared" si="29"/>
        <v>2.1142857142857153E-4</v>
      </c>
      <c r="H127">
        <v>0.28000000000000003</v>
      </c>
      <c r="I127">
        <v>-3.5299999999999998E-2</v>
      </c>
      <c r="J127">
        <v>8.0999999999999996E-3</v>
      </c>
      <c r="K127" s="35">
        <f t="shared" si="30"/>
        <v>4.6492142857142899E-2</v>
      </c>
      <c r="L127" s="35">
        <f t="shared" si="31"/>
        <v>3.4888571428571429E-2</v>
      </c>
      <c r="M127" s="35">
        <f t="shared" si="32"/>
        <v>7.6885714285714283E-3</v>
      </c>
      <c r="N127">
        <v>0.29210000000000003</v>
      </c>
      <c r="O127">
        <v>1.61E-2</v>
      </c>
      <c r="P127">
        <v>-5.9999999999999995E-4</v>
      </c>
      <c r="Q127" s="35">
        <f t="shared" si="33"/>
        <v>4.7142857142845607E-4</v>
      </c>
      <c r="R127" s="35">
        <f t="shared" si="34"/>
        <v>1.5688571428571427E-2</v>
      </c>
      <c r="S127" s="35">
        <f t="shared" si="35"/>
        <v>1.8857142857142841E-4</v>
      </c>
      <c r="T127">
        <v>0.1736</v>
      </c>
      <c r="U127">
        <v>-6.9599999999999995E-2</v>
      </c>
      <c r="V127">
        <v>4.7600000000000003E-2</v>
      </c>
      <c r="W127" s="35">
        <f t="shared" si="36"/>
        <v>5.8888571428571485E-2</v>
      </c>
      <c r="X127" s="35">
        <f t="shared" si="37"/>
        <v>6.9188571428571419E-2</v>
      </c>
      <c r="Y127" s="35">
        <f t="shared" si="38"/>
        <v>4.7188571428571434E-2</v>
      </c>
      <c r="Z127">
        <v>0.14729999999999999</v>
      </c>
      <c r="AA127">
        <v>-4.1799999999999997E-2</v>
      </c>
      <c r="AB127">
        <v>-3.2000000000000002E-3</v>
      </c>
      <c r="AC127" s="35">
        <f t="shared" si="39"/>
        <v>4.7907142857142856E-2</v>
      </c>
      <c r="AD127" s="35">
        <f t="shared" si="40"/>
        <v>4.1388571428571427E-2</v>
      </c>
      <c r="AE127" s="35">
        <f t="shared" si="41"/>
        <v>2.7885714285714285E-3</v>
      </c>
      <c r="AF127">
        <v>0.26779999999999998</v>
      </c>
      <c r="AG127">
        <v>-8.6199999999999999E-2</v>
      </c>
      <c r="AH127">
        <v>-5.1000000000000004E-3</v>
      </c>
      <c r="AI127" s="35">
        <f t="shared" si="42"/>
        <v>2.8979999999999867E-2</v>
      </c>
      <c r="AJ127" s="35">
        <f t="shared" si="43"/>
        <v>8.5788571428571422E-2</v>
      </c>
      <c r="AK127" s="35">
        <f t="shared" si="44"/>
        <v>4.6885714285714291E-3</v>
      </c>
      <c r="AL127">
        <v>0.25569999999999998</v>
      </c>
      <c r="AM127">
        <v>-7.4099999999999999E-2</v>
      </c>
      <c r="AN127">
        <v>-3.3099999999999997E-2</v>
      </c>
      <c r="AO127" s="35">
        <f t="shared" si="45"/>
        <v>3.9392857142857118E-2</v>
      </c>
      <c r="AP127" s="35">
        <f t="shared" si="46"/>
        <v>7.3688571428571423E-2</v>
      </c>
      <c r="AQ127" s="35">
        <f t="shared" si="47"/>
        <v>3.2688571428571428E-2</v>
      </c>
      <c r="AR127">
        <v>0.21490000000000001</v>
      </c>
      <c r="AS127">
        <v>-0.1231</v>
      </c>
      <c r="AT127">
        <v>-4.7000000000000002E-3</v>
      </c>
      <c r="AU127" s="35">
        <f t="shared" si="48"/>
        <v>9.5920714285714276E-2</v>
      </c>
      <c r="AV127" s="35">
        <f t="shared" si="49"/>
        <v>0.12268857142857142</v>
      </c>
      <c r="AW127" s="35">
        <f t="shared" si="50"/>
        <v>4.2885714285714289E-3</v>
      </c>
      <c r="AX127">
        <v>0.1031</v>
      </c>
      <c r="AY127">
        <v>-1.6E-2</v>
      </c>
      <c r="AZ127">
        <v>3.2599999999999997E-2</v>
      </c>
      <c r="BA127" s="35">
        <f t="shared" si="51"/>
        <v>7.5075714285714357E-2</v>
      </c>
      <c r="BB127" s="35">
        <f t="shared" si="52"/>
        <v>1.5588571428571429E-2</v>
      </c>
      <c r="BC127" s="35">
        <f t="shared" si="53"/>
        <v>3.2188571428571428E-2</v>
      </c>
    </row>
    <row r="128" spans="1:55" ht="15">
      <c r="A128" s="1">
        <v>122</v>
      </c>
      <c r="B128">
        <v>0.30049999999999999</v>
      </c>
      <c r="C128">
        <v>1.09E-2</v>
      </c>
      <c r="D128">
        <v>-1.11E-2</v>
      </c>
      <c r="E128" s="34">
        <f t="shared" si="27"/>
        <v>7.0492857142857024E-3</v>
      </c>
      <c r="F128" s="34">
        <f t="shared" si="28"/>
        <v>7.8571428571445195E-6</v>
      </c>
      <c r="G128" s="34">
        <f t="shared" si="29"/>
        <v>1.0688571428571429E-2</v>
      </c>
      <c r="H128">
        <v>0.24229999999999999</v>
      </c>
      <c r="I128">
        <v>-5.4699999999999999E-2</v>
      </c>
      <c r="J128">
        <v>6.8999999999999999E-3</v>
      </c>
      <c r="K128" s="35">
        <f t="shared" si="30"/>
        <v>8.7921428571428595E-3</v>
      </c>
      <c r="L128" s="35">
        <f t="shared" si="31"/>
        <v>5.4288571428571429E-2</v>
      </c>
      <c r="M128" s="35">
        <f t="shared" si="32"/>
        <v>6.4885714285714286E-3</v>
      </c>
      <c r="N128">
        <v>0.2888</v>
      </c>
      <c r="O128">
        <v>1.67E-2</v>
      </c>
      <c r="P128">
        <v>-1.55E-2</v>
      </c>
      <c r="Q128" s="35">
        <f t="shared" si="33"/>
        <v>3.7714285714284812E-3</v>
      </c>
      <c r="R128" s="35">
        <f t="shared" si="34"/>
        <v>1.6288571428571427E-2</v>
      </c>
      <c r="S128" s="35">
        <f t="shared" si="35"/>
        <v>1.5088571428571429E-2</v>
      </c>
      <c r="T128">
        <v>0.2366</v>
      </c>
      <c r="U128">
        <v>-9.2700000000000005E-2</v>
      </c>
      <c r="V128">
        <v>3.0000000000000001E-3</v>
      </c>
      <c r="W128" s="35">
        <f t="shared" si="36"/>
        <v>4.1114285714285159E-3</v>
      </c>
      <c r="X128" s="35">
        <f t="shared" si="37"/>
        <v>9.2288571428571428E-2</v>
      </c>
      <c r="Y128" s="35">
        <f t="shared" si="38"/>
        <v>2.5885714285714284E-3</v>
      </c>
      <c r="Z128">
        <v>0.1174</v>
      </c>
      <c r="AA128">
        <v>-2.3400000000000001E-2</v>
      </c>
      <c r="AB128">
        <v>-3.4500000000000003E-2</v>
      </c>
      <c r="AC128" s="35">
        <f t="shared" si="39"/>
        <v>1.8007142857142874E-2</v>
      </c>
      <c r="AD128" s="35">
        <f t="shared" si="40"/>
        <v>2.2988571428571428E-2</v>
      </c>
      <c r="AE128" s="35">
        <f t="shared" si="41"/>
        <v>3.4088571428571433E-2</v>
      </c>
      <c r="AF128">
        <v>0.26150000000000001</v>
      </c>
      <c r="AG128">
        <v>-8.9499999999999996E-2</v>
      </c>
      <c r="AH128">
        <v>-3.7199999999999997E-2</v>
      </c>
      <c r="AI128" s="35">
        <f t="shared" si="42"/>
        <v>2.2679999999999895E-2</v>
      </c>
      <c r="AJ128" s="35">
        <f t="shared" si="43"/>
        <v>8.908857142857142E-2</v>
      </c>
      <c r="AK128" s="35">
        <f t="shared" si="44"/>
        <v>3.6788571428571427E-2</v>
      </c>
      <c r="AL128">
        <v>0.20519999999999999</v>
      </c>
      <c r="AM128">
        <v>8.9999999999999998E-4</v>
      </c>
      <c r="AN128">
        <v>-2.3099999999999999E-2</v>
      </c>
      <c r="AO128" s="35">
        <f t="shared" si="45"/>
        <v>1.1107142857142871E-2</v>
      </c>
      <c r="AP128" s="35">
        <f t="shared" si="46"/>
        <v>4.8857142857142849E-4</v>
      </c>
      <c r="AQ128" s="35">
        <f t="shared" si="47"/>
        <v>2.2688571428571426E-2</v>
      </c>
      <c r="AR128">
        <v>0.1847</v>
      </c>
      <c r="AS128">
        <v>-6.8500000000000005E-2</v>
      </c>
      <c r="AT128">
        <v>2.6499999999999999E-2</v>
      </c>
      <c r="AU128" s="35">
        <f t="shared" si="48"/>
        <v>6.5720714285714271E-2</v>
      </c>
      <c r="AV128" s="35">
        <f t="shared" si="49"/>
        <v>6.8088571428571429E-2</v>
      </c>
      <c r="AW128" s="35">
        <f t="shared" si="50"/>
        <v>2.6088571428571426E-2</v>
      </c>
      <c r="AX128">
        <v>0.1231</v>
      </c>
      <c r="AY128">
        <v>-7.0699999999999999E-2</v>
      </c>
      <c r="AZ128">
        <v>3.3300000000000003E-2</v>
      </c>
      <c r="BA128" s="35">
        <f t="shared" si="51"/>
        <v>5.5075714285714353E-2</v>
      </c>
      <c r="BB128" s="35">
        <f t="shared" si="52"/>
        <v>7.0288571428571422E-2</v>
      </c>
      <c r="BC128" s="35">
        <f t="shared" si="53"/>
        <v>3.2888571428571434E-2</v>
      </c>
    </row>
    <row r="129" spans="1:55" ht="15">
      <c r="A129" s="1">
        <v>123</v>
      </c>
      <c r="B129">
        <v>0.30199999999999999</v>
      </c>
      <c r="C129">
        <v>5.8999999999999999E-3</v>
      </c>
      <c r="D129">
        <v>-1.1999999999999999E-3</v>
      </c>
      <c r="E129" s="34">
        <f t="shared" si="27"/>
        <v>8.5492857142857037E-3</v>
      </c>
      <c r="F129" s="34">
        <f t="shared" si="28"/>
        <v>5.0078571428571446E-3</v>
      </c>
      <c r="G129" s="34">
        <f t="shared" si="29"/>
        <v>7.8857142857142841E-4</v>
      </c>
      <c r="H129">
        <v>0.25190000000000001</v>
      </c>
      <c r="I129">
        <v>-3.5000000000000001E-3</v>
      </c>
      <c r="J129">
        <v>-3.3999999999999998E-3</v>
      </c>
      <c r="K129" s="35">
        <f t="shared" si="30"/>
        <v>1.8392142857142885E-2</v>
      </c>
      <c r="L129" s="35">
        <f t="shared" si="31"/>
        <v>3.0885714285714284E-3</v>
      </c>
      <c r="M129" s="35">
        <f t="shared" si="32"/>
        <v>2.9885714285714281E-3</v>
      </c>
      <c r="N129">
        <v>0.29670000000000002</v>
      </c>
      <c r="O129">
        <v>-7.0000000000000001E-3</v>
      </c>
      <c r="P129">
        <v>9.4000000000000004E-3</v>
      </c>
      <c r="Q129" s="35">
        <f t="shared" si="33"/>
        <v>4.1285714285715369E-3</v>
      </c>
      <c r="R129" s="35">
        <f t="shared" si="34"/>
        <v>6.5885714285714289E-3</v>
      </c>
      <c r="S129" s="35">
        <f t="shared" si="35"/>
        <v>8.9885714285714291E-3</v>
      </c>
      <c r="T129">
        <v>0.1535</v>
      </c>
      <c r="U129">
        <v>5.2600000000000001E-2</v>
      </c>
      <c r="V129">
        <v>-2.0299999999999999E-2</v>
      </c>
      <c r="W129" s="35">
        <f t="shared" si="36"/>
        <v>7.8988571428571491E-2</v>
      </c>
      <c r="X129" s="35">
        <f t="shared" si="37"/>
        <v>5.2188571428571431E-2</v>
      </c>
      <c r="Y129" s="35">
        <f t="shared" si="38"/>
        <v>1.9888571428571426E-2</v>
      </c>
      <c r="Z129">
        <v>7.2300000000000003E-2</v>
      </c>
      <c r="AA129">
        <v>-1.32E-2</v>
      </c>
      <c r="AB129">
        <v>-2.0999999999999999E-3</v>
      </c>
      <c r="AC129" s="35">
        <f t="shared" si="39"/>
        <v>2.7092857142857127E-2</v>
      </c>
      <c r="AD129" s="35">
        <f t="shared" si="40"/>
        <v>1.2788571428571429E-2</v>
      </c>
      <c r="AE129" s="35">
        <f t="shared" si="41"/>
        <v>1.6885714285714284E-3</v>
      </c>
      <c r="AF129">
        <v>0.25580000000000003</v>
      </c>
      <c r="AG129">
        <v>-8.5699999999999998E-2</v>
      </c>
      <c r="AH129">
        <v>-2.93E-2</v>
      </c>
      <c r="AI129" s="35">
        <f t="shared" si="42"/>
        <v>1.6979999999999912E-2</v>
      </c>
      <c r="AJ129" s="35">
        <f t="shared" si="43"/>
        <v>8.5288571428571422E-2</v>
      </c>
      <c r="AK129" s="35">
        <f t="shared" si="44"/>
        <v>2.8888571428571427E-2</v>
      </c>
      <c r="AL129">
        <v>0.21870000000000001</v>
      </c>
      <c r="AM129">
        <v>-1.6E-2</v>
      </c>
      <c r="AN129">
        <v>5.8999999999999999E-3</v>
      </c>
      <c r="AO129" s="35">
        <f t="shared" si="45"/>
        <v>2.392857142857141E-3</v>
      </c>
      <c r="AP129" s="35">
        <f t="shared" si="46"/>
        <v>1.5588571428571429E-2</v>
      </c>
      <c r="AQ129" s="35">
        <f t="shared" si="47"/>
        <v>5.4885714285714286E-3</v>
      </c>
      <c r="AR129">
        <v>0.16919999999999999</v>
      </c>
      <c r="AS129">
        <v>-6.7400000000000002E-2</v>
      </c>
      <c r="AT129">
        <v>-2.5700000000000001E-2</v>
      </c>
      <c r="AU129" s="35">
        <f t="shared" si="48"/>
        <v>5.0220714285714257E-2</v>
      </c>
      <c r="AV129" s="35">
        <f t="shared" si="49"/>
        <v>6.6988571428571425E-2</v>
      </c>
      <c r="AW129" s="35">
        <f t="shared" si="50"/>
        <v>2.5288571428571428E-2</v>
      </c>
      <c r="AX129">
        <v>0.1767</v>
      </c>
      <c r="AY129">
        <v>-7.1800000000000003E-2</v>
      </c>
      <c r="AZ129">
        <v>7.7999999999999996E-3</v>
      </c>
      <c r="BA129" s="35">
        <f t="shared" si="51"/>
        <v>1.4757142857143579E-3</v>
      </c>
      <c r="BB129" s="35">
        <f t="shared" si="52"/>
        <v>7.1388571428571426E-2</v>
      </c>
      <c r="BC129" s="35">
        <f t="shared" si="53"/>
        <v>7.3885714285714284E-3</v>
      </c>
    </row>
    <row r="130" spans="1:55" ht="15">
      <c r="A130" s="1">
        <v>124</v>
      </c>
      <c r="B130">
        <v>0.3115</v>
      </c>
      <c r="C130">
        <v>8.8999999999999999E-3</v>
      </c>
      <c r="D130">
        <v>-2.8E-3</v>
      </c>
      <c r="E130" s="34">
        <f t="shared" si="27"/>
        <v>1.8049285714285712E-2</v>
      </c>
      <c r="F130" s="34">
        <f t="shared" si="28"/>
        <v>2.0078571428571446E-3</v>
      </c>
      <c r="G130" s="34">
        <f t="shared" si="29"/>
        <v>2.3885714285714283E-3</v>
      </c>
      <c r="H130">
        <v>0.25669999999999998</v>
      </c>
      <c r="I130">
        <v>-2.9999999999999997E-4</v>
      </c>
      <c r="J130">
        <v>-5.0000000000000001E-3</v>
      </c>
      <c r="K130" s="35">
        <f t="shared" si="30"/>
        <v>2.3192142857142856E-2</v>
      </c>
      <c r="L130" s="35">
        <f t="shared" si="31"/>
        <v>1.1142857142857157E-4</v>
      </c>
      <c r="M130" s="35">
        <f t="shared" si="32"/>
        <v>4.5885714285714288E-3</v>
      </c>
      <c r="N130">
        <v>0.29720000000000002</v>
      </c>
      <c r="O130">
        <v>-9.7999999999999997E-3</v>
      </c>
      <c r="P130">
        <v>4.4999999999999997E-3</v>
      </c>
      <c r="Q130" s="35">
        <f t="shared" si="33"/>
        <v>4.6285714285715374E-3</v>
      </c>
      <c r="R130" s="35">
        <f t="shared" si="34"/>
        <v>9.3885714285714284E-3</v>
      </c>
      <c r="S130" s="35">
        <f t="shared" si="35"/>
        <v>4.0885714285714284E-3</v>
      </c>
      <c r="T130">
        <v>0.19789999999999999</v>
      </c>
      <c r="U130">
        <v>-6.3500000000000001E-2</v>
      </c>
      <c r="V130">
        <v>4.2999999999999997E-2</v>
      </c>
      <c r="W130" s="35">
        <f t="shared" si="36"/>
        <v>3.4588571428571496E-2</v>
      </c>
      <c r="X130" s="35">
        <f t="shared" si="37"/>
        <v>6.3088571428571424E-2</v>
      </c>
      <c r="Y130" s="35">
        <f t="shared" si="38"/>
        <v>4.2588571428571427E-2</v>
      </c>
      <c r="Z130">
        <v>0.1125</v>
      </c>
      <c r="AA130">
        <v>-5.6000000000000001E-2</v>
      </c>
      <c r="AB130">
        <v>1.5699999999999999E-2</v>
      </c>
      <c r="AC130" s="35">
        <f t="shared" si="39"/>
        <v>1.3107142857142873E-2</v>
      </c>
      <c r="AD130" s="35">
        <f t="shared" si="40"/>
        <v>5.5588571428571432E-2</v>
      </c>
      <c r="AE130" s="35">
        <f t="shared" si="41"/>
        <v>1.5288571428571427E-2</v>
      </c>
      <c r="AF130">
        <v>0.25750000000000001</v>
      </c>
      <c r="AG130">
        <v>-7.5800000000000006E-2</v>
      </c>
      <c r="AH130">
        <v>-1.46E-2</v>
      </c>
      <c r="AI130" s="35">
        <f t="shared" si="42"/>
        <v>1.8679999999999891E-2</v>
      </c>
      <c r="AJ130" s="35">
        <f t="shared" si="43"/>
        <v>7.538857142857143E-2</v>
      </c>
      <c r="AK130" s="35">
        <f t="shared" si="44"/>
        <v>1.4188571428571429E-2</v>
      </c>
      <c r="AL130">
        <v>0.2266</v>
      </c>
      <c r="AM130">
        <v>-2.7699999999999999E-2</v>
      </c>
      <c r="AN130">
        <v>1.7500000000000002E-2</v>
      </c>
      <c r="AO130" s="35">
        <f t="shared" si="45"/>
        <v>1.0292857142857131E-2</v>
      </c>
      <c r="AP130" s="35">
        <f t="shared" si="46"/>
        <v>2.7288571428571426E-2</v>
      </c>
      <c r="AQ130" s="35">
        <f t="shared" si="47"/>
        <v>1.7088571428571429E-2</v>
      </c>
      <c r="AR130">
        <v>0.1232</v>
      </c>
      <c r="AS130">
        <v>-3.1099999999999999E-2</v>
      </c>
      <c r="AT130">
        <v>-2.3900000000000001E-2</v>
      </c>
      <c r="AU130" s="35">
        <f t="shared" si="48"/>
        <v>4.2207142857142721E-3</v>
      </c>
      <c r="AV130" s="35">
        <f t="shared" si="49"/>
        <v>3.0688571428571426E-2</v>
      </c>
      <c r="AW130" s="35">
        <f t="shared" si="50"/>
        <v>2.3488571428571428E-2</v>
      </c>
      <c r="AX130">
        <v>0.20469999999999999</v>
      </c>
      <c r="AY130">
        <v>-7.1499999999999994E-2</v>
      </c>
      <c r="AZ130">
        <v>1.2800000000000001E-2</v>
      </c>
      <c r="BA130" s="35">
        <f t="shared" si="51"/>
        <v>2.6524285714285639E-2</v>
      </c>
      <c r="BB130" s="35">
        <f t="shared" si="52"/>
        <v>7.1088571428571418E-2</v>
      </c>
      <c r="BC130" s="35">
        <f t="shared" si="53"/>
        <v>1.2388571428571429E-2</v>
      </c>
    </row>
    <row r="131" spans="1:55" ht="15">
      <c r="A131" s="1">
        <v>125</v>
      </c>
      <c r="B131">
        <v>0.31859999999999999</v>
      </c>
      <c r="C131">
        <v>-9.5999999999999992E-3</v>
      </c>
      <c r="D131">
        <v>2.0999999999999999E-3</v>
      </c>
      <c r="E131" s="34">
        <f t="shared" si="27"/>
        <v>2.5149285714285707E-2</v>
      </c>
      <c r="F131" s="34">
        <f t="shared" si="28"/>
        <v>1.3078571428571453E-3</v>
      </c>
      <c r="G131" s="34">
        <f t="shared" si="29"/>
        <v>1.6885714285714284E-3</v>
      </c>
      <c r="H131">
        <v>0.2366</v>
      </c>
      <c r="I131">
        <v>-1.0500000000000001E-2</v>
      </c>
      <c r="J131">
        <v>4.2700000000000002E-2</v>
      </c>
      <c r="K131" s="35">
        <f t="shared" si="30"/>
        <v>3.0921428571428766E-3</v>
      </c>
      <c r="L131" s="35">
        <f t="shared" si="31"/>
        <v>1.0088571428571429E-2</v>
      </c>
      <c r="M131" s="35">
        <f t="shared" si="32"/>
        <v>4.2288571428571432E-2</v>
      </c>
      <c r="N131">
        <v>0.30020000000000002</v>
      </c>
      <c r="O131">
        <v>-5.9999999999999995E-4</v>
      </c>
      <c r="P131">
        <v>1.04E-2</v>
      </c>
      <c r="Q131" s="35">
        <f t="shared" si="33"/>
        <v>7.62857142857154E-3</v>
      </c>
      <c r="R131" s="35">
        <f t="shared" si="34"/>
        <v>1.8857142857142841E-4</v>
      </c>
      <c r="S131" s="35">
        <f t="shared" si="35"/>
        <v>9.9885714285714283E-3</v>
      </c>
      <c r="T131">
        <v>0.20319999999999999</v>
      </c>
      <c r="U131">
        <v>-0.1002</v>
      </c>
      <c r="V131">
        <v>1.52E-2</v>
      </c>
      <c r="W131" s="35">
        <f t="shared" si="36"/>
        <v>2.9288571428571497E-2</v>
      </c>
      <c r="X131" s="35">
        <f t="shared" si="37"/>
        <v>9.9788571428571421E-2</v>
      </c>
      <c r="Y131" s="35">
        <f t="shared" si="38"/>
        <v>1.4788571428571429E-2</v>
      </c>
      <c r="Z131">
        <v>0.1183</v>
      </c>
      <c r="AA131">
        <v>-7.1000000000000004E-3</v>
      </c>
      <c r="AB131">
        <v>2.5100000000000001E-2</v>
      </c>
      <c r="AC131" s="35">
        <f t="shared" si="39"/>
        <v>1.8907142857142872E-2</v>
      </c>
      <c r="AD131" s="35">
        <f t="shared" si="40"/>
        <v>6.6885714285714291E-3</v>
      </c>
      <c r="AE131" s="35">
        <f t="shared" si="41"/>
        <v>2.4688571428571428E-2</v>
      </c>
      <c r="AF131">
        <v>0.24979999999999999</v>
      </c>
      <c r="AG131">
        <v>-6.7100000000000007E-2</v>
      </c>
      <c r="AH131">
        <v>1.2E-2</v>
      </c>
      <c r="AI131" s="35">
        <f t="shared" si="42"/>
        <v>1.0979999999999879E-2</v>
      </c>
      <c r="AJ131" s="35">
        <f t="shared" si="43"/>
        <v>6.668857142857143E-2</v>
      </c>
      <c r="AK131" s="35">
        <f t="shared" si="44"/>
        <v>1.1588571428571429E-2</v>
      </c>
      <c r="AL131">
        <v>0.23269999999999999</v>
      </c>
      <c r="AM131">
        <v>-6.8999999999999999E-3</v>
      </c>
      <c r="AN131">
        <v>-1.54E-2</v>
      </c>
      <c r="AO131" s="35">
        <f t="shared" si="45"/>
        <v>1.6392857142857126E-2</v>
      </c>
      <c r="AP131" s="35">
        <f t="shared" si="46"/>
        <v>6.4885714285714286E-3</v>
      </c>
      <c r="AQ131" s="35">
        <f t="shared" si="47"/>
        <v>1.4988571428571429E-2</v>
      </c>
      <c r="AR131">
        <v>0.18029999999999999</v>
      </c>
      <c r="AS131">
        <v>-8.6999999999999994E-2</v>
      </c>
      <c r="AT131">
        <v>-4.4000000000000003E-3</v>
      </c>
      <c r="AU131" s="35">
        <f t="shared" si="48"/>
        <v>6.1320714285714256E-2</v>
      </c>
      <c r="AV131" s="35">
        <f t="shared" si="49"/>
        <v>8.6588571428571418E-2</v>
      </c>
      <c r="AW131" s="35">
        <f t="shared" si="50"/>
        <v>3.988571428571429E-3</v>
      </c>
      <c r="AX131">
        <v>0.19320000000000001</v>
      </c>
      <c r="AY131">
        <v>-5.2999999999999999E-2</v>
      </c>
      <c r="AZ131">
        <v>-1.1000000000000001E-3</v>
      </c>
      <c r="BA131" s="35">
        <f t="shared" si="51"/>
        <v>1.5024285714285657E-2</v>
      </c>
      <c r="BB131" s="35">
        <f t="shared" si="52"/>
        <v>5.2588571428571429E-2</v>
      </c>
      <c r="BC131" s="35">
        <f t="shared" si="53"/>
        <v>6.8857142857142858E-4</v>
      </c>
    </row>
    <row r="132" spans="1:55" ht="15">
      <c r="A132" s="1">
        <v>126</v>
      </c>
      <c r="B132">
        <v>0.29880000000000001</v>
      </c>
      <c r="C132">
        <v>1.89E-2</v>
      </c>
      <c r="D132">
        <v>6.1999999999999998E-3</v>
      </c>
      <c r="E132" s="34">
        <f t="shared" si="27"/>
        <v>5.3492857142857231E-3</v>
      </c>
      <c r="F132" s="34">
        <f t="shared" si="28"/>
        <v>7.9921428571428556E-3</v>
      </c>
      <c r="G132" s="34">
        <f t="shared" si="29"/>
        <v>5.7885714285714285E-3</v>
      </c>
      <c r="H132">
        <v>0.27029999999999998</v>
      </c>
      <c r="I132">
        <v>-8.2000000000000007E-3</v>
      </c>
      <c r="J132">
        <v>3.5000000000000001E-3</v>
      </c>
      <c r="K132" s="35">
        <f t="shared" si="30"/>
        <v>3.6792142857142857E-2</v>
      </c>
      <c r="L132" s="35">
        <f t="shared" si="31"/>
        <v>7.7885714285714294E-3</v>
      </c>
      <c r="M132" s="35">
        <f t="shared" si="32"/>
        <v>3.0885714285714284E-3</v>
      </c>
      <c r="N132">
        <v>0.30009999999999998</v>
      </c>
      <c r="O132">
        <v>8.9999999999999998E-4</v>
      </c>
      <c r="P132">
        <v>1.2999999999999999E-3</v>
      </c>
      <c r="Q132" s="35">
        <f t="shared" si="33"/>
        <v>7.5285714285714955E-3</v>
      </c>
      <c r="R132" s="35">
        <f t="shared" si="34"/>
        <v>4.8857142857142849E-4</v>
      </c>
      <c r="S132" s="35">
        <f t="shared" si="35"/>
        <v>8.8857142857142845E-4</v>
      </c>
      <c r="T132">
        <v>0.23569999999999999</v>
      </c>
      <c r="U132">
        <v>-7.0900000000000005E-2</v>
      </c>
      <c r="V132">
        <v>-2E-3</v>
      </c>
      <c r="W132" s="35">
        <f t="shared" si="36"/>
        <v>3.211428571428504E-3</v>
      </c>
      <c r="X132" s="35">
        <f t="shared" si="37"/>
        <v>7.0488571428571428E-2</v>
      </c>
      <c r="Y132" s="35">
        <f t="shared" si="38"/>
        <v>1.5885714285714286E-3</v>
      </c>
      <c r="Z132">
        <v>0.104</v>
      </c>
      <c r="AA132">
        <v>-1.2500000000000001E-2</v>
      </c>
      <c r="AB132">
        <v>1.2500000000000001E-2</v>
      </c>
      <c r="AC132" s="35">
        <f t="shared" si="39"/>
        <v>4.6071428571428652E-3</v>
      </c>
      <c r="AD132" s="35">
        <f t="shared" si="40"/>
        <v>1.2088571428571429E-2</v>
      </c>
      <c r="AE132" s="35">
        <f t="shared" si="41"/>
        <v>1.2088571428571429E-2</v>
      </c>
      <c r="AF132">
        <v>0.246</v>
      </c>
      <c r="AG132">
        <v>-9.0499999999999997E-2</v>
      </c>
      <c r="AH132">
        <v>-2.0899999999999998E-2</v>
      </c>
      <c r="AI132" s="35">
        <f t="shared" si="42"/>
        <v>7.1799999999998809E-3</v>
      </c>
      <c r="AJ132" s="35">
        <f t="shared" si="43"/>
        <v>9.0088571428571421E-2</v>
      </c>
      <c r="AK132" s="35">
        <f t="shared" si="44"/>
        <v>2.0488571428571425E-2</v>
      </c>
      <c r="AL132">
        <v>0.21609999999999999</v>
      </c>
      <c r="AM132">
        <v>-4.0899999999999999E-2</v>
      </c>
      <c r="AN132">
        <v>-2.0899999999999998E-2</v>
      </c>
      <c r="AO132" s="35">
        <f t="shared" si="45"/>
        <v>2.0714285714287795E-4</v>
      </c>
      <c r="AP132" s="35">
        <f t="shared" si="46"/>
        <v>4.0488571428571429E-2</v>
      </c>
      <c r="AQ132" s="35">
        <f t="shared" si="47"/>
        <v>2.0488571428571425E-2</v>
      </c>
      <c r="AR132">
        <v>0.2089</v>
      </c>
      <c r="AS132">
        <v>-6.6299999999999998E-2</v>
      </c>
      <c r="AT132">
        <v>1.32E-2</v>
      </c>
      <c r="AU132" s="35">
        <f t="shared" si="48"/>
        <v>8.992071428571427E-2</v>
      </c>
      <c r="AV132" s="35">
        <f t="shared" si="49"/>
        <v>6.5888571428571421E-2</v>
      </c>
      <c r="AW132" s="35">
        <f t="shared" si="50"/>
        <v>1.2788571428571429E-2</v>
      </c>
      <c r="AX132">
        <v>0.2132</v>
      </c>
      <c r="AY132">
        <v>-4.65E-2</v>
      </c>
      <c r="AZ132">
        <v>-7.0000000000000001E-3</v>
      </c>
      <c r="BA132" s="35">
        <f t="shared" si="51"/>
        <v>3.5024285714285647E-2</v>
      </c>
      <c r="BB132" s="35">
        <f t="shared" si="52"/>
        <v>4.608857142857143E-2</v>
      </c>
      <c r="BC132" s="35">
        <f t="shared" si="53"/>
        <v>6.5885714285714289E-3</v>
      </c>
    </row>
    <row r="133" spans="1:55" ht="15">
      <c r="A133" s="1">
        <v>127</v>
      </c>
      <c r="B133">
        <v>0.30359999999999998</v>
      </c>
      <c r="C133">
        <v>1.7100000000000001E-2</v>
      </c>
      <c r="D133">
        <v>-1.8E-3</v>
      </c>
      <c r="E133" s="34">
        <f t="shared" si="27"/>
        <v>1.0149285714285694E-2</v>
      </c>
      <c r="F133" s="34">
        <f t="shared" si="28"/>
        <v>6.1921428571428561E-3</v>
      </c>
      <c r="G133" s="34">
        <f t="shared" si="29"/>
        <v>1.3885714285714285E-3</v>
      </c>
      <c r="H133">
        <v>0.26769999999999999</v>
      </c>
      <c r="I133">
        <v>-2.4299999999999999E-2</v>
      </c>
      <c r="J133">
        <v>8.0999999999999996E-3</v>
      </c>
      <c r="K133" s="35">
        <f t="shared" si="30"/>
        <v>3.4192142857142865E-2</v>
      </c>
      <c r="L133" s="35">
        <f t="shared" si="31"/>
        <v>2.3888571428571426E-2</v>
      </c>
      <c r="M133" s="35">
        <f t="shared" si="32"/>
        <v>7.6885714285714283E-3</v>
      </c>
      <c r="N133">
        <v>0.31259999999999999</v>
      </c>
      <c r="O133">
        <v>-3.0999999999999999E-3</v>
      </c>
      <c r="P133">
        <v>-2.0000000000000001E-4</v>
      </c>
      <c r="Q133" s="35">
        <f t="shared" si="33"/>
        <v>2.0028571428571507E-2</v>
      </c>
      <c r="R133" s="35">
        <f t="shared" si="34"/>
        <v>2.6885714285714282E-3</v>
      </c>
      <c r="S133" s="35">
        <f t="shared" si="35"/>
        <v>2.1142857142857153E-4</v>
      </c>
      <c r="T133">
        <v>0.22869999999999999</v>
      </c>
      <c r="U133">
        <v>-8.5599999999999996E-2</v>
      </c>
      <c r="V133">
        <v>3.0800000000000001E-2</v>
      </c>
      <c r="W133" s="35">
        <f t="shared" si="36"/>
        <v>3.7885714285715022E-3</v>
      </c>
      <c r="X133" s="35">
        <f t="shared" si="37"/>
        <v>8.5188571428571419E-2</v>
      </c>
      <c r="Y133" s="35">
        <f t="shared" si="38"/>
        <v>3.0388571428571428E-2</v>
      </c>
      <c r="Z133">
        <v>0.12039999999999999</v>
      </c>
      <c r="AA133">
        <v>4.4000000000000003E-3</v>
      </c>
      <c r="AB133">
        <v>-5.0000000000000001E-4</v>
      </c>
      <c r="AC133" s="35">
        <f t="shared" si="39"/>
        <v>2.1007142857142863E-2</v>
      </c>
      <c r="AD133" s="35">
        <f t="shared" si="40"/>
        <v>3.988571428571429E-3</v>
      </c>
      <c r="AE133" s="35">
        <f t="shared" si="41"/>
        <v>8.8571428571428471E-5</v>
      </c>
      <c r="AF133">
        <v>0.2215</v>
      </c>
      <c r="AG133">
        <v>-8.5199999999999998E-2</v>
      </c>
      <c r="AH133">
        <v>2.7300000000000001E-2</v>
      </c>
      <c r="AI133" s="35">
        <f t="shared" si="42"/>
        <v>1.7320000000000113E-2</v>
      </c>
      <c r="AJ133" s="35">
        <f t="shared" si="43"/>
        <v>8.4788571428571421E-2</v>
      </c>
      <c r="AK133" s="35">
        <f t="shared" si="44"/>
        <v>2.6888571428571428E-2</v>
      </c>
      <c r="AL133">
        <v>0.22090000000000001</v>
      </c>
      <c r="AM133">
        <v>-3.1300000000000001E-2</v>
      </c>
      <c r="AN133">
        <v>-1.0500000000000001E-2</v>
      </c>
      <c r="AO133" s="35">
        <f t="shared" si="45"/>
        <v>4.5928571428571485E-3</v>
      </c>
      <c r="AP133" s="35">
        <f t="shared" si="46"/>
        <v>3.0888571428571428E-2</v>
      </c>
      <c r="AQ133" s="35">
        <f t="shared" si="47"/>
        <v>1.0088571428571429E-2</v>
      </c>
      <c r="AR133">
        <v>0.19309999999999999</v>
      </c>
      <c r="AS133">
        <v>-6.2100000000000002E-2</v>
      </c>
      <c r="AT133">
        <v>-2.9999999999999997E-4</v>
      </c>
      <c r="AU133" s="35">
        <f t="shared" si="48"/>
        <v>7.4120714285714262E-2</v>
      </c>
      <c r="AV133" s="35">
        <f t="shared" si="49"/>
        <v>6.1688571428571433E-2</v>
      </c>
      <c r="AW133" s="35">
        <f t="shared" si="50"/>
        <v>1.1142857142857157E-4</v>
      </c>
      <c r="AX133">
        <v>0.16569999999999999</v>
      </c>
      <c r="AY133">
        <v>-2.5700000000000001E-2</v>
      </c>
      <c r="AZ133">
        <v>1.89E-2</v>
      </c>
      <c r="BA133" s="35">
        <f t="shared" si="51"/>
        <v>1.2475714285714368E-2</v>
      </c>
      <c r="BB133" s="35">
        <f t="shared" si="52"/>
        <v>2.5288571428571428E-2</v>
      </c>
      <c r="BC133" s="35">
        <f t="shared" si="53"/>
        <v>1.8488571428571427E-2</v>
      </c>
    </row>
    <row r="134" spans="1:55" ht="15">
      <c r="A134" s="1">
        <v>128</v>
      </c>
      <c r="B134">
        <v>0.30459999999999998</v>
      </c>
      <c r="C134">
        <v>8.0000000000000002E-3</v>
      </c>
      <c r="D134">
        <v>1.9E-3</v>
      </c>
      <c r="E134" s="34">
        <f t="shared" si="27"/>
        <v>1.1149285714285695E-2</v>
      </c>
      <c r="F134" s="34">
        <f t="shared" si="28"/>
        <v>2.9078571428571443E-3</v>
      </c>
      <c r="G134" s="34">
        <f t="shared" si="29"/>
        <v>1.4885714285714285E-3</v>
      </c>
      <c r="H134">
        <v>0.26690000000000003</v>
      </c>
      <c r="I134">
        <v>-3.9E-2</v>
      </c>
      <c r="J134">
        <v>2.1499999999999998E-2</v>
      </c>
      <c r="K134" s="35">
        <f t="shared" si="30"/>
        <v>3.3392142857142898E-2</v>
      </c>
      <c r="L134" s="35">
        <f t="shared" si="31"/>
        <v>3.858857142857143E-2</v>
      </c>
      <c r="M134" s="35">
        <f t="shared" si="32"/>
        <v>2.1088571428571425E-2</v>
      </c>
      <c r="N134">
        <v>0.31119999999999998</v>
      </c>
      <c r="O134">
        <v>3.6700000000000003E-2</v>
      </c>
      <c r="P134">
        <v>8.5000000000000006E-3</v>
      </c>
      <c r="Q134" s="35">
        <f t="shared" si="33"/>
        <v>1.8628571428571494E-2</v>
      </c>
      <c r="R134" s="35">
        <f t="shared" si="34"/>
        <v>3.6288571428571434E-2</v>
      </c>
      <c r="S134" s="35">
        <f t="shared" si="35"/>
        <v>8.0885714285714293E-3</v>
      </c>
      <c r="T134">
        <v>0.23599999999999999</v>
      </c>
      <c r="U134">
        <v>-8.0199999999999994E-2</v>
      </c>
      <c r="V134">
        <v>3.3999999999999998E-3</v>
      </c>
      <c r="W134" s="35">
        <f t="shared" si="36"/>
        <v>3.5114285714284987E-3</v>
      </c>
      <c r="X134" s="35">
        <f t="shared" si="37"/>
        <v>7.9788571428571417E-2</v>
      </c>
      <c r="Y134" s="35">
        <f t="shared" si="38"/>
        <v>2.9885714285714281E-3</v>
      </c>
      <c r="Z134">
        <v>0.1082</v>
      </c>
      <c r="AA134">
        <v>-4.0000000000000002E-4</v>
      </c>
      <c r="AB134">
        <v>9.7999999999999997E-3</v>
      </c>
      <c r="AC134" s="35">
        <f t="shared" si="39"/>
        <v>8.8071428571428745E-3</v>
      </c>
      <c r="AD134" s="35">
        <f t="shared" si="40"/>
        <v>1.1428571428571521E-5</v>
      </c>
      <c r="AE134" s="35">
        <f t="shared" si="41"/>
        <v>9.3885714285714284E-3</v>
      </c>
      <c r="AF134">
        <v>0.25640000000000002</v>
      </c>
      <c r="AG134">
        <v>-8.8700000000000001E-2</v>
      </c>
      <c r="AH134">
        <v>0.01</v>
      </c>
      <c r="AI134" s="35">
        <f t="shared" si="42"/>
        <v>1.7579999999999901E-2</v>
      </c>
      <c r="AJ134" s="35">
        <f t="shared" si="43"/>
        <v>8.8288571428571425E-2</v>
      </c>
      <c r="AK134" s="35">
        <f t="shared" si="44"/>
        <v>9.5885714285714289E-3</v>
      </c>
      <c r="AL134">
        <v>0.21510000000000001</v>
      </c>
      <c r="AM134">
        <v>-2.4899999999999999E-2</v>
      </c>
      <c r="AN134">
        <v>-1.2999999999999999E-3</v>
      </c>
      <c r="AO134" s="35">
        <f t="shared" si="45"/>
        <v>1.2071428571428511E-3</v>
      </c>
      <c r="AP134" s="35">
        <f t="shared" si="46"/>
        <v>2.4488571428571426E-2</v>
      </c>
      <c r="AQ134" s="35">
        <f t="shared" si="47"/>
        <v>8.8857142857142845E-4</v>
      </c>
      <c r="AR134">
        <v>0.2024</v>
      </c>
      <c r="AS134">
        <v>-6.0600000000000001E-2</v>
      </c>
      <c r="AT134">
        <v>1.44E-2</v>
      </c>
      <c r="AU134" s="35">
        <f t="shared" si="48"/>
        <v>8.3420714285714265E-2</v>
      </c>
      <c r="AV134" s="35">
        <f t="shared" si="49"/>
        <v>6.0188571428571432E-2</v>
      </c>
      <c r="AW134" s="35">
        <f t="shared" si="50"/>
        <v>1.3988571428571428E-2</v>
      </c>
      <c r="AX134">
        <v>0.1757</v>
      </c>
      <c r="AY134">
        <v>-2.0799999999999999E-2</v>
      </c>
      <c r="AZ134">
        <v>3.3099999999999997E-2</v>
      </c>
      <c r="BA134" s="35">
        <f t="shared" si="51"/>
        <v>2.4757142857143588E-3</v>
      </c>
      <c r="BB134" s="35">
        <f t="shared" si="52"/>
        <v>2.0388571428571426E-2</v>
      </c>
      <c r="BC134" s="35">
        <f t="shared" si="53"/>
        <v>3.2688571428571428E-2</v>
      </c>
    </row>
    <row r="135" spans="1:55" ht="15">
      <c r="A135" s="1">
        <v>129</v>
      </c>
      <c r="B135">
        <v>0.31840000000000002</v>
      </c>
      <c r="C135">
        <v>-1.03E-2</v>
      </c>
      <c r="D135">
        <v>1.0999999999999999E-2</v>
      </c>
      <c r="E135" s="34">
        <f t="shared" si="27"/>
        <v>2.4949285714285729E-2</v>
      </c>
      <c r="F135" s="34">
        <f t="shared" si="28"/>
        <v>6.0785714285714436E-4</v>
      </c>
      <c r="G135" s="34">
        <f t="shared" si="29"/>
        <v>1.0588571428571428E-2</v>
      </c>
      <c r="H135">
        <v>0.24479999999999999</v>
      </c>
      <c r="I135">
        <v>-6.0100000000000001E-2</v>
      </c>
      <c r="J135">
        <v>2.8199999999999999E-2</v>
      </c>
      <c r="K135" s="35">
        <f t="shared" si="30"/>
        <v>1.1292142857142862E-2</v>
      </c>
      <c r="L135" s="35">
        <f t="shared" si="31"/>
        <v>5.9688571428571431E-2</v>
      </c>
      <c r="M135" s="35">
        <f t="shared" si="32"/>
        <v>2.7788571428571426E-2</v>
      </c>
      <c r="N135">
        <v>0.2863</v>
      </c>
      <c r="O135">
        <v>1.72E-2</v>
      </c>
      <c r="P135">
        <v>0.02</v>
      </c>
      <c r="Q135" s="35">
        <f t="shared" si="33"/>
        <v>6.2714285714284834E-3</v>
      </c>
      <c r="R135" s="35">
        <f t="shared" si="34"/>
        <v>1.6788571428571427E-2</v>
      </c>
      <c r="S135" s="35">
        <f t="shared" si="35"/>
        <v>1.9588571428571427E-2</v>
      </c>
      <c r="T135">
        <v>0.24909999999999999</v>
      </c>
      <c r="U135">
        <v>-6.5600000000000006E-2</v>
      </c>
      <c r="V135">
        <v>1.24E-2</v>
      </c>
      <c r="W135" s="35">
        <f t="shared" si="36"/>
        <v>1.6611428571428499E-2</v>
      </c>
      <c r="X135" s="35">
        <f t="shared" si="37"/>
        <v>6.5188571428571429E-2</v>
      </c>
      <c r="Y135" s="35">
        <f t="shared" si="38"/>
        <v>1.1988571428571428E-2</v>
      </c>
      <c r="Z135">
        <v>7.17E-2</v>
      </c>
      <c r="AA135">
        <v>-9.9000000000000008E-3</v>
      </c>
      <c r="AB135">
        <v>3.4099999999999998E-2</v>
      </c>
      <c r="AC135" s="35">
        <f t="shared" si="39"/>
        <v>2.769285714285713E-2</v>
      </c>
      <c r="AD135" s="35">
        <f t="shared" si="40"/>
        <v>9.4885714285714295E-3</v>
      </c>
      <c r="AE135" s="35">
        <f t="shared" si="41"/>
        <v>3.3688571428571429E-2</v>
      </c>
      <c r="AF135">
        <v>0.27100000000000002</v>
      </c>
      <c r="AG135">
        <v>-0.13539999999999999</v>
      </c>
      <c r="AH135">
        <v>2.3999999999999998E-3</v>
      </c>
      <c r="AI135" s="35">
        <f t="shared" si="42"/>
        <v>3.2179999999999903E-2</v>
      </c>
      <c r="AJ135" s="35">
        <f t="shared" si="43"/>
        <v>0.13498857142857143</v>
      </c>
      <c r="AK135" s="35">
        <f t="shared" si="44"/>
        <v>1.9885714285714281E-3</v>
      </c>
      <c r="AL135">
        <v>0.2417</v>
      </c>
      <c r="AM135">
        <v>2.3199999999999998E-2</v>
      </c>
      <c r="AN135">
        <v>-7.4999999999999997E-3</v>
      </c>
      <c r="AO135" s="35">
        <f t="shared" si="45"/>
        <v>2.5392857142857134E-2</v>
      </c>
      <c r="AP135" s="35">
        <f t="shared" si="46"/>
        <v>2.2788571428571425E-2</v>
      </c>
      <c r="AQ135" s="35">
        <f t="shared" si="47"/>
        <v>7.0885714285714285E-3</v>
      </c>
      <c r="AR135">
        <v>0.188</v>
      </c>
      <c r="AS135">
        <v>-9.01E-2</v>
      </c>
      <c r="AT135">
        <v>3.3E-3</v>
      </c>
      <c r="AU135" s="35">
        <f t="shared" si="48"/>
        <v>6.9020714285714269E-2</v>
      </c>
      <c r="AV135" s="35">
        <f t="shared" si="49"/>
        <v>8.9688571428571423E-2</v>
      </c>
      <c r="AW135" s="35">
        <f t="shared" si="50"/>
        <v>2.8885714285714283E-3</v>
      </c>
      <c r="AX135">
        <v>0.1595</v>
      </c>
      <c r="AY135">
        <v>-3.1600000000000003E-2</v>
      </c>
      <c r="AZ135">
        <v>2.93E-2</v>
      </c>
      <c r="BA135" s="35">
        <f t="shared" si="51"/>
        <v>1.8675714285714351E-2</v>
      </c>
      <c r="BB135" s="35">
        <f t="shared" si="52"/>
        <v>3.118857142857143E-2</v>
      </c>
      <c r="BC135" s="35">
        <f t="shared" si="53"/>
        <v>2.8888571428571427E-2</v>
      </c>
    </row>
    <row r="136" spans="1:55" ht="15">
      <c r="A136" s="1">
        <v>130</v>
      </c>
      <c r="B136">
        <v>0.32250000000000001</v>
      </c>
      <c r="C136">
        <v>-1.46E-2</v>
      </c>
      <c r="D136">
        <v>1.03E-2</v>
      </c>
      <c r="E136" s="34">
        <f t="shared" ref="E136:E146" si="54">IF(B136&gt;$B$149,B136-$B$149,$B$149-B136)</f>
        <v>2.9049285714285722E-2</v>
      </c>
      <c r="F136" s="34">
        <f t="shared" ref="F136:F146" si="55">IF(C136&gt;$C$149,C136-$C$149,IF(C136&gt;0,$C$149-C136,IF(C136&gt;(-$C$149),$C$149-(C136*(-1)),(C136+$C$149)*(-1))))</f>
        <v>3.6921428571428556E-3</v>
      </c>
      <c r="G136" s="34">
        <f t="shared" ref="G136:G146" si="56">IF(D136&gt;$D$149,D136-$D$149,IF(D136&gt;0,$D$149-D136,IF(D136&gt;(-$D$149),$D$149-(D136*(-1)),(D136+$D$149)*(-1))))</f>
        <v>9.8885714285714289E-3</v>
      </c>
      <c r="H136">
        <v>0.25629999999999997</v>
      </c>
      <c r="I136">
        <v>-3.5000000000000003E-2</v>
      </c>
      <c r="J136">
        <v>1.14E-2</v>
      </c>
      <c r="K136" s="35">
        <f t="shared" ref="K136:K146" si="57">IF(H136&gt;$H$149,H136-$H$149,$H$149-H136)</f>
        <v>2.2792142857142844E-2</v>
      </c>
      <c r="L136" s="35">
        <f t="shared" ref="L136:L146" si="58">IF(I136&gt;$D$149,I136-$D$149,IF(I136&gt;0,$D$149-I136,IF(I136&gt;(-$D$149),$D$149-(I136*(-1)),(I136+$D$149)*(-1))))</f>
        <v>3.4588571428571434E-2</v>
      </c>
      <c r="M136" s="35">
        <f t="shared" ref="M136:M146" si="59">IF(J136&gt;$D$149,J136-$D$149,IF(J136&gt;0,$D$149-J136,IF(J136&gt;(-$D$149),$D$149-(J136*(-1)),(J136+$D$149)*(-1))))</f>
        <v>1.0988571428571429E-2</v>
      </c>
      <c r="N136">
        <v>0.28310000000000002</v>
      </c>
      <c r="O136">
        <v>8.9999999999999993E-3</v>
      </c>
      <c r="P136">
        <v>8.3000000000000001E-3</v>
      </c>
      <c r="Q136" s="35">
        <f t="shared" ref="Q136:Q146" si="60">IF(N136&gt;$N$149,N136-$N$149,$N$149-N136)</f>
        <v>9.4714285714284641E-3</v>
      </c>
      <c r="R136" s="35">
        <f t="shared" ref="R136:R146" si="61">IF(O136&gt;$D$149,O136-$D$149,IF(O136&gt;0,$D$149-O136,IF(O136&gt;(-$D$149),$D$149-(O136*(-1)),(O136+$D$149)*(-1))))</f>
        <v>8.5885714285714281E-3</v>
      </c>
      <c r="S136" s="35">
        <f t="shared" ref="S136:S146" si="62">IF(P136&gt;$D$149,P136-$D$149,IF(P136&gt;0,$D$149-P136,IF(P136&gt;(-$D$149),$D$149-(P136*(-1)),(P136+$D$149)*(-1))))</f>
        <v>7.8885714285714288E-3</v>
      </c>
      <c r="T136">
        <v>0.25929999999999997</v>
      </c>
      <c r="U136">
        <v>-6.0100000000000001E-2</v>
      </c>
      <c r="V136">
        <v>-4.0000000000000001E-3</v>
      </c>
      <c r="W136" s="35">
        <f t="shared" ref="W136:W146" si="63">IF(T136&gt;$T$149,T136-$T$149,$T$149-T136)</f>
        <v>2.6811428571428486E-2</v>
      </c>
      <c r="X136" s="35">
        <f t="shared" ref="X136:X146" si="64">IF(U136&gt;$D$149,U136-$D$149,IF(U136&gt;0,$D$149-U136,IF(U136&gt;(-$D$149),$D$149-(U136*(-1)),(U136+$D$149)*(-1))))</f>
        <v>5.9688571428571431E-2</v>
      </c>
      <c r="Y136" s="35">
        <f t="shared" ref="Y136:Y146" si="65">IF(V136&gt;$D$149,V136-$D$149,IF(V136&gt;0,$D$149-V136,IF(V136&gt;(-$D$149),$D$149-(V136*(-1)),(V136+$D$149)*(-1))))</f>
        <v>3.5885714285714284E-3</v>
      </c>
      <c r="Z136">
        <v>7.2800000000000004E-2</v>
      </c>
      <c r="AA136">
        <v>-6.1400000000000003E-2</v>
      </c>
      <c r="AB136">
        <v>4.5600000000000002E-2</v>
      </c>
      <c r="AC136" s="35">
        <f t="shared" ref="AC136:AC146" si="66">IF(Z136&gt;$Z$149,Z136-$Z$149,$Z$149-Z136)</f>
        <v>2.6592857142857126E-2</v>
      </c>
      <c r="AD136" s="35">
        <f t="shared" ref="AD136:AD146" si="67">IF(AA136&gt;$D$149,AA136-$D$149,IF(AA136&gt;0,$D$149-AA136,IF(AA136&gt;(-$D$149),$D$149-(AA136*(-1)),(AA136+$D$149)*(-1))))</f>
        <v>6.0988571428571434E-2</v>
      </c>
      <c r="AE136" s="35">
        <f t="shared" ref="AE136:AE146" si="68">IF(AB136&gt;$D$149,AB136-$D$149,IF(AB136&gt;0,$D$149-AB136,IF(AB136&gt;(-$D$149),$D$149-(AB136*(-1)),(AB136+$D$149)*(-1))))</f>
        <v>4.5188571428571432E-2</v>
      </c>
      <c r="AF136">
        <v>0.26179999999999998</v>
      </c>
      <c r="AG136">
        <v>-7.8E-2</v>
      </c>
      <c r="AH136">
        <v>-6.6E-3</v>
      </c>
      <c r="AI136" s="35">
        <f t="shared" ref="AI136:AI146" si="69">IF(AF136&gt;$AF$149,AF136-$AF$149,$AF$149-AF136)</f>
        <v>2.2979999999999862E-2</v>
      </c>
      <c r="AJ136" s="35">
        <f t="shared" ref="AJ136:AJ146" si="70">IF(AG136&gt;$D$149,AG136-$D$149,IF(AG136&gt;0,$D$149-AG136,IF(AG136&gt;(-$D$149),$D$149-(AG136*(-1)),(AG136+$D$149)*(-1))))</f>
        <v>7.7588571428571423E-2</v>
      </c>
      <c r="AK136" s="35">
        <f t="shared" ref="AK136:AK146" si="71">IF(AH136&gt;$D$149,AH136-$D$149,IF(AH136&gt;0,$D$149-AH136,IF(AH136&gt;(-$D$149),$D$149-(AH136*(-1)),(AH136+$D$149)*(-1))))</f>
        <v>6.1885714285714287E-3</v>
      </c>
      <c r="AL136">
        <v>0.2127</v>
      </c>
      <c r="AM136">
        <v>2.9999999999999997E-4</v>
      </c>
      <c r="AN136">
        <v>-5.7999999999999996E-3</v>
      </c>
      <c r="AO136" s="35">
        <f t="shared" ref="AO136:AO146" si="72">IF(AL136&gt;$AL$149,AL136-$AL$149,$AL$149-AL136)</f>
        <v>3.6071428571428643E-3</v>
      </c>
      <c r="AP136" s="35">
        <f t="shared" ref="AP136:AP146" si="73">IF(AM136&gt;$D$149,AM136-$D$149,IF(AM136&gt;0,$D$149-AM136,IF(AM136&gt;(-$D$149),$D$149-(AM136*(-1)),(AM136+$D$149)*(-1))))</f>
        <v>1.1142857142857157E-4</v>
      </c>
      <c r="AQ136" s="35">
        <f t="shared" ref="AQ136:AQ146" si="74">IF(AN136&gt;$D$149,AN136-$D$149,IF(AN136&gt;0,$D$149-AN136,IF(AN136&gt;(-$D$149),$D$149-(AN136*(-1)),(AN136+$D$149)*(-1))))</f>
        <v>5.3885714285714283E-3</v>
      </c>
      <c r="AR136">
        <v>9.5200000000000007E-2</v>
      </c>
      <c r="AS136">
        <v>-3.3099999999999997E-2</v>
      </c>
      <c r="AT136">
        <v>-2.3199999999999998E-2</v>
      </c>
      <c r="AU136" s="35">
        <f t="shared" ref="AU136:AU146" si="75">IF(AR136&gt;$AR$149,AR136-$AR$149,$AR$149-AR136)</f>
        <v>2.3779285714285725E-2</v>
      </c>
      <c r="AV136" s="35">
        <f t="shared" ref="AV136:AV146" si="76">IF(AS136&gt;$D$149,AS136-$D$149,IF(AS136&gt;0,$D$149-AS136,IF(AS136&gt;(-$D$149),$D$149-(AS136*(-1)),(AS136+$D$149)*(-1))))</f>
        <v>3.2688571428571428E-2</v>
      </c>
      <c r="AW136" s="35">
        <f t="shared" ref="AW136:AW146" si="77">IF(AT136&gt;$D$149,AT136-$D$149,IF(AT136&gt;0,$D$149-AT136,IF(AT136&gt;(-$D$149),$D$149-(AT136*(-1)),(AT136+$D$149)*(-1))))</f>
        <v>2.2788571428571425E-2</v>
      </c>
      <c r="AX136">
        <v>0.18049999999999999</v>
      </c>
      <c r="AY136">
        <v>-2.4E-2</v>
      </c>
      <c r="AZ136">
        <v>8.6E-3</v>
      </c>
      <c r="BA136" s="35">
        <f t="shared" ref="BA136:BA146" si="78">IF(AX136&gt;$AX$149,AX136-$AX$149,$AX$149-AX136)</f>
        <v>2.3242857142856399E-3</v>
      </c>
      <c r="BB136" s="35">
        <f t="shared" ref="BB136:BB146" si="79">IF(AY136&gt;$D$149,AY136-$D$149,IF(AY136&gt;0,$D$149-AY136,IF(AY136&gt;(-$D$149),$D$149-(AY136*(-1)),(AY136+$D$149)*(-1))))</f>
        <v>2.3588571428571427E-2</v>
      </c>
      <c r="BC136" s="35">
        <f t="shared" ref="BC136:BC146" si="80">IF(AZ136&gt;$D$149,AZ136-$D$149,IF(AZ136&gt;0,$D$149-AZ136,IF(AZ136&gt;(-$D$149),$D$149-(AZ136*(-1)),(AZ136+$D$149)*(-1))))</f>
        <v>8.1885714285714287E-3</v>
      </c>
    </row>
    <row r="137" spans="1:55" ht="15">
      <c r="A137" s="1">
        <v>131</v>
      </c>
      <c r="B137">
        <v>0.30520000000000003</v>
      </c>
      <c r="C137">
        <v>-6.8999999999999999E-3</v>
      </c>
      <c r="D137">
        <v>1.84E-2</v>
      </c>
      <c r="E137" s="34">
        <f t="shared" si="54"/>
        <v>1.174928571428574E-2</v>
      </c>
      <c r="F137" s="34">
        <f t="shared" si="55"/>
        <v>4.0078571428571446E-3</v>
      </c>
      <c r="G137" s="34">
        <f t="shared" si="56"/>
        <v>1.7988571428571427E-2</v>
      </c>
      <c r="H137">
        <v>0.28670000000000001</v>
      </c>
      <c r="I137">
        <v>-3.0800000000000001E-2</v>
      </c>
      <c r="J137">
        <v>6.9999999999999999E-4</v>
      </c>
      <c r="K137" s="35">
        <f t="shared" si="57"/>
        <v>5.3192142857142882E-2</v>
      </c>
      <c r="L137" s="35">
        <f t="shared" si="58"/>
        <v>3.0388571428571428E-2</v>
      </c>
      <c r="M137" s="35">
        <f t="shared" si="59"/>
        <v>2.8857142857142845E-4</v>
      </c>
      <c r="N137">
        <v>0.2853</v>
      </c>
      <c r="O137">
        <v>1.4E-2</v>
      </c>
      <c r="P137">
        <v>-3.3999999999999998E-3</v>
      </c>
      <c r="Q137" s="35">
        <f t="shared" si="60"/>
        <v>7.2714285714284843E-3</v>
      </c>
      <c r="R137" s="35">
        <f t="shared" si="61"/>
        <v>1.3588571428571429E-2</v>
      </c>
      <c r="S137" s="35">
        <f t="shared" si="62"/>
        <v>2.9885714285714281E-3</v>
      </c>
      <c r="T137">
        <v>0.24640000000000001</v>
      </c>
      <c r="U137">
        <v>-3.56E-2</v>
      </c>
      <c r="V137">
        <v>9.4999999999999998E-3</v>
      </c>
      <c r="W137" s="35">
        <f t="shared" si="63"/>
        <v>1.3911428571428519E-2</v>
      </c>
      <c r="X137" s="35">
        <f t="shared" si="64"/>
        <v>3.518857142857143E-2</v>
      </c>
      <c r="Y137" s="35">
        <f t="shared" si="65"/>
        <v>9.0885714285714285E-3</v>
      </c>
      <c r="Z137">
        <v>0.1111</v>
      </c>
      <c r="AA137">
        <v>-1.2800000000000001E-2</v>
      </c>
      <c r="AB137">
        <v>3.1399999999999997E-2</v>
      </c>
      <c r="AC137" s="35">
        <f t="shared" si="66"/>
        <v>1.1707142857142874E-2</v>
      </c>
      <c r="AD137" s="35">
        <f t="shared" si="67"/>
        <v>1.2388571428571429E-2</v>
      </c>
      <c r="AE137" s="35">
        <f t="shared" si="68"/>
        <v>3.0988571428571424E-2</v>
      </c>
      <c r="AF137">
        <v>0.27650000000000002</v>
      </c>
      <c r="AG137">
        <v>-7.6100000000000001E-2</v>
      </c>
      <c r="AH137">
        <v>-1.5900000000000001E-2</v>
      </c>
      <c r="AI137" s="35">
        <f t="shared" si="69"/>
        <v>3.7679999999999908E-2</v>
      </c>
      <c r="AJ137" s="35">
        <f t="shared" si="70"/>
        <v>7.5688571428571425E-2</v>
      </c>
      <c r="AK137" s="35">
        <f t="shared" si="71"/>
        <v>1.548857142857143E-2</v>
      </c>
      <c r="AL137">
        <v>0.21609999999999999</v>
      </c>
      <c r="AM137">
        <v>8.6999999999999994E-3</v>
      </c>
      <c r="AN137">
        <v>-2.5999999999999999E-3</v>
      </c>
      <c r="AO137" s="35">
        <f t="shared" si="72"/>
        <v>2.0714285714287795E-4</v>
      </c>
      <c r="AP137" s="35">
        <f t="shared" si="73"/>
        <v>8.2885714285714281E-3</v>
      </c>
      <c r="AQ137" s="35">
        <f t="shared" si="74"/>
        <v>2.1885714285714282E-3</v>
      </c>
      <c r="AR137">
        <v>0.1164</v>
      </c>
      <c r="AS137">
        <v>-3.32E-2</v>
      </c>
      <c r="AT137">
        <v>-2.5100000000000001E-2</v>
      </c>
      <c r="AU137" s="35">
        <f t="shared" si="75"/>
        <v>2.5792857142857284E-3</v>
      </c>
      <c r="AV137" s="35">
        <f t="shared" si="76"/>
        <v>3.2788571428571431E-2</v>
      </c>
      <c r="AW137" s="35">
        <f t="shared" si="77"/>
        <v>2.4688571428571428E-2</v>
      </c>
      <c r="AX137">
        <v>0.157</v>
      </c>
      <c r="AY137">
        <v>-4.8000000000000001E-2</v>
      </c>
      <c r="AZ137">
        <v>2.01E-2</v>
      </c>
      <c r="BA137" s="35">
        <f t="shared" si="78"/>
        <v>2.1175714285714353E-2</v>
      </c>
      <c r="BB137" s="35">
        <f t="shared" si="79"/>
        <v>4.7588571428571431E-2</v>
      </c>
      <c r="BC137" s="35">
        <f t="shared" si="80"/>
        <v>1.9688571428571427E-2</v>
      </c>
    </row>
    <row r="138" spans="1:55" ht="15">
      <c r="A138" s="1">
        <v>132</v>
      </c>
      <c r="B138">
        <v>0.31430000000000002</v>
      </c>
      <c r="C138">
        <v>1.06E-2</v>
      </c>
      <c r="D138">
        <v>7.4999999999999997E-3</v>
      </c>
      <c r="E138" s="34">
        <f t="shared" si="54"/>
        <v>2.0849285714285737E-2</v>
      </c>
      <c r="F138" s="34">
        <f t="shared" si="55"/>
        <v>3.0785714285714444E-4</v>
      </c>
      <c r="G138" s="34">
        <f t="shared" si="56"/>
        <v>7.0885714285714285E-3</v>
      </c>
      <c r="H138">
        <v>0.24729999999999999</v>
      </c>
      <c r="I138">
        <v>-5.6899999999999999E-2</v>
      </c>
      <c r="J138">
        <v>1.26E-2</v>
      </c>
      <c r="K138" s="35">
        <f t="shared" si="57"/>
        <v>1.3792142857142864E-2</v>
      </c>
      <c r="L138" s="35">
        <f t="shared" si="58"/>
        <v>5.648857142857143E-2</v>
      </c>
      <c r="M138" s="35">
        <f t="shared" si="59"/>
        <v>1.2188571428571429E-2</v>
      </c>
      <c r="N138">
        <v>0.29699999999999999</v>
      </c>
      <c r="O138">
        <v>3.8199999999999998E-2</v>
      </c>
      <c r="P138">
        <v>-5.5999999999999999E-3</v>
      </c>
      <c r="Q138" s="35">
        <f t="shared" si="60"/>
        <v>4.4285714285715039E-3</v>
      </c>
      <c r="R138" s="35">
        <f t="shared" si="61"/>
        <v>3.7788571428571428E-2</v>
      </c>
      <c r="S138" s="35">
        <f t="shared" si="62"/>
        <v>5.1885714285714287E-3</v>
      </c>
      <c r="T138">
        <v>0.2286</v>
      </c>
      <c r="U138">
        <v>-6.2E-2</v>
      </c>
      <c r="V138">
        <v>2.2200000000000001E-2</v>
      </c>
      <c r="W138" s="35">
        <f t="shared" si="63"/>
        <v>3.8885714285714912E-3</v>
      </c>
      <c r="X138" s="35">
        <f t="shared" si="64"/>
        <v>6.158857142857143E-2</v>
      </c>
      <c r="Y138" s="35">
        <f t="shared" si="65"/>
        <v>2.1788571428571428E-2</v>
      </c>
      <c r="Z138">
        <v>0.125</v>
      </c>
      <c r="AA138">
        <v>-3.3399999999999999E-2</v>
      </c>
      <c r="AB138">
        <v>3.5700000000000003E-2</v>
      </c>
      <c r="AC138" s="35">
        <f t="shared" si="66"/>
        <v>2.560714285714287E-2</v>
      </c>
      <c r="AD138" s="35">
        <f t="shared" si="67"/>
        <v>3.298857142857143E-2</v>
      </c>
      <c r="AE138" s="35">
        <f t="shared" si="68"/>
        <v>3.5288571428571433E-2</v>
      </c>
      <c r="AF138">
        <v>0.24410000000000001</v>
      </c>
      <c r="AG138">
        <v>-8.4500000000000006E-2</v>
      </c>
      <c r="AH138">
        <v>-1.18E-2</v>
      </c>
      <c r="AI138" s="35">
        <f t="shared" si="69"/>
        <v>5.2799999999998959E-3</v>
      </c>
      <c r="AJ138" s="35">
        <f t="shared" si="70"/>
        <v>8.4088571428571429E-2</v>
      </c>
      <c r="AK138" s="35">
        <f t="shared" si="71"/>
        <v>1.1388571428571428E-2</v>
      </c>
      <c r="AL138">
        <v>0.18959999999999999</v>
      </c>
      <c r="AM138">
        <v>-1.4200000000000001E-2</v>
      </c>
      <c r="AN138">
        <v>-5.5999999999999999E-3</v>
      </c>
      <c r="AO138" s="35">
        <f t="shared" si="72"/>
        <v>2.6707142857142874E-2</v>
      </c>
      <c r="AP138" s="35">
        <f t="shared" si="73"/>
        <v>1.378857142857143E-2</v>
      </c>
      <c r="AQ138" s="35">
        <f t="shared" si="74"/>
        <v>5.1885714285714287E-3</v>
      </c>
      <c r="AR138">
        <v>0.1477</v>
      </c>
      <c r="AS138">
        <v>-7.1499999999999994E-2</v>
      </c>
      <c r="AT138">
        <v>4.1000000000000003E-3</v>
      </c>
      <c r="AU138" s="35">
        <f t="shared" si="75"/>
        <v>2.8720714285714266E-2</v>
      </c>
      <c r="AV138" s="35">
        <f t="shared" si="76"/>
        <v>7.1088571428571418E-2</v>
      </c>
      <c r="AW138" s="35">
        <f t="shared" si="77"/>
        <v>3.6885714285714286E-3</v>
      </c>
      <c r="AX138">
        <v>0.15459999999999999</v>
      </c>
      <c r="AY138">
        <v>-3.9199999999999999E-2</v>
      </c>
      <c r="AZ138">
        <v>1.54E-2</v>
      </c>
      <c r="BA138" s="35">
        <f t="shared" si="78"/>
        <v>2.3575714285714366E-2</v>
      </c>
      <c r="BB138" s="35">
        <f t="shared" si="79"/>
        <v>3.8788571428571429E-2</v>
      </c>
      <c r="BC138" s="35">
        <f t="shared" si="80"/>
        <v>1.4988571428571429E-2</v>
      </c>
    </row>
    <row r="139" spans="1:55" ht="15">
      <c r="A139" s="1">
        <v>133</v>
      </c>
      <c r="B139">
        <v>0.30759999999999998</v>
      </c>
      <c r="C139">
        <v>9.5999999999999992E-3</v>
      </c>
      <c r="D139">
        <v>1.2200000000000001E-2</v>
      </c>
      <c r="E139" s="34">
        <f t="shared" si="54"/>
        <v>1.4149285714285698E-2</v>
      </c>
      <c r="F139" s="34">
        <f t="shared" si="55"/>
        <v>1.3078571428571453E-3</v>
      </c>
      <c r="G139" s="34">
        <f t="shared" si="56"/>
        <v>1.178857142857143E-2</v>
      </c>
      <c r="H139">
        <v>0.2974</v>
      </c>
      <c r="I139">
        <v>-1.0500000000000001E-2</v>
      </c>
      <c r="J139">
        <v>-1.15E-2</v>
      </c>
      <c r="K139" s="35">
        <f t="shared" si="57"/>
        <v>6.389214285714287E-2</v>
      </c>
      <c r="L139" s="35">
        <f t="shared" si="58"/>
        <v>1.0088571428571429E-2</v>
      </c>
      <c r="M139" s="35">
        <f t="shared" si="59"/>
        <v>1.1088571428571429E-2</v>
      </c>
      <c r="N139">
        <v>0.26179999999999998</v>
      </c>
      <c r="O139">
        <v>7.3000000000000001E-3</v>
      </c>
      <c r="P139">
        <v>3.2599999999999997E-2</v>
      </c>
      <c r="Q139" s="35">
        <f t="shared" si="60"/>
        <v>3.0771428571428505E-2</v>
      </c>
      <c r="R139" s="35">
        <f t="shared" si="61"/>
        <v>6.8885714285714288E-3</v>
      </c>
      <c r="S139" s="35">
        <f t="shared" si="62"/>
        <v>3.2188571428571428E-2</v>
      </c>
      <c r="T139">
        <v>0.2303</v>
      </c>
      <c r="U139">
        <v>-3.6700000000000003E-2</v>
      </c>
      <c r="V139">
        <v>-2.0799999999999999E-2</v>
      </c>
      <c r="W139" s="35">
        <f t="shared" si="63"/>
        <v>2.1885714285714841E-3</v>
      </c>
      <c r="X139" s="35">
        <f t="shared" si="64"/>
        <v>3.6288571428571434E-2</v>
      </c>
      <c r="Y139" s="35">
        <f t="shared" si="65"/>
        <v>2.0388571428571426E-2</v>
      </c>
      <c r="Z139">
        <v>8.2400000000000001E-2</v>
      </c>
      <c r="AA139">
        <v>1.09E-2</v>
      </c>
      <c r="AB139">
        <v>3.0300000000000001E-2</v>
      </c>
      <c r="AC139" s="35">
        <f t="shared" si="66"/>
        <v>1.6992857142857129E-2</v>
      </c>
      <c r="AD139" s="35">
        <f t="shared" si="67"/>
        <v>1.0488571428571429E-2</v>
      </c>
      <c r="AE139" s="35">
        <f t="shared" si="68"/>
        <v>2.9888571428571428E-2</v>
      </c>
      <c r="AF139">
        <v>0.2344</v>
      </c>
      <c r="AG139">
        <v>-6.0900000000000003E-2</v>
      </c>
      <c r="AH139">
        <v>1.23E-2</v>
      </c>
      <c r="AI139" s="35">
        <f t="shared" si="69"/>
        <v>4.4200000000001183E-3</v>
      </c>
      <c r="AJ139" s="35">
        <f t="shared" si="70"/>
        <v>6.0488571428571433E-2</v>
      </c>
      <c r="AK139" s="35">
        <f t="shared" si="71"/>
        <v>1.1888571428571429E-2</v>
      </c>
      <c r="AL139">
        <v>0.22159999999999999</v>
      </c>
      <c r="AM139">
        <v>-2.2200000000000001E-2</v>
      </c>
      <c r="AN139">
        <v>-2.2700000000000001E-2</v>
      </c>
      <c r="AO139" s="35">
        <f t="shared" si="72"/>
        <v>5.2928571428571269E-3</v>
      </c>
      <c r="AP139" s="35">
        <f t="shared" si="73"/>
        <v>2.1788571428571428E-2</v>
      </c>
      <c r="AQ139" s="35">
        <f t="shared" si="74"/>
        <v>2.2288571428571428E-2</v>
      </c>
      <c r="AR139">
        <v>0.15079999999999999</v>
      </c>
      <c r="AS139">
        <v>9.1999999999999998E-3</v>
      </c>
      <c r="AT139">
        <v>1.1000000000000001E-3</v>
      </c>
      <c r="AU139" s="35">
        <f t="shared" si="75"/>
        <v>3.1820714285714258E-2</v>
      </c>
      <c r="AV139" s="35">
        <f t="shared" si="76"/>
        <v>8.7885714285714286E-3</v>
      </c>
      <c r="AW139" s="35">
        <f t="shared" si="77"/>
        <v>6.8857142857142858E-4</v>
      </c>
      <c r="AX139">
        <v>0.1512</v>
      </c>
      <c r="AY139">
        <v>-7.4399999999999994E-2</v>
      </c>
      <c r="AZ139">
        <v>2.7699999999999999E-2</v>
      </c>
      <c r="BA139" s="35">
        <f t="shared" si="78"/>
        <v>2.6975714285714353E-2</v>
      </c>
      <c r="BB139" s="35">
        <f t="shared" si="79"/>
        <v>7.3988571428571417E-2</v>
      </c>
      <c r="BC139" s="35">
        <f t="shared" si="80"/>
        <v>2.7288571428571426E-2</v>
      </c>
    </row>
    <row r="140" spans="1:55" ht="15">
      <c r="A140" s="1">
        <v>134</v>
      </c>
      <c r="B140">
        <v>0.3014</v>
      </c>
      <c r="C140">
        <v>1.4E-3</v>
      </c>
      <c r="D140">
        <v>9.7000000000000003E-3</v>
      </c>
      <c r="E140" s="34">
        <f t="shared" si="54"/>
        <v>7.9492857142857143E-3</v>
      </c>
      <c r="F140" s="34">
        <f t="shared" si="55"/>
        <v>9.5078571428571443E-3</v>
      </c>
      <c r="G140" s="34">
        <f t="shared" si="56"/>
        <v>9.288571428571429E-3</v>
      </c>
      <c r="H140">
        <v>0.28149999999999997</v>
      </c>
      <c r="I140">
        <v>-3.9699999999999999E-2</v>
      </c>
      <c r="J140">
        <v>-4.0000000000000001E-3</v>
      </c>
      <c r="K140" s="35">
        <f t="shared" si="57"/>
        <v>4.7992142857142844E-2</v>
      </c>
      <c r="L140" s="35">
        <f t="shared" si="58"/>
        <v>3.928857142857143E-2</v>
      </c>
      <c r="M140" s="35">
        <f t="shared" si="59"/>
        <v>3.5885714285714284E-3</v>
      </c>
      <c r="N140">
        <v>0.30740000000000001</v>
      </c>
      <c r="O140">
        <v>4.2299999999999997E-2</v>
      </c>
      <c r="P140">
        <v>-7.3000000000000001E-3</v>
      </c>
      <c r="Q140" s="35">
        <f t="shared" si="60"/>
        <v>1.4828571428571524E-2</v>
      </c>
      <c r="R140" s="35">
        <f t="shared" si="61"/>
        <v>4.1888571428571428E-2</v>
      </c>
      <c r="S140" s="35">
        <f t="shared" si="62"/>
        <v>6.8885714285714288E-3</v>
      </c>
      <c r="T140">
        <v>0.22220000000000001</v>
      </c>
      <c r="U140">
        <v>-4.2599999999999999E-2</v>
      </c>
      <c r="V140">
        <v>-1.38E-2</v>
      </c>
      <c r="W140" s="35">
        <f t="shared" si="63"/>
        <v>1.028857142857148E-2</v>
      </c>
      <c r="X140" s="35">
        <f t="shared" si="64"/>
        <v>4.2188571428571429E-2</v>
      </c>
      <c r="Y140" s="35">
        <f t="shared" si="65"/>
        <v>1.3388571428571428E-2</v>
      </c>
      <c r="Z140">
        <v>8.4599999999999995E-2</v>
      </c>
      <c r="AA140">
        <v>-2.0999999999999999E-3</v>
      </c>
      <c r="AB140">
        <v>2.8199999999999999E-2</v>
      </c>
      <c r="AC140" s="35">
        <f t="shared" si="66"/>
        <v>1.4792857142857135E-2</v>
      </c>
      <c r="AD140" s="35">
        <f t="shared" si="67"/>
        <v>1.6885714285714284E-3</v>
      </c>
      <c r="AE140" s="35">
        <f t="shared" si="68"/>
        <v>2.7788571428571426E-2</v>
      </c>
      <c r="AF140">
        <v>0.245</v>
      </c>
      <c r="AG140">
        <v>-8.7400000000000005E-2</v>
      </c>
      <c r="AH140">
        <v>5.8999999999999999E-3</v>
      </c>
      <c r="AI140" s="35">
        <f t="shared" si="69"/>
        <v>6.17999999999988E-3</v>
      </c>
      <c r="AJ140" s="35">
        <f t="shared" si="70"/>
        <v>8.6988571428571429E-2</v>
      </c>
      <c r="AK140" s="35">
        <f t="shared" si="71"/>
        <v>5.4885714285714286E-3</v>
      </c>
      <c r="AL140">
        <v>0.2291</v>
      </c>
      <c r="AM140">
        <v>-1.7299999999999999E-2</v>
      </c>
      <c r="AN140">
        <v>1.32E-2</v>
      </c>
      <c r="AO140" s="35">
        <f t="shared" si="72"/>
        <v>1.2792857142857134E-2</v>
      </c>
      <c r="AP140" s="35">
        <f t="shared" si="73"/>
        <v>1.6888571428571426E-2</v>
      </c>
      <c r="AQ140" s="35">
        <f t="shared" si="74"/>
        <v>1.2788571428571429E-2</v>
      </c>
      <c r="AR140">
        <v>8.72E-2</v>
      </c>
      <c r="AS140">
        <v>-2.9499999999999998E-2</v>
      </c>
      <c r="AT140">
        <v>-2.0500000000000001E-2</v>
      </c>
      <c r="AU140" s="35">
        <f t="shared" si="75"/>
        <v>3.1779285714285732E-2</v>
      </c>
      <c r="AV140" s="35">
        <f t="shared" si="76"/>
        <v>2.9088571428571425E-2</v>
      </c>
      <c r="AW140" s="35">
        <f t="shared" si="77"/>
        <v>2.0088571428571428E-2</v>
      </c>
      <c r="AX140">
        <v>0.1162</v>
      </c>
      <c r="AY140">
        <v>-8.5000000000000006E-3</v>
      </c>
      <c r="AZ140">
        <v>1.34E-2</v>
      </c>
      <c r="BA140" s="35">
        <f t="shared" si="78"/>
        <v>6.1975714285714356E-2</v>
      </c>
      <c r="BB140" s="35">
        <f t="shared" si="79"/>
        <v>8.0885714285714293E-3</v>
      </c>
      <c r="BC140" s="35">
        <f t="shared" si="80"/>
        <v>1.2988571428571429E-2</v>
      </c>
    </row>
    <row r="141" spans="1:55" ht="15">
      <c r="A141" s="1">
        <v>135</v>
      </c>
      <c r="B141">
        <v>0.30130000000000001</v>
      </c>
      <c r="C141">
        <v>5.7000000000000002E-3</v>
      </c>
      <c r="D141">
        <v>7.9000000000000008E-3</v>
      </c>
      <c r="E141" s="34">
        <f t="shared" si="54"/>
        <v>7.8492857142857253E-3</v>
      </c>
      <c r="F141" s="34">
        <f t="shared" si="55"/>
        <v>5.2078571428571443E-3</v>
      </c>
      <c r="G141" s="34">
        <f t="shared" si="56"/>
        <v>7.4885714285714295E-3</v>
      </c>
      <c r="H141">
        <v>0.23960000000000001</v>
      </c>
      <c r="I141">
        <v>-9.3399999999999997E-2</v>
      </c>
      <c r="J141">
        <v>6.1999999999999998E-3</v>
      </c>
      <c r="K141" s="35">
        <f t="shared" si="57"/>
        <v>6.0921428571428793E-3</v>
      </c>
      <c r="L141" s="35">
        <f t="shared" si="58"/>
        <v>9.298857142857142E-2</v>
      </c>
      <c r="M141" s="35">
        <f t="shared" si="59"/>
        <v>5.7885714285714285E-3</v>
      </c>
      <c r="N141">
        <v>0.2767</v>
      </c>
      <c r="O141">
        <v>1.95E-2</v>
      </c>
      <c r="P141">
        <v>2.7300000000000001E-2</v>
      </c>
      <c r="Q141" s="35">
        <f t="shared" si="60"/>
        <v>1.5871428571428481E-2</v>
      </c>
      <c r="R141" s="35">
        <f t="shared" si="61"/>
        <v>1.9088571428571427E-2</v>
      </c>
      <c r="S141" s="35">
        <f t="shared" si="62"/>
        <v>2.6888571428571428E-2</v>
      </c>
      <c r="T141">
        <v>0.1903</v>
      </c>
      <c r="U141">
        <v>-8.5300000000000001E-2</v>
      </c>
      <c r="V141">
        <v>3.3999999999999998E-3</v>
      </c>
      <c r="W141" s="35">
        <f t="shared" si="63"/>
        <v>4.2188571428571492E-2</v>
      </c>
      <c r="X141" s="35">
        <f t="shared" si="64"/>
        <v>8.4888571428571424E-2</v>
      </c>
      <c r="Y141" s="35">
        <f t="shared" si="65"/>
        <v>2.9885714285714281E-3</v>
      </c>
      <c r="Z141">
        <v>7.7100000000000002E-2</v>
      </c>
      <c r="AA141">
        <v>9.4000000000000004E-3</v>
      </c>
      <c r="AB141">
        <v>1.2699999999999999E-2</v>
      </c>
      <c r="AC141" s="35">
        <f t="shared" si="66"/>
        <v>2.2292857142857128E-2</v>
      </c>
      <c r="AD141" s="35">
        <f t="shared" si="67"/>
        <v>8.9885714285714291E-3</v>
      </c>
      <c r="AE141" s="35">
        <f t="shared" si="68"/>
        <v>1.2288571428571428E-2</v>
      </c>
      <c r="AF141">
        <v>0.27989999999999998</v>
      </c>
      <c r="AG141">
        <v>-9.4500000000000001E-2</v>
      </c>
      <c r="AH141">
        <v>-2.5999999999999999E-3</v>
      </c>
      <c r="AI141" s="35">
        <f t="shared" si="69"/>
        <v>4.1079999999999867E-2</v>
      </c>
      <c r="AJ141" s="35">
        <f t="shared" si="70"/>
        <v>9.4088571428571424E-2</v>
      </c>
      <c r="AK141" s="35">
        <f t="shared" si="71"/>
        <v>2.1885714285714282E-3</v>
      </c>
      <c r="AL141">
        <v>0.20180000000000001</v>
      </c>
      <c r="AM141">
        <v>1.4800000000000001E-2</v>
      </c>
      <c r="AN141">
        <v>2.0299999999999999E-2</v>
      </c>
      <c r="AO141" s="35">
        <f t="shared" si="72"/>
        <v>1.4507142857142857E-2</v>
      </c>
      <c r="AP141" s="35">
        <f t="shared" si="73"/>
        <v>1.4388571428571429E-2</v>
      </c>
      <c r="AQ141" s="35">
        <f t="shared" si="74"/>
        <v>1.9888571428571426E-2</v>
      </c>
      <c r="AR141">
        <v>0.1046</v>
      </c>
      <c r="AS141">
        <v>-3.73E-2</v>
      </c>
      <c r="AT141">
        <v>-1.15E-2</v>
      </c>
      <c r="AU141" s="35">
        <f t="shared" si="75"/>
        <v>1.4379285714285733E-2</v>
      </c>
      <c r="AV141" s="35">
        <f t="shared" si="76"/>
        <v>3.688857142857143E-2</v>
      </c>
      <c r="AW141" s="35">
        <f t="shared" si="77"/>
        <v>1.1088571428571429E-2</v>
      </c>
      <c r="AX141">
        <v>8.8800000000000004E-2</v>
      </c>
      <c r="AY141">
        <v>-1.21E-2</v>
      </c>
      <c r="AZ141">
        <v>2.8199999999999999E-2</v>
      </c>
      <c r="BA141" s="35">
        <f t="shared" si="78"/>
        <v>8.937571428571435E-2</v>
      </c>
      <c r="BB141" s="35">
        <f t="shared" si="79"/>
        <v>1.1688571428571428E-2</v>
      </c>
      <c r="BC141" s="35">
        <f t="shared" si="80"/>
        <v>2.7788571428571426E-2</v>
      </c>
    </row>
    <row r="142" spans="1:55" ht="15">
      <c r="A142" s="1">
        <v>136</v>
      </c>
      <c r="B142">
        <v>0.30120000000000002</v>
      </c>
      <c r="C142">
        <v>-1.1599999999999999E-2</v>
      </c>
      <c r="D142">
        <v>2.0999999999999999E-3</v>
      </c>
      <c r="E142" s="34">
        <f t="shared" si="54"/>
        <v>7.7492857142857363E-3</v>
      </c>
      <c r="F142" s="34">
        <f t="shared" si="55"/>
        <v>6.9214285714285471E-4</v>
      </c>
      <c r="G142" s="34">
        <f t="shared" si="56"/>
        <v>1.6885714285714284E-3</v>
      </c>
      <c r="H142">
        <v>0.26200000000000001</v>
      </c>
      <c r="I142">
        <v>-3.4799999999999998E-2</v>
      </c>
      <c r="J142">
        <v>7.1999999999999998E-3</v>
      </c>
      <c r="K142" s="35">
        <f t="shared" si="57"/>
        <v>2.8492142857142883E-2</v>
      </c>
      <c r="L142" s="35">
        <f t="shared" si="58"/>
        <v>3.4388571428571428E-2</v>
      </c>
      <c r="M142" s="35">
        <f t="shared" si="59"/>
        <v>6.7885714285714285E-3</v>
      </c>
      <c r="N142">
        <v>0.29120000000000001</v>
      </c>
      <c r="O142">
        <v>4.2900000000000001E-2</v>
      </c>
      <c r="P142">
        <v>8.6999999999999994E-3</v>
      </c>
      <c r="Q142" s="35">
        <f t="shared" si="60"/>
        <v>1.371428571428468E-3</v>
      </c>
      <c r="R142" s="35">
        <f t="shared" si="61"/>
        <v>4.2488571428571431E-2</v>
      </c>
      <c r="S142" s="35">
        <f t="shared" si="62"/>
        <v>8.2885714285714281E-3</v>
      </c>
      <c r="T142">
        <v>0.21110000000000001</v>
      </c>
      <c r="U142">
        <v>8.8999999999999999E-3</v>
      </c>
      <c r="V142">
        <v>6.0400000000000002E-2</v>
      </c>
      <c r="W142" s="35">
        <f t="shared" si="63"/>
        <v>2.1388571428571479E-2</v>
      </c>
      <c r="X142" s="35">
        <f t="shared" si="64"/>
        <v>8.4885714285714287E-3</v>
      </c>
      <c r="Y142" s="35">
        <f t="shared" si="65"/>
        <v>5.9988571428571433E-2</v>
      </c>
      <c r="Z142">
        <v>0.13189999999999999</v>
      </c>
      <c r="AA142">
        <v>-7.7899999999999997E-2</v>
      </c>
      <c r="AB142">
        <v>1.77E-2</v>
      </c>
      <c r="AC142" s="35">
        <f t="shared" si="66"/>
        <v>3.2507142857142859E-2</v>
      </c>
      <c r="AD142" s="35">
        <f t="shared" si="67"/>
        <v>7.7488571428571421E-2</v>
      </c>
      <c r="AE142" s="35">
        <f t="shared" si="68"/>
        <v>1.7288571428571427E-2</v>
      </c>
      <c r="AF142">
        <v>0.2697</v>
      </c>
      <c r="AG142">
        <v>-7.1900000000000006E-2</v>
      </c>
      <c r="AH142">
        <v>-2.8500000000000001E-2</v>
      </c>
      <c r="AI142" s="35">
        <f t="shared" si="69"/>
        <v>3.087999999999988E-2</v>
      </c>
      <c r="AJ142" s="35">
        <f t="shared" si="70"/>
        <v>7.1488571428571429E-2</v>
      </c>
      <c r="AK142" s="35">
        <f t="shared" si="71"/>
        <v>2.8088571428571428E-2</v>
      </c>
      <c r="AL142">
        <v>0.22789999999999999</v>
      </c>
      <c r="AM142">
        <v>7.3000000000000001E-3</v>
      </c>
      <c r="AN142">
        <v>7.4000000000000003E-3</v>
      </c>
      <c r="AO142" s="35">
        <f t="shared" si="72"/>
        <v>1.1592857142857127E-2</v>
      </c>
      <c r="AP142" s="35">
        <f t="shared" si="73"/>
        <v>6.8885714285714288E-3</v>
      </c>
      <c r="AQ142" s="35">
        <f t="shared" si="74"/>
        <v>6.9885714285714291E-3</v>
      </c>
      <c r="AR142">
        <v>0.1193</v>
      </c>
      <c r="AS142">
        <v>-9.7199999999999995E-2</v>
      </c>
      <c r="AT142">
        <v>-6.1999999999999998E-3</v>
      </c>
      <c r="AU142" s="35">
        <f t="shared" si="75"/>
        <v>3.2071428571427141E-4</v>
      </c>
      <c r="AV142" s="35">
        <f t="shared" si="76"/>
        <v>9.6788571428571418E-2</v>
      </c>
      <c r="AW142" s="35">
        <f t="shared" si="77"/>
        <v>5.7885714285714285E-3</v>
      </c>
      <c r="AX142">
        <v>0.1208</v>
      </c>
      <c r="AY142">
        <v>-1.6E-2</v>
      </c>
      <c r="AZ142">
        <v>8.5000000000000006E-3</v>
      </c>
      <c r="BA142" s="35">
        <f t="shared" si="78"/>
        <v>5.7375714285714349E-2</v>
      </c>
      <c r="BB142" s="35">
        <f t="shared" si="79"/>
        <v>1.5588571428571429E-2</v>
      </c>
      <c r="BC142" s="35">
        <f t="shared" si="80"/>
        <v>8.0885714285714293E-3</v>
      </c>
    </row>
    <row r="143" spans="1:55" ht="15">
      <c r="A143" s="1">
        <v>137</v>
      </c>
      <c r="B143">
        <v>0.29970000000000002</v>
      </c>
      <c r="C143">
        <v>-4.7999999999999996E-3</v>
      </c>
      <c r="D143">
        <v>-3.8999999999999998E-3</v>
      </c>
      <c r="E143" s="34">
        <f t="shared" si="54"/>
        <v>6.249285714285735E-3</v>
      </c>
      <c r="F143" s="34">
        <f t="shared" si="55"/>
        <v>6.1078571428571449E-3</v>
      </c>
      <c r="G143" s="34">
        <f t="shared" si="56"/>
        <v>3.4885714285714281E-3</v>
      </c>
      <c r="H143">
        <v>0.2853</v>
      </c>
      <c r="I143">
        <v>-1.6400000000000001E-2</v>
      </c>
      <c r="J143">
        <v>5.8999999999999999E-3</v>
      </c>
      <c r="K143" s="35">
        <f t="shared" si="57"/>
        <v>5.179214285714287E-2</v>
      </c>
      <c r="L143" s="35">
        <f t="shared" si="58"/>
        <v>1.5988571428571428E-2</v>
      </c>
      <c r="M143" s="35">
        <f t="shared" si="59"/>
        <v>5.4885714285714286E-3</v>
      </c>
      <c r="N143">
        <v>0.2984</v>
      </c>
      <c r="O143">
        <v>2.41E-2</v>
      </c>
      <c r="P143">
        <v>7.4999999999999997E-3</v>
      </c>
      <c r="Q143" s="35">
        <f t="shared" si="60"/>
        <v>5.8285714285715162E-3</v>
      </c>
      <c r="R143" s="35">
        <f t="shared" si="61"/>
        <v>2.3688571428571427E-2</v>
      </c>
      <c r="S143" s="35">
        <f t="shared" si="62"/>
        <v>7.0885714285714285E-3</v>
      </c>
      <c r="T143">
        <v>0.1951</v>
      </c>
      <c r="U143">
        <v>-2.24E-2</v>
      </c>
      <c r="V143">
        <v>3.3000000000000002E-2</v>
      </c>
      <c r="W143" s="35">
        <f t="shared" si="63"/>
        <v>3.7388571428571493E-2</v>
      </c>
      <c r="X143" s="35">
        <f t="shared" si="64"/>
        <v>2.1988571428571427E-2</v>
      </c>
      <c r="Y143" s="35">
        <f t="shared" si="65"/>
        <v>3.2588571428571432E-2</v>
      </c>
      <c r="Z143">
        <v>0.11890000000000001</v>
      </c>
      <c r="AA143">
        <v>-0.10299999999999999</v>
      </c>
      <c r="AB143">
        <v>2.1299999999999999E-2</v>
      </c>
      <c r="AC143" s="35">
        <f t="shared" si="66"/>
        <v>1.9507142857142876E-2</v>
      </c>
      <c r="AD143" s="35">
        <f t="shared" si="67"/>
        <v>0.10258857142857142</v>
      </c>
      <c r="AE143" s="35">
        <f t="shared" si="68"/>
        <v>2.0888571428571426E-2</v>
      </c>
      <c r="AF143">
        <v>0.26939999999999997</v>
      </c>
      <c r="AG143">
        <v>-0.1173</v>
      </c>
      <c r="AH143">
        <v>-1.4E-2</v>
      </c>
      <c r="AI143" s="35">
        <f t="shared" si="69"/>
        <v>3.0579999999999857E-2</v>
      </c>
      <c r="AJ143" s="35">
        <f t="shared" si="70"/>
        <v>0.11688857142857143</v>
      </c>
      <c r="AK143" s="35">
        <f t="shared" si="71"/>
        <v>1.3588571428571429E-2</v>
      </c>
      <c r="AL143">
        <v>0.27879999999999999</v>
      </c>
      <c r="AM143">
        <v>-2.7699999999999999E-2</v>
      </c>
      <c r="AN143">
        <v>-1.4200000000000001E-2</v>
      </c>
      <c r="AO143" s="35">
        <f t="shared" si="72"/>
        <v>6.2492857142857128E-2</v>
      </c>
      <c r="AP143" s="35">
        <f t="shared" si="73"/>
        <v>2.7288571428571426E-2</v>
      </c>
      <c r="AQ143" s="35">
        <f t="shared" si="74"/>
        <v>1.378857142857143E-2</v>
      </c>
      <c r="AR143">
        <v>0.2203</v>
      </c>
      <c r="AS143">
        <v>-0.12280000000000001</v>
      </c>
      <c r="AT143">
        <v>1.89E-2</v>
      </c>
      <c r="AU143" s="35">
        <f t="shared" si="75"/>
        <v>0.10132071428571426</v>
      </c>
      <c r="AV143" s="35">
        <f t="shared" si="76"/>
        <v>0.12238857142857143</v>
      </c>
      <c r="AW143" s="35">
        <f t="shared" si="77"/>
        <v>1.8488571428571427E-2</v>
      </c>
      <c r="AX143">
        <v>0.2097</v>
      </c>
      <c r="AY143">
        <v>-6.54E-2</v>
      </c>
      <c r="AZ143">
        <v>-2.0999999999999999E-3</v>
      </c>
      <c r="BA143" s="35">
        <f t="shared" si="78"/>
        <v>3.1524285714285644E-2</v>
      </c>
      <c r="BB143" s="35">
        <f t="shared" si="79"/>
        <v>6.4988571428571423E-2</v>
      </c>
      <c r="BC143" s="35">
        <f t="shared" si="80"/>
        <v>1.6885714285714284E-3</v>
      </c>
    </row>
    <row r="144" spans="1:55" ht="15">
      <c r="A144" s="1">
        <v>138</v>
      </c>
      <c r="B144">
        <v>0.29920000000000002</v>
      </c>
      <c r="C144">
        <v>-1.03E-2</v>
      </c>
      <c r="D144">
        <v>-9.7999999999999997E-3</v>
      </c>
      <c r="E144" s="34">
        <f t="shared" si="54"/>
        <v>5.7492857142857345E-3</v>
      </c>
      <c r="F144" s="34">
        <f t="shared" si="55"/>
        <v>6.0785714285714436E-4</v>
      </c>
      <c r="G144" s="34">
        <f t="shared" si="56"/>
        <v>9.3885714285714284E-3</v>
      </c>
      <c r="H144">
        <v>0.28220000000000001</v>
      </c>
      <c r="I144">
        <v>-2.7699999999999999E-2</v>
      </c>
      <c r="J144">
        <v>-9.4999999999999998E-3</v>
      </c>
      <c r="K144" s="35">
        <f t="shared" si="57"/>
        <v>4.8692142857142878E-2</v>
      </c>
      <c r="L144" s="35">
        <f t="shared" si="58"/>
        <v>2.7288571428571426E-2</v>
      </c>
      <c r="M144" s="35">
        <f t="shared" si="59"/>
        <v>9.0885714285714285E-3</v>
      </c>
      <c r="N144">
        <v>0.29199999999999998</v>
      </c>
      <c r="O144">
        <v>4.9799999999999997E-2</v>
      </c>
      <c r="P144">
        <v>1.43E-2</v>
      </c>
      <c r="Q144" s="35">
        <f t="shared" si="60"/>
        <v>5.7142857142850056E-4</v>
      </c>
      <c r="R144" s="35">
        <f t="shared" si="61"/>
        <v>4.9388571428571428E-2</v>
      </c>
      <c r="S144" s="35">
        <f t="shared" si="62"/>
        <v>1.3888571428571429E-2</v>
      </c>
      <c r="T144">
        <v>0.26140000000000002</v>
      </c>
      <c r="U144">
        <v>-9.5799999999999996E-2</v>
      </c>
      <c r="V144">
        <v>-2.7799999999999998E-2</v>
      </c>
      <c r="W144" s="35">
        <f t="shared" si="63"/>
        <v>2.8911428571428532E-2</v>
      </c>
      <c r="X144" s="35">
        <f t="shared" si="64"/>
        <v>9.538857142857142E-2</v>
      </c>
      <c r="Y144" s="35">
        <f t="shared" si="65"/>
        <v>2.7388571428571425E-2</v>
      </c>
      <c r="Z144">
        <v>7.8700000000000006E-2</v>
      </c>
      <c r="AA144">
        <v>-8.1299999999999997E-2</v>
      </c>
      <c r="AB144">
        <v>1.0999999999999999E-2</v>
      </c>
      <c r="AC144" s="35">
        <f t="shared" si="66"/>
        <v>2.0692857142857124E-2</v>
      </c>
      <c r="AD144" s="35">
        <f t="shared" si="67"/>
        <v>8.0888571428571421E-2</v>
      </c>
      <c r="AE144" s="35">
        <f t="shared" si="68"/>
        <v>1.0588571428571428E-2</v>
      </c>
      <c r="AF144">
        <v>0.23699999999999999</v>
      </c>
      <c r="AG144">
        <v>-8.3799999999999999E-2</v>
      </c>
      <c r="AH144">
        <v>9.4999999999999998E-3</v>
      </c>
      <c r="AI144" s="35">
        <f t="shared" si="69"/>
        <v>1.8200000000001271E-3</v>
      </c>
      <c r="AJ144" s="35">
        <f t="shared" si="70"/>
        <v>8.3388571428571423E-2</v>
      </c>
      <c r="AK144" s="35">
        <f t="shared" si="71"/>
        <v>9.0885714285714285E-3</v>
      </c>
      <c r="AL144">
        <v>0.23780000000000001</v>
      </c>
      <c r="AM144">
        <v>-3.73E-2</v>
      </c>
      <c r="AN144">
        <v>-1.9900000000000001E-2</v>
      </c>
      <c r="AO144" s="35">
        <f t="shared" si="72"/>
        <v>2.1492857142857147E-2</v>
      </c>
      <c r="AP144" s="35">
        <f t="shared" si="73"/>
        <v>3.688857142857143E-2</v>
      </c>
      <c r="AQ144" s="35">
        <f t="shared" si="74"/>
        <v>1.9488571428571428E-2</v>
      </c>
      <c r="AR144">
        <v>8.48E-2</v>
      </c>
      <c r="AS144">
        <v>-5.62E-2</v>
      </c>
      <c r="AT144">
        <v>-2.8400000000000002E-2</v>
      </c>
      <c r="AU144" s="35">
        <f t="shared" si="75"/>
        <v>3.4179285714285731E-2</v>
      </c>
      <c r="AV144" s="35">
        <f t="shared" si="76"/>
        <v>5.578857142857143E-2</v>
      </c>
      <c r="AW144" s="35">
        <f t="shared" si="77"/>
        <v>2.7988571428571429E-2</v>
      </c>
      <c r="AX144">
        <v>0.1915</v>
      </c>
      <c r="AY144">
        <v>-2.9399999999999999E-2</v>
      </c>
      <c r="AZ144">
        <v>-7.4999999999999997E-3</v>
      </c>
      <c r="BA144" s="35">
        <f t="shared" si="78"/>
        <v>1.332428571428565E-2</v>
      </c>
      <c r="BB144" s="35">
        <f t="shared" si="79"/>
        <v>2.8988571428571426E-2</v>
      </c>
      <c r="BC144" s="35">
        <f t="shared" si="80"/>
        <v>7.0885714285714285E-3</v>
      </c>
    </row>
    <row r="145" spans="1:55" ht="15">
      <c r="A145" s="1">
        <v>139</v>
      </c>
      <c r="B145">
        <v>0.31719999999999998</v>
      </c>
      <c r="C145">
        <v>-1.5100000000000001E-2</v>
      </c>
      <c r="D145">
        <v>1.46E-2</v>
      </c>
      <c r="E145" s="34">
        <f t="shared" si="54"/>
        <v>2.3749285714285695E-2</v>
      </c>
      <c r="F145" s="34">
        <f t="shared" si="55"/>
        <v>4.1921428571428561E-3</v>
      </c>
      <c r="G145" s="34">
        <f t="shared" si="56"/>
        <v>1.4188571428571429E-2</v>
      </c>
      <c r="H145">
        <v>0.2868</v>
      </c>
      <c r="I145">
        <v>-4.3499999999999997E-2</v>
      </c>
      <c r="J145">
        <v>1.7100000000000001E-2</v>
      </c>
      <c r="K145" s="35">
        <f t="shared" si="57"/>
        <v>5.3292142857142871E-2</v>
      </c>
      <c r="L145" s="35">
        <f t="shared" si="58"/>
        <v>4.3088571428571427E-2</v>
      </c>
      <c r="M145" s="35">
        <f t="shared" si="59"/>
        <v>1.6688571428571428E-2</v>
      </c>
      <c r="N145">
        <v>0.29930000000000001</v>
      </c>
      <c r="O145">
        <v>4.6399999999999997E-2</v>
      </c>
      <c r="P145">
        <v>1.35E-2</v>
      </c>
      <c r="Q145" s="35">
        <f t="shared" si="60"/>
        <v>6.7285714285715281E-3</v>
      </c>
      <c r="R145" s="35">
        <f t="shared" si="61"/>
        <v>4.5988571428571427E-2</v>
      </c>
      <c r="S145" s="35">
        <f t="shared" si="62"/>
        <v>1.3088571428571429E-2</v>
      </c>
      <c r="T145">
        <v>0.24540000000000001</v>
      </c>
      <c r="U145">
        <v>-0.1023</v>
      </c>
      <c r="V145">
        <v>-3.32E-2</v>
      </c>
      <c r="W145" s="35">
        <f t="shared" si="63"/>
        <v>1.2911428571428518E-2</v>
      </c>
      <c r="X145" s="35">
        <f t="shared" si="64"/>
        <v>0.10188857142857143</v>
      </c>
      <c r="Y145" s="35">
        <f t="shared" si="65"/>
        <v>3.2788571428571431E-2</v>
      </c>
      <c r="Z145">
        <v>6.8599999999999994E-2</v>
      </c>
      <c r="AA145">
        <v>1.1999999999999999E-3</v>
      </c>
      <c r="AB145">
        <v>-3.1699999999999999E-2</v>
      </c>
      <c r="AC145" s="35">
        <f t="shared" si="66"/>
        <v>3.0792857142857136E-2</v>
      </c>
      <c r="AD145" s="35">
        <f t="shared" si="67"/>
        <v>7.8857142857142841E-4</v>
      </c>
      <c r="AE145" s="35">
        <f t="shared" si="68"/>
        <v>3.1288571428571429E-2</v>
      </c>
      <c r="AF145">
        <v>0.24929999999999999</v>
      </c>
      <c r="AG145">
        <v>-9.8100000000000007E-2</v>
      </c>
      <c r="AH145">
        <v>2.0999999999999999E-3</v>
      </c>
      <c r="AI145" s="35">
        <f t="shared" si="69"/>
        <v>1.0479999999999878E-2</v>
      </c>
      <c r="AJ145" s="35">
        <f t="shared" si="70"/>
        <v>9.768857142857143E-2</v>
      </c>
      <c r="AK145" s="35">
        <f t="shared" si="71"/>
        <v>1.6885714285714284E-3</v>
      </c>
      <c r="AL145">
        <v>0.23910000000000001</v>
      </c>
      <c r="AM145">
        <v>-5.8000000000000003E-2</v>
      </c>
      <c r="AN145">
        <v>-1.5900000000000001E-2</v>
      </c>
      <c r="AO145" s="35">
        <f t="shared" si="72"/>
        <v>2.2792857142857142E-2</v>
      </c>
      <c r="AP145" s="35">
        <f t="shared" si="73"/>
        <v>5.7588571428571433E-2</v>
      </c>
      <c r="AQ145" s="35">
        <f t="shared" si="74"/>
        <v>1.548857142857143E-2</v>
      </c>
      <c r="AR145">
        <v>0.1338</v>
      </c>
      <c r="AS145">
        <v>-5.7599999999999998E-2</v>
      </c>
      <c r="AT145">
        <v>-1.8599999999999998E-2</v>
      </c>
      <c r="AU145" s="35">
        <f t="shared" si="75"/>
        <v>1.482071428571427E-2</v>
      </c>
      <c r="AV145" s="35">
        <f t="shared" si="76"/>
        <v>5.7188571428571429E-2</v>
      </c>
      <c r="AW145" s="35">
        <f t="shared" si="77"/>
        <v>1.8188571428571425E-2</v>
      </c>
      <c r="AX145">
        <v>0.18640000000000001</v>
      </c>
      <c r="AY145">
        <v>-3.49E-2</v>
      </c>
      <c r="AZ145">
        <v>8.9999999999999998E-4</v>
      </c>
      <c r="BA145" s="35">
        <f t="shared" si="78"/>
        <v>8.2242857142856562E-3</v>
      </c>
      <c r="BB145" s="35">
        <f t="shared" si="79"/>
        <v>3.4488571428571431E-2</v>
      </c>
      <c r="BC145" s="35">
        <f t="shared" si="80"/>
        <v>4.8857142857142849E-4</v>
      </c>
    </row>
    <row r="146" spans="1:55" ht="15">
      <c r="A146" s="1">
        <v>140</v>
      </c>
      <c r="B146">
        <v>0.30659999999999998</v>
      </c>
      <c r="C146">
        <v>-8.8000000000000005E-3</v>
      </c>
      <c r="D146">
        <v>1.0699999999999999E-2</v>
      </c>
      <c r="E146" s="34">
        <f t="shared" si="54"/>
        <v>1.3149285714285697E-2</v>
      </c>
      <c r="F146" s="34">
        <f t="shared" si="55"/>
        <v>2.107857142857144E-3</v>
      </c>
      <c r="G146" s="34">
        <f t="shared" si="56"/>
        <v>1.0288571428571428E-2</v>
      </c>
      <c r="H146">
        <v>0.28370000000000001</v>
      </c>
      <c r="I146">
        <v>-3.0800000000000001E-2</v>
      </c>
      <c r="J146">
        <v>1.41E-2</v>
      </c>
      <c r="K146" s="35">
        <f t="shared" si="57"/>
        <v>5.019214285714288E-2</v>
      </c>
      <c r="L146" s="35">
        <f t="shared" si="58"/>
        <v>3.0388571428571428E-2</v>
      </c>
      <c r="M146" s="35">
        <f t="shared" si="59"/>
        <v>1.3688571428571428E-2</v>
      </c>
      <c r="N146">
        <v>0.29149999999999998</v>
      </c>
      <c r="O146">
        <v>2.2499999999999999E-2</v>
      </c>
      <c r="P146">
        <v>2.1600000000000001E-2</v>
      </c>
      <c r="Q146" s="35">
        <f t="shared" si="60"/>
        <v>1.071428571428501E-3</v>
      </c>
      <c r="R146" s="35">
        <f t="shared" si="61"/>
        <v>2.2088571428571426E-2</v>
      </c>
      <c r="S146" s="35">
        <f t="shared" si="62"/>
        <v>2.1188571428571428E-2</v>
      </c>
      <c r="T146">
        <v>0.14419999999999999</v>
      </c>
      <c r="U146">
        <v>-7.9399999999999998E-2</v>
      </c>
      <c r="V146">
        <v>4.87E-2</v>
      </c>
      <c r="W146" s="35">
        <f t="shared" si="63"/>
        <v>8.8288571428571494E-2</v>
      </c>
      <c r="X146" s="35">
        <f t="shared" si="64"/>
        <v>7.8988571428571422E-2</v>
      </c>
      <c r="Y146" s="35">
        <f t="shared" si="65"/>
        <v>4.8288571428571431E-2</v>
      </c>
      <c r="Z146">
        <v>7.7100000000000002E-2</v>
      </c>
      <c r="AA146">
        <v>2.93E-2</v>
      </c>
      <c r="AB146">
        <v>-1.0200000000000001E-2</v>
      </c>
      <c r="AC146" s="35">
        <f t="shared" si="66"/>
        <v>2.2292857142857128E-2</v>
      </c>
      <c r="AD146" s="35">
        <f t="shared" si="67"/>
        <v>2.8888571428571427E-2</v>
      </c>
      <c r="AE146" s="35">
        <f t="shared" si="68"/>
        <v>9.7885714285714295E-3</v>
      </c>
      <c r="AF146">
        <v>0.24809999999999999</v>
      </c>
      <c r="AG146">
        <v>-7.1599999999999997E-2</v>
      </c>
      <c r="AH146">
        <v>-1.9199999999999998E-2</v>
      </c>
      <c r="AI146" s="35">
        <f t="shared" si="69"/>
        <v>9.2799999999998717E-3</v>
      </c>
      <c r="AJ146" s="35">
        <f t="shared" si="70"/>
        <v>7.1188571428571421E-2</v>
      </c>
      <c r="AK146" s="35">
        <f t="shared" si="71"/>
        <v>1.8788571428571425E-2</v>
      </c>
      <c r="AL146">
        <v>0.24030000000000001</v>
      </c>
      <c r="AM146">
        <v>-1.3599999999999999E-2</v>
      </c>
      <c r="AN146">
        <v>8.0999999999999996E-3</v>
      </c>
      <c r="AO146" s="35">
        <f t="shared" si="72"/>
        <v>2.3992857142857149E-2</v>
      </c>
      <c r="AP146" s="35">
        <f t="shared" si="73"/>
        <v>1.3188571428571428E-2</v>
      </c>
      <c r="AQ146" s="35">
        <f t="shared" si="74"/>
        <v>7.6885714285714283E-3</v>
      </c>
      <c r="AR146">
        <v>0.14940000000000001</v>
      </c>
      <c r="AS146">
        <v>-0.1196</v>
      </c>
      <c r="AT146">
        <v>2.1700000000000001E-2</v>
      </c>
      <c r="AU146" s="35">
        <f t="shared" si="75"/>
        <v>3.0420714285714273E-2</v>
      </c>
      <c r="AV146" s="35">
        <f t="shared" si="76"/>
        <v>0.11918857142857142</v>
      </c>
      <c r="AW146" s="35">
        <f t="shared" si="77"/>
        <v>2.1288571428571428E-2</v>
      </c>
      <c r="AX146">
        <v>0.1618</v>
      </c>
      <c r="AY146">
        <v>-6.9099999999999995E-2</v>
      </c>
      <c r="AZ146">
        <v>1.5699999999999999E-2</v>
      </c>
      <c r="BA146" s="35">
        <f t="shared" si="78"/>
        <v>1.6375714285714355E-2</v>
      </c>
      <c r="BB146" s="35">
        <f t="shared" si="79"/>
        <v>6.8688571428571418E-2</v>
      </c>
      <c r="BC146" s="35">
        <f t="shared" si="80"/>
        <v>1.5288571428571427E-2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81">(SUM(B7:B146))/140</f>
        <v>0.29345071428571429</v>
      </c>
      <c r="C149" s="5">
        <f t="shared" si="81"/>
        <v>1.0907857142857144E-2</v>
      </c>
      <c r="D149" s="5">
        <f t="shared" si="81"/>
        <v>4.1142857142857154E-4</v>
      </c>
      <c r="E149" s="18">
        <f t="shared" si="81"/>
        <v>1.4012020408163258E-2</v>
      </c>
      <c r="F149" s="18">
        <f t="shared" si="81"/>
        <v>8.0486122448979562E-3</v>
      </c>
      <c r="G149" s="18">
        <f t="shared" si="81"/>
        <v>7.4976326530612246E-3</v>
      </c>
      <c r="H149" s="5">
        <f t="shared" si="81"/>
        <v>0.23350785714285713</v>
      </c>
      <c r="I149" s="5">
        <f t="shared" si="81"/>
        <v>-1.1597857142857144E-2</v>
      </c>
      <c r="J149" s="5">
        <f t="shared" si="81"/>
        <v>1.4898571428571436E-2</v>
      </c>
      <c r="K149" s="18">
        <f t="shared" si="81"/>
        <v>2.7154214285714278E-2</v>
      </c>
      <c r="L149" s="18">
        <f t="shared" si="81"/>
        <v>2.2032959183673474E-2</v>
      </c>
      <c r="M149" s="18">
        <f t="shared" si="81"/>
        <v>1.7273836734693872E-2</v>
      </c>
      <c r="N149" s="5">
        <f t="shared" si="81"/>
        <v>0.29257142857142848</v>
      </c>
      <c r="O149" s="5">
        <f t="shared" si="81"/>
        <v>1.2126428571428566E-2</v>
      </c>
      <c r="P149" s="5">
        <f t="shared" si="81"/>
        <v>2.5585714285714287E-3</v>
      </c>
      <c r="Q149" s="18">
        <f t="shared" si="81"/>
        <v>1.3288367346938777E-2</v>
      </c>
      <c r="R149" s="18">
        <f t="shared" si="81"/>
        <v>1.5526142857142853E-2</v>
      </c>
      <c r="S149" s="18">
        <f t="shared" si="81"/>
        <v>9.1438367346938741E-3</v>
      </c>
      <c r="T149" s="5">
        <f t="shared" si="81"/>
        <v>0.23248857142857149</v>
      </c>
      <c r="U149" s="5">
        <f t="shared" si="81"/>
        <v>-6.3067142857142891E-2</v>
      </c>
      <c r="V149" s="5">
        <f t="shared" si="81"/>
        <v>2.6914285714285716E-3</v>
      </c>
      <c r="W149" s="18">
        <f t="shared" si="81"/>
        <v>2.7910204081632639E-2</v>
      </c>
      <c r="X149" s="18">
        <f t="shared" si="81"/>
        <v>6.3534285714285724E-2</v>
      </c>
      <c r="Y149" s="18">
        <f t="shared" si="81"/>
        <v>1.6587469387755099E-2</v>
      </c>
      <c r="Z149" s="5">
        <f t="shared" si="81"/>
        <v>9.939285714285713E-2</v>
      </c>
      <c r="AA149" s="5">
        <f t="shared" si="81"/>
        <v>-1.5456428571428578E-2</v>
      </c>
      <c r="AB149" s="5">
        <f t="shared" si="81"/>
        <v>1.3205714285714286E-2</v>
      </c>
      <c r="AC149" s="18">
        <f t="shared" si="81"/>
        <v>2.2164081632653057E-2</v>
      </c>
      <c r="AD149" s="18">
        <f t="shared" si="81"/>
        <v>3.3242632653061231E-2</v>
      </c>
      <c r="AE149" s="18">
        <f t="shared" si="81"/>
        <v>2.147730612244898E-2</v>
      </c>
      <c r="AF149" s="5">
        <f t="shared" si="81"/>
        <v>0.23882000000000012</v>
      </c>
      <c r="AG149" s="5">
        <f t="shared" si="81"/>
        <v>-8.133428571428572E-2</v>
      </c>
      <c r="AH149" s="5">
        <f t="shared" ref="AH149:BC149" si="82">(SUM(AH7:AH146))/140</f>
        <v>-5.6514285714285746E-3</v>
      </c>
      <c r="AI149" s="18">
        <f t="shared" si="82"/>
        <v>2.9589428571428534E-2</v>
      </c>
      <c r="AJ149" s="18">
        <f t="shared" si="82"/>
        <v>8.0922857142857171E-2</v>
      </c>
      <c r="AK149" s="18">
        <f t="shared" si="82"/>
        <v>1.5770163265306121E-2</v>
      </c>
      <c r="AL149" s="5">
        <f t="shared" si="82"/>
        <v>0.21630714285714286</v>
      </c>
      <c r="AM149" s="5">
        <f t="shared" si="82"/>
        <v>-2.4187857142857139E-2</v>
      </c>
      <c r="AN149" s="5">
        <f t="shared" si="82"/>
        <v>-1.3699999999999999E-3</v>
      </c>
      <c r="AO149" s="18">
        <f t="shared" si="82"/>
        <v>1.8777959183673473E-2</v>
      </c>
      <c r="AP149" s="18">
        <f t="shared" si="82"/>
        <v>2.6832632653061236E-2</v>
      </c>
      <c r="AQ149" s="18">
        <f t="shared" si="82"/>
        <v>1.1956040816326532E-2</v>
      </c>
      <c r="AR149" s="5">
        <f t="shared" si="82"/>
        <v>0.11897928571428573</v>
      </c>
      <c r="AS149" s="5">
        <f t="shared" si="82"/>
        <v>-3.2702857142857138E-2</v>
      </c>
      <c r="AT149" s="5">
        <f t="shared" si="82"/>
        <v>4.1785714285714325E-3</v>
      </c>
      <c r="AU149" s="18">
        <f t="shared" si="82"/>
        <v>3.4365489795918365E-2</v>
      </c>
      <c r="AV149" s="18">
        <f t="shared" si="82"/>
        <v>4.4870163265306115E-2</v>
      </c>
      <c r="AW149" s="18">
        <f t="shared" si="82"/>
        <v>1.6727306122448989E-2</v>
      </c>
      <c r="AX149" s="5">
        <f t="shared" si="82"/>
        <v>0.17817571428571435</v>
      </c>
      <c r="AY149" s="5">
        <f t="shared" si="82"/>
        <v>-4.7909285714285724E-2</v>
      </c>
      <c r="AZ149" s="5">
        <f t="shared" si="82"/>
        <v>1.0979999999999998E-2</v>
      </c>
      <c r="BA149" s="18">
        <f t="shared" si="82"/>
        <v>2.4778612244897961E-2</v>
      </c>
      <c r="BB149" s="18">
        <f t="shared" si="82"/>
        <v>4.8196428571428571E-2</v>
      </c>
      <c r="BC149" s="18">
        <f t="shared" si="82"/>
        <v>1.4100326530612245E-2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1.0306089909440062</v>
      </c>
      <c r="D151" s="5" t="s">
        <v>17</v>
      </c>
      <c r="E151" s="18">
        <f>$A150*E149*F149</f>
        <v>1.1063454997127771</v>
      </c>
      <c r="F151" s="18" t="s">
        <v>18</v>
      </c>
      <c r="G151" s="18">
        <f>$A150*F149*G149</f>
        <v>0.59198972757570989</v>
      </c>
      <c r="H151" s="5" t="s">
        <v>16</v>
      </c>
      <c r="I151" s="5">
        <f>$A150*K149*M149</f>
        <v>4.6014537240994429</v>
      </c>
      <c r="J151" s="5" t="s">
        <v>17</v>
      </c>
      <c r="K151" s="18">
        <f>$A150*K149*L149</f>
        <v>5.8692022881645034</v>
      </c>
      <c r="L151" s="18" t="s">
        <v>18</v>
      </c>
      <c r="M151" s="18">
        <f>$A150*L149*M149</f>
        <v>3.7336245866625153</v>
      </c>
      <c r="N151" s="5" t="s">
        <v>16</v>
      </c>
      <c r="O151" s="5">
        <f t="shared" ref="O151" si="83">$A150*Q149*S149</f>
        <v>1.191980349227155</v>
      </c>
      <c r="P151" s="5" t="s">
        <v>17</v>
      </c>
      <c r="Q151" s="18">
        <f t="shared" ref="Q151" si="84">$A150*Q149*R149</f>
        <v>2.023970650611953</v>
      </c>
      <c r="R151" s="18" t="s">
        <v>18</v>
      </c>
      <c r="S151" s="18">
        <f t="shared" ref="S151" si="85">$A150*R149*S149</f>
        <v>1.3927111361254803</v>
      </c>
      <c r="T151" s="5" t="s">
        <v>16</v>
      </c>
      <c r="U151" s="5">
        <f t="shared" ref="U151" si="86">$A150*W149*Y149</f>
        <v>4.5416342234968736</v>
      </c>
      <c r="V151" s="5" t="s">
        <v>17</v>
      </c>
      <c r="W151" s="18">
        <f t="shared" ref="W151" si="87">$A150*W149*X149</f>
        <v>17.395630377376087</v>
      </c>
      <c r="X151" s="18" t="s">
        <v>18</v>
      </c>
      <c r="Y151" s="18">
        <f t="shared" ref="Y151" si="88">$A150*X149*Y149</f>
        <v>10.338494319907872</v>
      </c>
      <c r="Z151" s="5" t="s">
        <v>16</v>
      </c>
      <c r="AA151" s="5">
        <f t="shared" ref="AA151" si="89">$A150*AC149*AE149</f>
        <v>4.6698029559063716</v>
      </c>
      <c r="AB151" s="5" t="s">
        <v>17</v>
      </c>
      <c r="AC151" s="18">
        <f t="shared" ref="AC151" si="90">$A150*AC149*AD149</f>
        <v>7.2279336775441907</v>
      </c>
      <c r="AD151" s="18" t="s">
        <v>18</v>
      </c>
      <c r="AE151" s="18">
        <f t="shared" ref="AE151" si="91">$A150*AD149*AE149</f>
        <v>7.0039691604760197</v>
      </c>
      <c r="AF151" s="5" t="s">
        <v>16</v>
      </c>
      <c r="AG151" s="5">
        <f t="shared" ref="AG151" si="92">$A150*AI149*AK149</f>
        <v>4.5776414722806935</v>
      </c>
      <c r="AH151" s="5" t="s">
        <v>17</v>
      </c>
      <c r="AI151" s="18">
        <f t="shared" ref="AI151" si="93">$A150*AI149*AJ149</f>
        <v>23.489663403012226</v>
      </c>
      <c r="AJ151" s="18" t="s">
        <v>18</v>
      </c>
      <c r="AK151" s="18">
        <f t="shared" ref="AK151" si="94">$A150*AJ149*AK149</f>
        <v>12.519195023261812</v>
      </c>
      <c r="AL151" s="5" t="s">
        <v>16</v>
      </c>
      <c r="AM151" s="5">
        <f t="shared" ref="AM151" si="95">$A150*AO149*AQ149</f>
        <v>2.2024435556481472</v>
      </c>
      <c r="AN151" s="5" t="s">
        <v>17</v>
      </c>
      <c r="AO151" s="18">
        <f t="shared" ref="AO151" si="96">$A150*AO149*AP149</f>
        <v>4.942887012154439</v>
      </c>
      <c r="AP151" s="18" t="s">
        <v>18</v>
      </c>
      <c r="AQ151" s="18">
        <f t="shared" ref="AQ151" si="97">$A150*AP149*AQ149</f>
        <v>3.1471662223651582</v>
      </c>
      <c r="AR151" s="5" t="s">
        <v>16</v>
      </c>
      <c r="AS151" s="5">
        <f t="shared" ref="AS151" si="98">$A150*AU149*AW149</f>
        <v>5.6392006857480332</v>
      </c>
      <c r="AT151" s="5" t="s">
        <v>17</v>
      </c>
      <c r="AU151" s="18">
        <f t="shared" ref="AU151" si="99">$A150*AU149*AV149</f>
        <v>15.126874202162021</v>
      </c>
      <c r="AV151" s="18" t="s">
        <v>18</v>
      </c>
      <c r="AW151" s="18">
        <f t="shared" ref="AW151" si="100">$A150*AV149*AW149</f>
        <v>7.3629637452568293</v>
      </c>
      <c r="AX151" s="5" t="s">
        <v>16</v>
      </c>
      <c r="AY151" s="5">
        <f t="shared" ref="AY151" si="101">$A150*BA149*BC149</f>
        <v>3.4274817967954689</v>
      </c>
      <c r="AZ151" s="5" t="s">
        <v>17</v>
      </c>
      <c r="BA151" s="18">
        <f t="shared" ref="BA151" si="102">$A150*BA149*BB149</f>
        <v>11.715500434723033</v>
      </c>
      <c r="BB151" s="18" t="s">
        <v>18</v>
      </c>
      <c r="BC151" s="18">
        <f t="shared" ref="BC151" si="103">$A150*BB149*BC149</f>
        <v>6.6667325823760937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30">
        <f>SQRT(C151/$A150)</f>
        <v>1.0249730813421645E-2</v>
      </c>
      <c r="D153" s="5" t="s">
        <v>17</v>
      </c>
      <c r="E153" s="19">
        <f>SQRT(E151/$A150)</f>
        <v>1.0619666615901973E-2</v>
      </c>
      <c r="F153" s="18" t="s">
        <v>18</v>
      </c>
      <c r="G153" s="20">
        <f>SQRT(G151/$A150)</f>
        <v>7.7682390526537812E-3</v>
      </c>
      <c r="H153" s="5" t="s">
        <v>16</v>
      </c>
      <c r="I153" s="30">
        <f>SQRT(I151/$A150)</f>
        <v>2.1657734512878311E-2</v>
      </c>
      <c r="J153" s="5" t="s">
        <v>17</v>
      </c>
      <c r="K153" s="19">
        <f>SQRT(K151/$A150)</f>
        <v>2.4459920176113939E-2</v>
      </c>
      <c r="L153" s="18" t="s">
        <v>18</v>
      </c>
      <c r="M153" s="20">
        <f>SQRT(M151/$A150)</f>
        <v>1.950881184800729E-2</v>
      </c>
      <c r="N153" s="5" t="s">
        <v>16</v>
      </c>
      <c r="O153" s="30">
        <f t="shared" ref="O153" si="104">SQRT(O151/$A150)</f>
        <v>1.1023006009752756E-2</v>
      </c>
      <c r="P153" s="5" t="s">
        <v>17</v>
      </c>
      <c r="Q153" s="19">
        <f t="shared" ref="Q153" si="105">SQRT(Q151/$A150)</f>
        <v>1.4363742192296679E-2</v>
      </c>
      <c r="R153" s="18" t="s">
        <v>18</v>
      </c>
      <c r="S153" s="20">
        <f t="shared" ref="S153" si="106">SQRT(S151/$A150)</f>
        <v>1.1915054150327968E-2</v>
      </c>
      <c r="T153" s="5" t="s">
        <v>16</v>
      </c>
      <c r="U153" s="30">
        <f t="shared" ref="U153" si="107">SQRT(U151/$A150)</f>
        <v>2.1516497294171252E-2</v>
      </c>
      <c r="V153" s="5" t="s">
        <v>17</v>
      </c>
      <c r="W153" s="19">
        <f t="shared" ref="W153" si="108">SQRT(W151/$A150)</f>
        <v>4.2110033014312299E-2</v>
      </c>
      <c r="X153" s="18" t="s">
        <v>18</v>
      </c>
      <c r="Y153" s="20">
        <f t="shared" ref="Y153" si="109">SQRT(Y151/$A150)</f>
        <v>3.2463410470229409E-2</v>
      </c>
      <c r="Z153" s="5" t="s">
        <v>16</v>
      </c>
      <c r="AA153" s="30">
        <f t="shared" ref="AA153" si="110">SQRT(AA151/$A150)</f>
        <v>2.1817991799142251E-2</v>
      </c>
      <c r="AB153" s="5" t="s">
        <v>17</v>
      </c>
      <c r="AC153" s="19">
        <f t="shared" ref="AC153" si="111">SQRT(AC151/$A150)</f>
        <v>2.7143920568089411E-2</v>
      </c>
      <c r="AD153" s="18" t="s">
        <v>18</v>
      </c>
      <c r="AE153" s="20">
        <f t="shared" ref="AE153" si="112">SQRT(AE151/$A150)</f>
        <v>2.6720071066632933E-2</v>
      </c>
      <c r="AF153" s="5" t="s">
        <v>16</v>
      </c>
      <c r="AG153" s="30">
        <f t="shared" ref="AG153" si="113">SQRT(AG151/$A150)</f>
        <v>2.1601623075559431E-2</v>
      </c>
      <c r="AH153" s="5" t="s">
        <v>17</v>
      </c>
      <c r="AI153" s="19">
        <f t="shared" ref="AI153" si="114">SQRT(AI151/$A150)</f>
        <v>4.8933231052368575E-2</v>
      </c>
      <c r="AJ153" s="18" t="s">
        <v>18</v>
      </c>
      <c r="AK153" s="20">
        <f t="shared" ref="AK153" si="115">SQRT(AK151/$A150)</f>
        <v>3.57234750414612E-2</v>
      </c>
      <c r="AL153" s="5" t="s">
        <v>16</v>
      </c>
      <c r="AM153" s="30">
        <f t="shared" ref="AM153" si="116">SQRT(AM151/$A150)</f>
        <v>1.4983659314310163E-2</v>
      </c>
      <c r="AN153" s="5" t="s">
        <v>17</v>
      </c>
      <c r="AO153" s="19">
        <f t="shared" ref="AO153" si="117">SQRT(AO151/$A150)</f>
        <v>2.2446872404628844E-2</v>
      </c>
      <c r="AP153" s="18" t="s">
        <v>18</v>
      </c>
      <c r="AQ153" s="20">
        <f t="shared" ref="AQ153" si="118">SQRT(AQ151/$A150)</f>
        <v>1.7911226959912496E-2</v>
      </c>
      <c r="AR153" s="5" t="s">
        <v>16</v>
      </c>
      <c r="AS153" s="30">
        <f t="shared" ref="AS153" si="119">SQRT(AS151/$A150)</f>
        <v>2.3975864277731962E-2</v>
      </c>
      <c r="AT153" s="5" t="s">
        <v>17</v>
      </c>
      <c r="AU153" s="19">
        <f t="shared" ref="AU153" si="120">SQRT(AU151/$A150)</f>
        <v>3.9268118593014725E-2</v>
      </c>
      <c r="AV153" s="18" t="s">
        <v>18</v>
      </c>
      <c r="AW153" s="20">
        <f t="shared" ref="AW153" si="121">SQRT(AW151/$A150)</f>
        <v>2.7396294579797479E-2</v>
      </c>
      <c r="AX153" s="5" t="s">
        <v>16</v>
      </c>
      <c r="AY153" s="30">
        <f t="shared" ref="AY153" si="122">SQRT(AY151/$A150)</f>
        <v>1.8691883897255731E-2</v>
      </c>
      <c r="AZ153" s="5" t="s">
        <v>17</v>
      </c>
      <c r="BA153" s="19">
        <f t="shared" ref="BA153" si="123">SQRT(BA151/$A150)</f>
        <v>3.4557786606788779E-2</v>
      </c>
      <c r="BB153" s="18" t="s">
        <v>18</v>
      </c>
      <c r="BC153" s="20">
        <f t="shared" ref="BC153" si="124">SQRT(BC151/$A150)</f>
        <v>2.6068858441950855E-2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0.29345071428571429</v>
      </c>
      <c r="D156" s="23">
        <f>C149</f>
        <v>1.0907857142857144E-2</v>
      </c>
      <c r="E156" s="5">
        <f>D149</f>
        <v>4.1142857142857154E-4</v>
      </c>
      <c r="F156" s="5">
        <f t="shared" ref="F156:H156" si="125">E149</f>
        <v>1.4012020408163258E-2</v>
      </c>
      <c r="G156" s="23">
        <f t="shared" si="125"/>
        <v>8.0486122448979562E-3</v>
      </c>
      <c r="H156" s="5">
        <f t="shared" si="125"/>
        <v>7.4976326530612246E-3</v>
      </c>
      <c r="I156" s="5">
        <f>C151</f>
        <v>1.0306089909440062</v>
      </c>
      <c r="J156" s="23">
        <f>E151</f>
        <v>1.1063454997127771</v>
      </c>
      <c r="K156" s="23">
        <f>G151</f>
        <v>0.59198972757570989</v>
      </c>
      <c r="L156" s="5">
        <f>C153</f>
        <v>1.0249730813421645E-2</v>
      </c>
      <c r="M156" s="23">
        <f>E153</f>
        <v>1.0619666615901973E-2</v>
      </c>
      <c r="N156" s="23">
        <f>G153</f>
        <v>7.7682390526537812E-3</v>
      </c>
    </row>
    <row r="157" spans="1:55" ht="15">
      <c r="B157" s="3">
        <v>2</v>
      </c>
      <c r="C157" s="5">
        <f>H149</f>
        <v>0.23350785714285713</v>
      </c>
      <c r="D157" s="23">
        <f t="shared" ref="D157:H157" si="126">I149</f>
        <v>-1.1597857142857144E-2</v>
      </c>
      <c r="E157" s="5">
        <f t="shared" si="126"/>
        <v>1.4898571428571436E-2</v>
      </c>
      <c r="F157" s="5">
        <f t="shared" si="126"/>
        <v>2.7154214285714278E-2</v>
      </c>
      <c r="G157" s="23">
        <f t="shared" si="126"/>
        <v>2.2032959183673474E-2</v>
      </c>
      <c r="H157" s="5">
        <f t="shared" si="126"/>
        <v>1.7273836734693872E-2</v>
      </c>
      <c r="I157" s="5">
        <f>I151</f>
        <v>4.6014537240994429</v>
      </c>
      <c r="J157" s="23">
        <f>K151</f>
        <v>5.8692022881645034</v>
      </c>
      <c r="K157" s="23">
        <f>M51</f>
        <v>1.1142857142857157E-4</v>
      </c>
      <c r="L157" s="5">
        <f>I153</f>
        <v>2.1657734512878311E-2</v>
      </c>
      <c r="M157" s="23">
        <f>K153</f>
        <v>2.4459920176113939E-2</v>
      </c>
      <c r="N157" s="23">
        <f>M153</f>
        <v>1.950881184800729E-2</v>
      </c>
    </row>
    <row r="158" spans="1:55" ht="15">
      <c r="B158" s="3">
        <v>3</v>
      </c>
      <c r="C158" s="5">
        <f>N149</f>
        <v>0.29257142857142848</v>
      </c>
      <c r="D158" s="23">
        <f t="shared" ref="D158:H158" si="127">O149</f>
        <v>1.2126428571428566E-2</v>
      </c>
      <c r="E158" s="5">
        <f t="shared" si="127"/>
        <v>2.5585714285714287E-3</v>
      </c>
      <c r="F158" s="5">
        <f t="shared" si="127"/>
        <v>1.3288367346938777E-2</v>
      </c>
      <c r="G158" s="23">
        <f t="shared" si="127"/>
        <v>1.5526142857142853E-2</v>
      </c>
      <c r="H158" s="5">
        <f t="shared" si="127"/>
        <v>9.1438367346938741E-3</v>
      </c>
      <c r="I158" s="5">
        <f>O151</f>
        <v>1.191980349227155</v>
      </c>
      <c r="J158" s="23">
        <f>Q151</f>
        <v>2.023970650611953</v>
      </c>
      <c r="K158" s="23">
        <f>S151</f>
        <v>1.3927111361254803</v>
      </c>
      <c r="L158" s="5">
        <f>O153</f>
        <v>1.1023006009752756E-2</v>
      </c>
      <c r="M158" s="23">
        <f>Q153</f>
        <v>1.4363742192296679E-2</v>
      </c>
      <c r="N158" s="23">
        <f>S153</f>
        <v>1.1915054150327968E-2</v>
      </c>
    </row>
    <row r="159" spans="1:55" ht="15">
      <c r="B159" s="3">
        <v>4</v>
      </c>
      <c r="C159" s="5">
        <f>T149</f>
        <v>0.23248857142857149</v>
      </c>
      <c r="D159" s="23">
        <f t="shared" ref="D159:H159" si="128">U149</f>
        <v>-6.3067142857142891E-2</v>
      </c>
      <c r="E159" s="5">
        <f t="shared" si="128"/>
        <v>2.6914285714285716E-3</v>
      </c>
      <c r="F159" s="5">
        <f t="shared" si="128"/>
        <v>2.7910204081632639E-2</v>
      </c>
      <c r="G159" s="23">
        <f t="shared" si="128"/>
        <v>6.3534285714285724E-2</v>
      </c>
      <c r="H159" s="5">
        <f t="shared" si="128"/>
        <v>1.6587469387755099E-2</v>
      </c>
      <c r="I159" s="5">
        <f>U151</f>
        <v>4.5416342234968736</v>
      </c>
      <c r="J159" s="23">
        <f>W151</f>
        <v>17.395630377376087</v>
      </c>
      <c r="K159" s="23">
        <f>Y151</f>
        <v>10.338494319907872</v>
      </c>
      <c r="L159" s="5">
        <f>U153</f>
        <v>2.1516497294171252E-2</v>
      </c>
      <c r="M159" s="23">
        <f>W153</f>
        <v>4.2110033014312299E-2</v>
      </c>
      <c r="N159" s="23">
        <f>Y153</f>
        <v>3.2463410470229409E-2</v>
      </c>
    </row>
    <row r="160" spans="1:55" ht="15">
      <c r="B160" s="3">
        <v>5</v>
      </c>
      <c r="C160" s="5">
        <f>Z149</f>
        <v>9.939285714285713E-2</v>
      </c>
      <c r="D160" s="23">
        <f t="shared" ref="D160:H160" si="129">AA149</f>
        <v>-1.5456428571428578E-2</v>
      </c>
      <c r="E160" s="5">
        <f t="shared" si="129"/>
        <v>1.3205714285714286E-2</v>
      </c>
      <c r="F160" s="5">
        <f t="shared" si="129"/>
        <v>2.2164081632653057E-2</v>
      </c>
      <c r="G160" s="23">
        <f t="shared" si="129"/>
        <v>3.3242632653061231E-2</v>
      </c>
      <c r="H160" s="5">
        <f t="shared" si="129"/>
        <v>2.147730612244898E-2</v>
      </c>
      <c r="I160" s="5">
        <f>AA151</f>
        <v>4.6698029559063716</v>
      </c>
      <c r="J160" s="23">
        <f>AC151</f>
        <v>7.2279336775441907</v>
      </c>
      <c r="K160" s="23">
        <f>AE151</f>
        <v>7.0039691604760197</v>
      </c>
      <c r="L160" s="5">
        <f>AA153</f>
        <v>2.1817991799142251E-2</v>
      </c>
      <c r="M160" s="23">
        <f>AC153</f>
        <v>2.7143920568089411E-2</v>
      </c>
      <c r="N160" s="23">
        <f>AE153</f>
        <v>2.6720071066632933E-2</v>
      </c>
    </row>
    <row r="161" spans="2:55" ht="15">
      <c r="B161" s="3">
        <v>6</v>
      </c>
      <c r="C161" s="5">
        <f>AF149</f>
        <v>0.23882000000000012</v>
      </c>
      <c r="D161" s="23">
        <f t="shared" ref="D161:H161" si="130">AG149</f>
        <v>-8.133428571428572E-2</v>
      </c>
      <c r="E161" s="5">
        <f t="shared" si="130"/>
        <v>-5.6514285714285746E-3</v>
      </c>
      <c r="F161" s="5">
        <f t="shared" si="130"/>
        <v>2.9589428571428534E-2</v>
      </c>
      <c r="G161" s="23">
        <f t="shared" si="130"/>
        <v>8.0922857142857171E-2</v>
      </c>
      <c r="H161" s="5">
        <f t="shared" si="130"/>
        <v>1.5770163265306121E-2</v>
      </c>
      <c r="I161" s="5">
        <f>AG151</f>
        <v>4.5776414722806935</v>
      </c>
      <c r="J161" s="23">
        <f>AI151</f>
        <v>23.489663403012226</v>
      </c>
      <c r="K161" s="23">
        <f>AK151</f>
        <v>12.519195023261812</v>
      </c>
      <c r="L161" s="5">
        <f>AG153</f>
        <v>2.1601623075559431E-2</v>
      </c>
      <c r="M161" s="23">
        <f>AI153</f>
        <v>4.8933231052368575E-2</v>
      </c>
      <c r="N161" s="23">
        <f>AK153</f>
        <v>3.57234750414612E-2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0.21630714285714286</v>
      </c>
      <c r="D162" s="23">
        <f t="shared" ref="D162:H162" si="131">AM149</f>
        <v>-2.4187857142857139E-2</v>
      </c>
      <c r="E162" s="5">
        <f t="shared" si="131"/>
        <v>-1.3699999999999999E-3</v>
      </c>
      <c r="F162" s="5">
        <f t="shared" si="131"/>
        <v>1.8777959183673473E-2</v>
      </c>
      <c r="G162" s="23">
        <f t="shared" si="131"/>
        <v>2.6832632653061236E-2</v>
      </c>
      <c r="H162" s="5">
        <f t="shared" si="131"/>
        <v>1.1956040816326532E-2</v>
      </c>
      <c r="I162" s="5">
        <f>AM151</f>
        <v>2.2024435556481472</v>
      </c>
      <c r="J162" s="23">
        <f>AO151</f>
        <v>4.942887012154439</v>
      </c>
      <c r="K162" s="23">
        <f>AQ151</f>
        <v>3.1471662223651582</v>
      </c>
      <c r="L162" s="5">
        <f>AM153</f>
        <v>1.4983659314310163E-2</v>
      </c>
      <c r="M162" s="23">
        <f>AO153</f>
        <v>2.2446872404628844E-2</v>
      </c>
      <c r="N162" s="23">
        <f>AQ153</f>
        <v>1.7911226959912496E-2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0.11897928571428573</v>
      </c>
      <c r="D163" s="23">
        <f t="shared" ref="D163:H163" si="132">AS149</f>
        <v>-3.2702857142857138E-2</v>
      </c>
      <c r="E163" s="5">
        <f t="shared" si="132"/>
        <v>4.1785714285714325E-3</v>
      </c>
      <c r="F163" s="5">
        <f t="shared" si="132"/>
        <v>3.4365489795918365E-2</v>
      </c>
      <c r="G163" s="23">
        <f t="shared" si="132"/>
        <v>4.4870163265306115E-2</v>
      </c>
      <c r="H163" s="5">
        <f t="shared" si="132"/>
        <v>1.6727306122448989E-2</v>
      </c>
      <c r="I163" s="5">
        <f>AS151</f>
        <v>5.6392006857480332</v>
      </c>
      <c r="J163" s="23">
        <f>AU151</f>
        <v>15.126874202162021</v>
      </c>
      <c r="K163" s="23">
        <f>AW151</f>
        <v>7.3629637452568293</v>
      </c>
      <c r="L163" s="5">
        <f>AS153</f>
        <v>2.3975864277731962E-2</v>
      </c>
      <c r="M163" s="23">
        <f>AU153</f>
        <v>3.9268118593014725E-2</v>
      </c>
      <c r="N163" s="23">
        <f>AW153</f>
        <v>2.7396294579797479E-2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0.17817571428571435</v>
      </c>
      <c r="D164" s="23">
        <f t="shared" ref="D164:H164" si="133">AY149</f>
        <v>-4.7909285714285724E-2</v>
      </c>
      <c r="E164" s="5">
        <f t="shared" si="133"/>
        <v>1.0979999999999998E-2</v>
      </c>
      <c r="F164" s="5">
        <f t="shared" si="133"/>
        <v>2.4778612244897961E-2</v>
      </c>
      <c r="G164" s="23">
        <f t="shared" si="133"/>
        <v>4.8196428571428571E-2</v>
      </c>
      <c r="H164" s="5">
        <f t="shared" si="133"/>
        <v>1.4100326530612245E-2</v>
      </c>
      <c r="I164" s="5">
        <f>AY151</f>
        <v>3.4274817967954689</v>
      </c>
      <c r="J164" s="23">
        <f>BA151</f>
        <v>11.715500434723033</v>
      </c>
      <c r="K164" s="23">
        <f>BC151</f>
        <v>6.6667325823760937</v>
      </c>
      <c r="L164" s="5">
        <f>AY153</f>
        <v>1.8691883897255731E-2</v>
      </c>
      <c r="M164" s="23">
        <f>BA153</f>
        <v>3.4557786606788779E-2</v>
      </c>
      <c r="N164" s="23">
        <f>BC153</f>
        <v>2.6068858441950855E-2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1.3908892673687698E-2</v>
      </c>
      <c r="D182" s="1">
        <f t="shared" ref="D182:BC182" si="134">_xlfn.STDEV.P(D7:D146)</f>
        <v>1.0122394449326463E-2</v>
      </c>
      <c r="E182" s="21">
        <f t="shared" si="134"/>
        <v>1.1961178184903542E-2</v>
      </c>
      <c r="F182" s="21">
        <f t="shared" si="134"/>
        <v>6.9611520871374682E-3</v>
      </c>
      <c r="G182" s="21">
        <f t="shared" si="134"/>
        <v>6.3313781673273407E-3</v>
      </c>
      <c r="H182" s="1">
        <f t="shared" si="134"/>
        <v>3.3798932924528062E-2</v>
      </c>
      <c r="I182" s="1">
        <f t="shared" si="134"/>
        <v>2.670232324792611E-2</v>
      </c>
      <c r="J182" s="1">
        <f t="shared" si="134"/>
        <v>1.759663517232073E-2</v>
      </c>
      <c r="K182" s="21">
        <f t="shared" si="134"/>
        <v>2.0125022071099577E-2</v>
      </c>
      <c r="L182" s="21">
        <f t="shared" si="134"/>
        <v>1.8541378474456204E-2</v>
      </c>
      <c r="M182" s="21">
        <f t="shared" si="134"/>
        <v>1.4793878117967004E-2</v>
      </c>
      <c r="N182" s="1">
        <f t="shared" si="134"/>
        <v>1.6228842427314781E-2</v>
      </c>
      <c r="O182" s="1">
        <f t="shared" si="134"/>
        <v>1.6538084233128122E-2</v>
      </c>
      <c r="P182" s="1">
        <f t="shared" si="134"/>
        <v>1.176240370061862E-2</v>
      </c>
      <c r="Q182" s="21">
        <f t="shared" si="134"/>
        <v>9.3163630126473478E-3</v>
      </c>
      <c r="R182" s="21">
        <f t="shared" si="134"/>
        <v>1.2906189000251171E-2</v>
      </c>
      <c r="S182" s="21">
        <f t="shared" si="134"/>
        <v>7.3217172607806871E-3</v>
      </c>
      <c r="T182" s="1">
        <f t="shared" si="134"/>
        <v>3.7007182865944205E-2</v>
      </c>
      <c r="U182" s="1">
        <f t="shared" si="134"/>
        <v>2.8023855763201631E-2</v>
      </c>
      <c r="V182" s="1">
        <f t="shared" si="134"/>
        <v>2.1816515649893335E-2</v>
      </c>
      <c r="W182" s="21">
        <f t="shared" si="134"/>
        <v>2.4301277575368048E-2</v>
      </c>
      <c r="X182" s="21">
        <f t="shared" si="134"/>
        <v>2.5956629682795784E-2</v>
      </c>
      <c r="Y182" s="21">
        <f t="shared" si="134"/>
        <v>1.3937195063895137E-2</v>
      </c>
      <c r="Z182" s="1">
        <f t="shared" si="134"/>
        <v>2.7860816424446936E-2</v>
      </c>
      <c r="AA182" s="1">
        <f t="shared" si="134"/>
        <v>4.1491842934509929E-2</v>
      </c>
      <c r="AB182" s="1">
        <f t="shared" si="134"/>
        <v>2.3153795651279823E-2</v>
      </c>
      <c r="AC182" s="21">
        <f t="shared" si="134"/>
        <v>1.6881308516161486E-2</v>
      </c>
      <c r="AD182" s="21">
        <f t="shared" si="134"/>
        <v>2.8773025718326954E-2</v>
      </c>
      <c r="AE182" s="21">
        <f t="shared" si="134"/>
        <v>1.5211090452134712E-2</v>
      </c>
      <c r="AF182" s="1">
        <f t="shared" si="134"/>
        <v>3.7293958147207533E-2</v>
      </c>
      <c r="AG182" s="1">
        <f t="shared" si="134"/>
        <v>2.5401467256351708E-2</v>
      </c>
      <c r="AH182" s="1">
        <f t="shared" si="134"/>
        <v>1.9235441566153293E-2</v>
      </c>
      <c r="AI182" s="21">
        <f t="shared" si="134"/>
        <v>2.2700331079128378E-2</v>
      </c>
      <c r="AJ182" s="21">
        <f t="shared" si="134"/>
        <v>2.5401467256351676E-2</v>
      </c>
      <c r="AK182" s="21">
        <f t="shared" si="134"/>
        <v>1.1836459739171079E-2</v>
      </c>
      <c r="AL182" s="1">
        <f t="shared" si="134"/>
        <v>2.4482129467538506E-2</v>
      </c>
      <c r="AM182" s="1">
        <f t="shared" si="134"/>
        <v>2.2585995875627849E-2</v>
      </c>
      <c r="AN182" s="1">
        <f>_xlfn.STDEV.P(AN7:AN146)</f>
        <v>1.5155186288151375E-2</v>
      </c>
      <c r="AO182" s="21">
        <f t="shared" si="134"/>
        <v>1.5708689065660416E-2</v>
      </c>
      <c r="AP182" s="21">
        <f t="shared" si="134"/>
        <v>1.8786885091373825E-2</v>
      </c>
      <c r="AQ182" s="21">
        <f t="shared" si="134"/>
        <v>8.8662714616115339E-3</v>
      </c>
      <c r="AR182" s="1">
        <f t="shared" si="134"/>
        <v>4.2430778075133416E-2</v>
      </c>
      <c r="AS182" s="1">
        <f t="shared" si="134"/>
        <v>4.4544991610180155E-2</v>
      </c>
      <c r="AT182" s="1">
        <f t="shared" si="134"/>
        <v>2.0436122730226935E-2</v>
      </c>
      <c r="AU182" s="21">
        <f t="shared" si="134"/>
        <v>2.4887427330840251E-2</v>
      </c>
      <c r="AV182" s="21">
        <f t="shared" si="134"/>
        <v>3.1675117504958612E-2</v>
      </c>
      <c r="AW182" s="21">
        <f t="shared" si="134"/>
        <v>1.1889518677207939E-2</v>
      </c>
      <c r="AX182" s="1">
        <f t="shared" si="134"/>
        <v>3.1839382332999384E-2</v>
      </c>
      <c r="AY182" s="1">
        <f t="shared" si="134"/>
        <v>2.7973627622225512E-2</v>
      </c>
      <c r="AZ182" s="1">
        <f t="shared" si="134"/>
        <v>1.3945317698578465E-2</v>
      </c>
      <c r="BA182" s="21">
        <f t="shared" si="134"/>
        <v>1.9994165212979791E-2</v>
      </c>
      <c r="BB182" s="21">
        <f t="shared" si="134"/>
        <v>2.6741348581916919E-2</v>
      </c>
      <c r="BC182" s="21">
        <f t="shared" si="134"/>
        <v>1.0220008381696621E-2</v>
      </c>
    </row>
  </sheetData>
  <mergeCells count="36">
    <mergeCell ref="AF4:AK4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B4:G4"/>
    <mergeCell ref="H4:M4"/>
    <mergeCell ref="N4:S4"/>
    <mergeCell ref="T4:Y4"/>
    <mergeCell ref="Z4:AE4"/>
    <mergeCell ref="AL147:AQ147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X152:BC152"/>
    <mergeCell ref="AR150:AW150"/>
    <mergeCell ref="AX150:BC150"/>
    <mergeCell ref="B152:G152"/>
    <mergeCell ref="H152:M152"/>
    <mergeCell ref="N152:S152"/>
    <mergeCell ref="T152:Y152"/>
    <mergeCell ref="Z152:AE152"/>
    <mergeCell ref="AF152:AK152"/>
    <mergeCell ref="AL152:AQ152"/>
    <mergeCell ref="AR152:AW15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0.1138</v>
      </c>
      <c r="C7">
        <v>3.7000000000000002E-3</v>
      </c>
      <c r="D7">
        <v>-4.5999999999999999E-3</v>
      </c>
      <c r="E7" s="34">
        <f>IF(B7&gt;$B$149,B7-$B$149,$B$149-B7)</f>
        <v>4.1021428571428459E-3</v>
      </c>
      <c r="F7" s="34">
        <f>IF(C7&gt;$C$149,C7-$C$149,IF(C7&gt;0,$C$149-C7,IF(C7&gt;(-$C$149),$C$149-(C7*(-1)),(C7+$C$149)*(-1))))</f>
        <v>7.792857142857143E-3</v>
      </c>
      <c r="G7" s="34">
        <f>IF(D7&gt;$D$149,D7-$D$149,IF(D7&gt;0,$D$149-D7,IF(D7&gt;(-$D$149),$D$149-(D7*(-1)),(D7+$D$149)*(-1))))</f>
        <v>8.9014285714285706E-3</v>
      </c>
      <c r="H7">
        <v>7.6200000000000004E-2</v>
      </c>
      <c r="I7">
        <v>-6.6E-3</v>
      </c>
      <c r="J7">
        <v>-1.6999999999999999E-3</v>
      </c>
      <c r="K7" s="35">
        <f>IF(H7&gt;$H$149,H7-$H$149,$H$149-H7)</f>
        <v>1.4764285714285716E-2</v>
      </c>
      <c r="L7" s="35">
        <f>IF(I7&gt;$D$149,I7-$D$149,IF(I7&gt;0,$D$149-I7,IF(I7&gt;(-$D$149),$D$149-(I7*(-1)),(I7+$D$149)*(-1))))</f>
        <v>1.0901428571428572E-2</v>
      </c>
      <c r="M7" s="35">
        <f>IF(J7&gt;$D$149,J7-$D$149,IF(J7&gt;0,$D$149-J7,IF(J7&gt;(-$D$149),$D$149-(J7*(-1)),(J7+$D$149)*(-1))))</f>
        <v>2.6014285714285714E-3</v>
      </c>
      <c r="N7">
        <v>0.1283</v>
      </c>
      <c r="O7">
        <v>-2.1700000000000001E-2</v>
      </c>
      <c r="P7">
        <v>-9.5999999999999992E-3</v>
      </c>
      <c r="Q7" s="35">
        <f>IF(N7&gt;$N$149,N7-$N$149,$N$149-N7)</f>
        <v>9.7671428571428076E-3</v>
      </c>
      <c r="R7" s="35">
        <f>IF(O7&gt;$D$149,O7-$D$149,IF(O7&gt;0,$D$149-O7,IF(O7&gt;(-$D$149),$D$149-(O7*(-1)),(O7+$D$149)*(-1))))</f>
        <v>2.6001428571428571E-2</v>
      </c>
      <c r="S7" s="35">
        <f>IF(P7&gt;$D$149,P7-$D$149,IF(P7&gt;0,$D$149-P7,IF(P7&gt;(-$D$149),$D$149-(P7*(-1)),(P7+$D$149)*(-1))))</f>
        <v>1.3901428571428572E-2</v>
      </c>
      <c r="T7">
        <v>0.10050000000000001</v>
      </c>
      <c r="U7">
        <v>-1.34E-2</v>
      </c>
      <c r="V7">
        <v>4.1999999999999997E-3</v>
      </c>
      <c r="W7" s="35">
        <f>IF(T7&gt;$T$149,T7-$T$149,$T$149-T7)</f>
        <v>5.3178571428571519E-3</v>
      </c>
      <c r="X7" s="35">
        <f>IF(U7&gt;$D$149,U7-$D$149,IF(U7&gt;0,$D$149-U7,IF(U7&gt;(-$D$149),$D$149-(U7*(-1)),(U7+$D$149)*(-1))))</f>
        <v>1.7701428571428573E-2</v>
      </c>
      <c r="Y7" s="35">
        <f>IF(V7&gt;$D$149,V7-$D$149,IF(V7&gt;0,$D$149-V7,IF(V7&gt;(-$D$149),$D$149-(V7*(-1)),(V7+$D$149)*(-1))))</f>
        <v>8.5014285714285712E-3</v>
      </c>
      <c r="Z7">
        <v>0.1197</v>
      </c>
      <c r="AA7">
        <v>-1.52E-2</v>
      </c>
      <c r="AB7">
        <v>-1.06E-2</v>
      </c>
      <c r="AC7" s="35">
        <f>IF(Z7&gt;$Z$149,Z7-$Z$149,$Z$149-Z7)</f>
        <v>2.8794285714285689E-2</v>
      </c>
      <c r="AD7" s="35">
        <f>IF(AA7&gt;$D$149,AA7-$D$149,IF(AA7&gt;0,$D$149-AA7,IF(AA7&gt;(-$D$149),$D$149-(AA7*(-1)),(AA7+$D$149)*(-1))))</f>
        <v>1.9501428571428572E-2</v>
      </c>
      <c r="AE7" s="35">
        <f>IF(AB7&gt;$D$149,AB7-$D$149,IF(AB7&gt;0,$D$149-AB7,IF(AB7&gt;(-$D$149),$D$149-(AB7*(-1)),(AB7+$D$149)*(-1))))</f>
        <v>1.4901428571428572E-2</v>
      </c>
      <c r="AF7">
        <v>0.1134</v>
      </c>
      <c r="AG7">
        <v>-2.8799999999999999E-2</v>
      </c>
      <c r="AH7">
        <v>-2.2000000000000001E-3</v>
      </c>
      <c r="AI7" s="35">
        <f>IF(AF7&gt;$AF$149,AF7-$AF$149,$AF$149-AF7)</f>
        <v>6.0678571428570971E-3</v>
      </c>
      <c r="AJ7" s="35">
        <f>IF(AG7&gt;$D$149,AG7-$D$149,IF(AG7&gt;0,$D$149-AG7,IF(AG7&gt;(-$D$149),$D$149-(AG7*(-1)),(AG7+$D$149)*(-1))))</f>
        <v>3.3101428571428573E-2</v>
      </c>
      <c r="AK7" s="35">
        <f>IF(AH7&gt;$D$149,AH7-$D$149,IF(AH7&gt;0,$D$149-AH7,IF(AH7&gt;(-$D$149),$D$149-(AH7*(-1)),(AH7+$D$149)*(-1))))</f>
        <v>2.1014285714285714E-3</v>
      </c>
      <c r="AL7">
        <v>6.6400000000000001E-2</v>
      </c>
      <c r="AM7">
        <v>-9.1000000000000004E-3</v>
      </c>
      <c r="AN7">
        <v>-1.9E-3</v>
      </c>
      <c r="AO7" s="35">
        <f>IF(AL7&gt;$AL$149,AL7-$AL$149,$AL$149-AL7)</f>
        <v>2.0577857142857148E-2</v>
      </c>
      <c r="AP7" s="35">
        <f>IF(AM7&gt;$D$149,AM7-$D$149,IF(AM7&gt;0,$D$149-AM7,IF(AM7&gt;(-$D$149),$D$149-(AM7*(-1)),(AM7+$D$149)*(-1))))</f>
        <v>1.3401428571428571E-2</v>
      </c>
      <c r="AQ7" s="35">
        <f>IF(AN7&gt;$D$149,AN7-$D$149,IF(AN7&gt;0,$D$149-AN7,IF(AN7&gt;(-$D$149),$D$149-(AN7*(-1)),(AN7+$D$149)*(-1))))</f>
        <v>2.4014285714285717E-3</v>
      </c>
      <c r="AR7">
        <v>1.9800000000000002E-2</v>
      </c>
      <c r="AS7">
        <v>3.5000000000000001E-3</v>
      </c>
      <c r="AT7">
        <v>-3.5999999999999999E-3</v>
      </c>
      <c r="AU7" s="35">
        <f>IF(AR7&gt;$AR$149,AR7-$AR$149,$AR$149-AR7)</f>
        <v>2.6934285714285706E-2</v>
      </c>
      <c r="AV7" s="35">
        <f>IF(AS7&gt;$D$149,AS7-$D$149,IF(AS7&gt;0,$D$149-AS7,IF(AS7&gt;(-$D$149),$D$149-(AS7*(-1)),(AS7+$D$149)*(-1))))</f>
        <v>7.801428571428572E-3</v>
      </c>
      <c r="AW7" s="35">
        <f>IF(AT7&gt;$D$149,AT7-$D$149,IF(AT7&gt;0,$D$149-AT7,IF(AT7&gt;(-$D$149),$D$149-(AT7*(-1)),(AT7+$D$149)*(-1))))</f>
        <v>7.014285714285716E-4</v>
      </c>
      <c r="AX7">
        <v>2.58E-2</v>
      </c>
      <c r="AY7">
        <v>-2.6200000000000001E-2</v>
      </c>
      <c r="AZ7">
        <v>1.72E-2</v>
      </c>
      <c r="BA7" s="35">
        <f>IF(AX7&gt;$AX$149,AX7-$AX$149,$AX$149-AX7)</f>
        <v>1.6854285714285742E-2</v>
      </c>
      <c r="BB7" s="35">
        <f>IF(AY7&gt;$D$149,AY7-$D$149,IF(AY7&gt;0,$D$149-AY7,IF(AY7&gt;(-$D$149),$D$149-(AY7*(-1)),(AY7+$D$149)*(-1))))</f>
        <v>3.0501428571428572E-2</v>
      </c>
      <c r="BC7" s="35">
        <f>IF(AZ7&gt;$D$149,AZ7-$D$149,IF(AZ7&gt;0,$D$149-AZ7,IF(AZ7&gt;(-$D$149),$D$149-(AZ7*(-1)),(AZ7+$D$149)*(-1))))</f>
        <v>2.1501428571428571E-2</v>
      </c>
    </row>
    <row r="8" spans="1:55" ht="15">
      <c r="A8" s="1">
        <v>2</v>
      </c>
      <c r="B8">
        <v>0.10929999999999999</v>
      </c>
      <c r="C8">
        <v>1.4E-3</v>
      </c>
      <c r="D8">
        <v>-4.0000000000000001E-3</v>
      </c>
      <c r="E8" s="34">
        <f t="shared" ref="E8:E71" si="0">IF(B8&gt;$B$149,B8-$B$149,$B$149-B8)</f>
        <v>3.9785714285715812E-4</v>
      </c>
      <c r="F8" s="34">
        <f t="shared" ref="F8:F71" si="1">IF(C8&gt;$C$149,C8-$C$149,IF(C8&gt;0,$C$149-C8,IF(C8&gt;(-$C$149),$C$149-(C8*(-1)),(C8+$C$149)*(-1))))</f>
        <v>5.4928571428571431E-3</v>
      </c>
      <c r="G8" s="34">
        <f t="shared" ref="G8:G71" si="2">IF(D8&gt;$D$149,D8-$D$149,IF(D8&gt;0,$D$149-D8,IF(D8&gt;(-$D$149),$D$149-(D8*(-1)),(D8+$D$149)*(-1))))</f>
        <v>3.0142857142857141E-4</v>
      </c>
      <c r="H8">
        <v>8.14E-2</v>
      </c>
      <c r="I8">
        <v>-1.52E-2</v>
      </c>
      <c r="J8">
        <v>-1.2999999999999999E-3</v>
      </c>
      <c r="K8" s="35">
        <f t="shared" ref="K8:K71" si="3">IF(H8&gt;$H$149,H8-$H$149,$H$149-H8)</f>
        <v>9.5642857142857196E-3</v>
      </c>
      <c r="L8" s="35">
        <f t="shared" ref="L8:M71" si="4">IF(I8&gt;$D$149,I8-$D$149,IF(I8&gt;0,$D$149-I8,IF(I8&gt;(-$D$149),$D$149-(I8*(-1)),(I8+$D$149)*(-1))))</f>
        <v>1.9501428571428572E-2</v>
      </c>
      <c r="M8" s="35">
        <f t="shared" si="4"/>
        <v>3.0014285714285716E-3</v>
      </c>
      <c r="N8">
        <v>0.127</v>
      </c>
      <c r="O8">
        <v>-1.3100000000000001E-2</v>
      </c>
      <c r="P8">
        <v>-1.4E-2</v>
      </c>
      <c r="Q8" s="35">
        <f t="shared" ref="Q8:Q71" si="5">IF(N8&gt;$N$149,N8-$N$149,$N$149-N8)</f>
        <v>8.467142857142812E-3</v>
      </c>
      <c r="R8" s="35">
        <f t="shared" ref="R8:S71" si="6">IF(O8&gt;$D$149,O8-$D$149,IF(O8&gt;0,$D$149-O8,IF(O8&gt;(-$D$149),$D$149-(O8*(-1)),(O8+$D$149)*(-1))))</f>
        <v>1.7401428571428571E-2</v>
      </c>
      <c r="S8" s="35">
        <f t="shared" si="6"/>
        <v>1.8301428571428573E-2</v>
      </c>
      <c r="T8">
        <v>0.1036</v>
      </c>
      <c r="U8">
        <v>-1.7100000000000001E-2</v>
      </c>
      <c r="V8">
        <v>5.0000000000000001E-4</v>
      </c>
      <c r="W8" s="35">
        <f t="shared" ref="W8:W71" si="7">IF(T8&gt;$T$149,T8-$T$149,$T$149-T8)</f>
        <v>2.2178571428571603E-3</v>
      </c>
      <c r="X8" s="35">
        <f t="shared" ref="X8:Y71" si="8">IF(U8&gt;$D$149,U8-$D$149,IF(U8&gt;0,$D$149-U8,IF(U8&gt;(-$D$149),$D$149-(U8*(-1)),(U8+$D$149)*(-1))))</f>
        <v>2.1401428571428571E-2</v>
      </c>
      <c r="Y8" s="35">
        <f t="shared" si="8"/>
        <v>4.8014285714285711E-3</v>
      </c>
      <c r="Z8">
        <v>0.1036</v>
      </c>
      <c r="AA8">
        <v>-2.2100000000000002E-2</v>
      </c>
      <c r="AB8">
        <v>-7.3000000000000001E-3</v>
      </c>
      <c r="AC8" s="35">
        <f t="shared" ref="AC8:AC71" si="9">IF(Z8&gt;$Z$149,Z8-$Z$149,$Z$149-Z8)</f>
        <v>1.2694285714285686E-2</v>
      </c>
      <c r="AD8" s="35">
        <f t="shared" ref="AD8:AE71" si="10">IF(AA8&gt;$D$149,AA8-$D$149,IF(AA8&gt;0,$D$149-AA8,IF(AA8&gt;(-$D$149),$D$149-(AA8*(-1)),(AA8+$D$149)*(-1))))</f>
        <v>2.6401428571428572E-2</v>
      </c>
      <c r="AE8" s="35">
        <f t="shared" si="10"/>
        <v>1.1601428571428572E-2</v>
      </c>
      <c r="AF8">
        <v>0.1113</v>
      </c>
      <c r="AG8">
        <v>-2.4299999999999999E-2</v>
      </c>
      <c r="AH8">
        <v>-6.1999999999999998E-3</v>
      </c>
      <c r="AI8" s="35">
        <f t="shared" ref="AI8:AI71" si="11">IF(AF8&gt;$AF$149,AF8-$AF$149,$AF$149-AF8)</f>
        <v>3.9678571428570925E-3</v>
      </c>
      <c r="AJ8" s="35">
        <f t="shared" ref="AJ8:AK71" si="12">IF(AG8&gt;$D$149,AG8-$D$149,IF(AG8&gt;0,$D$149-AG8,IF(AG8&gt;(-$D$149),$D$149-(AG8*(-1)),(AG8+$D$149)*(-1))))</f>
        <v>2.8601428571428569E-2</v>
      </c>
      <c r="AK8" s="35">
        <f t="shared" si="12"/>
        <v>1.0501428571428571E-2</v>
      </c>
      <c r="AL8">
        <v>6.9400000000000003E-2</v>
      </c>
      <c r="AM8">
        <v>-1.7500000000000002E-2</v>
      </c>
      <c r="AN8">
        <v>1.1999999999999999E-3</v>
      </c>
      <c r="AO8" s="35">
        <f t="shared" ref="AO8:AO71" si="13">IF(AL8&gt;$AL$149,AL8-$AL$149,$AL$149-AL8)</f>
        <v>1.7577857142857145E-2</v>
      </c>
      <c r="AP8" s="35">
        <f t="shared" ref="AP8:AQ71" si="14">IF(AM8&gt;$D$149,AM8-$D$149,IF(AM8&gt;0,$D$149-AM8,IF(AM8&gt;(-$D$149),$D$149-(AM8*(-1)),(AM8+$D$149)*(-1))))</f>
        <v>2.1801428571428572E-2</v>
      </c>
      <c r="AQ8" s="35">
        <f t="shared" si="14"/>
        <v>5.5014285714285712E-3</v>
      </c>
      <c r="AR8">
        <v>2.0799999999999999E-2</v>
      </c>
      <c r="AS8">
        <v>-4.7000000000000002E-3</v>
      </c>
      <c r="AT8">
        <v>5.0000000000000001E-4</v>
      </c>
      <c r="AU8" s="35">
        <f t="shared" ref="AU8:AU71" si="15">IF(AR8&gt;$AR$149,AR8-$AR$149,$AR$149-AR8)</f>
        <v>2.5934285714285708E-2</v>
      </c>
      <c r="AV8" s="35">
        <f t="shared" ref="AV8:AW71" si="16">IF(AS8&gt;$D$149,AS8-$D$149,IF(AS8&gt;0,$D$149-AS8,IF(AS8&gt;(-$D$149),$D$149-(AS8*(-1)),(AS8+$D$149)*(-1))))</f>
        <v>9.0014285714285717E-3</v>
      </c>
      <c r="AW8" s="35">
        <f t="shared" si="16"/>
        <v>4.8014285714285711E-3</v>
      </c>
      <c r="AX8">
        <v>2.0899999999999998E-2</v>
      </c>
      <c r="AY8">
        <v>-2.01E-2</v>
      </c>
      <c r="AZ8">
        <v>1.37E-2</v>
      </c>
      <c r="BA8" s="35">
        <f t="shared" ref="BA8:BA71" si="17">IF(AX8&gt;$AX$149,AX8-$AX$149,$AX$149-AX8)</f>
        <v>2.1754285714285743E-2</v>
      </c>
      <c r="BB8" s="35">
        <f t="shared" ref="BB8:BC71" si="18">IF(AY8&gt;$D$149,AY8-$D$149,IF(AY8&gt;0,$D$149-AY8,IF(AY8&gt;(-$D$149),$D$149-(AY8*(-1)),(AY8+$D$149)*(-1))))</f>
        <v>2.440142857142857E-2</v>
      </c>
      <c r="BC8" s="35">
        <f t="shared" si="18"/>
        <v>1.8001428571428571E-2</v>
      </c>
    </row>
    <row r="9" spans="1:55" ht="15">
      <c r="A9" s="1">
        <v>3</v>
      </c>
      <c r="B9">
        <v>0.10829999999999999</v>
      </c>
      <c r="C9">
        <v>-1.1000000000000001E-3</v>
      </c>
      <c r="D9">
        <v>-1.2999999999999999E-3</v>
      </c>
      <c r="E9" s="34">
        <f t="shared" si="0"/>
        <v>1.397857142857159E-3</v>
      </c>
      <c r="F9" s="34">
        <f t="shared" si="1"/>
        <v>2.9928571428571426E-3</v>
      </c>
      <c r="G9" s="34">
        <f t="shared" si="2"/>
        <v>3.0014285714285716E-3</v>
      </c>
      <c r="H9">
        <v>7.3999999999999996E-2</v>
      </c>
      <c r="I9">
        <v>-1.2E-2</v>
      </c>
      <c r="J9">
        <v>6.8999999999999999E-3</v>
      </c>
      <c r="K9" s="35">
        <f t="shared" si="3"/>
        <v>1.6964285714285723E-2</v>
      </c>
      <c r="L9" s="35">
        <f t="shared" si="4"/>
        <v>1.6301428571428571E-2</v>
      </c>
      <c r="M9" s="35">
        <f t="shared" si="4"/>
        <v>1.1201428571428571E-2</v>
      </c>
      <c r="N9">
        <v>0.12089999999999999</v>
      </c>
      <c r="O9">
        <v>-1.4500000000000001E-2</v>
      </c>
      <c r="P9">
        <v>-1.54E-2</v>
      </c>
      <c r="Q9" s="35">
        <f t="shared" si="5"/>
        <v>2.3671428571428038E-3</v>
      </c>
      <c r="R9" s="35">
        <f t="shared" si="6"/>
        <v>1.8801428571428573E-2</v>
      </c>
      <c r="S9" s="35">
        <f t="shared" si="6"/>
        <v>1.9701428571428571E-2</v>
      </c>
      <c r="T9">
        <v>0.1094</v>
      </c>
      <c r="U9">
        <v>-1.95E-2</v>
      </c>
      <c r="V9">
        <v>-2.7000000000000001E-3</v>
      </c>
      <c r="W9" s="35">
        <f t="shared" si="7"/>
        <v>3.5821428571428393E-3</v>
      </c>
      <c r="X9" s="35">
        <f t="shared" si="8"/>
        <v>2.3801428571428571E-2</v>
      </c>
      <c r="Y9" s="35">
        <f t="shared" si="8"/>
        <v>1.6014285714285714E-3</v>
      </c>
      <c r="Z9">
        <v>0.1079</v>
      </c>
      <c r="AA9">
        <v>-2.29E-2</v>
      </c>
      <c r="AB9">
        <v>-8.0000000000000004E-4</v>
      </c>
      <c r="AC9" s="35">
        <f t="shared" si="9"/>
        <v>1.6994285714285684E-2</v>
      </c>
      <c r="AD9" s="35">
        <f t="shared" si="10"/>
        <v>2.7201428571428571E-2</v>
      </c>
      <c r="AE9" s="35">
        <f t="shared" si="10"/>
        <v>3.5014285714285716E-3</v>
      </c>
      <c r="AF9">
        <v>9.9299999999999999E-2</v>
      </c>
      <c r="AG9">
        <v>-3.0300000000000001E-2</v>
      </c>
      <c r="AH9">
        <v>-1.1900000000000001E-2</v>
      </c>
      <c r="AI9" s="35">
        <f t="shared" si="11"/>
        <v>8.0321428571429043E-3</v>
      </c>
      <c r="AJ9" s="35">
        <f t="shared" si="12"/>
        <v>3.4601428571428575E-2</v>
      </c>
      <c r="AK9" s="35">
        <f t="shared" si="12"/>
        <v>1.6201428571428571E-2</v>
      </c>
      <c r="AL9">
        <v>6.1899999999999997E-2</v>
      </c>
      <c r="AM9">
        <v>7.0000000000000001E-3</v>
      </c>
      <c r="AN9">
        <v>-1E-3</v>
      </c>
      <c r="AO9" s="35">
        <f t="shared" si="13"/>
        <v>2.5077857142857152E-2</v>
      </c>
      <c r="AP9" s="35">
        <f t="shared" si="14"/>
        <v>1.1301428571428572E-2</v>
      </c>
      <c r="AQ9" s="35">
        <f t="shared" si="14"/>
        <v>3.3014285714285715E-3</v>
      </c>
      <c r="AR9">
        <v>2.7199999999999998E-2</v>
      </c>
      <c r="AS9">
        <v>-1.3299999999999999E-2</v>
      </c>
      <c r="AT9">
        <v>3.3999999999999998E-3</v>
      </c>
      <c r="AU9" s="35">
        <f t="shared" si="15"/>
        <v>1.9534285714285709E-2</v>
      </c>
      <c r="AV9" s="35">
        <f t="shared" si="16"/>
        <v>1.760142857142857E-2</v>
      </c>
      <c r="AW9" s="35">
        <f t="shared" si="16"/>
        <v>7.7014285714285709E-3</v>
      </c>
      <c r="AX9">
        <v>3.4000000000000002E-2</v>
      </c>
      <c r="AY9">
        <v>-1.26E-2</v>
      </c>
      <c r="AZ9">
        <v>-6.0000000000000001E-3</v>
      </c>
      <c r="BA9" s="35">
        <f t="shared" si="17"/>
        <v>8.6542857142857393E-3</v>
      </c>
      <c r="BB9" s="35">
        <f t="shared" si="18"/>
        <v>1.6901428571428571E-2</v>
      </c>
      <c r="BC9" s="35">
        <f t="shared" si="18"/>
        <v>1.0301428571428572E-2</v>
      </c>
    </row>
    <row r="10" spans="1:55" ht="15">
      <c r="A10" s="1">
        <v>4</v>
      </c>
      <c r="B10">
        <v>0.1081</v>
      </c>
      <c r="C10">
        <v>-6.3E-3</v>
      </c>
      <c r="D10">
        <v>2.0999999999999999E-3</v>
      </c>
      <c r="E10" s="34">
        <f t="shared" si="0"/>
        <v>1.5978571428571509E-3</v>
      </c>
      <c r="F10" s="34">
        <f t="shared" si="1"/>
        <v>1.0392857142857143E-2</v>
      </c>
      <c r="G10" s="34">
        <f t="shared" si="2"/>
        <v>6.4014285714285718E-3</v>
      </c>
      <c r="H10">
        <v>8.7099999999999997E-2</v>
      </c>
      <c r="I10">
        <v>3.5000000000000001E-3</v>
      </c>
      <c r="J10">
        <v>3.8999999999999998E-3</v>
      </c>
      <c r="K10" s="35">
        <f t="shared" si="3"/>
        <v>3.8642857142857229E-3</v>
      </c>
      <c r="L10" s="35">
        <f t="shared" si="4"/>
        <v>7.801428571428572E-3</v>
      </c>
      <c r="M10" s="35">
        <f t="shared" si="4"/>
        <v>8.2014285714285713E-3</v>
      </c>
      <c r="N10">
        <v>0.12</v>
      </c>
      <c r="O10">
        <v>-1.7399999999999999E-2</v>
      </c>
      <c r="P10">
        <v>-1.4999999999999999E-2</v>
      </c>
      <c r="Q10" s="35">
        <f t="shared" si="5"/>
        <v>1.4671428571428058E-3</v>
      </c>
      <c r="R10" s="35">
        <f t="shared" si="6"/>
        <v>2.1701428571428569E-2</v>
      </c>
      <c r="S10" s="35">
        <f t="shared" si="6"/>
        <v>1.930142857142857E-2</v>
      </c>
      <c r="T10">
        <v>0.1091</v>
      </c>
      <c r="U10">
        <v>-3.7499999999999999E-2</v>
      </c>
      <c r="V10">
        <v>-5.1000000000000004E-3</v>
      </c>
      <c r="W10" s="35">
        <f t="shared" si="7"/>
        <v>3.2821428571428446E-3</v>
      </c>
      <c r="X10" s="35">
        <f t="shared" si="8"/>
        <v>4.1801428571428573E-2</v>
      </c>
      <c r="Y10" s="35">
        <f t="shared" si="8"/>
        <v>9.401428571428571E-3</v>
      </c>
      <c r="Z10">
        <v>0.1011</v>
      </c>
      <c r="AA10">
        <v>-1.9599999999999999E-2</v>
      </c>
      <c r="AB10">
        <v>-7.7999999999999996E-3</v>
      </c>
      <c r="AC10" s="35">
        <f t="shared" si="9"/>
        <v>1.0194285714285684E-2</v>
      </c>
      <c r="AD10" s="35">
        <f t="shared" si="10"/>
        <v>2.390142857142857E-2</v>
      </c>
      <c r="AE10" s="35">
        <f t="shared" si="10"/>
        <v>1.2101428571428572E-2</v>
      </c>
      <c r="AF10">
        <v>8.9599999999999999E-2</v>
      </c>
      <c r="AG10">
        <v>-2.7400000000000001E-2</v>
      </c>
      <c r="AH10">
        <v>-5.4999999999999997E-3</v>
      </c>
      <c r="AI10" s="35">
        <f t="shared" si="11"/>
        <v>1.7732142857142905E-2</v>
      </c>
      <c r="AJ10" s="35">
        <f t="shared" si="12"/>
        <v>3.1701428571428575E-2</v>
      </c>
      <c r="AK10" s="35">
        <f t="shared" si="12"/>
        <v>9.801428571428572E-3</v>
      </c>
      <c r="AL10">
        <v>5.9900000000000002E-2</v>
      </c>
      <c r="AM10">
        <v>-7.1000000000000004E-3</v>
      </c>
      <c r="AN10">
        <v>7.0000000000000001E-3</v>
      </c>
      <c r="AO10" s="35">
        <f t="shared" si="13"/>
        <v>2.7077857142857147E-2</v>
      </c>
      <c r="AP10" s="35">
        <f t="shared" si="14"/>
        <v>1.1401428571428573E-2</v>
      </c>
      <c r="AQ10" s="35">
        <f t="shared" si="14"/>
        <v>1.1301428571428572E-2</v>
      </c>
      <c r="AR10">
        <v>2.63E-2</v>
      </c>
      <c r="AS10">
        <v>-5.3E-3</v>
      </c>
      <c r="AT10">
        <v>6.7999999999999996E-3</v>
      </c>
      <c r="AU10" s="35">
        <f t="shared" si="15"/>
        <v>2.0434285714285707E-2</v>
      </c>
      <c r="AV10" s="35">
        <f t="shared" si="16"/>
        <v>9.6014285714285715E-3</v>
      </c>
      <c r="AW10" s="35">
        <f t="shared" si="16"/>
        <v>1.1101428571428571E-2</v>
      </c>
      <c r="AX10">
        <v>2.8500000000000001E-2</v>
      </c>
      <c r="AY10">
        <v>-3.9899999999999998E-2</v>
      </c>
      <c r="AZ10">
        <v>-3.7000000000000002E-3</v>
      </c>
      <c r="BA10" s="35">
        <f t="shared" si="17"/>
        <v>1.4154285714285741E-2</v>
      </c>
      <c r="BB10" s="35">
        <f t="shared" si="18"/>
        <v>4.4201428571428572E-2</v>
      </c>
      <c r="BC10" s="35">
        <f t="shared" si="18"/>
        <v>6.0142857142857133E-4</v>
      </c>
    </row>
    <row r="11" spans="1:55" ht="15">
      <c r="A11" s="1">
        <v>5</v>
      </c>
      <c r="B11">
        <v>0.1178</v>
      </c>
      <c r="C11">
        <v>-1.24E-2</v>
      </c>
      <c r="D11">
        <v>2.7000000000000001E-3</v>
      </c>
      <c r="E11" s="34">
        <f t="shared" si="0"/>
        <v>8.1021428571428494E-3</v>
      </c>
      <c r="F11" s="34">
        <f t="shared" si="1"/>
        <v>1.6492857142857142E-2</v>
      </c>
      <c r="G11" s="34">
        <f t="shared" si="2"/>
        <v>7.0014285714285716E-3</v>
      </c>
      <c r="H11">
        <v>7.9500000000000001E-2</v>
      </c>
      <c r="I11">
        <v>-1.04E-2</v>
      </c>
      <c r="J11">
        <v>-8.9999999999999993E-3</v>
      </c>
      <c r="K11" s="35">
        <f t="shared" si="3"/>
        <v>1.1464285714285719E-2</v>
      </c>
      <c r="L11" s="35">
        <f t="shared" si="4"/>
        <v>1.470142857142857E-2</v>
      </c>
      <c r="M11" s="35">
        <f t="shared" si="4"/>
        <v>1.3301428571428572E-2</v>
      </c>
      <c r="N11">
        <v>0.1198</v>
      </c>
      <c r="O11">
        <v>-1.8100000000000002E-2</v>
      </c>
      <c r="P11">
        <v>-1.54E-2</v>
      </c>
      <c r="Q11" s="35">
        <f t="shared" si="5"/>
        <v>1.2671428571428139E-3</v>
      </c>
      <c r="R11" s="35">
        <f t="shared" si="6"/>
        <v>2.2401428571428572E-2</v>
      </c>
      <c r="S11" s="35">
        <f t="shared" si="6"/>
        <v>1.9701428571428571E-2</v>
      </c>
      <c r="T11">
        <v>0.10680000000000001</v>
      </c>
      <c r="U11">
        <v>-3.6400000000000002E-2</v>
      </c>
      <c r="V11">
        <v>-1.2999999999999999E-3</v>
      </c>
      <c r="W11" s="35">
        <f t="shared" si="7"/>
        <v>9.821428571428481E-4</v>
      </c>
      <c r="X11" s="35">
        <f t="shared" si="8"/>
        <v>4.0701428571428576E-2</v>
      </c>
      <c r="Y11" s="35">
        <f t="shared" si="8"/>
        <v>3.0014285714285716E-3</v>
      </c>
      <c r="Z11">
        <v>9.4200000000000006E-2</v>
      </c>
      <c r="AA11">
        <v>-2.0500000000000001E-2</v>
      </c>
      <c r="AB11">
        <v>-2.2000000000000001E-3</v>
      </c>
      <c r="AC11" s="35">
        <f t="shared" si="9"/>
        <v>3.2942857142856941E-3</v>
      </c>
      <c r="AD11" s="35">
        <f t="shared" si="10"/>
        <v>2.4801428571428571E-2</v>
      </c>
      <c r="AE11" s="35">
        <f t="shared" si="10"/>
        <v>2.1014285714285714E-3</v>
      </c>
      <c r="AF11">
        <v>9.3399999999999997E-2</v>
      </c>
      <c r="AG11">
        <v>-2.24E-2</v>
      </c>
      <c r="AH11">
        <v>-2.8E-3</v>
      </c>
      <c r="AI11" s="35">
        <f t="shared" si="11"/>
        <v>1.3932142857142907E-2</v>
      </c>
      <c r="AJ11" s="35">
        <f t="shared" si="12"/>
        <v>2.670142857142857E-2</v>
      </c>
      <c r="AK11" s="35">
        <f t="shared" si="12"/>
        <v>1.5014285714285715E-3</v>
      </c>
      <c r="AL11">
        <v>6.25E-2</v>
      </c>
      <c r="AM11">
        <v>5.8999999999999999E-3</v>
      </c>
      <c r="AN11">
        <v>6.0000000000000001E-3</v>
      </c>
      <c r="AO11" s="35">
        <f t="shared" si="13"/>
        <v>2.4477857142857148E-2</v>
      </c>
      <c r="AP11" s="35">
        <f t="shared" si="14"/>
        <v>1.0201428571428571E-2</v>
      </c>
      <c r="AQ11" s="35">
        <f t="shared" si="14"/>
        <v>1.0301428571428572E-2</v>
      </c>
      <c r="AR11">
        <v>3.0300000000000001E-2</v>
      </c>
      <c r="AS11">
        <v>2E-3</v>
      </c>
      <c r="AT11">
        <v>9.2999999999999992E-3</v>
      </c>
      <c r="AU11" s="35">
        <f t="shared" si="15"/>
        <v>1.6434285714285707E-2</v>
      </c>
      <c r="AV11" s="35">
        <f t="shared" si="16"/>
        <v>6.3014285714285715E-3</v>
      </c>
      <c r="AW11" s="35">
        <f t="shared" si="16"/>
        <v>1.360142857142857E-2</v>
      </c>
      <c r="AX11">
        <v>3.4799999999999998E-2</v>
      </c>
      <c r="AY11">
        <v>-2.5000000000000001E-2</v>
      </c>
      <c r="AZ11">
        <v>6.8999999999999999E-3</v>
      </c>
      <c r="BA11" s="35">
        <f t="shared" si="17"/>
        <v>7.8542857142857442E-3</v>
      </c>
      <c r="BB11" s="35">
        <f t="shared" si="18"/>
        <v>2.9301428571428572E-2</v>
      </c>
      <c r="BC11" s="35">
        <f t="shared" si="18"/>
        <v>1.1201428571428571E-2</v>
      </c>
    </row>
    <row r="12" spans="1:55" ht="15">
      <c r="A12" s="1">
        <v>6</v>
      </c>
      <c r="B12">
        <v>0.1118</v>
      </c>
      <c r="C12">
        <v>-1.54E-2</v>
      </c>
      <c r="D12">
        <v>2.3999999999999998E-3</v>
      </c>
      <c r="E12" s="34">
        <f t="shared" si="0"/>
        <v>2.1021428571428441E-3</v>
      </c>
      <c r="F12" s="34">
        <f t="shared" si="1"/>
        <v>1.9492857142857145E-2</v>
      </c>
      <c r="G12" s="34">
        <f t="shared" si="2"/>
        <v>6.7014285714285717E-3</v>
      </c>
      <c r="H12">
        <v>8.3599999999999994E-2</v>
      </c>
      <c r="I12">
        <v>-2.3599999999999999E-2</v>
      </c>
      <c r="J12">
        <v>-3.5000000000000001E-3</v>
      </c>
      <c r="K12" s="35">
        <f t="shared" si="3"/>
        <v>7.364285714285726E-3</v>
      </c>
      <c r="L12" s="35">
        <f t="shared" si="4"/>
        <v>2.790142857142857E-2</v>
      </c>
      <c r="M12" s="35">
        <f t="shared" si="4"/>
        <v>8.0142857142857142E-4</v>
      </c>
      <c r="N12">
        <v>0.1138</v>
      </c>
      <c r="O12">
        <v>-1.7000000000000001E-2</v>
      </c>
      <c r="P12">
        <v>-1.5900000000000001E-2</v>
      </c>
      <c r="Q12" s="35">
        <f t="shared" si="5"/>
        <v>4.7328571428571914E-3</v>
      </c>
      <c r="R12" s="35">
        <f t="shared" si="6"/>
        <v>2.1301428571428572E-2</v>
      </c>
      <c r="S12" s="35">
        <f t="shared" si="6"/>
        <v>2.0201428571428572E-2</v>
      </c>
      <c r="T12">
        <v>0.1111</v>
      </c>
      <c r="U12">
        <v>-3.04E-2</v>
      </c>
      <c r="V12">
        <v>1.4E-3</v>
      </c>
      <c r="W12" s="35">
        <f t="shared" si="7"/>
        <v>5.2821428571428464E-3</v>
      </c>
      <c r="X12" s="35">
        <f t="shared" si="8"/>
        <v>3.4701428571428571E-2</v>
      </c>
      <c r="Y12" s="35">
        <f t="shared" si="8"/>
        <v>5.7014285714285717E-3</v>
      </c>
      <c r="Z12">
        <v>0.1022</v>
      </c>
      <c r="AA12">
        <v>-8.6E-3</v>
      </c>
      <c r="AB12">
        <v>4.3E-3</v>
      </c>
      <c r="AC12" s="35">
        <f t="shared" si="9"/>
        <v>1.1294285714285687E-2</v>
      </c>
      <c r="AD12" s="35">
        <f t="shared" si="10"/>
        <v>1.2901428571428571E-2</v>
      </c>
      <c r="AE12" s="35">
        <f t="shared" si="10"/>
        <v>8.6014285714285724E-3</v>
      </c>
      <c r="AF12">
        <v>8.9800000000000005E-2</v>
      </c>
      <c r="AG12">
        <v>-1.8499999999999999E-2</v>
      </c>
      <c r="AH12">
        <v>3.5999999999999999E-3</v>
      </c>
      <c r="AI12" s="35">
        <f t="shared" si="11"/>
        <v>1.7532142857142899E-2</v>
      </c>
      <c r="AJ12" s="35">
        <f t="shared" si="12"/>
        <v>2.280142857142857E-2</v>
      </c>
      <c r="AK12" s="35">
        <f t="shared" si="12"/>
        <v>7.9014285714285714E-3</v>
      </c>
      <c r="AL12">
        <v>7.4700000000000003E-2</v>
      </c>
      <c r="AM12">
        <v>1.03E-2</v>
      </c>
      <c r="AN12">
        <v>8.9999999999999998E-4</v>
      </c>
      <c r="AO12" s="35">
        <f t="shared" si="13"/>
        <v>1.2277857142857146E-2</v>
      </c>
      <c r="AP12" s="35">
        <f t="shared" si="14"/>
        <v>1.4601428571428571E-2</v>
      </c>
      <c r="AQ12" s="35">
        <f t="shared" si="14"/>
        <v>5.2014285714285713E-3</v>
      </c>
      <c r="AR12">
        <v>3.39E-2</v>
      </c>
      <c r="AS12">
        <v>-1.4E-3</v>
      </c>
      <c r="AT12">
        <v>1.18E-2</v>
      </c>
      <c r="AU12" s="35">
        <f t="shared" si="15"/>
        <v>1.2834285714285708E-2</v>
      </c>
      <c r="AV12" s="35">
        <f t="shared" si="16"/>
        <v>2.9014285714285713E-3</v>
      </c>
      <c r="AW12" s="35">
        <f t="shared" si="16"/>
        <v>1.6101428571428572E-2</v>
      </c>
      <c r="AX12">
        <v>2.9499999999999998E-2</v>
      </c>
      <c r="AY12">
        <v>1.54E-2</v>
      </c>
      <c r="AZ12">
        <v>5.4000000000000003E-3</v>
      </c>
      <c r="BA12" s="35">
        <f t="shared" si="17"/>
        <v>1.3154285714285743E-2</v>
      </c>
      <c r="BB12" s="35">
        <f t="shared" si="18"/>
        <v>1.9701428571428571E-2</v>
      </c>
      <c r="BC12" s="35">
        <f t="shared" si="18"/>
        <v>9.7014285714285727E-3</v>
      </c>
    </row>
    <row r="13" spans="1:55" ht="15">
      <c r="A13" s="1">
        <v>7</v>
      </c>
      <c r="B13">
        <v>0.11169999999999999</v>
      </c>
      <c r="C13">
        <v>-3.8E-3</v>
      </c>
      <c r="D13">
        <v>7.1000000000000004E-3</v>
      </c>
      <c r="E13" s="34">
        <f t="shared" si="0"/>
        <v>2.0021428571428412E-3</v>
      </c>
      <c r="F13" s="34">
        <f t="shared" si="1"/>
        <v>2.9285714285714288E-4</v>
      </c>
      <c r="G13" s="34">
        <f t="shared" si="2"/>
        <v>1.1401428571428573E-2</v>
      </c>
      <c r="H13">
        <v>9.3399999999999997E-2</v>
      </c>
      <c r="I13">
        <v>-1.24E-2</v>
      </c>
      <c r="J13">
        <v>0</v>
      </c>
      <c r="K13" s="35">
        <f t="shared" si="3"/>
        <v>2.4357142857142772E-3</v>
      </c>
      <c r="L13" s="35">
        <f t="shared" si="4"/>
        <v>1.6701428571428572E-2</v>
      </c>
      <c r="M13" s="35">
        <f t="shared" si="4"/>
        <v>4.3014285714285715E-3</v>
      </c>
      <c r="N13">
        <v>0.1087</v>
      </c>
      <c r="O13">
        <v>-2.1999999999999999E-2</v>
      </c>
      <c r="P13">
        <v>-8.3000000000000001E-3</v>
      </c>
      <c r="Q13" s="35">
        <f t="shared" si="5"/>
        <v>9.8328571428571848E-3</v>
      </c>
      <c r="R13" s="35">
        <f t="shared" si="6"/>
        <v>2.6301428571428569E-2</v>
      </c>
      <c r="S13" s="35">
        <f t="shared" si="6"/>
        <v>1.2601428571428572E-2</v>
      </c>
      <c r="T13">
        <v>0.1101</v>
      </c>
      <c r="U13">
        <v>-2.8199999999999999E-2</v>
      </c>
      <c r="V13">
        <v>-1.6999999999999999E-3</v>
      </c>
      <c r="W13" s="35">
        <f t="shared" si="7"/>
        <v>4.2821428571428455E-3</v>
      </c>
      <c r="X13" s="35">
        <f t="shared" si="8"/>
        <v>3.250142857142857E-2</v>
      </c>
      <c r="Y13" s="35">
        <f t="shared" si="8"/>
        <v>2.6014285714285714E-3</v>
      </c>
      <c r="Z13">
        <v>9.8400000000000001E-2</v>
      </c>
      <c r="AA13">
        <v>-2.23E-2</v>
      </c>
      <c r="AB13">
        <v>1.6999999999999999E-3</v>
      </c>
      <c r="AC13" s="35">
        <f t="shared" si="9"/>
        <v>7.4942857142856895E-3</v>
      </c>
      <c r="AD13" s="35">
        <f t="shared" si="10"/>
        <v>2.6601428571428571E-2</v>
      </c>
      <c r="AE13" s="35">
        <f t="shared" si="10"/>
        <v>6.0014285714285716E-3</v>
      </c>
      <c r="AF13">
        <v>0.1037</v>
      </c>
      <c r="AG13">
        <v>-1.52E-2</v>
      </c>
      <c r="AH13">
        <v>2.9999999999999997E-4</v>
      </c>
      <c r="AI13" s="35">
        <f t="shared" si="11"/>
        <v>3.6321428571429032E-3</v>
      </c>
      <c r="AJ13" s="35">
        <f t="shared" si="12"/>
        <v>1.9501428571428572E-2</v>
      </c>
      <c r="AK13" s="35">
        <f t="shared" si="12"/>
        <v>4.6014285714285714E-3</v>
      </c>
      <c r="AL13">
        <v>7.2599999999999998E-2</v>
      </c>
      <c r="AM13">
        <v>1.52E-2</v>
      </c>
      <c r="AN13">
        <v>-2.3E-3</v>
      </c>
      <c r="AO13" s="35">
        <f t="shared" si="13"/>
        <v>1.4377857142857151E-2</v>
      </c>
      <c r="AP13" s="35">
        <f t="shared" si="14"/>
        <v>1.9501428571428572E-2</v>
      </c>
      <c r="AQ13" s="35">
        <f t="shared" si="14"/>
        <v>2.0014285714285715E-3</v>
      </c>
      <c r="AR13">
        <v>3.09E-2</v>
      </c>
      <c r="AS13">
        <v>7.0000000000000001E-3</v>
      </c>
      <c r="AT13">
        <v>9.7999999999999997E-3</v>
      </c>
      <c r="AU13" s="35">
        <f t="shared" si="15"/>
        <v>1.5834285714285707E-2</v>
      </c>
      <c r="AV13" s="35">
        <f t="shared" si="16"/>
        <v>1.1301428571428572E-2</v>
      </c>
      <c r="AW13" s="35">
        <f t="shared" si="16"/>
        <v>1.410142857142857E-2</v>
      </c>
      <c r="AX13">
        <v>3.8300000000000001E-2</v>
      </c>
      <c r="AY13">
        <v>2.47E-2</v>
      </c>
      <c r="AZ13">
        <v>-5.8999999999999999E-3</v>
      </c>
      <c r="BA13" s="35">
        <f t="shared" si="17"/>
        <v>4.3542857142857411E-3</v>
      </c>
      <c r="BB13" s="35">
        <f t="shared" si="18"/>
        <v>2.900142857142857E-2</v>
      </c>
      <c r="BC13" s="35">
        <f t="shared" si="18"/>
        <v>1.0201428571428571E-2</v>
      </c>
    </row>
    <row r="14" spans="1:55" ht="15">
      <c r="A14" s="1">
        <v>8</v>
      </c>
      <c r="B14">
        <v>0.1149</v>
      </c>
      <c r="C14">
        <v>-1.06E-2</v>
      </c>
      <c r="D14">
        <v>2.2000000000000001E-3</v>
      </c>
      <c r="E14" s="34">
        <f t="shared" si="0"/>
        <v>5.2021428571428496E-3</v>
      </c>
      <c r="F14" s="34">
        <f t="shared" si="1"/>
        <v>1.4692857142857143E-2</v>
      </c>
      <c r="G14" s="34">
        <f t="shared" si="2"/>
        <v>6.5014285714285712E-3</v>
      </c>
      <c r="H14">
        <v>7.1400000000000005E-2</v>
      </c>
      <c r="I14">
        <v>-1.4999999999999999E-2</v>
      </c>
      <c r="J14">
        <v>4.3E-3</v>
      </c>
      <c r="K14" s="35">
        <f t="shared" si="3"/>
        <v>1.9564285714285715E-2</v>
      </c>
      <c r="L14" s="35">
        <f t="shared" si="4"/>
        <v>1.930142857142857E-2</v>
      </c>
      <c r="M14" s="35">
        <f t="shared" si="4"/>
        <v>8.6014285714285724E-3</v>
      </c>
      <c r="N14">
        <v>0.11559999999999999</v>
      </c>
      <c r="O14">
        <v>-2.06E-2</v>
      </c>
      <c r="P14">
        <v>-6.4000000000000003E-3</v>
      </c>
      <c r="Q14" s="35">
        <f t="shared" si="5"/>
        <v>2.9328571428571953E-3</v>
      </c>
      <c r="R14" s="35">
        <f t="shared" si="6"/>
        <v>2.4901428571428571E-2</v>
      </c>
      <c r="S14" s="35">
        <f t="shared" si="6"/>
        <v>1.0701428571428572E-2</v>
      </c>
      <c r="T14">
        <v>0.1148</v>
      </c>
      <c r="U14">
        <v>-2.6499999999999999E-2</v>
      </c>
      <c r="V14">
        <v>-3.0000000000000001E-3</v>
      </c>
      <c r="W14" s="35">
        <f t="shared" si="7"/>
        <v>8.9821428571428413E-3</v>
      </c>
      <c r="X14" s="35">
        <f t="shared" si="8"/>
        <v>3.080142857142857E-2</v>
      </c>
      <c r="Y14" s="35">
        <f t="shared" si="8"/>
        <v>1.3014285714285714E-3</v>
      </c>
      <c r="Z14">
        <v>0.1071</v>
      </c>
      <c r="AA14">
        <v>-3.8600000000000002E-2</v>
      </c>
      <c r="AB14">
        <v>-2.3999999999999998E-3</v>
      </c>
      <c r="AC14" s="35">
        <f t="shared" si="9"/>
        <v>1.6194285714285689E-2</v>
      </c>
      <c r="AD14" s="35">
        <f t="shared" si="10"/>
        <v>4.2901428571428576E-2</v>
      </c>
      <c r="AE14" s="35">
        <f t="shared" si="10"/>
        <v>1.9014285714285717E-3</v>
      </c>
      <c r="AF14">
        <v>0.1053</v>
      </c>
      <c r="AG14">
        <v>-1.2500000000000001E-2</v>
      </c>
      <c r="AH14">
        <v>-1.1999999999999999E-3</v>
      </c>
      <c r="AI14" s="35">
        <f t="shared" si="11"/>
        <v>2.032142857142899E-3</v>
      </c>
      <c r="AJ14" s="35">
        <f t="shared" si="12"/>
        <v>1.6801428571428571E-2</v>
      </c>
      <c r="AK14" s="35">
        <f t="shared" si="12"/>
        <v>3.1014285714285718E-3</v>
      </c>
      <c r="AL14">
        <v>7.9500000000000001E-2</v>
      </c>
      <c r="AM14">
        <v>5.7000000000000002E-3</v>
      </c>
      <c r="AN14">
        <v>-1.11E-2</v>
      </c>
      <c r="AO14" s="35">
        <f t="shared" si="13"/>
        <v>7.4778571428571472E-3</v>
      </c>
      <c r="AP14" s="35">
        <f t="shared" si="14"/>
        <v>1.0001428571428571E-2</v>
      </c>
      <c r="AQ14" s="35">
        <f t="shared" si="14"/>
        <v>1.5401428571428573E-2</v>
      </c>
      <c r="AR14">
        <v>2.2499999999999999E-2</v>
      </c>
      <c r="AS14">
        <v>2.06E-2</v>
      </c>
      <c r="AT14">
        <v>4.7000000000000002E-3</v>
      </c>
      <c r="AU14" s="35">
        <f t="shared" si="15"/>
        <v>2.4234285714285708E-2</v>
      </c>
      <c r="AV14" s="35">
        <f t="shared" si="16"/>
        <v>2.4901428571428571E-2</v>
      </c>
      <c r="AW14" s="35">
        <f t="shared" si="16"/>
        <v>9.0014285714285717E-3</v>
      </c>
      <c r="AX14">
        <v>5.8999999999999997E-2</v>
      </c>
      <c r="AY14">
        <v>8.8000000000000005E-3</v>
      </c>
      <c r="AZ14">
        <v>-4.8999999999999998E-3</v>
      </c>
      <c r="BA14" s="35">
        <f t="shared" si="17"/>
        <v>1.6345714285714255E-2</v>
      </c>
      <c r="BB14" s="35">
        <f t="shared" si="18"/>
        <v>1.3101428571428573E-2</v>
      </c>
      <c r="BC14" s="35">
        <f t="shared" si="18"/>
        <v>9.2014285714285722E-3</v>
      </c>
    </row>
    <row r="15" spans="1:55" ht="15">
      <c r="A15" s="1">
        <v>9</v>
      </c>
      <c r="B15">
        <v>0.1179</v>
      </c>
      <c r="C15">
        <v>-1.44E-2</v>
      </c>
      <c r="D15">
        <v>4.1000000000000003E-3</v>
      </c>
      <c r="E15" s="34">
        <f t="shared" si="0"/>
        <v>8.2021428571428523E-3</v>
      </c>
      <c r="F15" s="34">
        <f t="shared" si="1"/>
        <v>1.8492857142857144E-2</v>
      </c>
      <c r="G15" s="34">
        <f t="shared" si="2"/>
        <v>8.4014285714285718E-3</v>
      </c>
      <c r="H15">
        <v>7.0199999999999999E-2</v>
      </c>
      <c r="I15">
        <v>-7.0000000000000001E-3</v>
      </c>
      <c r="J15">
        <v>1.41E-2</v>
      </c>
      <c r="K15" s="35">
        <f t="shared" si="3"/>
        <v>2.0764285714285721E-2</v>
      </c>
      <c r="L15" s="35">
        <f t="shared" si="4"/>
        <v>1.1301428571428572E-2</v>
      </c>
      <c r="M15" s="35">
        <f t="shared" si="4"/>
        <v>1.8401428571428572E-2</v>
      </c>
      <c r="N15">
        <v>0.1171</v>
      </c>
      <c r="O15">
        <v>-1.8100000000000002E-2</v>
      </c>
      <c r="P15">
        <v>-9.1000000000000004E-3</v>
      </c>
      <c r="Q15" s="35">
        <f t="shared" si="5"/>
        <v>1.432857142857194E-3</v>
      </c>
      <c r="R15" s="35">
        <f t="shared" si="6"/>
        <v>2.2401428571428572E-2</v>
      </c>
      <c r="S15" s="35">
        <f t="shared" si="6"/>
        <v>1.3401428571428571E-2</v>
      </c>
      <c r="T15">
        <v>0.1077</v>
      </c>
      <c r="U15">
        <v>-2.8199999999999999E-2</v>
      </c>
      <c r="V15">
        <v>-2.3E-3</v>
      </c>
      <c r="W15" s="35">
        <f t="shared" si="7"/>
        <v>1.8821428571428461E-3</v>
      </c>
      <c r="X15" s="35">
        <f t="shared" si="8"/>
        <v>3.250142857142857E-2</v>
      </c>
      <c r="Y15" s="35">
        <f t="shared" si="8"/>
        <v>2.0014285714285715E-3</v>
      </c>
      <c r="Z15">
        <v>0.10349999999999999</v>
      </c>
      <c r="AA15">
        <v>-3.7499999999999999E-2</v>
      </c>
      <c r="AB15">
        <v>1E-3</v>
      </c>
      <c r="AC15" s="35">
        <f t="shared" si="9"/>
        <v>1.2594285714285683E-2</v>
      </c>
      <c r="AD15" s="35">
        <f t="shared" si="10"/>
        <v>4.1801428571428573E-2</v>
      </c>
      <c r="AE15" s="35">
        <f t="shared" si="10"/>
        <v>5.3014285714285715E-3</v>
      </c>
      <c r="AF15">
        <v>0.1065</v>
      </c>
      <c r="AG15">
        <v>-1.6400000000000001E-2</v>
      </c>
      <c r="AH15">
        <v>-8.2000000000000007E-3</v>
      </c>
      <c r="AI15" s="35">
        <f t="shared" si="11"/>
        <v>8.3214285714290626E-4</v>
      </c>
      <c r="AJ15" s="35">
        <f t="shared" si="12"/>
        <v>2.0701428571428572E-2</v>
      </c>
      <c r="AK15" s="35">
        <f t="shared" si="12"/>
        <v>1.2501428571428573E-2</v>
      </c>
      <c r="AL15">
        <v>7.0300000000000001E-2</v>
      </c>
      <c r="AM15">
        <v>4.4999999999999997E-3</v>
      </c>
      <c r="AN15">
        <v>-1.5100000000000001E-2</v>
      </c>
      <c r="AO15" s="35">
        <f t="shared" si="13"/>
        <v>1.6677857142857147E-2</v>
      </c>
      <c r="AP15" s="35">
        <f t="shared" si="14"/>
        <v>8.8014285714285712E-3</v>
      </c>
      <c r="AQ15" s="35">
        <f t="shared" si="14"/>
        <v>1.9401428571428573E-2</v>
      </c>
      <c r="AR15">
        <v>2.76E-2</v>
      </c>
      <c r="AS15">
        <v>1.04E-2</v>
      </c>
      <c r="AT15">
        <v>1.6000000000000001E-3</v>
      </c>
      <c r="AU15" s="35">
        <f t="shared" si="15"/>
        <v>1.9134285714285708E-2</v>
      </c>
      <c r="AV15" s="35">
        <f t="shared" si="16"/>
        <v>1.470142857142857E-2</v>
      </c>
      <c r="AW15" s="35">
        <f t="shared" si="16"/>
        <v>5.9014285714285714E-3</v>
      </c>
      <c r="AX15">
        <v>5.3600000000000002E-2</v>
      </c>
      <c r="AY15">
        <v>1.0999999999999999E-2</v>
      </c>
      <c r="AZ15">
        <v>-5.4000000000000003E-3</v>
      </c>
      <c r="BA15" s="35">
        <f t="shared" si="17"/>
        <v>1.094571428571426E-2</v>
      </c>
      <c r="BB15" s="35">
        <f t="shared" si="18"/>
        <v>1.530142857142857E-2</v>
      </c>
      <c r="BC15" s="35">
        <f t="shared" si="18"/>
        <v>9.7014285714285727E-3</v>
      </c>
    </row>
    <row r="16" spans="1:55" ht="15">
      <c r="A16" s="1">
        <v>10</v>
      </c>
      <c r="B16">
        <v>0.1182</v>
      </c>
      <c r="C16">
        <v>-1.2200000000000001E-2</v>
      </c>
      <c r="D16">
        <v>7.1999999999999998E-3</v>
      </c>
      <c r="E16" s="34">
        <f t="shared" si="0"/>
        <v>8.502142857142847E-3</v>
      </c>
      <c r="F16" s="34">
        <f t="shared" si="1"/>
        <v>1.6292857142857144E-2</v>
      </c>
      <c r="G16" s="34">
        <f t="shared" si="2"/>
        <v>1.1501428571428572E-2</v>
      </c>
      <c r="H16">
        <v>7.8799999999999995E-2</v>
      </c>
      <c r="I16">
        <v>-2.0400000000000001E-2</v>
      </c>
      <c r="J16">
        <v>4.4000000000000003E-3</v>
      </c>
      <c r="K16" s="35">
        <f t="shared" si="3"/>
        <v>1.2164285714285725E-2</v>
      </c>
      <c r="L16" s="35">
        <f t="shared" si="4"/>
        <v>2.4701428571428572E-2</v>
      </c>
      <c r="M16" s="35">
        <f t="shared" si="4"/>
        <v>8.7014285714285718E-3</v>
      </c>
      <c r="N16">
        <v>0.11899999999999999</v>
      </c>
      <c r="O16">
        <v>-1.5800000000000002E-2</v>
      </c>
      <c r="P16">
        <v>-8.6999999999999994E-3</v>
      </c>
      <c r="Q16" s="35">
        <f t="shared" si="5"/>
        <v>4.671428571428049E-4</v>
      </c>
      <c r="R16" s="35">
        <f t="shared" si="6"/>
        <v>2.0101428571428572E-2</v>
      </c>
      <c r="S16" s="35">
        <f t="shared" si="6"/>
        <v>1.300142857142857E-2</v>
      </c>
      <c r="T16">
        <v>0.1091</v>
      </c>
      <c r="U16">
        <v>-3.2500000000000001E-2</v>
      </c>
      <c r="V16">
        <v>-8.0000000000000004E-4</v>
      </c>
      <c r="W16" s="35">
        <f t="shared" si="7"/>
        <v>3.2821428571428446E-3</v>
      </c>
      <c r="X16" s="35">
        <f t="shared" si="8"/>
        <v>3.6801428571428575E-2</v>
      </c>
      <c r="Y16" s="35">
        <f t="shared" si="8"/>
        <v>3.5014285714285716E-3</v>
      </c>
      <c r="Z16">
        <v>0.105</v>
      </c>
      <c r="AA16">
        <v>-3.04E-2</v>
      </c>
      <c r="AB16">
        <v>6.0000000000000001E-3</v>
      </c>
      <c r="AC16" s="35">
        <f t="shared" si="9"/>
        <v>1.4094285714285684E-2</v>
      </c>
      <c r="AD16" s="35">
        <f t="shared" si="10"/>
        <v>3.4701428571428571E-2</v>
      </c>
      <c r="AE16" s="35">
        <f t="shared" si="10"/>
        <v>1.0301428571428572E-2</v>
      </c>
      <c r="AF16">
        <v>0.1138</v>
      </c>
      <c r="AG16">
        <v>-3.5900000000000001E-2</v>
      </c>
      <c r="AH16">
        <v>-1.55E-2</v>
      </c>
      <c r="AI16" s="35">
        <f t="shared" si="11"/>
        <v>6.4678571428570947E-3</v>
      </c>
      <c r="AJ16" s="35">
        <f t="shared" si="12"/>
        <v>4.0201428571428575E-2</v>
      </c>
      <c r="AK16" s="35">
        <f t="shared" si="12"/>
        <v>1.9801428571428571E-2</v>
      </c>
      <c r="AL16">
        <v>6.2199999999999998E-2</v>
      </c>
      <c r="AM16">
        <v>-3.7000000000000002E-3</v>
      </c>
      <c r="AN16">
        <v>-1.1599999999999999E-2</v>
      </c>
      <c r="AO16" s="35">
        <f t="shared" si="13"/>
        <v>2.477785714285715E-2</v>
      </c>
      <c r="AP16" s="35">
        <f t="shared" si="14"/>
        <v>6.0142857142857133E-4</v>
      </c>
      <c r="AQ16" s="35">
        <f t="shared" si="14"/>
        <v>1.590142857142857E-2</v>
      </c>
      <c r="AR16">
        <v>3.3000000000000002E-2</v>
      </c>
      <c r="AS16">
        <v>1.3599999999999999E-2</v>
      </c>
      <c r="AT16">
        <v>-1E-4</v>
      </c>
      <c r="AU16" s="35">
        <f t="shared" si="15"/>
        <v>1.3734285714285706E-2</v>
      </c>
      <c r="AV16" s="35">
        <f t="shared" si="16"/>
        <v>1.7901428571428572E-2</v>
      </c>
      <c r="AW16" s="35">
        <f t="shared" si="16"/>
        <v>4.2014285714285712E-3</v>
      </c>
      <c r="AX16">
        <v>4.6199999999999998E-2</v>
      </c>
      <c r="AY16">
        <v>8.9999999999999998E-4</v>
      </c>
      <c r="AZ16">
        <v>-7.9000000000000008E-3</v>
      </c>
      <c r="BA16" s="35">
        <f t="shared" si="17"/>
        <v>3.5457142857142562E-3</v>
      </c>
      <c r="BB16" s="35">
        <f t="shared" si="18"/>
        <v>5.2014285714285713E-3</v>
      </c>
      <c r="BC16" s="35">
        <f t="shared" si="18"/>
        <v>1.2201428571428571E-2</v>
      </c>
    </row>
    <row r="17" spans="1:55" ht="15">
      <c r="A17" s="1">
        <v>11</v>
      </c>
      <c r="B17">
        <v>0.1205</v>
      </c>
      <c r="C17">
        <v>-6.8999999999999999E-3</v>
      </c>
      <c r="D17">
        <v>6.1999999999999998E-3</v>
      </c>
      <c r="E17" s="34">
        <f t="shared" si="0"/>
        <v>1.0802142857142844E-2</v>
      </c>
      <c r="F17" s="34">
        <f t="shared" si="1"/>
        <v>1.0992857142857143E-2</v>
      </c>
      <c r="G17" s="34">
        <f t="shared" si="2"/>
        <v>1.0501428571428571E-2</v>
      </c>
      <c r="H17">
        <v>7.85E-2</v>
      </c>
      <c r="I17">
        <v>-3.4000000000000002E-2</v>
      </c>
      <c r="J17">
        <v>8.0000000000000002E-3</v>
      </c>
      <c r="K17" s="35">
        <f t="shared" si="3"/>
        <v>1.2464285714285719E-2</v>
      </c>
      <c r="L17" s="35">
        <f t="shared" si="4"/>
        <v>3.8301428571428577E-2</v>
      </c>
      <c r="M17" s="35">
        <f t="shared" si="4"/>
        <v>1.2301428571428571E-2</v>
      </c>
      <c r="N17">
        <v>0.1195</v>
      </c>
      <c r="O17">
        <v>-2.3099999999999999E-2</v>
      </c>
      <c r="P17">
        <v>-4.7000000000000002E-3</v>
      </c>
      <c r="Q17" s="35">
        <f t="shared" si="5"/>
        <v>9.6714285714280535E-4</v>
      </c>
      <c r="R17" s="35">
        <f t="shared" si="6"/>
        <v>2.740142857142857E-2</v>
      </c>
      <c r="S17" s="35">
        <f t="shared" si="6"/>
        <v>9.0014285714285717E-3</v>
      </c>
      <c r="T17">
        <v>0.10249999999999999</v>
      </c>
      <c r="U17">
        <v>-3.2099999999999997E-2</v>
      </c>
      <c r="V17">
        <v>1.1999999999999999E-3</v>
      </c>
      <c r="W17" s="35">
        <f t="shared" si="7"/>
        <v>3.317857142857164E-3</v>
      </c>
      <c r="X17" s="35">
        <f t="shared" si="8"/>
        <v>3.6401428571428571E-2</v>
      </c>
      <c r="Y17" s="35">
        <f t="shared" si="8"/>
        <v>5.5014285714285712E-3</v>
      </c>
      <c r="Z17">
        <v>9.7900000000000001E-2</v>
      </c>
      <c r="AA17">
        <v>-3.4299999999999997E-2</v>
      </c>
      <c r="AB17">
        <v>7.4000000000000003E-3</v>
      </c>
      <c r="AC17" s="35">
        <f t="shared" si="9"/>
        <v>6.994285714285689E-3</v>
      </c>
      <c r="AD17" s="35">
        <f t="shared" si="10"/>
        <v>3.8601428571428571E-2</v>
      </c>
      <c r="AE17" s="35">
        <f t="shared" si="10"/>
        <v>1.1701428571428571E-2</v>
      </c>
      <c r="AF17">
        <v>0.1086</v>
      </c>
      <c r="AG17">
        <v>-4.1599999999999998E-2</v>
      </c>
      <c r="AH17">
        <v>-1.1900000000000001E-2</v>
      </c>
      <c r="AI17" s="35">
        <f t="shared" si="11"/>
        <v>1.2678571428570984E-3</v>
      </c>
      <c r="AJ17" s="35">
        <f t="shared" si="12"/>
        <v>4.5901428571428572E-2</v>
      </c>
      <c r="AK17" s="35">
        <f t="shared" si="12"/>
        <v>1.6201428571428571E-2</v>
      </c>
      <c r="AL17">
        <v>7.3800000000000004E-2</v>
      </c>
      <c r="AM17">
        <v>-1.6400000000000001E-2</v>
      </c>
      <c r="AN17">
        <v>-1.6000000000000001E-3</v>
      </c>
      <c r="AO17" s="35">
        <f t="shared" si="13"/>
        <v>1.3177857142857144E-2</v>
      </c>
      <c r="AP17" s="35">
        <f t="shared" si="14"/>
        <v>2.0701428571428572E-2</v>
      </c>
      <c r="AQ17" s="35">
        <f t="shared" si="14"/>
        <v>2.7014285714285716E-3</v>
      </c>
      <c r="AR17">
        <v>2.29E-2</v>
      </c>
      <c r="AS17">
        <v>4.1999999999999997E-3</v>
      </c>
      <c r="AT17">
        <v>-4.5999999999999999E-3</v>
      </c>
      <c r="AU17" s="35">
        <f t="shared" si="15"/>
        <v>2.3834285714285707E-2</v>
      </c>
      <c r="AV17" s="35">
        <f t="shared" si="16"/>
        <v>8.5014285714285712E-3</v>
      </c>
      <c r="AW17" s="35">
        <f t="shared" si="16"/>
        <v>8.9014285714285706E-3</v>
      </c>
      <c r="AX17">
        <v>1.9199999999999998E-2</v>
      </c>
      <c r="AY17">
        <v>5.0000000000000001E-4</v>
      </c>
      <c r="AZ17">
        <v>-5.1999999999999998E-3</v>
      </c>
      <c r="BA17" s="35">
        <f t="shared" si="17"/>
        <v>2.3454285714285743E-2</v>
      </c>
      <c r="BB17" s="35">
        <f t="shared" si="18"/>
        <v>4.8014285714285711E-3</v>
      </c>
      <c r="BC17" s="35">
        <f t="shared" si="18"/>
        <v>9.5014285714285704E-3</v>
      </c>
    </row>
    <row r="18" spans="1:55" ht="15">
      <c r="A18" s="1">
        <v>12</v>
      </c>
      <c r="B18">
        <v>0.1193</v>
      </c>
      <c r="C18">
        <v>-6.7000000000000002E-3</v>
      </c>
      <c r="D18">
        <v>4.7000000000000002E-3</v>
      </c>
      <c r="E18" s="34">
        <f t="shared" si="0"/>
        <v>9.6021428571428508E-3</v>
      </c>
      <c r="F18" s="34">
        <f t="shared" si="1"/>
        <v>1.0792857142857142E-2</v>
      </c>
      <c r="G18" s="34">
        <f t="shared" si="2"/>
        <v>9.0014285714285717E-3</v>
      </c>
      <c r="H18">
        <v>8.43E-2</v>
      </c>
      <c r="I18">
        <v>-2.01E-2</v>
      </c>
      <c r="J18">
        <v>0.01</v>
      </c>
      <c r="K18" s="35">
        <f t="shared" si="3"/>
        <v>6.6642857142857198E-3</v>
      </c>
      <c r="L18" s="35">
        <f t="shared" si="4"/>
        <v>2.440142857142857E-2</v>
      </c>
      <c r="M18" s="35">
        <f t="shared" si="4"/>
        <v>1.4301428571428573E-2</v>
      </c>
      <c r="N18">
        <v>0.11650000000000001</v>
      </c>
      <c r="O18">
        <v>-2.6800000000000001E-2</v>
      </c>
      <c r="P18">
        <v>-5.7000000000000002E-3</v>
      </c>
      <c r="Q18" s="35">
        <f t="shared" si="5"/>
        <v>2.0328571428571834E-3</v>
      </c>
      <c r="R18" s="35">
        <f t="shared" si="6"/>
        <v>3.1101428571428572E-2</v>
      </c>
      <c r="S18" s="35">
        <f t="shared" si="6"/>
        <v>1.0001428571428571E-2</v>
      </c>
      <c r="T18">
        <v>0.1022</v>
      </c>
      <c r="U18">
        <v>-2.8400000000000002E-2</v>
      </c>
      <c r="V18">
        <v>3.3999999999999998E-3</v>
      </c>
      <c r="W18" s="35">
        <f t="shared" si="7"/>
        <v>3.6178571428571588E-3</v>
      </c>
      <c r="X18" s="35">
        <f t="shared" si="8"/>
        <v>3.2701428571428576E-2</v>
      </c>
      <c r="Y18" s="35">
        <f t="shared" si="8"/>
        <v>7.7014285714285709E-3</v>
      </c>
      <c r="Z18">
        <v>9.9900000000000003E-2</v>
      </c>
      <c r="AA18">
        <v>-2.7699999999999999E-2</v>
      </c>
      <c r="AB18">
        <v>8.8999999999999999E-3</v>
      </c>
      <c r="AC18" s="35">
        <f t="shared" si="9"/>
        <v>8.9942857142856908E-3</v>
      </c>
      <c r="AD18" s="35">
        <f t="shared" si="10"/>
        <v>3.200142857142857E-2</v>
      </c>
      <c r="AE18" s="35">
        <f t="shared" si="10"/>
        <v>1.3201428571428572E-2</v>
      </c>
      <c r="AF18">
        <v>0.1134</v>
      </c>
      <c r="AG18">
        <v>-2.9700000000000001E-2</v>
      </c>
      <c r="AH18">
        <v>-6.7000000000000002E-3</v>
      </c>
      <c r="AI18" s="35">
        <f t="shared" si="11"/>
        <v>6.0678571428570971E-3</v>
      </c>
      <c r="AJ18" s="35">
        <f t="shared" si="12"/>
        <v>3.4001428571428571E-2</v>
      </c>
      <c r="AK18" s="35">
        <f t="shared" si="12"/>
        <v>1.1001428571428572E-2</v>
      </c>
      <c r="AL18">
        <v>7.2900000000000006E-2</v>
      </c>
      <c r="AM18">
        <v>-1.2500000000000001E-2</v>
      </c>
      <c r="AN18">
        <v>1.9E-3</v>
      </c>
      <c r="AO18" s="35">
        <f t="shared" si="13"/>
        <v>1.4077857142857142E-2</v>
      </c>
      <c r="AP18" s="35">
        <f t="shared" si="14"/>
        <v>1.6801428571428571E-2</v>
      </c>
      <c r="AQ18" s="35">
        <f t="shared" si="14"/>
        <v>6.2014285714285713E-3</v>
      </c>
      <c r="AR18">
        <v>2.5700000000000001E-2</v>
      </c>
      <c r="AS18">
        <v>-1.2200000000000001E-2</v>
      </c>
      <c r="AT18">
        <v>-7.6E-3</v>
      </c>
      <c r="AU18" s="35">
        <f t="shared" si="15"/>
        <v>2.1034285714285707E-2</v>
      </c>
      <c r="AV18" s="35">
        <f t="shared" si="16"/>
        <v>1.6501428571428573E-2</v>
      </c>
      <c r="AW18" s="35">
        <f t="shared" si="16"/>
        <v>1.1901428571428571E-2</v>
      </c>
      <c r="AX18">
        <v>2.6800000000000001E-2</v>
      </c>
      <c r="AY18">
        <v>-2.6499999999999999E-2</v>
      </c>
      <c r="AZ18">
        <v>5.9999999999999995E-4</v>
      </c>
      <c r="BA18" s="35">
        <f t="shared" si="17"/>
        <v>1.5854285714285741E-2</v>
      </c>
      <c r="BB18" s="35">
        <f t="shared" si="18"/>
        <v>3.080142857142857E-2</v>
      </c>
      <c r="BC18" s="35">
        <f t="shared" si="18"/>
        <v>4.9014285714285713E-3</v>
      </c>
    </row>
    <row r="19" spans="1:55" ht="15">
      <c r="A19" s="1">
        <v>13</v>
      </c>
      <c r="B19">
        <v>0.11899999999999999</v>
      </c>
      <c r="C19">
        <v>-6.7000000000000002E-3</v>
      </c>
      <c r="D19">
        <v>3.2000000000000002E-3</v>
      </c>
      <c r="E19" s="34">
        <f t="shared" si="0"/>
        <v>9.3021428571428422E-3</v>
      </c>
      <c r="F19" s="34">
        <f t="shared" si="1"/>
        <v>1.0792857142857142E-2</v>
      </c>
      <c r="G19" s="34">
        <f t="shared" si="2"/>
        <v>7.5014285714285721E-3</v>
      </c>
      <c r="H19">
        <v>8.9599999999999999E-2</v>
      </c>
      <c r="I19">
        <v>-9.9000000000000008E-3</v>
      </c>
      <c r="J19">
        <v>-3.5999999999999999E-3</v>
      </c>
      <c r="K19" s="35">
        <f t="shared" si="3"/>
        <v>1.3642857142857207E-3</v>
      </c>
      <c r="L19" s="35">
        <f t="shared" si="4"/>
        <v>1.4201428571428573E-2</v>
      </c>
      <c r="M19" s="35">
        <f t="shared" si="4"/>
        <v>7.014285714285716E-4</v>
      </c>
      <c r="N19">
        <v>0.1164</v>
      </c>
      <c r="O19">
        <v>-2.3800000000000002E-2</v>
      </c>
      <c r="P19">
        <v>-5.4999999999999997E-3</v>
      </c>
      <c r="Q19" s="35">
        <f t="shared" si="5"/>
        <v>2.1328571428571863E-3</v>
      </c>
      <c r="R19" s="35">
        <f t="shared" si="6"/>
        <v>2.8101428571428572E-2</v>
      </c>
      <c r="S19" s="35">
        <f t="shared" si="6"/>
        <v>9.801428571428572E-3</v>
      </c>
      <c r="T19">
        <v>0.1084</v>
      </c>
      <c r="U19">
        <v>-2.6100000000000002E-2</v>
      </c>
      <c r="V19">
        <v>1.2999999999999999E-3</v>
      </c>
      <c r="W19" s="35">
        <f t="shared" si="7"/>
        <v>2.5821428571428384E-3</v>
      </c>
      <c r="X19" s="35">
        <f t="shared" si="8"/>
        <v>3.0401428571428572E-2</v>
      </c>
      <c r="Y19" s="35">
        <f t="shared" si="8"/>
        <v>5.6014285714285714E-3</v>
      </c>
      <c r="Z19">
        <v>9.6600000000000005E-2</v>
      </c>
      <c r="AA19">
        <v>-3.1199999999999999E-2</v>
      </c>
      <c r="AB19">
        <v>5.4000000000000003E-3</v>
      </c>
      <c r="AC19" s="35">
        <f t="shared" si="9"/>
        <v>5.6942857142856934E-3</v>
      </c>
      <c r="AD19" s="35">
        <f t="shared" si="10"/>
        <v>3.5501428571428573E-2</v>
      </c>
      <c r="AE19" s="35">
        <f t="shared" si="10"/>
        <v>9.7014285714285727E-3</v>
      </c>
      <c r="AF19">
        <v>0.1143</v>
      </c>
      <c r="AG19">
        <v>-2.93E-2</v>
      </c>
      <c r="AH19">
        <v>-9.1999999999999998E-3</v>
      </c>
      <c r="AI19" s="35">
        <f t="shared" si="11"/>
        <v>6.9678571428570951E-3</v>
      </c>
      <c r="AJ19" s="35">
        <f t="shared" si="12"/>
        <v>3.3601428571428574E-2</v>
      </c>
      <c r="AK19" s="35">
        <f t="shared" si="12"/>
        <v>1.350142857142857E-2</v>
      </c>
      <c r="AL19">
        <v>9.1700000000000004E-2</v>
      </c>
      <c r="AM19">
        <v>4.0000000000000002E-4</v>
      </c>
      <c r="AN19">
        <v>-6.9999999999999999E-4</v>
      </c>
      <c r="AO19" s="35">
        <f t="shared" si="13"/>
        <v>4.7221428571428553E-3</v>
      </c>
      <c r="AP19" s="35">
        <f t="shared" si="14"/>
        <v>4.7014285714285717E-3</v>
      </c>
      <c r="AQ19" s="35">
        <f t="shared" si="14"/>
        <v>3.6014285714285714E-3</v>
      </c>
      <c r="AR19">
        <v>2.8500000000000001E-2</v>
      </c>
      <c r="AS19">
        <v>-1.6E-2</v>
      </c>
      <c r="AT19">
        <v>-1.21E-2</v>
      </c>
      <c r="AU19" s="35">
        <f t="shared" si="15"/>
        <v>1.8234285714285706E-2</v>
      </c>
      <c r="AV19" s="35">
        <f t="shared" si="16"/>
        <v>2.0301428571428571E-2</v>
      </c>
      <c r="AW19" s="35">
        <f t="shared" si="16"/>
        <v>1.640142857142857E-2</v>
      </c>
      <c r="AX19">
        <v>4.7500000000000001E-2</v>
      </c>
      <c r="AY19">
        <v>-2.29E-2</v>
      </c>
      <c r="AZ19">
        <v>-8.2000000000000007E-3</v>
      </c>
      <c r="BA19" s="35">
        <f t="shared" si="17"/>
        <v>4.8457142857142588E-3</v>
      </c>
      <c r="BB19" s="35">
        <f t="shared" si="18"/>
        <v>2.7201428571428571E-2</v>
      </c>
      <c r="BC19" s="35">
        <f t="shared" si="18"/>
        <v>1.2501428571428573E-2</v>
      </c>
    </row>
    <row r="20" spans="1:55" ht="15">
      <c r="A20" s="1">
        <v>14</v>
      </c>
      <c r="B20">
        <v>0.10730000000000001</v>
      </c>
      <c r="C20">
        <v>-5.4000000000000003E-3</v>
      </c>
      <c r="D20">
        <v>1.1000000000000001E-3</v>
      </c>
      <c r="E20" s="34">
        <f t="shared" si="0"/>
        <v>2.397857142857146E-3</v>
      </c>
      <c r="F20" s="34">
        <f t="shared" si="1"/>
        <v>9.4928571428571432E-3</v>
      </c>
      <c r="G20" s="34">
        <f t="shared" si="2"/>
        <v>5.4014285714285718E-3</v>
      </c>
      <c r="H20">
        <v>8.7599999999999997E-2</v>
      </c>
      <c r="I20">
        <v>-2.0799999999999999E-2</v>
      </c>
      <c r="J20">
        <v>-2.8999999999999998E-3</v>
      </c>
      <c r="K20" s="35">
        <f t="shared" si="3"/>
        <v>3.3642857142857224E-3</v>
      </c>
      <c r="L20" s="35">
        <f t="shared" si="4"/>
        <v>2.510142857142857E-2</v>
      </c>
      <c r="M20" s="35">
        <f t="shared" si="4"/>
        <v>1.4014285714285717E-3</v>
      </c>
      <c r="N20">
        <v>0.1212</v>
      </c>
      <c r="O20">
        <v>-1.9699999999999999E-2</v>
      </c>
      <c r="P20">
        <v>-4.4999999999999997E-3</v>
      </c>
      <c r="Q20" s="35">
        <f t="shared" si="5"/>
        <v>2.6671428571428124E-3</v>
      </c>
      <c r="R20" s="35">
        <f t="shared" si="6"/>
        <v>2.4001428571428569E-2</v>
      </c>
      <c r="S20" s="35">
        <f t="shared" si="6"/>
        <v>8.8014285714285712E-3</v>
      </c>
      <c r="T20">
        <v>0.1075</v>
      </c>
      <c r="U20">
        <v>-2.5000000000000001E-2</v>
      </c>
      <c r="V20">
        <v>-1.2999999999999999E-3</v>
      </c>
      <c r="W20" s="35">
        <f t="shared" si="7"/>
        <v>1.6821428571428404E-3</v>
      </c>
      <c r="X20" s="35">
        <f t="shared" si="8"/>
        <v>2.9301428571428572E-2</v>
      </c>
      <c r="Y20" s="35">
        <f t="shared" si="8"/>
        <v>3.0014285714285716E-3</v>
      </c>
      <c r="Z20">
        <v>0.10299999999999999</v>
      </c>
      <c r="AA20">
        <v>-1.6400000000000001E-2</v>
      </c>
      <c r="AB20">
        <v>-3.0999999999999999E-3</v>
      </c>
      <c r="AC20" s="35">
        <f t="shared" si="9"/>
        <v>1.2094285714285682E-2</v>
      </c>
      <c r="AD20" s="35">
        <f t="shared" si="10"/>
        <v>2.0701428571428572E-2</v>
      </c>
      <c r="AE20" s="35">
        <f t="shared" si="10"/>
        <v>1.2014285714285716E-3</v>
      </c>
      <c r="AF20">
        <v>0.11650000000000001</v>
      </c>
      <c r="AG20">
        <v>-3.27E-2</v>
      </c>
      <c r="AH20">
        <v>-0.01</v>
      </c>
      <c r="AI20" s="35">
        <f t="shared" si="11"/>
        <v>9.1678571428571026E-3</v>
      </c>
      <c r="AJ20" s="35">
        <f t="shared" si="12"/>
        <v>3.7001428571428574E-2</v>
      </c>
      <c r="AK20" s="35">
        <f t="shared" si="12"/>
        <v>1.4301428571428573E-2</v>
      </c>
      <c r="AL20">
        <v>8.3799999999999999E-2</v>
      </c>
      <c r="AM20">
        <v>-1.2999999999999999E-3</v>
      </c>
      <c r="AN20">
        <v>-5.5999999999999999E-3</v>
      </c>
      <c r="AO20" s="35">
        <f t="shared" si="13"/>
        <v>3.1778571428571489E-3</v>
      </c>
      <c r="AP20" s="35">
        <f t="shared" si="14"/>
        <v>3.0014285714285716E-3</v>
      </c>
      <c r="AQ20" s="35">
        <f t="shared" si="14"/>
        <v>9.9014285714285714E-3</v>
      </c>
      <c r="AR20">
        <v>1.72E-2</v>
      </c>
      <c r="AS20">
        <v>-9.1000000000000004E-3</v>
      </c>
      <c r="AT20">
        <v>-1.09E-2</v>
      </c>
      <c r="AU20" s="35">
        <f t="shared" si="15"/>
        <v>2.9534285714285707E-2</v>
      </c>
      <c r="AV20" s="35">
        <f t="shared" si="16"/>
        <v>1.3401428571428571E-2</v>
      </c>
      <c r="AW20" s="35">
        <f t="shared" si="16"/>
        <v>1.5201428571428571E-2</v>
      </c>
      <c r="AX20">
        <v>4.7899999999999998E-2</v>
      </c>
      <c r="AY20">
        <v>-2.7699999999999999E-2</v>
      </c>
      <c r="AZ20">
        <v>-1.46E-2</v>
      </c>
      <c r="BA20" s="35">
        <f t="shared" si="17"/>
        <v>5.2457142857142564E-3</v>
      </c>
      <c r="BB20" s="35">
        <f t="shared" si="18"/>
        <v>3.200142857142857E-2</v>
      </c>
      <c r="BC20" s="35">
        <f t="shared" si="18"/>
        <v>1.8901428571428572E-2</v>
      </c>
    </row>
    <row r="21" spans="1:55" ht="15">
      <c r="A21" s="1">
        <v>15</v>
      </c>
      <c r="B21">
        <v>0.1099</v>
      </c>
      <c r="C21">
        <v>6.9999999999999999E-4</v>
      </c>
      <c r="D21">
        <v>-1E-3</v>
      </c>
      <c r="E21" s="34">
        <f t="shared" si="0"/>
        <v>2.0214285714284519E-4</v>
      </c>
      <c r="F21" s="34">
        <f t="shared" si="1"/>
        <v>4.792857142857143E-3</v>
      </c>
      <c r="G21" s="34">
        <f t="shared" si="2"/>
        <v>3.3014285714285715E-3</v>
      </c>
      <c r="H21">
        <v>8.5199999999999998E-2</v>
      </c>
      <c r="I21">
        <v>-2.2599999999999999E-2</v>
      </c>
      <c r="J21">
        <v>-2.8E-3</v>
      </c>
      <c r="K21" s="35">
        <f t="shared" si="3"/>
        <v>5.7642857142857218E-3</v>
      </c>
      <c r="L21" s="35">
        <f t="shared" si="4"/>
        <v>2.6901428571428569E-2</v>
      </c>
      <c r="M21" s="35">
        <f t="shared" si="4"/>
        <v>1.5014285714285715E-3</v>
      </c>
      <c r="N21">
        <v>0.1201</v>
      </c>
      <c r="O21">
        <v>-1.67E-2</v>
      </c>
      <c r="P21">
        <v>-3.8E-3</v>
      </c>
      <c r="Q21" s="35">
        <f t="shared" si="5"/>
        <v>1.5671428571428087E-3</v>
      </c>
      <c r="R21" s="35">
        <f t="shared" si="6"/>
        <v>2.100142857142857E-2</v>
      </c>
      <c r="S21" s="35">
        <f t="shared" si="6"/>
        <v>5.014285714285715E-4</v>
      </c>
      <c r="T21">
        <v>0.10829999999999999</v>
      </c>
      <c r="U21">
        <v>-2.4500000000000001E-2</v>
      </c>
      <c r="V21">
        <v>-3.8999999999999998E-3</v>
      </c>
      <c r="W21" s="35">
        <f t="shared" si="7"/>
        <v>2.4821428571428356E-3</v>
      </c>
      <c r="X21" s="35">
        <f t="shared" si="8"/>
        <v>2.8801428571428572E-2</v>
      </c>
      <c r="Y21" s="35">
        <f t="shared" si="8"/>
        <v>4.0142857142857168E-4</v>
      </c>
      <c r="Z21">
        <v>9.8000000000000004E-2</v>
      </c>
      <c r="AA21">
        <v>-2.8500000000000001E-2</v>
      </c>
      <c r="AB21">
        <v>-4.0000000000000001E-3</v>
      </c>
      <c r="AC21" s="35">
        <f t="shared" si="9"/>
        <v>7.0942857142856919E-3</v>
      </c>
      <c r="AD21" s="35">
        <f t="shared" si="10"/>
        <v>3.2801428571428572E-2</v>
      </c>
      <c r="AE21" s="35">
        <f t="shared" si="10"/>
        <v>3.0142857142857141E-4</v>
      </c>
      <c r="AF21">
        <v>0.1153</v>
      </c>
      <c r="AG21">
        <v>-3.5200000000000002E-2</v>
      </c>
      <c r="AH21">
        <v>-5.1999999999999998E-3</v>
      </c>
      <c r="AI21" s="35">
        <f t="shared" si="11"/>
        <v>7.967857142857096E-3</v>
      </c>
      <c r="AJ21" s="35">
        <f t="shared" si="12"/>
        <v>3.9501428571428576E-2</v>
      </c>
      <c r="AK21" s="35">
        <f t="shared" si="12"/>
        <v>9.5014285714285704E-3</v>
      </c>
      <c r="AL21">
        <v>9.5000000000000001E-2</v>
      </c>
      <c r="AM21">
        <v>4.7000000000000002E-3</v>
      </c>
      <c r="AN21">
        <v>-4.1999999999999997E-3</v>
      </c>
      <c r="AO21" s="35">
        <f t="shared" si="13"/>
        <v>8.0221428571428527E-3</v>
      </c>
      <c r="AP21" s="35">
        <f t="shared" si="14"/>
        <v>9.0014285714285717E-3</v>
      </c>
      <c r="AQ21" s="35">
        <f t="shared" si="14"/>
        <v>1.0142857142857176E-4</v>
      </c>
      <c r="AR21">
        <v>2.76E-2</v>
      </c>
      <c r="AS21">
        <v>-8.9999999999999993E-3</v>
      </c>
      <c r="AT21">
        <v>-1.2E-2</v>
      </c>
      <c r="AU21" s="35">
        <f t="shared" si="15"/>
        <v>1.9134285714285708E-2</v>
      </c>
      <c r="AV21" s="35">
        <f t="shared" si="16"/>
        <v>1.3301428571428572E-2</v>
      </c>
      <c r="AW21" s="35">
        <f t="shared" si="16"/>
        <v>1.6301428571428571E-2</v>
      </c>
      <c r="AX21">
        <v>3.9699999999999999E-2</v>
      </c>
      <c r="AY21">
        <v>-0.02</v>
      </c>
      <c r="AZ21">
        <v>-5.4999999999999997E-3</v>
      </c>
      <c r="BA21" s="35">
        <f t="shared" si="17"/>
        <v>2.9542857142857426E-3</v>
      </c>
      <c r="BB21" s="35">
        <f t="shared" si="18"/>
        <v>2.4301428571428571E-2</v>
      </c>
      <c r="BC21" s="35">
        <f t="shared" si="18"/>
        <v>9.801428571428572E-3</v>
      </c>
    </row>
    <row r="22" spans="1:55" ht="15">
      <c r="A22" s="1">
        <v>16</v>
      </c>
      <c r="B22">
        <v>0.1119</v>
      </c>
      <c r="C22">
        <v>-4.0000000000000001E-3</v>
      </c>
      <c r="D22">
        <v>-1.2999999999999999E-3</v>
      </c>
      <c r="E22" s="34">
        <f t="shared" si="0"/>
        <v>2.202142857142847E-3</v>
      </c>
      <c r="F22" s="34">
        <f t="shared" si="1"/>
        <v>9.2857142857142791E-5</v>
      </c>
      <c r="G22" s="34">
        <f t="shared" si="2"/>
        <v>3.0014285714285716E-3</v>
      </c>
      <c r="H22">
        <v>8.9899999999999994E-2</v>
      </c>
      <c r="I22">
        <v>-2.1399999999999999E-2</v>
      </c>
      <c r="J22">
        <v>6.4999999999999997E-3</v>
      </c>
      <c r="K22" s="35">
        <f t="shared" si="3"/>
        <v>1.0642857142857259E-3</v>
      </c>
      <c r="L22" s="35">
        <f t="shared" si="4"/>
        <v>2.570142857142857E-2</v>
      </c>
      <c r="M22" s="35">
        <f t="shared" si="4"/>
        <v>1.0801428571428571E-2</v>
      </c>
      <c r="N22">
        <v>0.1202</v>
      </c>
      <c r="O22">
        <v>-2.06E-2</v>
      </c>
      <c r="P22">
        <v>-2.3E-3</v>
      </c>
      <c r="Q22" s="35">
        <f t="shared" si="5"/>
        <v>1.6671428571428115E-3</v>
      </c>
      <c r="R22" s="35">
        <f t="shared" si="6"/>
        <v>2.4901428571428571E-2</v>
      </c>
      <c r="S22" s="35">
        <f t="shared" si="6"/>
        <v>2.0014285714285715E-3</v>
      </c>
      <c r="T22">
        <v>0.1066</v>
      </c>
      <c r="U22">
        <v>-2.9100000000000001E-2</v>
      </c>
      <c r="V22">
        <v>-2E-3</v>
      </c>
      <c r="W22" s="35">
        <f t="shared" si="7"/>
        <v>7.8214285714284237E-4</v>
      </c>
      <c r="X22" s="35">
        <f t="shared" si="8"/>
        <v>3.3401428571428575E-2</v>
      </c>
      <c r="Y22" s="35">
        <f t="shared" si="8"/>
        <v>2.3014285714285715E-3</v>
      </c>
      <c r="Z22">
        <v>8.5900000000000004E-2</v>
      </c>
      <c r="AA22">
        <v>-6.7000000000000002E-3</v>
      </c>
      <c r="AB22">
        <v>3.3999999999999998E-3</v>
      </c>
      <c r="AC22" s="35">
        <f t="shared" si="9"/>
        <v>5.0057142857143078E-3</v>
      </c>
      <c r="AD22" s="35">
        <f t="shared" si="10"/>
        <v>1.1001428571428572E-2</v>
      </c>
      <c r="AE22" s="35">
        <f t="shared" si="10"/>
        <v>7.7014285714285709E-3</v>
      </c>
      <c r="AF22">
        <v>0.1167</v>
      </c>
      <c r="AG22">
        <v>-2.52E-2</v>
      </c>
      <c r="AH22">
        <v>-6.4999999999999997E-3</v>
      </c>
      <c r="AI22" s="35">
        <f t="shared" si="11"/>
        <v>9.3678571428570945E-3</v>
      </c>
      <c r="AJ22" s="35">
        <f t="shared" si="12"/>
        <v>2.9501428571428571E-2</v>
      </c>
      <c r="AK22" s="35">
        <f t="shared" si="12"/>
        <v>1.0801428571428571E-2</v>
      </c>
      <c r="AL22">
        <v>9.1899999999999996E-2</v>
      </c>
      <c r="AM22">
        <v>1.01E-2</v>
      </c>
      <c r="AN22">
        <v>-5.8999999999999999E-3</v>
      </c>
      <c r="AO22" s="35">
        <f t="shared" si="13"/>
        <v>4.9221428571428472E-3</v>
      </c>
      <c r="AP22" s="35">
        <f t="shared" si="14"/>
        <v>1.4401428571428572E-2</v>
      </c>
      <c r="AQ22" s="35">
        <f t="shared" si="14"/>
        <v>1.0201428571428571E-2</v>
      </c>
      <c r="AR22">
        <v>3.32E-2</v>
      </c>
      <c r="AS22">
        <v>-1.44E-2</v>
      </c>
      <c r="AT22">
        <v>-9.7999999999999997E-3</v>
      </c>
      <c r="AU22" s="35">
        <f t="shared" si="15"/>
        <v>1.3534285714285707E-2</v>
      </c>
      <c r="AV22" s="35">
        <f t="shared" si="16"/>
        <v>1.870142857142857E-2</v>
      </c>
      <c r="AW22" s="35">
        <f t="shared" si="16"/>
        <v>1.410142857142857E-2</v>
      </c>
      <c r="AX22">
        <v>4.5600000000000002E-2</v>
      </c>
      <c r="AY22">
        <v>-2.1100000000000001E-2</v>
      </c>
      <c r="AZ22">
        <v>-2.5000000000000001E-3</v>
      </c>
      <c r="BA22" s="35">
        <f t="shared" si="17"/>
        <v>2.9457142857142599E-3</v>
      </c>
      <c r="BB22" s="35">
        <f t="shared" si="18"/>
        <v>2.5401428571428571E-2</v>
      </c>
      <c r="BC22" s="35">
        <f t="shared" si="18"/>
        <v>1.8014285714285714E-3</v>
      </c>
    </row>
    <row r="23" spans="1:55" ht="15">
      <c r="A23" s="1">
        <v>17</v>
      </c>
      <c r="B23">
        <v>0.1014</v>
      </c>
      <c r="C23">
        <v>-0.01</v>
      </c>
      <c r="D23">
        <v>1.5E-3</v>
      </c>
      <c r="E23" s="34">
        <f t="shared" si="0"/>
        <v>8.2978571428571485E-3</v>
      </c>
      <c r="F23" s="34">
        <f t="shared" si="1"/>
        <v>1.4092857142857143E-2</v>
      </c>
      <c r="G23" s="34">
        <f t="shared" si="2"/>
        <v>5.801428571428572E-3</v>
      </c>
      <c r="H23">
        <v>0.11269999999999999</v>
      </c>
      <c r="I23">
        <v>-2.9499999999999998E-2</v>
      </c>
      <c r="J23">
        <v>3.3999999999999998E-3</v>
      </c>
      <c r="K23" s="35">
        <f t="shared" si="3"/>
        <v>2.1735714285714275E-2</v>
      </c>
      <c r="L23" s="35">
        <f t="shared" si="4"/>
        <v>3.3801428571428573E-2</v>
      </c>
      <c r="M23" s="35">
        <f t="shared" si="4"/>
        <v>7.7014285714285709E-3</v>
      </c>
      <c r="N23">
        <v>0.1187</v>
      </c>
      <c r="O23">
        <v>-1.7600000000000001E-2</v>
      </c>
      <c r="P23">
        <v>-5.9999999999999995E-4</v>
      </c>
      <c r="Q23" s="35">
        <f t="shared" si="5"/>
        <v>1.6714285714281019E-4</v>
      </c>
      <c r="R23" s="35">
        <f t="shared" si="6"/>
        <v>2.1901428571428572E-2</v>
      </c>
      <c r="S23" s="35">
        <f t="shared" si="6"/>
        <v>3.7014285714285717E-3</v>
      </c>
      <c r="T23">
        <v>0.1118</v>
      </c>
      <c r="U23">
        <v>-2.75E-2</v>
      </c>
      <c r="V23">
        <v>1.1999999999999999E-3</v>
      </c>
      <c r="W23" s="35">
        <f t="shared" si="7"/>
        <v>5.9821428571428387E-3</v>
      </c>
      <c r="X23" s="35">
        <f t="shared" si="8"/>
        <v>3.1801428571428571E-2</v>
      </c>
      <c r="Y23" s="35">
        <f t="shared" si="8"/>
        <v>5.5014285714285712E-3</v>
      </c>
      <c r="Z23">
        <v>9.6799999999999997E-2</v>
      </c>
      <c r="AA23">
        <v>-4.7999999999999996E-3</v>
      </c>
      <c r="AB23">
        <v>2.9999999999999997E-4</v>
      </c>
      <c r="AC23" s="35">
        <f t="shared" si="9"/>
        <v>5.8942857142856853E-3</v>
      </c>
      <c r="AD23" s="35">
        <f t="shared" si="10"/>
        <v>9.1014285714285711E-3</v>
      </c>
      <c r="AE23" s="35">
        <f t="shared" si="10"/>
        <v>4.6014285714285714E-3</v>
      </c>
      <c r="AF23">
        <v>0.1114</v>
      </c>
      <c r="AG23">
        <v>-3.9100000000000003E-2</v>
      </c>
      <c r="AH23">
        <v>-7.0000000000000001E-3</v>
      </c>
      <c r="AI23" s="35">
        <f t="shared" si="11"/>
        <v>4.0678571428570953E-3</v>
      </c>
      <c r="AJ23" s="35">
        <f t="shared" si="12"/>
        <v>4.3401428571428577E-2</v>
      </c>
      <c r="AK23" s="35">
        <f t="shared" si="12"/>
        <v>1.1301428571428572E-2</v>
      </c>
      <c r="AL23">
        <v>9.1300000000000006E-2</v>
      </c>
      <c r="AM23">
        <v>2.3999999999999998E-3</v>
      </c>
      <c r="AN23">
        <v>-8.8000000000000005E-3</v>
      </c>
      <c r="AO23" s="35">
        <f t="shared" si="13"/>
        <v>4.3221428571428577E-3</v>
      </c>
      <c r="AP23" s="35">
        <f t="shared" si="14"/>
        <v>6.7014285714285717E-3</v>
      </c>
      <c r="AQ23" s="35">
        <f t="shared" si="14"/>
        <v>1.3101428571428573E-2</v>
      </c>
      <c r="AR23">
        <v>2.3400000000000001E-2</v>
      </c>
      <c r="AS23">
        <v>-1.9199999999999998E-2</v>
      </c>
      <c r="AT23">
        <v>-6.8999999999999999E-3</v>
      </c>
      <c r="AU23" s="35">
        <f t="shared" si="15"/>
        <v>2.3334285714285707E-2</v>
      </c>
      <c r="AV23" s="35">
        <f t="shared" si="16"/>
        <v>2.3501428571428569E-2</v>
      </c>
      <c r="AW23" s="35">
        <f t="shared" si="16"/>
        <v>1.1201428571428571E-2</v>
      </c>
      <c r="AX23">
        <v>3.95E-2</v>
      </c>
      <c r="AY23">
        <v>-2.9399999999999999E-2</v>
      </c>
      <c r="AZ23">
        <v>-9.7000000000000003E-3</v>
      </c>
      <c r="BA23" s="35">
        <f t="shared" si="17"/>
        <v>3.1542857142857414E-3</v>
      </c>
      <c r="BB23" s="35">
        <f t="shared" si="18"/>
        <v>3.370142857142857E-2</v>
      </c>
      <c r="BC23" s="35">
        <f t="shared" si="18"/>
        <v>1.4001428571428571E-2</v>
      </c>
    </row>
    <row r="24" spans="1:55" ht="15">
      <c r="A24" s="1">
        <v>18</v>
      </c>
      <c r="B24">
        <v>0.10340000000000001</v>
      </c>
      <c r="C24">
        <v>-5.0000000000000001E-3</v>
      </c>
      <c r="D24">
        <v>-7.7999999999999996E-3</v>
      </c>
      <c r="E24" s="34">
        <f t="shared" si="0"/>
        <v>6.2978571428571467E-3</v>
      </c>
      <c r="F24" s="34">
        <f t="shared" si="1"/>
        <v>9.0928571428571421E-3</v>
      </c>
      <c r="G24" s="34">
        <f t="shared" si="2"/>
        <v>1.2101428571428572E-2</v>
      </c>
      <c r="H24">
        <v>9.69E-2</v>
      </c>
      <c r="I24">
        <v>-2.98E-2</v>
      </c>
      <c r="J24">
        <v>-4.0000000000000001E-3</v>
      </c>
      <c r="K24" s="35">
        <f t="shared" si="3"/>
        <v>5.9357142857142803E-3</v>
      </c>
      <c r="L24" s="35">
        <f t="shared" si="4"/>
        <v>3.4101428571428574E-2</v>
      </c>
      <c r="M24" s="35">
        <f t="shared" si="4"/>
        <v>3.0142857142857141E-4</v>
      </c>
      <c r="N24">
        <v>0.1195</v>
      </c>
      <c r="O24">
        <v>-1.9E-2</v>
      </c>
      <c r="P24">
        <v>-5.8999999999999999E-3</v>
      </c>
      <c r="Q24" s="35">
        <f t="shared" si="5"/>
        <v>9.6714285714280535E-4</v>
      </c>
      <c r="R24" s="35">
        <f t="shared" si="6"/>
        <v>2.330142857142857E-2</v>
      </c>
      <c r="S24" s="35">
        <f t="shared" si="6"/>
        <v>1.0201428571428571E-2</v>
      </c>
      <c r="T24">
        <v>0.113</v>
      </c>
      <c r="U24">
        <v>-1.52E-2</v>
      </c>
      <c r="V24">
        <v>-5.7999999999999996E-3</v>
      </c>
      <c r="W24" s="35">
        <f t="shared" si="7"/>
        <v>7.1821428571428453E-3</v>
      </c>
      <c r="X24" s="35">
        <f t="shared" si="8"/>
        <v>1.9501428571428572E-2</v>
      </c>
      <c r="Y24" s="35">
        <f t="shared" si="8"/>
        <v>1.010142857142857E-2</v>
      </c>
      <c r="Z24">
        <v>8.6199999999999999E-2</v>
      </c>
      <c r="AA24">
        <v>1.5E-3</v>
      </c>
      <c r="AB24">
        <v>2.8E-3</v>
      </c>
      <c r="AC24" s="35">
        <f t="shared" si="9"/>
        <v>4.705714285714313E-3</v>
      </c>
      <c r="AD24" s="35">
        <f t="shared" si="10"/>
        <v>5.801428571428572E-3</v>
      </c>
      <c r="AE24" s="35">
        <f t="shared" si="10"/>
        <v>7.101428571428571E-3</v>
      </c>
      <c r="AF24">
        <v>0.10340000000000001</v>
      </c>
      <c r="AG24">
        <v>-4.9399999999999999E-2</v>
      </c>
      <c r="AH24">
        <v>-7.7999999999999996E-3</v>
      </c>
      <c r="AI24" s="35">
        <f t="shared" si="11"/>
        <v>3.9321428571428979E-3</v>
      </c>
      <c r="AJ24" s="35">
        <f t="shared" si="12"/>
        <v>5.3701428571428574E-2</v>
      </c>
      <c r="AK24" s="35">
        <f t="shared" si="12"/>
        <v>1.2101428571428572E-2</v>
      </c>
      <c r="AL24">
        <v>9.3299999999999994E-2</v>
      </c>
      <c r="AM24">
        <v>3.0999999999999999E-3</v>
      </c>
      <c r="AN24">
        <v>-1.17E-2</v>
      </c>
      <c r="AO24" s="35">
        <f t="shared" si="13"/>
        <v>6.3221428571428456E-3</v>
      </c>
      <c r="AP24" s="35">
        <f t="shared" si="14"/>
        <v>7.401428571428571E-3</v>
      </c>
      <c r="AQ24" s="35">
        <f t="shared" si="14"/>
        <v>1.6001428571428573E-2</v>
      </c>
      <c r="AR24">
        <v>7.0000000000000001E-3</v>
      </c>
      <c r="AS24">
        <v>-2.41E-2</v>
      </c>
      <c r="AT24">
        <v>-5.4999999999999997E-3</v>
      </c>
      <c r="AU24" s="35">
        <f t="shared" si="15"/>
        <v>3.9734285714285708E-2</v>
      </c>
      <c r="AV24" s="35">
        <f t="shared" si="16"/>
        <v>2.8401428571428571E-2</v>
      </c>
      <c r="AW24" s="35">
        <f t="shared" si="16"/>
        <v>9.801428571428572E-3</v>
      </c>
      <c r="AX24">
        <v>1.7299999999999999E-2</v>
      </c>
      <c r="AY24">
        <v>-1.15E-2</v>
      </c>
      <c r="AZ24">
        <v>-5.1000000000000004E-3</v>
      </c>
      <c r="BA24" s="35">
        <f t="shared" si="17"/>
        <v>2.5354285714285742E-2</v>
      </c>
      <c r="BB24" s="35">
        <f t="shared" si="18"/>
        <v>1.580142857142857E-2</v>
      </c>
      <c r="BC24" s="35">
        <f t="shared" si="18"/>
        <v>9.401428571428571E-3</v>
      </c>
    </row>
    <row r="25" spans="1:55" ht="15">
      <c r="A25" s="1">
        <v>19</v>
      </c>
      <c r="B25">
        <v>9.5500000000000002E-2</v>
      </c>
      <c r="C25">
        <v>-7.1000000000000004E-3</v>
      </c>
      <c r="D25">
        <v>-8.6999999999999994E-3</v>
      </c>
      <c r="E25" s="34">
        <f t="shared" si="0"/>
        <v>1.4197857142857151E-2</v>
      </c>
      <c r="F25" s="34">
        <f t="shared" si="1"/>
        <v>1.1192857142857143E-2</v>
      </c>
      <c r="G25" s="34">
        <f t="shared" si="2"/>
        <v>1.300142857142857E-2</v>
      </c>
      <c r="H25">
        <v>7.4399999999999994E-2</v>
      </c>
      <c r="I25">
        <v>-3.5200000000000002E-2</v>
      </c>
      <c r="J25">
        <v>-2.3999999999999998E-3</v>
      </c>
      <c r="K25" s="35">
        <f t="shared" si="3"/>
        <v>1.6564285714285726E-2</v>
      </c>
      <c r="L25" s="35">
        <f t="shared" si="4"/>
        <v>3.9501428571428576E-2</v>
      </c>
      <c r="M25" s="35">
        <f t="shared" si="4"/>
        <v>1.9014285714285717E-3</v>
      </c>
      <c r="N25">
        <v>0.11550000000000001</v>
      </c>
      <c r="O25">
        <v>-2.1299999999999999E-2</v>
      </c>
      <c r="P25">
        <v>-8.3000000000000001E-3</v>
      </c>
      <c r="Q25" s="35">
        <f t="shared" si="5"/>
        <v>3.0328571428571843E-3</v>
      </c>
      <c r="R25" s="35">
        <f t="shared" si="6"/>
        <v>2.560142857142857E-2</v>
      </c>
      <c r="S25" s="35">
        <f t="shared" si="6"/>
        <v>1.2601428571428572E-2</v>
      </c>
      <c r="T25">
        <v>0.1074</v>
      </c>
      <c r="U25">
        <v>-1.61E-2</v>
      </c>
      <c r="V25">
        <v>-4.7000000000000002E-3</v>
      </c>
      <c r="W25" s="35">
        <f t="shared" si="7"/>
        <v>1.5821428571428375E-3</v>
      </c>
      <c r="X25" s="35">
        <f t="shared" si="8"/>
        <v>2.040142857142857E-2</v>
      </c>
      <c r="Y25" s="35">
        <f t="shared" si="8"/>
        <v>9.0014285714285717E-3</v>
      </c>
      <c r="Z25">
        <v>8.6300000000000002E-2</v>
      </c>
      <c r="AA25">
        <v>-2.8999999999999998E-3</v>
      </c>
      <c r="AB25">
        <v>-3.0999999999999999E-3</v>
      </c>
      <c r="AC25" s="35">
        <f t="shared" si="9"/>
        <v>4.6057142857143102E-3</v>
      </c>
      <c r="AD25" s="35">
        <f t="shared" si="10"/>
        <v>1.4014285714285717E-3</v>
      </c>
      <c r="AE25" s="35">
        <f t="shared" si="10"/>
        <v>1.2014285714285716E-3</v>
      </c>
      <c r="AF25">
        <v>0.1119</v>
      </c>
      <c r="AG25">
        <v>-3.5400000000000001E-2</v>
      </c>
      <c r="AH25">
        <v>-8.2000000000000007E-3</v>
      </c>
      <c r="AI25" s="35">
        <f t="shared" si="11"/>
        <v>4.5678571428570958E-3</v>
      </c>
      <c r="AJ25" s="35">
        <f t="shared" si="12"/>
        <v>3.9701428571428575E-2</v>
      </c>
      <c r="AK25" s="35">
        <f t="shared" si="12"/>
        <v>1.2501428571428573E-2</v>
      </c>
      <c r="AL25">
        <v>9.1200000000000003E-2</v>
      </c>
      <c r="AM25">
        <v>8.8999999999999999E-3</v>
      </c>
      <c r="AN25">
        <v>-1.61E-2</v>
      </c>
      <c r="AO25" s="35">
        <f t="shared" si="13"/>
        <v>4.2221428571428549E-3</v>
      </c>
      <c r="AP25" s="35">
        <f t="shared" si="14"/>
        <v>1.3201428571428572E-2</v>
      </c>
      <c r="AQ25" s="35">
        <f t="shared" si="14"/>
        <v>2.040142857142857E-2</v>
      </c>
      <c r="AR25">
        <v>1.03E-2</v>
      </c>
      <c r="AS25">
        <v>-2.8000000000000001E-2</v>
      </c>
      <c r="AT25">
        <v>-7.0000000000000001E-3</v>
      </c>
      <c r="AU25" s="35">
        <f t="shared" si="15"/>
        <v>3.6434285714285711E-2</v>
      </c>
      <c r="AV25" s="35">
        <f t="shared" si="16"/>
        <v>3.2301428571428571E-2</v>
      </c>
      <c r="AW25" s="35">
        <f t="shared" si="16"/>
        <v>1.1301428571428572E-2</v>
      </c>
      <c r="AX25">
        <v>3.3E-3</v>
      </c>
      <c r="AY25">
        <v>-8.6E-3</v>
      </c>
      <c r="AZ25">
        <v>2.0400000000000001E-2</v>
      </c>
      <c r="BA25" s="35">
        <f t="shared" si="17"/>
        <v>3.9354285714285744E-2</v>
      </c>
      <c r="BB25" s="35">
        <f t="shared" si="18"/>
        <v>1.2901428571428571E-2</v>
      </c>
      <c r="BC25" s="35">
        <f t="shared" si="18"/>
        <v>2.4701428571428572E-2</v>
      </c>
    </row>
    <row r="26" spans="1:55" ht="15">
      <c r="A26" s="1">
        <v>20</v>
      </c>
      <c r="B26">
        <v>9.5200000000000007E-2</v>
      </c>
      <c r="C26">
        <v>-3.0000000000000001E-3</v>
      </c>
      <c r="D26">
        <v>-6.3E-3</v>
      </c>
      <c r="E26" s="34">
        <f t="shared" si="0"/>
        <v>1.4497857142857146E-2</v>
      </c>
      <c r="F26" s="34">
        <f t="shared" si="1"/>
        <v>1.0928571428571428E-3</v>
      </c>
      <c r="G26" s="34">
        <f t="shared" si="2"/>
        <v>1.0601428571428571E-2</v>
      </c>
      <c r="H26">
        <v>8.2799999999999999E-2</v>
      </c>
      <c r="I26">
        <v>-2.4E-2</v>
      </c>
      <c r="J26">
        <v>3.5000000000000001E-3</v>
      </c>
      <c r="K26" s="35">
        <f t="shared" si="3"/>
        <v>8.1642857142857211E-3</v>
      </c>
      <c r="L26" s="35">
        <f t="shared" si="4"/>
        <v>2.8301428571428571E-2</v>
      </c>
      <c r="M26" s="35">
        <f t="shared" si="4"/>
        <v>7.801428571428572E-3</v>
      </c>
      <c r="N26">
        <v>0.1203</v>
      </c>
      <c r="O26">
        <v>-1.9900000000000001E-2</v>
      </c>
      <c r="P26">
        <v>-8.2000000000000007E-3</v>
      </c>
      <c r="Q26" s="35">
        <f t="shared" si="5"/>
        <v>1.7671428571428144E-3</v>
      </c>
      <c r="R26" s="35">
        <f t="shared" si="6"/>
        <v>2.4201428571428572E-2</v>
      </c>
      <c r="S26" s="35">
        <f t="shared" si="6"/>
        <v>1.2501428571428573E-2</v>
      </c>
      <c r="T26">
        <v>0.1055</v>
      </c>
      <c r="U26">
        <v>-2.0199999999999999E-2</v>
      </c>
      <c r="V26">
        <v>-2.3E-3</v>
      </c>
      <c r="W26" s="35">
        <f t="shared" si="7"/>
        <v>3.1785714285716138E-4</v>
      </c>
      <c r="X26" s="35">
        <f t="shared" si="8"/>
        <v>2.450142857142857E-2</v>
      </c>
      <c r="Y26" s="35">
        <f t="shared" si="8"/>
        <v>2.0014285714285715E-3</v>
      </c>
      <c r="Z26">
        <v>8.8300000000000003E-2</v>
      </c>
      <c r="AA26">
        <v>-1.17E-2</v>
      </c>
      <c r="AB26">
        <v>-7.7000000000000002E-3</v>
      </c>
      <c r="AC26" s="35">
        <f t="shared" si="9"/>
        <v>2.6057142857143084E-3</v>
      </c>
      <c r="AD26" s="35">
        <f t="shared" si="10"/>
        <v>1.6001428571428573E-2</v>
      </c>
      <c r="AE26" s="35">
        <f t="shared" si="10"/>
        <v>1.2001428571428573E-2</v>
      </c>
      <c r="AF26">
        <v>0.1172</v>
      </c>
      <c r="AG26">
        <v>-2.9700000000000001E-2</v>
      </c>
      <c r="AH26">
        <v>-1.3599999999999999E-2</v>
      </c>
      <c r="AI26" s="35">
        <f t="shared" si="11"/>
        <v>9.8678571428570949E-3</v>
      </c>
      <c r="AJ26" s="35">
        <f t="shared" si="12"/>
        <v>3.4001428571428571E-2</v>
      </c>
      <c r="AK26" s="35">
        <f t="shared" si="12"/>
        <v>1.7901428571428572E-2</v>
      </c>
      <c r="AL26">
        <v>8.7099999999999997E-2</v>
      </c>
      <c r="AM26">
        <v>-4.3E-3</v>
      </c>
      <c r="AN26">
        <v>-1.44E-2</v>
      </c>
      <c r="AO26" s="35">
        <f t="shared" si="13"/>
        <v>1.2214285714284845E-4</v>
      </c>
      <c r="AP26" s="35">
        <f t="shared" si="14"/>
        <v>1.4285714285714943E-6</v>
      </c>
      <c r="AQ26" s="35">
        <f t="shared" si="14"/>
        <v>1.870142857142857E-2</v>
      </c>
      <c r="AR26">
        <v>2.4199999999999999E-2</v>
      </c>
      <c r="AS26">
        <v>-1.4200000000000001E-2</v>
      </c>
      <c r="AT26">
        <v>2.2000000000000001E-3</v>
      </c>
      <c r="AU26" s="35">
        <f t="shared" si="15"/>
        <v>2.2534285714285708E-2</v>
      </c>
      <c r="AV26" s="35">
        <f t="shared" si="16"/>
        <v>1.8501428571428571E-2</v>
      </c>
      <c r="AW26" s="35">
        <f t="shared" si="16"/>
        <v>6.5014285714285712E-3</v>
      </c>
      <c r="AX26">
        <v>1.6999999999999999E-3</v>
      </c>
      <c r="AY26">
        <v>-1.18E-2</v>
      </c>
      <c r="AZ26">
        <v>2.24E-2</v>
      </c>
      <c r="BA26" s="35">
        <f t="shared" si="17"/>
        <v>4.0954285714285742E-2</v>
      </c>
      <c r="BB26" s="35">
        <f t="shared" si="18"/>
        <v>1.6101428571428572E-2</v>
      </c>
      <c r="BC26" s="35">
        <f t="shared" si="18"/>
        <v>2.670142857142857E-2</v>
      </c>
    </row>
    <row r="27" spans="1:55" ht="15">
      <c r="A27" s="1">
        <v>21</v>
      </c>
      <c r="B27">
        <v>9.2399999999999996E-2</v>
      </c>
      <c r="C27">
        <v>1E-3</v>
      </c>
      <c r="D27">
        <v>-1.1299999999999999E-2</v>
      </c>
      <c r="E27" s="34">
        <f t="shared" si="0"/>
        <v>1.7297857142857156E-2</v>
      </c>
      <c r="F27" s="34">
        <f t="shared" si="1"/>
        <v>5.0928571428571429E-3</v>
      </c>
      <c r="G27" s="34">
        <f t="shared" si="2"/>
        <v>1.5601428571428572E-2</v>
      </c>
      <c r="H27">
        <v>9.7100000000000006E-2</v>
      </c>
      <c r="I27">
        <v>-1.8200000000000001E-2</v>
      </c>
      <c r="J27">
        <v>8.0000000000000004E-4</v>
      </c>
      <c r="K27" s="35">
        <f t="shared" si="3"/>
        <v>6.135714285714286E-3</v>
      </c>
      <c r="L27" s="35">
        <f t="shared" si="4"/>
        <v>2.2501428571428572E-2</v>
      </c>
      <c r="M27" s="35">
        <f t="shared" si="4"/>
        <v>5.1014285714285719E-3</v>
      </c>
      <c r="N27">
        <v>0.1057</v>
      </c>
      <c r="O27">
        <v>-1.41E-2</v>
      </c>
      <c r="P27">
        <v>-5.4000000000000003E-3</v>
      </c>
      <c r="Q27" s="35">
        <f t="shared" si="5"/>
        <v>1.2832857142857187E-2</v>
      </c>
      <c r="R27" s="35">
        <f t="shared" si="6"/>
        <v>1.8401428571428572E-2</v>
      </c>
      <c r="S27" s="35">
        <f t="shared" si="6"/>
        <v>9.7014285714285727E-3</v>
      </c>
      <c r="T27">
        <v>0.108</v>
      </c>
      <c r="U27">
        <v>-2.0899999999999998E-2</v>
      </c>
      <c r="V27">
        <v>-5.0000000000000001E-4</v>
      </c>
      <c r="W27" s="35">
        <f t="shared" si="7"/>
        <v>2.1821428571428408E-3</v>
      </c>
      <c r="X27" s="35">
        <f t="shared" si="8"/>
        <v>2.5201428571428569E-2</v>
      </c>
      <c r="Y27" s="35">
        <f t="shared" si="8"/>
        <v>3.8014285714285715E-3</v>
      </c>
      <c r="Z27">
        <v>8.0500000000000002E-2</v>
      </c>
      <c r="AA27">
        <v>-1.77E-2</v>
      </c>
      <c r="AB27">
        <v>-7.3000000000000001E-3</v>
      </c>
      <c r="AC27" s="35">
        <f t="shared" si="9"/>
        <v>1.040571428571431E-2</v>
      </c>
      <c r="AD27" s="35">
        <f t="shared" si="10"/>
        <v>2.2001428571428571E-2</v>
      </c>
      <c r="AE27" s="35">
        <f t="shared" si="10"/>
        <v>1.1601428571428572E-2</v>
      </c>
      <c r="AF27">
        <v>0.1148</v>
      </c>
      <c r="AG27">
        <v>-3.7199999999999997E-2</v>
      </c>
      <c r="AH27">
        <v>-5.0000000000000001E-3</v>
      </c>
      <c r="AI27" s="35">
        <f t="shared" si="11"/>
        <v>7.4678571428570956E-3</v>
      </c>
      <c r="AJ27" s="35">
        <f t="shared" si="12"/>
        <v>4.1501428571428571E-2</v>
      </c>
      <c r="AK27" s="35">
        <f t="shared" si="12"/>
        <v>9.3014285714285716E-3</v>
      </c>
      <c r="AL27">
        <v>8.9200000000000002E-2</v>
      </c>
      <c r="AM27">
        <v>-7.4000000000000003E-3</v>
      </c>
      <c r="AN27">
        <v>-8.0999999999999996E-3</v>
      </c>
      <c r="AO27" s="35">
        <f t="shared" si="13"/>
        <v>2.2221428571428531E-3</v>
      </c>
      <c r="AP27" s="35">
        <f t="shared" si="14"/>
        <v>1.1701428571428571E-2</v>
      </c>
      <c r="AQ27" s="35">
        <f t="shared" si="14"/>
        <v>1.240142857142857E-2</v>
      </c>
      <c r="AR27">
        <v>1.5100000000000001E-2</v>
      </c>
      <c r="AS27">
        <v>-9.9000000000000008E-3</v>
      </c>
      <c r="AT27">
        <v>4.1000000000000003E-3</v>
      </c>
      <c r="AU27" s="35">
        <f t="shared" si="15"/>
        <v>3.1634285714285705E-2</v>
      </c>
      <c r="AV27" s="35">
        <f t="shared" si="16"/>
        <v>1.4201428571428573E-2</v>
      </c>
      <c r="AW27" s="35">
        <f t="shared" si="16"/>
        <v>8.4014285714285718E-3</v>
      </c>
      <c r="AX27">
        <v>1.67E-2</v>
      </c>
      <c r="AY27">
        <v>5.9999999999999995E-4</v>
      </c>
      <c r="AZ27">
        <v>2.2200000000000001E-2</v>
      </c>
      <c r="BA27" s="35">
        <f t="shared" si="17"/>
        <v>2.5954285714285742E-2</v>
      </c>
      <c r="BB27" s="35">
        <f t="shared" si="18"/>
        <v>4.9014285714285713E-3</v>
      </c>
      <c r="BC27" s="35">
        <f t="shared" si="18"/>
        <v>2.6501428571428572E-2</v>
      </c>
    </row>
    <row r="28" spans="1:55" ht="15">
      <c r="A28" s="1">
        <v>22</v>
      </c>
      <c r="B28">
        <v>8.8999999999999996E-2</v>
      </c>
      <c r="C28">
        <v>-5.9999999999999995E-4</v>
      </c>
      <c r="D28">
        <v>-1.14E-2</v>
      </c>
      <c r="E28" s="34">
        <f t="shared" si="0"/>
        <v>2.0697857142857157E-2</v>
      </c>
      <c r="F28" s="34">
        <f t="shared" si="1"/>
        <v>3.492857142857143E-3</v>
      </c>
      <c r="G28" s="34">
        <f t="shared" si="2"/>
        <v>1.5701428571428571E-2</v>
      </c>
      <c r="H28">
        <v>7.3200000000000001E-2</v>
      </c>
      <c r="I28">
        <v>-2.46E-2</v>
      </c>
      <c r="J28">
        <v>-2.3E-3</v>
      </c>
      <c r="K28" s="35">
        <f t="shared" si="3"/>
        <v>1.7764285714285719E-2</v>
      </c>
      <c r="L28" s="35">
        <f t="shared" si="4"/>
        <v>2.8901428571428571E-2</v>
      </c>
      <c r="M28" s="35">
        <f t="shared" si="4"/>
        <v>2.0014285714285715E-3</v>
      </c>
      <c r="N28">
        <v>0.1106</v>
      </c>
      <c r="O28">
        <v>-1.47E-2</v>
      </c>
      <c r="P28">
        <v>2.2000000000000001E-3</v>
      </c>
      <c r="Q28" s="35">
        <f t="shared" si="5"/>
        <v>7.9328571428571859E-3</v>
      </c>
      <c r="R28" s="35">
        <f t="shared" si="6"/>
        <v>1.9001428571428572E-2</v>
      </c>
      <c r="S28" s="35">
        <f t="shared" si="6"/>
        <v>6.5014285714285712E-3</v>
      </c>
      <c r="T28">
        <v>0.10920000000000001</v>
      </c>
      <c r="U28">
        <v>-2.1999999999999999E-2</v>
      </c>
      <c r="V28">
        <v>-2.9999999999999997E-4</v>
      </c>
      <c r="W28" s="35">
        <f t="shared" si="7"/>
        <v>3.3821428571428475E-3</v>
      </c>
      <c r="X28" s="35">
        <f t="shared" si="8"/>
        <v>2.6301428571428569E-2</v>
      </c>
      <c r="Y28" s="35">
        <f t="shared" si="8"/>
        <v>4.0014285714285716E-3</v>
      </c>
      <c r="Z28">
        <v>8.4599999999999995E-2</v>
      </c>
      <c r="AA28">
        <v>-2.1100000000000001E-2</v>
      </c>
      <c r="AB28">
        <v>-2.8E-3</v>
      </c>
      <c r="AC28" s="35">
        <f t="shared" si="9"/>
        <v>6.3057142857143172E-3</v>
      </c>
      <c r="AD28" s="35">
        <f t="shared" si="10"/>
        <v>2.5401428571428571E-2</v>
      </c>
      <c r="AE28" s="35">
        <f t="shared" si="10"/>
        <v>1.5014285714285715E-3</v>
      </c>
      <c r="AF28">
        <v>0.12139999999999999</v>
      </c>
      <c r="AG28">
        <v>-2.5100000000000001E-2</v>
      </c>
      <c r="AH28">
        <v>1.9E-3</v>
      </c>
      <c r="AI28" s="35">
        <f t="shared" si="11"/>
        <v>1.406785714285709E-2</v>
      </c>
      <c r="AJ28" s="35">
        <f t="shared" si="12"/>
        <v>2.9401428571428571E-2</v>
      </c>
      <c r="AK28" s="35">
        <f t="shared" si="12"/>
        <v>6.2014285714285713E-3</v>
      </c>
      <c r="AL28">
        <v>8.0299999999999996E-2</v>
      </c>
      <c r="AM28">
        <v>-1.18E-2</v>
      </c>
      <c r="AN28">
        <v>-3.8E-3</v>
      </c>
      <c r="AO28" s="35">
        <f t="shared" si="13"/>
        <v>6.677857142857152E-3</v>
      </c>
      <c r="AP28" s="35">
        <f t="shared" si="14"/>
        <v>1.6101428571428572E-2</v>
      </c>
      <c r="AQ28" s="35">
        <f t="shared" si="14"/>
        <v>5.014285714285715E-4</v>
      </c>
      <c r="AR28">
        <v>8.5000000000000006E-3</v>
      </c>
      <c r="AS28">
        <v>-6.4999999999999997E-3</v>
      </c>
      <c r="AT28">
        <v>1.83E-2</v>
      </c>
      <c r="AU28" s="35">
        <f t="shared" si="15"/>
        <v>3.8234285714285707E-2</v>
      </c>
      <c r="AV28" s="35">
        <f t="shared" si="16"/>
        <v>1.0801428571428571E-2</v>
      </c>
      <c r="AW28" s="35">
        <f t="shared" si="16"/>
        <v>2.2601428571428571E-2</v>
      </c>
      <c r="AX28">
        <v>3.1800000000000002E-2</v>
      </c>
      <c r="AY28">
        <v>-5.1999999999999998E-3</v>
      </c>
      <c r="AZ28">
        <v>1.8800000000000001E-2</v>
      </c>
      <c r="BA28" s="35">
        <f t="shared" si="17"/>
        <v>1.085428571428574E-2</v>
      </c>
      <c r="BB28" s="35">
        <f t="shared" si="18"/>
        <v>9.5014285714285704E-3</v>
      </c>
      <c r="BC28" s="35">
        <f t="shared" si="18"/>
        <v>2.3101428571428571E-2</v>
      </c>
    </row>
    <row r="29" spans="1:55" ht="15">
      <c r="A29" s="1">
        <v>23</v>
      </c>
      <c r="B29">
        <v>9.1700000000000004E-2</v>
      </c>
      <c r="C29">
        <v>3.0999999999999999E-3</v>
      </c>
      <c r="D29">
        <v>-1.0800000000000001E-2</v>
      </c>
      <c r="E29" s="34">
        <f t="shared" si="0"/>
        <v>1.7997857142857149E-2</v>
      </c>
      <c r="F29" s="34">
        <f t="shared" si="1"/>
        <v>7.1928571428571432E-3</v>
      </c>
      <c r="G29" s="34">
        <f t="shared" si="2"/>
        <v>1.5101428571428571E-2</v>
      </c>
      <c r="H29">
        <v>0.1157</v>
      </c>
      <c r="I29">
        <v>-4.0599999999999997E-2</v>
      </c>
      <c r="J29">
        <v>4.0000000000000002E-4</v>
      </c>
      <c r="K29" s="35">
        <f t="shared" si="3"/>
        <v>2.4735714285714278E-2</v>
      </c>
      <c r="L29" s="35">
        <f t="shared" si="4"/>
        <v>4.4901428571428571E-2</v>
      </c>
      <c r="M29" s="35">
        <f t="shared" si="4"/>
        <v>4.7014285714285717E-3</v>
      </c>
      <c r="N29">
        <v>0.1133</v>
      </c>
      <c r="O29">
        <v>-1.67E-2</v>
      </c>
      <c r="P29">
        <v>8.9999999999999993E-3</v>
      </c>
      <c r="Q29" s="35">
        <f t="shared" si="5"/>
        <v>5.2328571428571918E-3</v>
      </c>
      <c r="R29" s="35">
        <f t="shared" si="6"/>
        <v>2.100142857142857E-2</v>
      </c>
      <c r="S29" s="35">
        <f t="shared" si="6"/>
        <v>1.3301428571428572E-2</v>
      </c>
      <c r="T29">
        <v>0.10970000000000001</v>
      </c>
      <c r="U29">
        <v>-2.4299999999999999E-2</v>
      </c>
      <c r="V29">
        <v>-2.8E-3</v>
      </c>
      <c r="W29" s="35">
        <f t="shared" si="7"/>
        <v>3.8821428571428479E-3</v>
      </c>
      <c r="X29" s="35">
        <f t="shared" si="8"/>
        <v>2.8601428571428569E-2</v>
      </c>
      <c r="Y29" s="35">
        <f t="shared" si="8"/>
        <v>1.5014285714285715E-3</v>
      </c>
      <c r="Z29">
        <v>9.3200000000000005E-2</v>
      </c>
      <c r="AA29">
        <v>-2.1700000000000001E-2</v>
      </c>
      <c r="AB29">
        <v>-2.0999999999999999E-3</v>
      </c>
      <c r="AC29" s="35">
        <f t="shared" si="9"/>
        <v>2.2942857142856932E-3</v>
      </c>
      <c r="AD29" s="35">
        <f t="shared" si="10"/>
        <v>2.6001428571428571E-2</v>
      </c>
      <c r="AE29" s="35">
        <f t="shared" si="10"/>
        <v>2.2014285714285716E-3</v>
      </c>
      <c r="AF29">
        <v>0.1186</v>
      </c>
      <c r="AG29">
        <v>-3.1699999999999999E-2</v>
      </c>
      <c r="AH29">
        <v>-2.8999999999999998E-3</v>
      </c>
      <c r="AI29" s="35">
        <f t="shared" si="11"/>
        <v>1.1267857142857093E-2</v>
      </c>
      <c r="AJ29" s="35">
        <f t="shared" si="12"/>
        <v>3.6001428571428573E-2</v>
      </c>
      <c r="AK29" s="35">
        <f t="shared" si="12"/>
        <v>1.4014285714285717E-3</v>
      </c>
      <c r="AL29">
        <v>7.6899999999999996E-2</v>
      </c>
      <c r="AM29">
        <v>-1.43E-2</v>
      </c>
      <c r="AN29">
        <v>-4.5999999999999999E-3</v>
      </c>
      <c r="AO29" s="35">
        <f t="shared" si="13"/>
        <v>1.0077857142857152E-2</v>
      </c>
      <c r="AP29" s="35">
        <f t="shared" si="14"/>
        <v>1.8601428571428571E-2</v>
      </c>
      <c r="AQ29" s="35">
        <f t="shared" si="14"/>
        <v>8.9014285714285706E-3</v>
      </c>
      <c r="AR29">
        <v>1.4500000000000001E-2</v>
      </c>
      <c r="AS29">
        <v>1E-3</v>
      </c>
      <c r="AT29">
        <v>2.63E-2</v>
      </c>
      <c r="AU29" s="35">
        <f t="shared" si="15"/>
        <v>3.2234285714285708E-2</v>
      </c>
      <c r="AV29" s="35">
        <f t="shared" si="16"/>
        <v>5.3014285714285715E-3</v>
      </c>
      <c r="AW29" s="35">
        <f t="shared" si="16"/>
        <v>3.0601428571428571E-2</v>
      </c>
      <c r="AX29">
        <v>3.3500000000000002E-2</v>
      </c>
      <c r="AY29">
        <v>-1.41E-2</v>
      </c>
      <c r="AZ29">
        <v>1.52E-2</v>
      </c>
      <c r="BA29" s="35">
        <f t="shared" si="17"/>
        <v>9.1542857142857398E-3</v>
      </c>
      <c r="BB29" s="35">
        <f t="shared" si="18"/>
        <v>1.8401428571428572E-2</v>
      </c>
      <c r="BC29" s="35">
        <f t="shared" si="18"/>
        <v>1.9501428571428572E-2</v>
      </c>
    </row>
    <row r="30" spans="1:55" ht="15">
      <c r="A30" s="1">
        <v>24</v>
      </c>
      <c r="B30">
        <v>9.4E-2</v>
      </c>
      <c r="C30">
        <v>1.5E-3</v>
      </c>
      <c r="D30">
        <v>-8.2000000000000007E-3</v>
      </c>
      <c r="E30" s="34">
        <f t="shared" si="0"/>
        <v>1.5697857142857152E-2</v>
      </c>
      <c r="F30" s="34">
        <f t="shared" si="1"/>
        <v>5.5928571428571425E-3</v>
      </c>
      <c r="G30" s="34">
        <f t="shared" si="2"/>
        <v>1.2501428571428573E-2</v>
      </c>
      <c r="H30">
        <v>9.7199999999999995E-2</v>
      </c>
      <c r="I30">
        <v>-2.3400000000000001E-2</v>
      </c>
      <c r="J30">
        <v>5.7999999999999996E-3</v>
      </c>
      <c r="K30" s="35">
        <f t="shared" si="3"/>
        <v>6.235714285714275E-3</v>
      </c>
      <c r="L30" s="35">
        <f t="shared" si="4"/>
        <v>2.7701428571428571E-2</v>
      </c>
      <c r="M30" s="35">
        <f t="shared" si="4"/>
        <v>1.010142857142857E-2</v>
      </c>
      <c r="N30">
        <v>0.11840000000000001</v>
      </c>
      <c r="O30">
        <v>-1.35E-2</v>
      </c>
      <c r="P30">
        <v>6.8999999999999999E-3</v>
      </c>
      <c r="Q30" s="35">
        <f t="shared" si="5"/>
        <v>1.3285714285718453E-4</v>
      </c>
      <c r="R30" s="35">
        <f t="shared" si="6"/>
        <v>1.7801428571428572E-2</v>
      </c>
      <c r="S30" s="35">
        <f t="shared" si="6"/>
        <v>1.1201428571428571E-2</v>
      </c>
      <c r="T30">
        <v>0.1053</v>
      </c>
      <c r="U30">
        <v>-2.9100000000000001E-2</v>
      </c>
      <c r="V30">
        <v>-5.7000000000000002E-3</v>
      </c>
      <c r="W30" s="35">
        <f t="shared" si="7"/>
        <v>5.1785714285715323E-4</v>
      </c>
      <c r="X30" s="35">
        <f t="shared" si="8"/>
        <v>3.3401428571428575E-2</v>
      </c>
      <c r="Y30" s="35">
        <f t="shared" si="8"/>
        <v>1.0001428571428571E-2</v>
      </c>
      <c r="Z30">
        <v>6.7400000000000002E-2</v>
      </c>
      <c r="AA30">
        <v>-1.55E-2</v>
      </c>
      <c r="AB30">
        <v>8.2000000000000007E-3</v>
      </c>
      <c r="AC30" s="35">
        <f t="shared" si="9"/>
        <v>2.350571428571431E-2</v>
      </c>
      <c r="AD30" s="35">
        <f t="shared" si="10"/>
        <v>1.9801428571428571E-2</v>
      </c>
      <c r="AE30" s="35">
        <f t="shared" si="10"/>
        <v>1.2501428571428573E-2</v>
      </c>
      <c r="AF30">
        <v>0.12130000000000001</v>
      </c>
      <c r="AG30">
        <v>-3.1300000000000001E-2</v>
      </c>
      <c r="AH30">
        <v>-7.1000000000000004E-3</v>
      </c>
      <c r="AI30" s="35">
        <f t="shared" si="11"/>
        <v>1.3967857142857101E-2</v>
      </c>
      <c r="AJ30" s="35">
        <f t="shared" si="12"/>
        <v>3.5601428571428576E-2</v>
      </c>
      <c r="AK30" s="35">
        <f t="shared" si="12"/>
        <v>1.1401428571428573E-2</v>
      </c>
      <c r="AL30">
        <v>7.1199999999999999E-2</v>
      </c>
      <c r="AM30">
        <v>-2.8400000000000002E-2</v>
      </c>
      <c r="AN30">
        <v>6.1999999999999998E-3</v>
      </c>
      <c r="AO30" s="35">
        <f t="shared" si="13"/>
        <v>1.5777857142857149E-2</v>
      </c>
      <c r="AP30" s="35">
        <f t="shared" si="14"/>
        <v>3.2701428571428576E-2</v>
      </c>
      <c r="AQ30" s="35">
        <f t="shared" si="14"/>
        <v>1.0501428571428571E-2</v>
      </c>
      <c r="AR30">
        <v>2.5100000000000001E-2</v>
      </c>
      <c r="AS30">
        <v>4.0000000000000002E-4</v>
      </c>
      <c r="AT30">
        <v>1.66E-2</v>
      </c>
      <c r="AU30" s="35">
        <f t="shared" si="15"/>
        <v>2.1634285714285707E-2</v>
      </c>
      <c r="AV30" s="35">
        <f t="shared" si="16"/>
        <v>4.7014285714285717E-3</v>
      </c>
      <c r="AW30" s="35">
        <f t="shared" si="16"/>
        <v>2.0901428571428571E-2</v>
      </c>
      <c r="AX30">
        <v>3.5200000000000002E-2</v>
      </c>
      <c r="AY30">
        <v>-8.9999999999999998E-4</v>
      </c>
      <c r="AZ30">
        <v>4.3E-3</v>
      </c>
      <c r="BA30" s="35">
        <f t="shared" si="17"/>
        <v>7.4542857142857397E-3</v>
      </c>
      <c r="BB30" s="35">
        <f t="shared" si="18"/>
        <v>3.4014285714285717E-3</v>
      </c>
      <c r="BC30" s="35">
        <f t="shared" si="18"/>
        <v>8.6014285714285724E-3</v>
      </c>
    </row>
    <row r="31" spans="1:55" ht="15">
      <c r="A31" s="1">
        <v>25</v>
      </c>
      <c r="B31">
        <v>9.5200000000000007E-2</v>
      </c>
      <c r="C31">
        <v>-9.7999999999999997E-3</v>
      </c>
      <c r="D31">
        <v>-2.9999999999999997E-4</v>
      </c>
      <c r="E31" s="34">
        <f t="shared" si="0"/>
        <v>1.4497857142857146E-2</v>
      </c>
      <c r="F31" s="34">
        <f t="shared" si="1"/>
        <v>1.3892857142857143E-2</v>
      </c>
      <c r="G31" s="34">
        <f t="shared" si="2"/>
        <v>4.0014285714285716E-3</v>
      </c>
      <c r="H31">
        <v>0.1003</v>
      </c>
      <c r="I31">
        <v>-2.23E-2</v>
      </c>
      <c r="J31">
        <v>6.6E-3</v>
      </c>
      <c r="K31" s="35">
        <f t="shared" si="3"/>
        <v>9.3357142857142805E-3</v>
      </c>
      <c r="L31" s="35">
        <f t="shared" si="4"/>
        <v>2.6601428571428571E-2</v>
      </c>
      <c r="M31" s="35">
        <f t="shared" si="4"/>
        <v>1.0901428571428572E-2</v>
      </c>
      <c r="N31">
        <v>0.1303</v>
      </c>
      <c r="O31">
        <v>-1.14E-2</v>
      </c>
      <c r="P31">
        <v>-2.8E-3</v>
      </c>
      <c r="Q31" s="35">
        <f t="shared" si="5"/>
        <v>1.1767142857142809E-2</v>
      </c>
      <c r="R31" s="35">
        <f t="shared" si="6"/>
        <v>1.5701428571428571E-2</v>
      </c>
      <c r="S31" s="35">
        <f t="shared" si="6"/>
        <v>1.5014285714285715E-3</v>
      </c>
      <c r="T31">
        <v>0.1104</v>
      </c>
      <c r="U31">
        <v>-2.4500000000000001E-2</v>
      </c>
      <c r="V31">
        <v>1E-4</v>
      </c>
      <c r="W31" s="35">
        <f t="shared" si="7"/>
        <v>4.5821428571428402E-3</v>
      </c>
      <c r="X31" s="35">
        <f t="shared" si="8"/>
        <v>2.8801428571428572E-2</v>
      </c>
      <c r="Y31" s="35">
        <f t="shared" si="8"/>
        <v>4.4014285714285718E-3</v>
      </c>
      <c r="Z31">
        <v>9.8100000000000007E-2</v>
      </c>
      <c r="AA31">
        <v>-1.03E-2</v>
      </c>
      <c r="AB31">
        <v>-3.5999999999999999E-3</v>
      </c>
      <c r="AC31" s="35">
        <f t="shared" si="9"/>
        <v>7.1942857142856947E-3</v>
      </c>
      <c r="AD31" s="35">
        <f t="shared" si="10"/>
        <v>1.4601428571428571E-2</v>
      </c>
      <c r="AE31" s="35">
        <f t="shared" si="10"/>
        <v>7.014285714285716E-4</v>
      </c>
      <c r="AF31">
        <v>0.1164</v>
      </c>
      <c r="AG31">
        <v>-2.7400000000000001E-2</v>
      </c>
      <c r="AH31">
        <v>-5.8999999999999999E-3</v>
      </c>
      <c r="AI31" s="35">
        <f t="shared" si="11"/>
        <v>9.0678571428570998E-3</v>
      </c>
      <c r="AJ31" s="35">
        <f t="shared" si="12"/>
        <v>3.1701428571428575E-2</v>
      </c>
      <c r="AK31" s="35">
        <f t="shared" si="12"/>
        <v>1.0201428571428571E-2</v>
      </c>
      <c r="AL31">
        <v>8.0699999999999994E-2</v>
      </c>
      <c r="AM31">
        <v>-3.8E-3</v>
      </c>
      <c r="AN31">
        <v>-1.2999999999999999E-3</v>
      </c>
      <c r="AO31" s="35">
        <f t="shared" si="13"/>
        <v>6.2778571428571545E-3</v>
      </c>
      <c r="AP31" s="35">
        <f t="shared" si="14"/>
        <v>5.014285714285715E-4</v>
      </c>
      <c r="AQ31" s="35">
        <f t="shared" si="14"/>
        <v>3.0014285714285716E-3</v>
      </c>
      <c r="AR31">
        <v>2.5600000000000001E-2</v>
      </c>
      <c r="AS31">
        <v>9.2999999999999992E-3</v>
      </c>
      <c r="AT31">
        <v>8.8999999999999999E-3</v>
      </c>
      <c r="AU31" s="35">
        <f t="shared" si="15"/>
        <v>2.1134285714285706E-2</v>
      </c>
      <c r="AV31" s="35">
        <f t="shared" si="16"/>
        <v>1.360142857142857E-2</v>
      </c>
      <c r="AW31" s="35">
        <f t="shared" si="16"/>
        <v>1.3201428571428572E-2</v>
      </c>
      <c r="AX31">
        <v>5.8099999999999999E-2</v>
      </c>
      <c r="AY31">
        <v>1.0800000000000001E-2</v>
      </c>
      <c r="AZ31">
        <v>-1.23E-2</v>
      </c>
      <c r="BA31" s="35">
        <f t="shared" si="17"/>
        <v>1.5445714285714257E-2</v>
      </c>
      <c r="BB31" s="35">
        <f t="shared" si="18"/>
        <v>1.5101428571428571E-2</v>
      </c>
      <c r="BC31" s="35">
        <f t="shared" si="18"/>
        <v>1.6601428571428573E-2</v>
      </c>
    </row>
    <row r="32" spans="1:55" ht="15">
      <c r="A32" s="1">
        <v>26</v>
      </c>
      <c r="B32">
        <v>0.1032</v>
      </c>
      <c r="C32">
        <v>-7.1000000000000004E-3</v>
      </c>
      <c r="D32">
        <v>8.9999999999999998E-4</v>
      </c>
      <c r="E32" s="34">
        <f t="shared" si="0"/>
        <v>6.4978571428571524E-3</v>
      </c>
      <c r="F32" s="34">
        <f t="shared" si="1"/>
        <v>1.1192857142857143E-2</v>
      </c>
      <c r="G32" s="34">
        <f t="shared" si="2"/>
        <v>5.2014285714285713E-3</v>
      </c>
      <c r="H32">
        <v>9.8100000000000007E-2</v>
      </c>
      <c r="I32">
        <v>-2.9600000000000001E-2</v>
      </c>
      <c r="J32">
        <v>2.0000000000000001E-4</v>
      </c>
      <c r="K32" s="35">
        <f t="shared" si="3"/>
        <v>7.1357142857142869E-3</v>
      </c>
      <c r="L32" s="35">
        <f t="shared" si="4"/>
        <v>3.3901428571428575E-2</v>
      </c>
      <c r="M32" s="35">
        <f t="shared" si="4"/>
        <v>4.5014285714285712E-3</v>
      </c>
      <c r="N32">
        <v>0.1124</v>
      </c>
      <c r="O32">
        <v>-2.2000000000000001E-3</v>
      </c>
      <c r="P32">
        <v>-8.9999999999999993E-3</v>
      </c>
      <c r="Q32" s="35">
        <f t="shared" si="5"/>
        <v>6.1328571428571899E-3</v>
      </c>
      <c r="R32" s="35">
        <f t="shared" si="6"/>
        <v>2.1014285714285714E-3</v>
      </c>
      <c r="S32" s="35">
        <f t="shared" si="6"/>
        <v>1.3301428571428572E-2</v>
      </c>
      <c r="T32">
        <v>0.113</v>
      </c>
      <c r="U32">
        <v>-1.24E-2</v>
      </c>
      <c r="V32">
        <v>-1.2999999999999999E-3</v>
      </c>
      <c r="W32" s="35">
        <f t="shared" si="7"/>
        <v>7.1821428571428453E-3</v>
      </c>
      <c r="X32" s="35">
        <f t="shared" si="8"/>
        <v>1.6701428571428572E-2</v>
      </c>
      <c r="Y32" s="35">
        <f t="shared" si="8"/>
        <v>3.0014285714285716E-3</v>
      </c>
      <c r="Z32">
        <v>9.3100000000000002E-2</v>
      </c>
      <c r="AA32">
        <v>-2.5100000000000001E-2</v>
      </c>
      <c r="AB32">
        <v>-7.1999999999999998E-3</v>
      </c>
      <c r="AC32" s="35">
        <f t="shared" si="9"/>
        <v>2.1942857142856903E-3</v>
      </c>
      <c r="AD32" s="35">
        <f t="shared" si="10"/>
        <v>2.9401428571428571E-2</v>
      </c>
      <c r="AE32" s="35">
        <f t="shared" si="10"/>
        <v>1.1501428571428572E-2</v>
      </c>
      <c r="AF32">
        <v>0.1158</v>
      </c>
      <c r="AG32">
        <v>-2.2700000000000001E-2</v>
      </c>
      <c r="AH32">
        <v>-7.4999999999999997E-3</v>
      </c>
      <c r="AI32" s="35">
        <f t="shared" si="11"/>
        <v>8.4678571428570965E-3</v>
      </c>
      <c r="AJ32" s="35">
        <f t="shared" si="12"/>
        <v>2.7001428571428572E-2</v>
      </c>
      <c r="AK32" s="35">
        <f t="shared" si="12"/>
        <v>1.180142857142857E-2</v>
      </c>
      <c r="AL32">
        <v>7.9200000000000007E-2</v>
      </c>
      <c r="AM32">
        <v>-1.09E-2</v>
      </c>
      <c r="AN32">
        <v>-8.9999999999999998E-4</v>
      </c>
      <c r="AO32" s="35">
        <f t="shared" si="13"/>
        <v>7.7778571428571419E-3</v>
      </c>
      <c r="AP32" s="35">
        <f t="shared" si="14"/>
        <v>1.5201428571428571E-2</v>
      </c>
      <c r="AQ32" s="35">
        <f t="shared" si="14"/>
        <v>3.4014285714285717E-3</v>
      </c>
      <c r="AR32">
        <v>2.9600000000000001E-2</v>
      </c>
      <c r="AS32">
        <v>3.5000000000000003E-2</v>
      </c>
      <c r="AT32">
        <v>6.7000000000000002E-3</v>
      </c>
      <c r="AU32" s="35">
        <f t="shared" si="15"/>
        <v>1.7134285714285706E-2</v>
      </c>
      <c r="AV32" s="35">
        <f t="shared" si="16"/>
        <v>3.9301428571428577E-2</v>
      </c>
      <c r="AW32" s="35">
        <f t="shared" si="16"/>
        <v>1.1001428571428572E-2</v>
      </c>
      <c r="AX32">
        <v>6.0499999999999998E-2</v>
      </c>
      <c r="AY32">
        <v>-1.1299999999999999E-2</v>
      </c>
      <c r="AZ32">
        <v>-1.95E-2</v>
      </c>
      <c r="BA32" s="35">
        <f t="shared" si="17"/>
        <v>1.7845714285714256E-2</v>
      </c>
      <c r="BB32" s="35">
        <f t="shared" si="18"/>
        <v>1.5601428571428572E-2</v>
      </c>
      <c r="BC32" s="35">
        <f t="shared" si="18"/>
        <v>2.3801428571428571E-2</v>
      </c>
    </row>
    <row r="33" spans="1:55" ht="15">
      <c r="A33" s="1">
        <v>27</v>
      </c>
      <c r="B33">
        <v>0.10539999999999999</v>
      </c>
      <c r="C33">
        <v>1.6000000000000001E-3</v>
      </c>
      <c r="D33">
        <v>-2.5000000000000001E-3</v>
      </c>
      <c r="E33" s="34">
        <f t="shared" si="0"/>
        <v>4.2978571428571588E-3</v>
      </c>
      <c r="F33" s="34">
        <f t="shared" si="1"/>
        <v>5.6928571428571427E-3</v>
      </c>
      <c r="G33" s="34">
        <f t="shared" si="2"/>
        <v>1.8014285714285714E-3</v>
      </c>
      <c r="H33">
        <v>0.1062</v>
      </c>
      <c r="I33">
        <v>-1.54E-2</v>
      </c>
      <c r="J33">
        <v>6.1999999999999998E-3</v>
      </c>
      <c r="K33" s="35">
        <f t="shared" si="3"/>
        <v>1.5235714285714283E-2</v>
      </c>
      <c r="L33" s="35">
        <f t="shared" si="4"/>
        <v>1.9701428571428571E-2</v>
      </c>
      <c r="M33" s="35">
        <f t="shared" si="4"/>
        <v>1.0501428571428571E-2</v>
      </c>
      <c r="N33">
        <v>0.1101</v>
      </c>
      <c r="O33">
        <v>-1.2E-2</v>
      </c>
      <c r="P33">
        <v>-1.0699999999999999E-2</v>
      </c>
      <c r="Q33" s="35">
        <f t="shared" si="5"/>
        <v>8.4328571428571863E-3</v>
      </c>
      <c r="R33" s="35">
        <f t="shared" si="6"/>
        <v>1.6301428571428571E-2</v>
      </c>
      <c r="S33" s="35">
        <f t="shared" si="6"/>
        <v>1.5001428571428572E-2</v>
      </c>
      <c r="T33">
        <v>0.10920000000000001</v>
      </c>
      <c r="U33">
        <v>-2.07E-2</v>
      </c>
      <c r="V33">
        <v>-4.0000000000000002E-4</v>
      </c>
      <c r="W33" s="35">
        <f t="shared" si="7"/>
        <v>3.3821428571428475E-3</v>
      </c>
      <c r="X33" s="35">
        <f t="shared" si="8"/>
        <v>2.500142857142857E-2</v>
      </c>
      <c r="Y33" s="35">
        <f t="shared" si="8"/>
        <v>3.9014285714285713E-3</v>
      </c>
      <c r="Z33">
        <v>9.3399999999999997E-2</v>
      </c>
      <c r="AA33">
        <v>-9.5999999999999992E-3</v>
      </c>
      <c r="AB33">
        <v>2.3E-3</v>
      </c>
      <c r="AC33" s="35">
        <f t="shared" si="9"/>
        <v>2.494285714285685E-3</v>
      </c>
      <c r="AD33" s="35">
        <f t="shared" si="10"/>
        <v>1.3901428571428572E-2</v>
      </c>
      <c r="AE33" s="35">
        <f t="shared" si="10"/>
        <v>6.6014285714285715E-3</v>
      </c>
      <c r="AF33">
        <v>0.1192</v>
      </c>
      <c r="AG33">
        <v>-2.2700000000000001E-2</v>
      </c>
      <c r="AH33">
        <v>-9.2999999999999992E-3</v>
      </c>
      <c r="AI33" s="35">
        <f t="shared" si="11"/>
        <v>1.1867857142857097E-2</v>
      </c>
      <c r="AJ33" s="35">
        <f t="shared" si="12"/>
        <v>2.7001428571428572E-2</v>
      </c>
      <c r="AK33" s="35">
        <f t="shared" si="12"/>
        <v>1.360142857142857E-2</v>
      </c>
      <c r="AL33">
        <v>9.0899999999999995E-2</v>
      </c>
      <c r="AM33">
        <v>6.7000000000000002E-3</v>
      </c>
      <c r="AN33">
        <v>-1.2999999999999999E-3</v>
      </c>
      <c r="AO33" s="35">
        <f t="shared" si="13"/>
        <v>3.9221428571428463E-3</v>
      </c>
      <c r="AP33" s="35">
        <f t="shared" si="14"/>
        <v>1.1001428571428572E-2</v>
      </c>
      <c r="AQ33" s="35">
        <f t="shared" si="14"/>
        <v>3.0014285714285716E-3</v>
      </c>
      <c r="AR33">
        <v>2.5700000000000001E-2</v>
      </c>
      <c r="AS33">
        <v>2.1999999999999999E-2</v>
      </c>
      <c r="AT33">
        <v>1.6999999999999999E-3</v>
      </c>
      <c r="AU33" s="35">
        <f t="shared" si="15"/>
        <v>2.1034285714285707E-2</v>
      </c>
      <c r="AV33" s="35">
        <f t="shared" si="16"/>
        <v>2.6301428571428569E-2</v>
      </c>
      <c r="AW33" s="35">
        <f t="shared" si="16"/>
        <v>6.0014285714285716E-3</v>
      </c>
      <c r="AX33">
        <v>4.6199999999999998E-2</v>
      </c>
      <c r="AY33">
        <v>-4.36E-2</v>
      </c>
      <c r="AZ33">
        <v>-1.17E-2</v>
      </c>
      <c r="BA33" s="35">
        <f t="shared" si="17"/>
        <v>3.5457142857142562E-3</v>
      </c>
      <c r="BB33" s="35">
        <f t="shared" si="18"/>
        <v>4.7901428571428574E-2</v>
      </c>
      <c r="BC33" s="35">
        <f t="shared" si="18"/>
        <v>1.6001428571428573E-2</v>
      </c>
    </row>
    <row r="34" spans="1:55" ht="15">
      <c r="A34" s="1">
        <v>28</v>
      </c>
      <c r="B34">
        <v>0.1048</v>
      </c>
      <c r="C34">
        <v>-4.7999999999999996E-3</v>
      </c>
      <c r="D34">
        <v>-5.5999999999999999E-3</v>
      </c>
      <c r="E34" s="34">
        <f t="shared" si="0"/>
        <v>4.8978571428571482E-3</v>
      </c>
      <c r="F34" s="34">
        <f t="shared" si="1"/>
        <v>8.8928571428571433E-3</v>
      </c>
      <c r="G34" s="34">
        <f t="shared" si="2"/>
        <v>9.9014285714285714E-3</v>
      </c>
      <c r="H34">
        <v>0.1045</v>
      </c>
      <c r="I34">
        <v>-1.66E-2</v>
      </c>
      <c r="J34">
        <v>5.0000000000000001E-4</v>
      </c>
      <c r="K34" s="35">
        <f t="shared" si="3"/>
        <v>1.3535714285714276E-2</v>
      </c>
      <c r="L34" s="35">
        <f t="shared" si="4"/>
        <v>2.0901428571428571E-2</v>
      </c>
      <c r="M34" s="35">
        <f t="shared" si="4"/>
        <v>4.8014285714285711E-3</v>
      </c>
      <c r="N34">
        <v>0.1109</v>
      </c>
      <c r="O34">
        <v>-1.43E-2</v>
      </c>
      <c r="P34">
        <v>-1.2200000000000001E-2</v>
      </c>
      <c r="Q34" s="35">
        <f t="shared" si="5"/>
        <v>7.6328571428571912E-3</v>
      </c>
      <c r="R34" s="35">
        <f t="shared" si="6"/>
        <v>1.8601428571428571E-2</v>
      </c>
      <c r="S34" s="35">
        <f t="shared" si="6"/>
        <v>1.6501428571428573E-2</v>
      </c>
      <c r="T34">
        <v>0.1087</v>
      </c>
      <c r="U34">
        <v>-1.9300000000000001E-2</v>
      </c>
      <c r="V34">
        <v>4.0000000000000002E-4</v>
      </c>
      <c r="W34" s="35">
        <f t="shared" si="7"/>
        <v>2.882142857142847E-3</v>
      </c>
      <c r="X34" s="35">
        <f t="shared" si="8"/>
        <v>2.3601428571428572E-2</v>
      </c>
      <c r="Y34" s="35">
        <f t="shared" si="8"/>
        <v>4.7014285714285717E-3</v>
      </c>
      <c r="Z34">
        <v>8.6999999999999994E-2</v>
      </c>
      <c r="AA34">
        <v>-1.24E-2</v>
      </c>
      <c r="AB34">
        <v>-1.4E-3</v>
      </c>
      <c r="AC34" s="35">
        <f t="shared" si="9"/>
        <v>3.9057142857143179E-3</v>
      </c>
      <c r="AD34" s="35">
        <f t="shared" si="10"/>
        <v>1.6701428571428572E-2</v>
      </c>
      <c r="AE34" s="35">
        <f t="shared" si="10"/>
        <v>2.9014285714285713E-3</v>
      </c>
      <c r="AF34">
        <v>0.1178</v>
      </c>
      <c r="AG34">
        <v>-2.9000000000000001E-2</v>
      </c>
      <c r="AH34">
        <v>-7.7000000000000002E-3</v>
      </c>
      <c r="AI34" s="35">
        <f t="shared" si="11"/>
        <v>1.0467857142857098E-2</v>
      </c>
      <c r="AJ34" s="35">
        <f t="shared" si="12"/>
        <v>3.3301428571428572E-2</v>
      </c>
      <c r="AK34" s="35">
        <f t="shared" si="12"/>
        <v>1.2001428571428573E-2</v>
      </c>
      <c r="AL34">
        <v>0.1008</v>
      </c>
      <c r="AM34">
        <v>2.2499999999999999E-2</v>
      </c>
      <c r="AN34">
        <v>-6.7999999999999996E-3</v>
      </c>
      <c r="AO34" s="35">
        <f t="shared" si="13"/>
        <v>1.3822142857142852E-2</v>
      </c>
      <c r="AP34" s="35">
        <f t="shared" si="14"/>
        <v>2.680142857142857E-2</v>
      </c>
      <c r="AQ34" s="35">
        <f t="shared" si="14"/>
        <v>1.1101428571428571E-2</v>
      </c>
      <c r="AR34">
        <v>4.1200000000000001E-2</v>
      </c>
      <c r="AS34">
        <v>-4.3E-3</v>
      </c>
      <c r="AT34">
        <v>-3.2000000000000002E-3</v>
      </c>
      <c r="AU34" s="35">
        <f t="shared" si="15"/>
        <v>5.5342857142857069E-3</v>
      </c>
      <c r="AV34" s="35">
        <f t="shared" si="16"/>
        <v>1.4285714285714943E-6</v>
      </c>
      <c r="AW34" s="35">
        <f t="shared" si="16"/>
        <v>1.1014285714285713E-3</v>
      </c>
      <c r="AX34">
        <v>2.6700000000000002E-2</v>
      </c>
      <c r="AY34">
        <v>-5.5199999999999999E-2</v>
      </c>
      <c r="AZ34">
        <v>1.9E-3</v>
      </c>
      <c r="BA34" s="35">
        <f t="shared" si="17"/>
        <v>1.595428571428574E-2</v>
      </c>
      <c r="BB34" s="35">
        <f t="shared" si="18"/>
        <v>5.9501428571428573E-2</v>
      </c>
      <c r="BC34" s="35">
        <f t="shared" si="18"/>
        <v>6.2014285714285713E-3</v>
      </c>
    </row>
    <row r="35" spans="1:55" ht="15">
      <c r="A35" s="1">
        <v>29</v>
      </c>
      <c r="B35">
        <v>0.104</v>
      </c>
      <c r="C35">
        <v>-3.0000000000000001E-3</v>
      </c>
      <c r="D35">
        <v>-1.4E-3</v>
      </c>
      <c r="E35" s="34">
        <f t="shared" si="0"/>
        <v>5.6978571428571573E-3</v>
      </c>
      <c r="F35" s="34">
        <f t="shared" si="1"/>
        <v>1.0928571428571428E-3</v>
      </c>
      <c r="G35" s="34">
        <f t="shared" si="2"/>
        <v>2.9014285714285713E-3</v>
      </c>
      <c r="H35">
        <v>9.4E-2</v>
      </c>
      <c r="I35">
        <v>-1.3299999999999999E-2</v>
      </c>
      <c r="J35">
        <v>-6.6E-3</v>
      </c>
      <c r="K35" s="35">
        <f t="shared" si="3"/>
        <v>3.0357142857142805E-3</v>
      </c>
      <c r="L35" s="35">
        <f t="shared" si="4"/>
        <v>1.760142857142857E-2</v>
      </c>
      <c r="M35" s="35">
        <f t="shared" si="4"/>
        <v>1.0901428571428572E-2</v>
      </c>
      <c r="N35">
        <v>0.11119999999999999</v>
      </c>
      <c r="O35">
        <v>-1.34E-2</v>
      </c>
      <c r="P35">
        <v>-1.41E-2</v>
      </c>
      <c r="Q35" s="35">
        <f t="shared" si="5"/>
        <v>7.3328571428571965E-3</v>
      </c>
      <c r="R35" s="35">
        <f t="shared" si="6"/>
        <v>1.7701428571428573E-2</v>
      </c>
      <c r="S35" s="35">
        <f t="shared" si="6"/>
        <v>1.8401428571428572E-2</v>
      </c>
      <c r="T35">
        <v>0.1108</v>
      </c>
      <c r="U35">
        <v>-1.8800000000000001E-2</v>
      </c>
      <c r="V35">
        <v>-2.9999999999999997E-4</v>
      </c>
      <c r="W35" s="35">
        <f t="shared" si="7"/>
        <v>4.9821428571428378E-3</v>
      </c>
      <c r="X35" s="35">
        <f t="shared" si="8"/>
        <v>2.3101428571428571E-2</v>
      </c>
      <c r="Y35" s="35">
        <f t="shared" si="8"/>
        <v>4.0014285714285716E-3</v>
      </c>
      <c r="Z35">
        <v>8.5199999999999998E-2</v>
      </c>
      <c r="AA35">
        <v>-2.9000000000000001E-2</v>
      </c>
      <c r="AB35">
        <v>2.8E-3</v>
      </c>
      <c r="AC35" s="35">
        <f t="shared" si="9"/>
        <v>5.7057142857143139E-3</v>
      </c>
      <c r="AD35" s="35">
        <f t="shared" si="10"/>
        <v>3.3301428571428572E-2</v>
      </c>
      <c r="AE35" s="35">
        <f t="shared" si="10"/>
        <v>7.101428571428571E-3</v>
      </c>
      <c r="AF35">
        <v>0.1201</v>
      </c>
      <c r="AG35">
        <v>-1.6299999999999999E-2</v>
      </c>
      <c r="AH35">
        <v>-6.4000000000000003E-3</v>
      </c>
      <c r="AI35" s="35">
        <f t="shared" si="11"/>
        <v>1.2767857142857095E-2</v>
      </c>
      <c r="AJ35" s="35">
        <f t="shared" si="12"/>
        <v>2.0601428571428569E-2</v>
      </c>
      <c r="AK35" s="35">
        <f t="shared" si="12"/>
        <v>1.0701428571428572E-2</v>
      </c>
      <c r="AL35">
        <v>9.98E-2</v>
      </c>
      <c r="AM35">
        <v>2.3099999999999999E-2</v>
      </c>
      <c r="AN35">
        <v>-1.0699999999999999E-2</v>
      </c>
      <c r="AO35" s="35">
        <f t="shared" si="13"/>
        <v>1.2822142857142851E-2</v>
      </c>
      <c r="AP35" s="35">
        <f t="shared" si="14"/>
        <v>2.740142857142857E-2</v>
      </c>
      <c r="AQ35" s="35">
        <f t="shared" si="14"/>
        <v>1.5001428571428572E-2</v>
      </c>
      <c r="AR35">
        <v>4.2000000000000003E-2</v>
      </c>
      <c r="AS35">
        <v>-8.3999999999999995E-3</v>
      </c>
      <c r="AT35">
        <v>1.6999999999999999E-3</v>
      </c>
      <c r="AU35" s="35">
        <f t="shared" si="15"/>
        <v>4.7342857142857048E-3</v>
      </c>
      <c r="AV35" s="35">
        <f t="shared" si="16"/>
        <v>1.2701428571428572E-2</v>
      </c>
      <c r="AW35" s="35">
        <f t="shared" si="16"/>
        <v>6.0014285714285716E-3</v>
      </c>
      <c r="AX35">
        <v>3.8199999999999998E-2</v>
      </c>
      <c r="AY35">
        <v>-2.86E-2</v>
      </c>
      <c r="AZ35">
        <v>1.11E-2</v>
      </c>
      <c r="BA35" s="35">
        <f t="shared" si="17"/>
        <v>4.4542857142857439E-3</v>
      </c>
      <c r="BB35" s="35">
        <f t="shared" si="18"/>
        <v>3.2901428571428575E-2</v>
      </c>
      <c r="BC35" s="35">
        <f t="shared" si="18"/>
        <v>1.5401428571428573E-2</v>
      </c>
    </row>
    <row r="36" spans="1:55" ht="15">
      <c r="A36" s="1">
        <v>30</v>
      </c>
      <c r="B36">
        <v>0.1008</v>
      </c>
      <c r="C36">
        <v>-3.3999999999999998E-3</v>
      </c>
      <c r="D36">
        <v>-4.0000000000000001E-3</v>
      </c>
      <c r="E36" s="34">
        <f t="shared" si="0"/>
        <v>8.8978571428571518E-3</v>
      </c>
      <c r="F36" s="34">
        <f t="shared" si="1"/>
        <v>6.9285714285714306E-4</v>
      </c>
      <c r="G36" s="34">
        <f t="shared" si="2"/>
        <v>3.0142857142857141E-4</v>
      </c>
      <c r="H36">
        <v>9.0800000000000006E-2</v>
      </c>
      <c r="I36">
        <v>-8.6999999999999994E-3</v>
      </c>
      <c r="J36">
        <v>5.0000000000000001E-4</v>
      </c>
      <c r="K36" s="35">
        <f t="shared" si="3"/>
        <v>1.6428571428571404E-4</v>
      </c>
      <c r="L36" s="35">
        <f t="shared" si="4"/>
        <v>1.300142857142857E-2</v>
      </c>
      <c r="M36" s="35">
        <f t="shared" si="4"/>
        <v>4.8014285714285711E-3</v>
      </c>
      <c r="N36">
        <v>0.11119999999999999</v>
      </c>
      <c r="O36">
        <v>-6.1000000000000004E-3</v>
      </c>
      <c r="P36">
        <v>-1.09E-2</v>
      </c>
      <c r="Q36" s="35">
        <f t="shared" si="5"/>
        <v>7.3328571428571965E-3</v>
      </c>
      <c r="R36" s="35">
        <f t="shared" si="6"/>
        <v>1.0401428571428572E-2</v>
      </c>
      <c r="S36" s="35">
        <f t="shared" si="6"/>
        <v>1.5201428571428571E-2</v>
      </c>
      <c r="T36">
        <v>0.1118</v>
      </c>
      <c r="U36">
        <v>-1.77E-2</v>
      </c>
      <c r="V36">
        <v>0</v>
      </c>
      <c r="W36" s="35">
        <f t="shared" si="7"/>
        <v>5.9821428571428387E-3</v>
      </c>
      <c r="X36" s="35">
        <f t="shared" si="8"/>
        <v>2.2001428571428571E-2</v>
      </c>
      <c r="Y36" s="35">
        <f t="shared" si="8"/>
        <v>4.3014285714285715E-3</v>
      </c>
      <c r="Z36">
        <v>0.11119999999999999</v>
      </c>
      <c r="AA36">
        <v>-1.4E-2</v>
      </c>
      <c r="AB36">
        <v>1.41E-2</v>
      </c>
      <c r="AC36" s="35">
        <f t="shared" si="9"/>
        <v>2.0294285714285681E-2</v>
      </c>
      <c r="AD36" s="35">
        <f t="shared" si="10"/>
        <v>1.8301428571428573E-2</v>
      </c>
      <c r="AE36" s="35">
        <f t="shared" si="10"/>
        <v>1.8401428571428572E-2</v>
      </c>
      <c r="AF36">
        <v>0.10630000000000001</v>
      </c>
      <c r="AG36">
        <v>-2.1100000000000001E-2</v>
      </c>
      <c r="AH36">
        <v>-5.3E-3</v>
      </c>
      <c r="AI36" s="35">
        <f t="shared" si="11"/>
        <v>1.0321428571428981E-3</v>
      </c>
      <c r="AJ36" s="35">
        <f t="shared" si="12"/>
        <v>2.5401428571428571E-2</v>
      </c>
      <c r="AK36" s="35">
        <f t="shared" si="12"/>
        <v>9.6014285714285715E-3</v>
      </c>
      <c r="AL36">
        <v>9.8500000000000004E-2</v>
      </c>
      <c r="AM36">
        <v>6.0000000000000001E-3</v>
      </c>
      <c r="AN36">
        <v>-1.41E-2</v>
      </c>
      <c r="AO36" s="35">
        <f t="shared" si="13"/>
        <v>1.1522142857142856E-2</v>
      </c>
      <c r="AP36" s="35">
        <f t="shared" si="14"/>
        <v>1.0301428571428572E-2</v>
      </c>
      <c r="AQ36" s="35">
        <f t="shared" si="14"/>
        <v>1.8401428571428572E-2</v>
      </c>
      <c r="AR36">
        <v>4.2599999999999999E-2</v>
      </c>
      <c r="AS36">
        <v>-2.0000000000000001E-4</v>
      </c>
      <c r="AT36">
        <v>-1.2999999999999999E-3</v>
      </c>
      <c r="AU36" s="35">
        <f t="shared" si="15"/>
        <v>4.1342857142857084E-3</v>
      </c>
      <c r="AV36" s="35">
        <f t="shared" si="16"/>
        <v>4.1014285714285718E-3</v>
      </c>
      <c r="AW36" s="35">
        <f t="shared" si="16"/>
        <v>3.0014285714285716E-3</v>
      </c>
      <c r="AX36">
        <v>4.7699999999999999E-2</v>
      </c>
      <c r="AY36">
        <v>-2.5999999999999999E-2</v>
      </c>
      <c r="AZ36">
        <v>1.7600000000000001E-2</v>
      </c>
      <c r="BA36" s="35">
        <f t="shared" si="17"/>
        <v>5.0457142857142576E-3</v>
      </c>
      <c r="BB36" s="35">
        <f t="shared" si="18"/>
        <v>3.0301428571428569E-2</v>
      </c>
      <c r="BC36" s="35">
        <f t="shared" si="18"/>
        <v>2.1901428571428572E-2</v>
      </c>
    </row>
    <row r="37" spans="1:55" ht="15">
      <c r="A37" s="1">
        <v>31</v>
      </c>
      <c r="B37">
        <v>0.10050000000000001</v>
      </c>
      <c r="C37">
        <v>-1.4E-3</v>
      </c>
      <c r="D37">
        <v>-8.8999999999999999E-3</v>
      </c>
      <c r="E37" s="34">
        <f t="shared" si="0"/>
        <v>9.1978571428571465E-3</v>
      </c>
      <c r="F37" s="34">
        <f t="shared" si="1"/>
        <v>2.6928571428571427E-3</v>
      </c>
      <c r="G37" s="34">
        <f t="shared" si="2"/>
        <v>1.3201428571428572E-2</v>
      </c>
      <c r="H37">
        <v>7.3899999999999993E-2</v>
      </c>
      <c r="I37">
        <v>-2.1999999999999999E-2</v>
      </c>
      <c r="J37">
        <v>1.2800000000000001E-2</v>
      </c>
      <c r="K37" s="35">
        <f t="shared" si="3"/>
        <v>1.7064285714285726E-2</v>
      </c>
      <c r="L37" s="35">
        <f t="shared" si="4"/>
        <v>2.6301428571428569E-2</v>
      </c>
      <c r="M37" s="35">
        <f t="shared" si="4"/>
        <v>1.7101428571428573E-2</v>
      </c>
      <c r="N37">
        <v>0.11269999999999999</v>
      </c>
      <c r="O37">
        <v>-5.4000000000000003E-3</v>
      </c>
      <c r="P37">
        <v>-1.3100000000000001E-2</v>
      </c>
      <c r="Q37" s="35">
        <f t="shared" si="5"/>
        <v>5.8328571428571951E-3</v>
      </c>
      <c r="R37" s="35">
        <f t="shared" si="6"/>
        <v>9.7014285714285727E-3</v>
      </c>
      <c r="S37" s="35">
        <f t="shared" si="6"/>
        <v>1.7401428571428571E-2</v>
      </c>
      <c r="T37">
        <v>0.1062</v>
      </c>
      <c r="U37">
        <v>-2.0899999999999998E-2</v>
      </c>
      <c r="V37">
        <v>5.0000000000000001E-4</v>
      </c>
      <c r="W37" s="35">
        <f t="shared" si="7"/>
        <v>3.8214285714284479E-4</v>
      </c>
      <c r="X37" s="35">
        <f t="shared" si="8"/>
        <v>2.5201428571428569E-2</v>
      </c>
      <c r="Y37" s="35">
        <f t="shared" si="8"/>
        <v>4.8014285714285711E-3</v>
      </c>
      <c r="Z37">
        <v>0.1027</v>
      </c>
      <c r="AA37">
        <v>2E-3</v>
      </c>
      <c r="AB37">
        <v>0</v>
      </c>
      <c r="AC37" s="35">
        <f t="shared" si="9"/>
        <v>1.1794285714285688E-2</v>
      </c>
      <c r="AD37" s="35">
        <f t="shared" si="10"/>
        <v>6.3014285714285715E-3</v>
      </c>
      <c r="AE37" s="35">
        <f t="shared" si="10"/>
        <v>4.3014285714285715E-3</v>
      </c>
      <c r="AF37">
        <v>0.1095</v>
      </c>
      <c r="AG37">
        <v>-1.9699999999999999E-2</v>
      </c>
      <c r="AH37">
        <v>5.7000000000000002E-3</v>
      </c>
      <c r="AI37" s="35">
        <f t="shared" si="11"/>
        <v>2.1678571428570964E-3</v>
      </c>
      <c r="AJ37" s="35">
        <f t="shared" si="12"/>
        <v>2.4001428571428569E-2</v>
      </c>
      <c r="AK37" s="35">
        <f t="shared" si="12"/>
        <v>1.0001428571428571E-2</v>
      </c>
      <c r="AL37">
        <v>9.69E-2</v>
      </c>
      <c r="AM37">
        <v>3.8E-3</v>
      </c>
      <c r="AN37">
        <v>-1.03E-2</v>
      </c>
      <c r="AO37" s="35">
        <f t="shared" si="13"/>
        <v>9.9221428571428516E-3</v>
      </c>
      <c r="AP37" s="35">
        <f t="shared" si="14"/>
        <v>8.1014285714285719E-3</v>
      </c>
      <c r="AQ37" s="35">
        <f t="shared" si="14"/>
        <v>1.4601428571428571E-2</v>
      </c>
      <c r="AR37">
        <v>4.4200000000000003E-2</v>
      </c>
      <c r="AS37">
        <v>1.77E-2</v>
      </c>
      <c r="AT37">
        <v>-6.4999999999999997E-3</v>
      </c>
      <c r="AU37" s="35">
        <f t="shared" si="15"/>
        <v>2.5342857142857042E-3</v>
      </c>
      <c r="AV37" s="35">
        <f t="shared" si="16"/>
        <v>2.2001428571428571E-2</v>
      </c>
      <c r="AW37" s="35">
        <f t="shared" si="16"/>
        <v>1.0801428571428571E-2</v>
      </c>
      <c r="AX37">
        <v>0.1004</v>
      </c>
      <c r="AY37">
        <v>1.9800000000000002E-2</v>
      </c>
      <c r="AZ37">
        <v>1.9900000000000001E-2</v>
      </c>
      <c r="BA37" s="35">
        <f t="shared" si="17"/>
        <v>5.7745714285714261E-2</v>
      </c>
      <c r="BB37" s="35">
        <f t="shared" si="18"/>
        <v>2.4101428571428572E-2</v>
      </c>
      <c r="BC37" s="35">
        <f t="shared" si="18"/>
        <v>2.4201428571428572E-2</v>
      </c>
    </row>
    <row r="38" spans="1:55" ht="15">
      <c r="A38" s="1">
        <v>32</v>
      </c>
      <c r="B38">
        <v>9.4899999999999998E-2</v>
      </c>
      <c r="C38">
        <v>3.0999999999999999E-3</v>
      </c>
      <c r="D38">
        <v>-1.18E-2</v>
      </c>
      <c r="E38" s="34">
        <f t="shared" si="0"/>
        <v>1.4797857142857154E-2</v>
      </c>
      <c r="F38" s="34">
        <f t="shared" si="1"/>
        <v>7.1928571428571432E-3</v>
      </c>
      <c r="G38" s="34">
        <f t="shared" si="2"/>
        <v>1.6101428571428572E-2</v>
      </c>
      <c r="H38">
        <v>7.9000000000000001E-2</v>
      </c>
      <c r="I38">
        <v>-7.4000000000000003E-3</v>
      </c>
      <c r="J38">
        <v>1.7999999999999999E-2</v>
      </c>
      <c r="K38" s="35">
        <f t="shared" si="3"/>
        <v>1.1964285714285719E-2</v>
      </c>
      <c r="L38" s="35">
        <f t="shared" si="4"/>
        <v>1.1701428571428571E-2</v>
      </c>
      <c r="M38" s="35">
        <f t="shared" si="4"/>
        <v>2.2301428571428569E-2</v>
      </c>
      <c r="N38">
        <v>0.10920000000000001</v>
      </c>
      <c r="O38">
        <v>-9.5999999999999992E-3</v>
      </c>
      <c r="P38">
        <v>-1.11E-2</v>
      </c>
      <c r="Q38" s="35">
        <f t="shared" si="5"/>
        <v>9.3328571428571844E-3</v>
      </c>
      <c r="R38" s="35">
        <f t="shared" si="6"/>
        <v>1.3901428571428572E-2</v>
      </c>
      <c r="S38" s="35">
        <f t="shared" si="6"/>
        <v>1.5401428571428573E-2</v>
      </c>
      <c r="T38">
        <v>0.109</v>
      </c>
      <c r="U38">
        <v>-2.1100000000000001E-2</v>
      </c>
      <c r="V38">
        <v>-1.5E-3</v>
      </c>
      <c r="W38" s="35">
        <f t="shared" si="7"/>
        <v>3.1821428571428417E-3</v>
      </c>
      <c r="X38" s="35">
        <f t="shared" si="8"/>
        <v>2.5401428571428571E-2</v>
      </c>
      <c r="Y38" s="35">
        <f t="shared" si="8"/>
        <v>2.8014285714285715E-3</v>
      </c>
      <c r="Z38">
        <v>0.10979999999999999</v>
      </c>
      <c r="AA38">
        <v>1E-3</v>
      </c>
      <c r="AB38">
        <v>4.0000000000000001E-3</v>
      </c>
      <c r="AC38" s="35">
        <f t="shared" si="9"/>
        <v>1.8894285714285683E-2</v>
      </c>
      <c r="AD38" s="35">
        <f t="shared" si="10"/>
        <v>5.3014285714285715E-3</v>
      </c>
      <c r="AE38" s="35">
        <f t="shared" si="10"/>
        <v>8.3014285714285707E-3</v>
      </c>
      <c r="AF38">
        <v>0.11749999999999999</v>
      </c>
      <c r="AG38">
        <v>-1.6500000000000001E-2</v>
      </c>
      <c r="AH38">
        <v>3.8999999999999998E-3</v>
      </c>
      <c r="AI38" s="35">
        <f t="shared" si="11"/>
        <v>1.016785714285709E-2</v>
      </c>
      <c r="AJ38" s="35">
        <f t="shared" si="12"/>
        <v>2.0801428571428571E-2</v>
      </c>
      <c r="AK38" s="35">
        <f t="shared" si="12"/>
        <v>8.2014285714285713E-3</v>
      </c>
      <c r="AL38">
        <v>8.6699999999999999E-2</v>
      </c>
      <c r="AM38">
        <v>-8.0999999999999996E-3</v>
      </c>
      <c r="AN38">
        <v>-1.06E-2</v>
      </c>
      <c r="AO38" s="35">
        <f t="shared" si="13"/>
        <v>2.7785714285714913E-4</v>
      </c>
      <c r="AP38" s="35">
        <f t="shared" si="14"/>
        <v>1.240142857142857E-2</v>
      </c>
      <c r="AQ38" s="35">
        <f t="shared" si="14"/>
        <v>1.4901428571428572E-2</v>
      </c>
      <c r="AR38">
        <v>4.1300000000000003E-2</v>
      </c>
      <c r="AS38">
        <v>-1.37E-2</v>
      </c>
      <c r="AT38">
        <v>-1.6299999999999999E-2</v>
      </c>
      <c r="AU38" s="35">
        <f t="shared" si="15"/>
        <v>5.434285714285704E-3</v>
      </c>
      <c r="AV38" s="35">
        <f t="shared" si="16"/>
        <v>1.8001428571428571E-2</v>
      </c>
      <c r="AW38" s="35">
        <f t="shared" si="16"/>
        <v>2.0601428571428569E-2</v>
      </c>
      <c r="AX38">
        <v>7.0300000000000001E-2</v>
      </c>
      <c r="AY38">
        <v>4.48E-2</v>
      </c>
      <c r="AZ38">
        <v>1.52E-2</v>
      </c>
      <c r="BA38" s="35">
        <f t="shared" si="17"/>
        <v>2.764571428571426E-2</v>
      </c>
      <c r="BB38" s="35">
        <f t="shared" si="18"/>
        <v>4.9101428571428574E-2</v>
      </c>
      <c r="BC38" s="35">
        <f t="shared" si="18"/>
        <v>1.9501428571428572E-2</v>
      </c>
    </row>
    <row r="39" spans="1:55" ht="15">
      <c r="A39" s="1">
        <v>33</v>
      </c>
      <c r="B39">
        <v>9.0700000000000003E-2</v>
      </c>
      <c r="C39">
        <v>-4.0000000000000001E-3</v>
      </c>
      <c r="D39">
        <v>-1.2999999999999999E-2</v>
      </c>
      <c r="E39" s="34">
        <f t="shared" si="0"/>
        <v>1.899785714285715E-2</v>
      </c>
      <c r="F39" s="34">
        <f t="shared" si="1"/>
        <v>9.2857142857142791E-5</v>
      </c>
      <c r="G39" s="34">
        <f t="shared" si="2"/>
        <v>1.7301428571428572E-2</v>
      </c>
      <c r="H39">
        <v>7.4399999999999994E-2</v>
      </c>
      <c r="I39">
        <v>3.7000000000000002E-3</v>
      </c>
      <c r="J39">
        <v>1.6400000000000001E-2</v>
      </c>
      <c r="K39" s="35">
        <f t="shared" si="3"/>
        <v>1.6564285714285726E-2</v>
      </c>
      <c r="L39" s="35">
        <f t="shared" si="4"/>
        <v>8.0014285714285725E-3</v>
      </c>
      <c r="M39" s="35">
        <f t="shared" si="4"/>
        <v>2.0701428571428572E-2</v>
      </c>
      <c r="N39">
        <v>0.1095</v>
      </c>
      <c r="O39">
        <v>-1.09E-2</v>
      </c>
      <c r="P39">
        <v>-7.4000000000000003E-3</v>
      </c>
      <c r="Q39" s="35">
        <f t="shared" si="5"/>
        <v>9.0328571428571897E-3</v>
      </c>
      <c r="R39" s="35">
        <f t="shared" si="6"/>
        <v>1.5201428571428571E-2</v>
      </c>
      <c r="S39" s="35">
        <f t="shared" si="6"/>
        <v>1.1701428571428571E-2</v>
      </c>
      <c r="T39">
        <v>0.1071</v>
      </c>
      <c r="U39">
        <v>-1.7000000000000001E-2</v>
      </c>
      <c r="V39">
        <v>-4.8999999999999998E-3</v>
      </c>
      <c r="W39" s="35">
        <f t="shared" si="7"/>
        <v>1.2821428571428428E-3</v>
      </c>
      <c r="X39" s="35">
        <f t="shared" si="8"/>
        <v>2.1301428571428572E-2</v>
      </c>
      <c r="Y39" s="35">
        <f t="shared" si="8"/>
        <v>9.2014285714285722E-3</v>
      </c>
      <c r="Z39">
        <v>9.7799999999999998E-2</v>
      </c>
      <c r="AA39">
        <v>-8.3999999999999995E-3</v>
      </c>
      <c r="AB39">
        <v>4.4000000000000003E-3</v>
      </c>
      <c r="AC39" s="35">
        <f t="shared" si="9"/>
        <v>6.8942857142856862E-3</v>
      </c>
      <c r="AD39" s="35">
        <f t="shared" si="10"/>
        <v>1.2701428571428572E-2</v>
      </c>
      <c r="AE39" s="35">
        <f t="shared" si="10"/>
        <v>8.7014285714285718E-3</v>
      </c>
      <c r="AF39">
        <v>0.12089999999999999</v>
      </c>
      <c r="AG39">
        <v>-2.9700000000000001E-2</v>
      </c>
      <c r="AH39">
        <v>-4.7999999999999996E-3</v>
      </c>
      <c r="AI39" s="35">
        <f t="shared" si="11"/>
        <v>1.356785714285709E-2</v>
      </c>
      <c r="AJ39" s="35">
        <f t="shared" si="12"/>
        <v>3.4001428571428571E-2</v>
      </c>
      <c r="AK39" s="35">
        <f t="shared" si="12"/>
        <v>9.1014285714285711E-3</v>
      </c>
      <c r="AL39">
        <v>7.4700000000000003E-2</v>
      </c>
      <c r="AM39">
        <v>-1.4E-3</v>
      </c>
      <c r="AN39">
        <v>-6.8999999999999999E-3</v>
      </c>
      <c r="AO39" s="35">
        <f t="shared" si="13"/>
        <v>1.2277857142857146E-2</v>
      </c>
      <c r="AP39" s="35">
        <f t="shared" si="14"/>
        <v>2.9014285714285713E-3</v>
      </c>
      <c r="AQ39" s="35">
        <f t="shared" si="14"/>
        <v>1.1201428571428571E-2</v>
      </c>
      <c r="AR39">
        <v>6.2899999999999998E-2</v>
      </c>
      <c r="AS39">
        <v>-2.47E-2</v>
      </c>
      <c r="AT39">
        <v>-1.7100000000000001E-2</v>
      </c>
      <c r="AU39" s="35">
        <f t="shared" si="15"/>
        <v>1.616571428571429E-2</v>
      </c>
      <c r="AV39" s="35">
        <f t="shared" si="16"/>
        <v>2.900142857142857E-2</v>
      </c>
      <c r="AW39" s="35">
        <f t="shared" si="16"/>
        <v>2.1401428571428571E-2</v>
      </c>
      <c r="AX39">
        <v>6.7299999999999999E-2</v>
      </c>
      <c r="AY39">
        <v>2.7900000000000001E-2</v>
      </c>
      <c r="AZ39">
        <v>3.5999999999999999E-3</v>
      </c>
      <c r="BA39" s="35">
        <f t="shared" si="17"/>
        <v>2.4645714285714257E-2</v>
      </c>
      <c r="BB39" s="35">
        <f t="shared" si="18"/>
        <v>3.2201428571428575E-2</v>
      </c>
      <c r="BC39" s="35">
        <f t="shared" si="18"/>
        <v>7.9014285714285714E-3</v>
      </c>
    </row>
    <row r="40" spans="1:55" ht="15">
      <c r="A40" s="1">
        <v>34</v>
      </c>
      <c r="B40">
        <v>9.1399999999999995E-2</v>
      </c>
      <c r="C40">
        <v>-2.3999999999999998E-3</v>
      </c>
      <c r="D40">
        <v>-9.2999999999999992E-3</v>
      </c>
      <c r="E40" s="34">
        <f t="shared" si="0"/>
        <v>1.8297857142857157E-2</v>
      </c>
      <c r="F40" s="34">
        <f t="shared" si="1"/>
        <v>1.6928571428571431E-3</v>
      </c>
      <c r="G40" s="34">
        <f t="shared" si="2"/>
        <v>1.360142857142857E-2</v>
      </c>
      <c r="H40">
        <v>8.2799999999999999E-2</v>
      </c>
      <c r="I40">
        <v>8.3000000000000001E-3</v>
      </c>
      <c r="J40">
        <v>7.3000000000000001E-3</v>
      </c>
      <c r="K40" s="35">
        <f t="shared" si="3"/>
        <v>8.1642857142857211E-3</v>
      </c>
      <c r="L40" s="35">
        <f t="shared" si="4"/>
        <v>1.2601428571428572E-2</v>
      </c>
      <c r="M40" s="35">
        <f t="shared" si="4"/>
        <v>1.1601428571428572E-2</v>
      </c>
      <c r="N40">
        <v>0.1137</v>
      </c>
      <c r="O40">
        <v>-1.3599999999999999E-2</v>
      </c>
      <c r="P40">
        <v>-5.1999999999999998E-3</v>
      </c>
      <c r="Q40" s="35">
        <f t="shared" si="5"/>
        <v>4.8328571428571943E-3</v>
      </c>
      <c r="R40" s="35">
        <f t="shared" si="6"/>
        <v>1.7901428571428572E-2</v>
      </c>
      <c r="S40" s="35">
        <f t="shared" si="6"/>
        <v>9.5014285714285704E-3</v>
      </c>
      <c r="T40">
        <v>0.1079</v>
      </c>
      <c r="U40">
        <v>-1.9300000000000001E-2</v>
      </c>
      <c r="V40">
        <v>-2.8E-3</v>
      </c>
      <c r="W40" s="35">
        <f t="shared" si="7"/>
        <v>2.082142857142838E-3</v>
      </c>
      <c r="X40" s="35">
        <f t="shared" si="8"/>
        <v>2.3601428571428572E-2</v>
      </c>
      <c r="Y40" s="35">
        <f t="shared" si="8"/>
        <v>1.5014285714285715E-3</v>
      </c>
      <c r="Z40">
        <v>8.5999999999999993E-2</v>
      </c>
      <c r="AA40">
        <v>-7.4000000000000003E-3</v>
      </c>
      <c r="AB40">
        <v>6.4000000000000003E-3</v>
      </c>
      <c r="AC40" s="35">
        <f t="shared" si="9"/>
        <v>4.9057142857143188E-3</v>
      </c>
      <c r="AD40" s="35">
        <f t="shared" si="10"/>
        <v>1.1701428571428571E-2</v>
      </c>
      <c r="AE40" s="35">
        <f t="shared" si="10"/>
        <v>1.0701428571428572E-2</v>
      </c>
      <c r="AF40">
        <v>0.1133</v>
      </c>
      <c r="AG40">
        <v>-2.7199999999999998E-2</v>
      </c>
      <c r="AH40">
        <v>-3.8E-3</v>
      </c>
      <c r="AI40" s="35">
        <f t="shared" si="11"/>
        <v>5.9678571428570942E-3</v>
      </c>
      <c r="AJ40" s="35">
        <f t="shared" si="12"/>
        <v>3.1501428571428569E-2</v>
      </c>
      <c r="AK40" s="35">
        <f t="shared" si="12"/>
        <v>5.014285714285715E-4</v>
      </c>
      <c r="AL40">
        <v>8.0600000000000005E-2</v>
      </c>
      <c r="AM40">
        <v>-9.7000000000000003E-3</v>
      </c>
      <c r="AN40">
        <v>2E-3</v>
      </c>
      <c r="AO40" s="35">
        <f t="shared" si="13"/>
        <v>6.3778571428571434E-3</v>
      </c>
      <c r="AP40" s="35">
        <f t="shared" si="14"/>
        <v>1.4001428571428571E-2</v>
      </c>
      <c r="AQ40" s="35">
        <f t="shared" si="14"/>
        <v>6.3014285714285715E-3</v>
      </c>
      <c r="AR40">
        <v>6.5699999999999995E-2</v>
      </c>
      <c r="AS40">
        <v>-2.1299999999999999E-2</v>
      </c>
      <c r="AT40">
        <v>-2.0299999999999999E-2</v>
      </c>
      <c r="AU40" s="35">
        <f t="shared" si="15"/>
        <v>1.8965714285714287E-2</v>
      </c>
      <c r="AV40" s="35">
        <f t="shared" si="16"/>
        <v>2.560142857142857E-2</v>
      </c>
      <c r="AW40" s="35">
        <f t="shared" si="16"/>
        <v>2.4601428571428569E-2</v>
      </c>
      <c r="AX40">
        <v>6.0699999999999997E-2</v>
      </c>
      <c r="AY40">
        <v>7.1999999999999998E-3</v>
      </c>
      <c r="AZ40">
        <v>-7.9000000000000008E-3</v>
      </c>
      <c r="BA40" s="35">
        <f t="shared" si="17"/>
        <v>1.8045714285714255E-2</v>
      </c>
      <c r="BB40" s="35">
        <f t="shared" si="18"/>
        <v>1.1501428571428572E-2</v>
      </c>
      <c r="BC40" s="35">
        <f t="shared" si="18"/>
        <v>1.2201428571428571E-2</v>
      </c>
    </row>
    <row r="41" spans="1:55" ht="15">
      <c r="A41" s="1">
        <v>35</v>
      </c>
      <c r="B41">
        <v>9.3200000000000005E-2</v>
      </c>
      <c r="C41">
        <v>-2.8E-3</v>
      </c>
      <c r="D41">
        <v>-6.0000000000000001E-3</v>
      </c>
      <c r="E41" s="34">
        <f t="shared" si="0"/>
        <v>1.6497857142857147E-2</v>
      </c>
      <c r="F41" s="34">
        <f t="shared" si="1"/>
        <v>1.2928571428571429E-3</v>
      </c>
      <c r="G41" s="34">
        <f t="shared" si="2"/>
        <v>1.0301428571428572E-2</v>
      </c>
      <c r="H41">
        <v>9.1800000000000007E-2</v>
      </c>
      <c r="I41">
        <v>-6.0000000000000001E-3</v>
      </c>
      <c r="J41">
        <v>1.0699999999999999E-2</v>
      </c>
      <c r="K41" s="35">
        <f t="shared" si="3"/>
        <v>8.3571428571428685E-4</v>
      </c>
      <c r="L41" s="35">
        <f t="shared" si="4"/>
        <v>1.0301428571428572E-2</v>
      </c>
      <c r="M41" s="35">
        <f t="shared" si="4"/>
        <v>1.5001428571428572E-2</v>
      </c>
      <c r="N41">
        <v>0.1258</v>
      </c>
      <c r="O41">
        <v>-1.83E-2</v>
      </c>
      <c r="P41">
        <v>-1.6000000000000001E-3</v>
      </c>
      <c r="Q41" s="35">
        <f t="shared" si="5"/>
        <v>7.2671428571428054E-3</v>
      </c>
      <c r="R41" s="35">
        <f t="shared" si="6"/>
        <v>2.2601428571428571E-2</v>
      </c>
      <c r="S41" s="35">
        <f t="shared" si="6"/>
        <v>2.7014285714285716E-3</v>
      </c>
      <c r="T41">
        <v>0.106</v>
      </c>
      <c r="U41">
        <v>-2.2499999999999999E-2</v>
      </c>
      <c r="V41">
        <v>6.9999999999999999E-4</v>
      </c>
      <c r="W41" s="35">
        <f t="shared" si="7"/>
        <v>1.8214285714283907E-4</v>
      </c>
      <c r="X41" s="35">
        <f t="shared" si="8"/>
        <v>2.680142857142857E-2</v>
      </c>
      <c r="Y41" s="35">
        <f t="shared" si="8"/>
        <v>5.0014285714285716E-3</v>
      </c>
      <c r="Z41">
        <v>9.3299999999999994E-2</v>
      </c>
      <c r="AA41">
        <v>-2.46E-2</v>
      </c>
      <c r="AB41">
        <v>2.0999999999999999E-3</v>
      </c>
      <c r="AC41" s="35">
        <f t="shared" si="9"/>
        <v>2.3942857142856822E-3</v>
      </c>
      <c r="AD41" s="35">
        <f t="shared" si="10"/>
        <v>2.8901428571428571E-2</v>
      </c>
      <c r="AE41" s="35">
        <f t="shared" si="10"/>
        <v>6.4014285714285718E-3</v>
      </c>
      <c r="AF41">
        <v>0.112</v>
      </c>
      <c r="AG41">
        <v>-2.0400000000000001E-2</v>
      </c>
      <c r="AH41">
        <v>-5.7000000000000002E-3</v>
      </c>
      <c r="AI41" s="35">
        <f t="shared" si="11"/>
        <v>4.6678571428570986E-3</v>
      </c>
      <c r="AJ41" s="35">
        <f t="shared" si="12"/>
        <v>2.4701428571428572E-2</v>
      </c>
      <c r="AK41" s="35">
        <f t="shared" si="12"/>
        <v>1.0001428571428571E-2</v>
      </c>
      <c r="AL41">
        <v>9.2999999999999999E-2</v>
      </c>
      <c r="AM41">
        <v>1.7399999999999999E-2</v>
      </c>
      <c r="AN41">
        <v>4.7999999999999996E-3</v>
      </c>
      <c r="AO41" s="35">
        <f t="shared" si="13"/>
        <v>6.0221428571428509E-3</v>
      </c>
      <c r="AP41" s="35">
        <f t="shared" si="14"/>
        <v>2.1701428571428569E-2</v>
      </c>
      <c r="AQ41" s="35">
        <f t="shared" si="14"/>
        <v>9.1014285714285711E-3</v>
      </c>
      <c r="AR41">
        <v>6.2100000000000002E-2</v>
      </c>
      <c r="AS41">
        <v>-1.46E-2</v>
      </c>
      <c r="AT41">
        <v>-9.2999999999999992E-3</v>
      </c>
      <c r="AU41" s="35">
        <f t="shared" si="15"/>
        <v>1.5365714285714295E-2</v>
      </c>
      <c r="AV41" s="35">
        <f t="shared" si="16"/>
        <v>1.8901428571428572E-2</v>
      </c>
      <c r="AW41" s="35">
        <f t="shared" si="16"/>
        <v>1.360142857142857E-2</v>
      </c>
      <c r="AX41">
        <v>6.4199999999999993E-2</v>
      </c>
      <c r="AY41">
        <v>1.26E-2</v>
      </c>
      <c r="AZ41">
        <v>-1.34E-2</v>
      </c>
      <c r="BA41" s="35">
        <f t="shared" si="17"/>
        <v>2.1545714285714251E-2</v>
      </c>
      <c r="BB41" s="35">
        <f t="shared" si="18"/>
        <v>1.6901428571428571E-2</v>
      </c>
      <c r="BC41" s="35">
        <f t="shared" si="18"/>
        <v>1.7701428571428573E-2</v>
      </c>
    </row>
    <row r="42" spans="1:55" ht="15">
      <c r="A42" s="1">
        <v>36</v>
      </c>
      <c r="B42">
        <v>9.4500000000000001E-2</v>
      </c>
      <c r="C42">
        <v>2.3999999999999998E-3</v>
      </c>
      <c r="D42">
        <v>-1.04E-2</v>
      </c>
      <c r="E42" s="34">
        <f t="shared" si="0"/>
        <v>1.5197857142857152E-2</v>
      </c>
      <c r="F42" s="34">
        <f t="shared" si="1"/>
        <v>6.4928571428571422E-3</v>
      </c>
      <c r="G42" s="34">
        <f t="shared" si="2"/>
        <v>1.470142857142857E-2</v>
      </c>
      <c r="H42">
        <v>0.106</v>
      </c>
      <c r="I42">
        <v>-4.0000000000000002E-4</v>
      </c>
      <c r="J42">
        <v>9.2999999999999992E-3</v>
      </c>
      <c r="K42" s="35">
        <f t="shared" si="3"/>
        <v>1.5035714285714277E-2</v>
      </c>
      <c r="L42" s="35">
        <f t="shared" si="4"/>
        <v>3.9014285714285713E-3</v>
      </c>
      <c r="M42" s="35">
        <f t="shared" si="4"/>
        <v>1.360142857142857E-2</v>
      </c>
      <c r="N42">
        <v>0.11990000000000001</v>
      </c>
      <c r="O42">
        <v>-2.1899999999999999E-2</v>
      </c>
      <c r="P42">
        <v>2.3999999999999998E-3</v>
      </c>
      <c r="Q42" s="35">
        <f t="shared" si="5"/>
        <v>1.3671428571428168E-3</v>
      </c>
      <c r="R42" s="35">
        <f t="shared" si="6"/>
        <v>2.620142857142857E-2</v>
      </c>
      <c r="S42" s="35">
        <f t="shared" si="6"/>
        <v>6.7014285714285717E-3</v>
      </c>
      <c r="T42">
        <v>0.108</v>
      </c>
      <c r="U42">
        <v>-1.9099999999999999E-2</v>
      </c>
      <c r="V42">
        <v>-2.7000000000000001E-3</v>
      </c>
      <c r="W42" s="35">
        <f t="shared" si="7"/>
        <v>2.1821428571428408E-3</v>
      </c>
      <c r="X42" s="35">
        <f t="shared" si="8"/>
        <v>2.340142857142857E-2</v>
      </c>
      <c r="Y42" s="35">
        <f t="shared" si="8"/>
        <v>1.6014285714285714E-3</v>
      </c>
      <c r="Z42">
        <v>7.4800000000000005E-2</v>
      </c>
      <c r="AA42">
        <v>-2.4500000000000001E-2</v>
      </c>
      <c r="AB42">
        <v>1.2999999999999999E-2</v>
      </c>
      <c r="AC42" s="35">
        <f t="shared" si="9"/>
        <v>1.6105714285714307E-2</v>
      </c>
      <c r="AD42" s="35">
        <f t="shared" si="10"/>
        <v>2.8801428571428572E-2</v>
      </c>
      <c r="AE42" s="35">
        <f t="shared" si="10"/>
        <v>1.7301428571428572E-2</v>
      </c>
      <c r="AF42">
        <v>0.1071</v>
      </c>
      <c r="AG42">
        <v>-2.5700000000000001E-2</v>
      </c>
      <c r="AH42">
        <v>-5.7999999999999996E-3</v>
      </c>
      <c r="AI42" s="35">
        <f t="shared" si="11"/>
        <v>2.3214285714290295E-4</v>
      </c>
      <c r="AJ42" s="35">
        <f t="shared" si="12"/>
        <v>3.0001428571428571E-2</v>
      </c>
      <c r="AK42" s="35">
        <f t="shared" si="12"/>
        <v>1.010142857142857E-2</v>
      </c>
      <c r="AL42">
        <v>7.7899999999999997E-2</v>
      </c>
      <c r="AM42">
        <v>6.4000000000000003E-3</v>
      </c>
      <c r="AN42">
        <v>7.1000000000000004E-3</v>
      </c>
      <c r="AO42" s="35">
        <f t="shared" si="13"/>
        <v>9.0778571428571514E-3</v>
      </c>
      <c r="AP42" s="35">
        <f t="shared" si="14"/>
        <v>1.0701428571428572E-2</v>
      </c>
      <c r="AQ42" s="35">
        <f t="shared" si="14"/>
        <v>1.1401428571428573E-2</v>
      </c>
      <c r="AR42">
        <v>6.8500000000000005E-2</v>
      </c>
      <c r="AS42">
        <v>5.9999999999999995E-4</v>
      </c>
      <c r="AT42">
        <v>-9.9000000000000008E-3</v>
      </c>
      <c r="AU42" s="35">
        <f t="shared" si="15"/>
        <v>2.1765714285714298E-2</v>
      </c>
      <c r="AV42" s="35">
        <f t="shared" si="16"/>
        <v>4.9014285714285713E-3</v>
      </c>
      <c r="AW42" s="35">
        <f t="shared" si="16"/>
        <v>1.4201428571428573E-2</v>
      </c>
      <c r="AX42">
        <v>5.9299999999999999E-2</v>
      </c>
      <c r="AY42">
        <v>-9.1999999999999998E-3</v>
      </c>
      <c r="AZ42">
        <v>-1.2800000000000001E-2</v>
      </c>
      <c r="BA42" s="35">
        <f t="shared" si="17"/>
        <v>1.6645714285714257E-2</v>
      </c>
      <c r="BB42" s="35">
        <f t="shared" si="18"/>
        <v>1.350142857142857E-2</v>
      </c>
      <c r="BC42" s="35">
        <f t="shared" si="18"/>
        <v>1.7101428571428573E-2</v>
      </c>
    </row>
    <row r="43" spans="1:55" ht="15">
      <c r="A43" s="1">
        <v>37</v>
      </c>
      <c r="B43">
        <v>0.1021</v>
      </c>
      <c r="C43">
        <v>4.4999999999999997E-3</v>
      </c>
      <c r="D43">
        <v>-1.77E-2</v>
      </c>
      <c r="E43" s="34">
        <f t="shared" si="0"/>
        <v>7.5978571428571562E-3</v>
      </c>
      <c r="F43" s="34">
        <f t="shared" si="1"/>
        <v>8.5928571428571417E-3</v>
      </c>
      <c r="G43" s="34">
        <f t="shared" si="2"/>
        <v>2.2001428571428571E-2</v>
      </c>
      <c r="H43">
        <v>8.0100000000000005E-2</v>
      </c>
      <c r="I43">
        <v>-4.1999999999999997E-3</v>
      </c>
      <c r="J43">
        <v>1.14E-2</v>
      </c>
      <c r="K43" s="35">
        <f t="shared" si="3"/>
        <v>1.0864285714285715E-2</v>
      </c>
      <c r="L43" s="35">
        <f t="shared" si="4"/>
        <v>1.0142857142857176E-4</v>
      </c>
      <c r="M43" s="35">
        <f t="shared" si="4"/>
        <v>1.5701428571428571E-2</v>
      </c>
      <c r="N43">
        <v>0.124</v>
      </c>
      <c r="O43">
        <v>-7.7999999999999996E-3</v>
      </c>
      <c r="P43">
        <v>6.9999999999999999E-4</v>
      </c>
      <c r="Q43" s="35">
        <f t="shared" si="5"/>
        <v>5.4671428571428093E-3</v>
      </c>
      <c r="R43" s="35">
        <f t="shared" si="6"/>
        <v>1.2101428571428572E-2</v>
      </c>
      <c r="S43" s="35">
        <f t="shared" si="6"/>
        <v>5.0014285714285716E-3</v>
      </c>
      <c r="T43">
        <v>0.1085</v>
      </c>
      <c r="U43">
        <v>-1.7500000000000002E-2</v>
      </c>
      <c r="V43">
        <v>-9.4000000000000004E-3</v>
      </c>
      <c r="W43" s="35">
        <f t="shared" si="7"/>
        <v>2.6821428571428413E-3</v>
      </c>
      <c r="X43" s="35">
        <f t="shared" si="8"/>
        <v>2.1801428571428572E-2</v>
      </c>
      <c r="Y43" s="35">
        <f t="shared" si="8"/>
        <v>1.3701428571428573E-2</v>
      </c>
      <c r="Z43">
        <v>9.0399999999999994E-2</v>
      </c>
      <c r="AA43">
        <v>-3.2099999999999997E-2</v>
      </c>
      <c r="AB43">
        <v>1.2699999999999999E-2</v>
      </c>
      <c r="AC43" s="35">
        <f t="shared" si="9"/>
        <v>5.0571428571431765E-4</v>
      </c>
      <c r="AD43" s="35">
        <f t="shared" si="10"/>
        <v>3.6401428571428571E-2</v>
      </c>
      <c r="AE43" s="35">
        <f t="shared" si="10"/>
        <v>1.700142857142857E-2</v>
      </c>
      <c r="AF43">
        <v>0.1018</v>
      </c>
      <c r="AG43">
        <v>-2.6800000000000001E-2</v>
      </c>
      <c r="AH43">
        <v>2.9999999999999997E-4</v>
      </c>
      <c r="AI43" s="35">
        <f t="shared" si="11"/>
        <v>5.5321428571429021E-3</v>
      </c>
      <c r="AJ43" s="35">
        <f t="shared" si="12"/>
        <v>3.1101428571428572E-2</v>
      </c>
      <c r="AK43" s="35">
        <f t="shared" si="12"/>
        <v>4.6014285714285714E-3</v>
      </c>
      <c r="AL43">
        <v>8.9099999999999999E-2</v>
      </c>
      <c r="AM43">
        <v>2.7699999999999999E-2</v>
      </c>
      <c r="AN43">
        <v>1.01E-2</v>
      </c>
      <c r="AO43" s="35">
        <f t="shared" si="13"/>
        <v>2.1221428571428502E-3</v>
      </c>
      <c r="AP43" s="35">
        <f t="shared" si="14"/>
        <v>3.200142857142857E-2</v>
      </c>
      <c r="AQ43" s="35">
        <f t="shared" si="14"/>
        <v>1.4401428571428572E-2</v>
      </c>
      <c r="AR43">
        <v>5.8599999999999999E-2</v>
      </c>
      <c r="AS43">
        <v>-1.1299999999999999E-2</v>
      </c>
      <c r="AT43">
        <v>-1.23E-2</v>
      </c>
      <c r="AU43" s="35">
        <f t="shared" si="15"/>
        <v>1.1865714285714292E-2</v>
      </c>
      <c r="AV43" s="35">
        <f t="shared" si="16"/>
        <v>1.5601428571428572E-2</v>
      </c>
      <c r="AW43" s="35">
        <f t="shared" si="16"/>
        <v>1.6601428571428573E-2</v>
      </c>
      <c r="AX43">
        <v>6.54E-2</v>
      </c>
      <c r="AY43">
        <v>-1.24E-2</v>
      </c>
      <c r="AZ43">
        <v>-1.7600000000000001E-2</v>
      </c>
      <c r="BA43" s="35">
        <f t="shared" si="17"/>
        <v>2.2745714285714258E-2</v>
      </c>
      <c r="BB43" s="35">
        <f t="shared" si="18"/>
        <v>1.6701428571428572E-2</v>
      </c>
      <c r="BC43" s="35">
        <f t="shared" si="18"/>
        <v>2.1901428571428572E-2</v>
      </c>
    </row>
    <row r="44" spans="1:55" ht="15">
      <c r="A44" s="1">
        <v>38</v>
      </c>
      <c r="B44">
        <v>9.6100000000000005E-2</v>
      </c>
      <c r="C44">
        <v>-1.2999999999999999E-3</v>
      </c>
      <c r="D44">
        <v>-1.67E-2</v>
      </c>
      <c r="E44" s="34">
        <f t="shared" si="0"/>
        <v>1.3597857142857148E-2</v>
      </c>
      <c r="F44" s="34">
        <f t="shared" si="1"/>
        <v>2.7928571428571429E-3</v>
      </c>
      <c r="G44" s="34">
        <f t="shared" si="2"/>
        <v>2.100142857142857E-2</v>
      </c>
      <c r="H44">
        <v>7.9600000000000004E-2</v>
      </c>
      <c r="I44">
        <v>-2.3999999999999998E-3</v>
      </c>
      <c r="J44">
        <v>1.06E-2</v>
      </c>
      <c r="K44" s="35">
        <f t="shared" si="3"/>
        <v>1.1364285714285716E-2</v>
      </c>
      <c r="L44" s="35">
        <f t="shared" si="4"/>
        <v>1.9014285714285717E-3</v>
      </c>
      <c r="M44" s="35">
        <f t="shared" si="4"/>
        <v>1.4901428571428572E-2</v>
      </c>
      <c r="N44">
        <v>0.12970000000000001</v>
      </c>
      <c r="O44">
        <v>-6.1999999999999998E-3</v>
      </c>
      <c r="P44">
        <v>-5.1999999999999998E-3</v>
      </c>
      <c r="Q44" s="35">
        <f t="shared" si="5"/>
        <v>1.116714285714282E-2</v>
      </c>
      <c r="R44" s="35">
        <f t="shared" si="6"/>
        <v>1.0501428571428571E-2</v>
      </c>
      <c r="S44" s="35">
        <f t="shared" si="6"/>
        <v>9.5014285714285704E-3</v>
      </c>
      <c r="T44">
        <v>0.1045</v>
      </c>
      <c r="U44">
        <v>-1.4800000000000001E-2</v>
      </c>
      <c r="V44">
        <v>-9.1000000000000004E-3</v>
      </c>
      <c r="W44" s="35">
        <f t="shared" si="7"/>
        <v>1.3178571428571623E-3</v>
      </c>
      <c r="X44" s="35">
        <f t="shared" si="8"/>
        <v>1.9101428571428571E-2</v>
      </c>
      <c r="Y44" s="35">
        <f t="shared" si="8"/>
        <v>1.3401428571428571E-2</v>
      </c>
      <c r="Z44">
        <v>0.09</v>
      </c>
      <c r="AA44">
        <v>-3.8300000000000001E-2</v>
      </c>
      <c r="AB44">
        <v>1.21E-2</v>
      </c>
      <c r="AC44" s="35">
        <f t="shared" si="9"/>
        <v>9.0571428571431523E-4</v>
      </c>
      <c r="AD44" s="35">
        <f t="shared" si="10"/>
        <v>4.2601428571428575E-2</v>
      </c>
      <c r="AE44" s="35">
        <f t="shared" si="10"/>
        <v>1.640142857142857E-2</v>
      </c>
      <c r="AF44">
        <v>0.1082</v>
      </c>
      <c r="AG44">
        <v>-3.27E-2</v>
      </c>
      <c r="AH44">
        <v>-1.5E-3</v>
      </c>
      <c r="AI44" s="35">
        <f t="shared" si="11"/>
        <v>8.6785714285710081E-4</v>
      </c>
      <c r="AJ44" s="35">
        <f t="shared" si="12"/>
        <v>3.7001428571428574E-2</v>
      </c>
      <c r="AK44" s="35">
        <f t="shared" si="12"/>
        <v>2.8014285714285715E-3</v>
      </c>
      <c r="AL44">
        <v>8.3000000000000004E-2</v>
      </c>
      <c r="AM44">
        <v>8.3000000000000001E-3</v>
      </c>
      <c r="AN44">
        <v>1.04E-2</v>
      </c>
      <c r="AO44" s="35">
        <f t="shared" si="13"/>
        <v>3.9778571428571441E-3</v>
      </c>
      <c r="AP44" s="35">
        <f t="shared" si="14"/>
        <v>1.2601428571428572E-2</v>
      </c>
      <c r="AQ44" s="35">
        <f t="shared" si="14"/>
        <v>1.470142857142857E-2</v>
      </c>
      <c r="AR44">
        <v>6.3399999999999998E-2</v>
      </c>
      <c r="AS44">
        <v>-1.6E-2</v>
      </c>
      <c r="AT44">
        <v>-7.0000000000000001E-3</v>
      </c>
      <c r="AU44" s="35">
        <f t="shared" si="15"/>
        <v>1.6665714285714291E-2</v>
      </c>
      <c r="AV44" s="35">
        <f t="shared" si="16"/>
        <v>2.0301428571428571E-2</v>
      </c>
      <c r="AW44" s="35">
        <f t="shared" si="16"/>
        <v>1.1301428571428572E-2</v>
      </c>
      <c r="AX44">
        <v>5.8700000000000002E-2</v>
      </c>
      <c r="AY44">
        <v>7.3000000000000001E-3</v>
      </c>
      <c r="AZ44">
        <v>-1.9E-2</v>
      </c>
      <c r="BA44" s="35">
        <f t="shared" si="17"/>
        <v>1.604571428571426E-2</v>
      </c>
      <c r="BB44" s="35">
        <f t="shared" si="18"/>
        <v>1.1601428571428572E-2</v>
      </c>
      <c r="BC44" s="35">
        <f t="shared" si="18"/>
        <v>2.330142857142857E-2</v>
      </c>
    </row>
    <row r="45" spans="1:55" ht="15">
      <c r="A45" s="1">
        <v>39</v>
      </c>
      <c r="B45">
        <v>9.8599999999999993E-2</v>
      </c>
      <c r="C45">
        <v>-1.01E-2</v>
      </c>
      <c r="D45">
        <v>-1.3100000000000001E-2</v>
      </c>
      <c r="E45" s="34">
        <f t="shared" si="0"/>
        <v>1.1097857142857159E-2</v>
      </c>
      <c r="F45" s="34">
        <f t="shared" si="1"/>
        <v>1.4192857142857142E-2</v>
      </c>
      <c r="G45" s="34">
        <f t="shared" si="2"/>
        <v>1.7401428571428571E-2</v>
      </c>
      <c r="H45">
        <v>9.1499999999999998E-2</v>
      </c>
      <c r="I45">
        <v>-4.8999999999999998E-3</v>
      </c>
      <c r="J45">
        <v>5.9999999999999995E-4</v>
      </c>
      <c r="K45" s="35">
        <f t="shared" si="3"/>
        <v>5.3571428571427826E-4</v>
      </c>
      <c r="L45" s="35">
        <f t="shared" si="4"/>
        <v>9.2014285714285722E-3</v>
      </c>
      <c r="M45" s="35">
        <f t="shared" si="4"/>
        <v>4.9014285714285713E-3</v>
      </c>
      <c r="N45">
        <v>0.1326</v>
      </c>
      <c r="O45">
        <v>-1.12E-2</v>
      </c>
      <c r="P45">
        <v>-8.0000000000000002E-3</v>
      </c>
      <c r="Q45" s="35">
        <f t="shared" si="5"/>
        <v>1.4067142857142806E-2</v>
      </c>
      <c r="R45" s="35">
        <f t="shared" si="6"/>
        <v>1.5501428571428572E-2</v>
      </c>
      <c r="S45" s="35">
        <f t="shared" si="6"/>
        <v>1.2301428571428571E-2</v>
      </c>
      <c r="T45">
        <v>0.104</v>
      </c>
      <c r="U45">
        <v>-2.5499999999999998E-2</v>
      </c>
      <c r="V45">
        <v>-6.4999999999999997E-3</v>
      </c>
      <c r="W45" s="35">
        <f t="shared" si="7"/>
        <v>1.8178571428571627E-3</v>
      </c>
      <c r="X45" s="35">
        <f t="shared" si="8"/>
        <v>2.9801428571428569E-2</v>
      </c>
      <c r="Y45" s="35">
        <f t="shared" si="8"/>
        <v>1.0801428571428571E-2</v>
      </c>
      <c r="Z45">
        <v>8.8499999999999995E-2</v>
      </c>
      <c r="AA45">
        <v>-7.1000000000000004E-3</v>
      </c>
      <c r="AB45">
        <v>1.12E-2</v>
      </c>
      <c r="AC45" s="35">
        <f t="shared" si="9"/>
        <v>2.4057142857143166E-3</v>
      </c>
      <c r="AD45" s="35">
        <f t="shared" si="10"/>
        <v>1.1401428571428573E-2</v>
      </c>
      <c r="AE45" s="35">
        <f t="shared" si="10"/>
        <v>1.5501428571428572E-2</v>
      </c>
      <c r="AF45">
        <v>0.1103</v>
      </c>
      <c r="AG45">
        <v>-3.3599999999999998E-2</v>
      </c>
      <c r="AH45">
        <v>-5.5999999999999999E-3</v>
      </c>
      <c r="AI45" s="35">
        <f t="shared" si="11"/>
        <v>2.9678571428570916E-3</v>
      </c>
      <c r="AJ45" s="35">
        <f t="shared" si="12"/>
        <v>3.7901428571428572E-2</v>
      </c>
      <c r="AK45" s="35">
        <f t="shared" si="12"/>
        <v>9.9014285714285714E-3</v>
      </c>
      <c r="AL45">
        <v>8.7099999999999997E-2</v>
      </c>
      <c r="AM45">
        <v>8.0000000000000004E-4</v>
      </c>
      <c r="AN45">
        <v>-4.1999999999999997E-3</v>
      </c>
      <c r="AO45" s="35">
        <f t="shared" si="13"/>
        <v>1.2214285714284845E-4</v>
      </c>
      <c r="AP45" s="35">
        <f t="shared" si="14"/>
        <v>5.1014285714285719E-3</v>
      </c>
      <c r="AQ45" s="35">
        <f t="shared" si="14"/>
        <v>1.0142857142857176E-4</v>
      </c>
      <c r="AR45">
        <v>5.8099999999999999E-2</v>
      </c>
      <c r="AS45">
        <v>-5.3E-3</v>
      </c>
      <c r="AT45">
        <v>-5.3E-3</v>
      </c>
      <c r="AU45" s="35">
        <f t="shared" si="15"/>
        <v>1.1365714285714291E-2</v>
      </c>
      <c r="AV45" s="35">
        <f t="shared" si="16"/>
        <v>9.6014285714285715E-3</v>
      </c>
      <c r="AW45" s="35">
        <f t="shared" si="16"/>
        <v>9.6014285714285715E-3</v>
      </c>
      <c r="AX45">
        <v>2.5899999999999999E-2</v>
      </c>
      <c r="AY45">
        <v>1.5599999999999999E-2</v>
      </c>
      <c r="AZ45">
        <v>1E-4</v>
      </c>
      <c r="BA45" s="35">
        <f t="shared" si="17"/>
        <v>1.6754285714285742E-2</v>
      </c>
      <c r="BB45" s="35">
        <f t="shared" si="18"/>
        <v>1.990142857142857E-2</v>
      </c>
      <c r="BC45" s="35">
        <f t="shared" si="18"/>
        <v>4.4014285714285718E-3</v>
      </c>
    </row>
    <row r="46" spans="1:55" ht="15">
      <c r="A46" s="1">
        <v>40</v>
      </c>
      <c r="B46">
        <v>0.1066</v>
      </c>
      <c r="C46">
        <v>-4.1000000000000003E-3</v>
      </c>
      <c r="D46">
        <v>-1.7100000000000001E-2</v>
      </c>
      <c r="E46" s="34">
        <f t="shared" si="0"/>
        <v>3.0978571428571522E-3</v>
      </c>
      <c r="F46" s="34">
        <f t="shared" si="1"/>
        <v>8.1928571428571441E-3</v>
      </c>
      <c r="G46" s="34">
        <f t="shared" si="2"/>
        <v>2.1401428571428571E-2</v>
      </c>
      <c r="H46">
        <v>8.5099999999999995E-2</v>
      </c>
      <c r="I46">
        <v>-1.5100000000000001E-2</v>
      </c>
      <c r="J46">
        <v>3.7000000000000002E-3</v>
      </c>
      <c r="K46" s="35">
        <f t="shared" si="3"/>
        <v>5.8642857142857246E-3</v>
      </c>
      <c r="L46" s="35">
        <f t="shared" si="4"/>
        <v>1.9401428571428573E-2</v>
      </c>
      <c r="M46" s="35">
        <f t="shared" si="4"/>
        <v>8.0014285714285725E-3</v>
      </c>
      <c r="N46">
        <v>0.13389999999999999</v>
      </c>
      <c r="O46">
        <v>-1.3899999999999999E-2</v>
      </c>
      <c r="P46">
        <v>-8.0000000000000002E-3</v>
      </c>
      <c r="Q46" s="35">
        <f t="shared" si="5"/>
        <v>1.5367142857142801E-2</v>
      </c>
      <c r="R46" s="35">
        <f t="shared" si="6"/>
        <v>1.820142857142857E-2</v>
      </c>
      <c r="S46" s="35">
        <f t="shared" si="6"/>
        <v>1.2301428571428571E-2</v>
      </c>
      <c r="T46">
        <v>0.1062</v>
      </c>
      <c r="U46">
        <v>-2.2700000000000001E-2</v>
      </c>
      <c r="V46">
        <v>-7.4999999999999997E-3</v>
      </c>
      <c r="W46" s="35">
        <f t="shared" si="7"/>
        <v>3.8214285714284479E-4</v>
      </c>
      <c r="X46" s="35">
        <f t="shared" si="8"/>
        <v>2.7001428571428572E-2</v>
      </c>
      <c r="Y46" s="35">
        <f t="shared" si="8"/>
        <v>1.180142857142857E-2</v>
      </c>
      <c r="Z46">
        <v>7.2300000000000003E-2</v>
      </c>
      <c r="AA46">
        <v>-7.7000000000000002E-3</v>
      </c>
      <c r="AB46">
        <v>-1.6999999999999999E-3</v>
      </c>
      <c r="AC46" s="35">
        <f t="shared" si="9"/>
        <v>1.8605714285714309E-2</v>
      </c>
      <c r="AD46" s="35">
        <f t="shared" si="10"/>
        <v>1.2001428571428573E-2</v>
      </c>
      <c r="AE46" s="35">
        <f t="shared" si="10"/>
        <v>2.6014285714285714E-3</v>
      </c>
      <c r="AF46">
        <v>0.1123</v>
      </c>
      <c r="AG46">
        <v>-3.5700000000000003E-2</v>
      </c>
      <c r="AH46">
        <v>-6.7000000000000002E-3</v>
      </c>
      <c r="AI46" s="35">
        <f t="shared" si="11"/>
        <v>4.9678571428570933E-3</v>
      </c>
      <c r="AJ46" s="35">
        <f t="shared" si="12"/>
        <v>4.0001428571428577E-2</v>
      </c>
      <c r="AK46" s="35">
        <f t="shared" si="12"/>
        <v>1.1001428571428572E-2</v>
      </c>
      <c r="AL46">
        <v>8.8800000000000004E-2</v>
      </c>
      <c r="AM46">
        <v>-2.0000000000000001E-4</v>
      </c>
      <c r="AN46">
        <v>-1.49E-2</v>
      </c>
      <c r="AO46" s="35">
        <f t="shared" si="13"/>
        <v>1.8221428571428555E-3</v>
      </c>
      <c r="AP46" s="35">
        <f t="shared" si="14"/>
        <v>4.1014285714285718E-3</v>
      </c>
      <c r="AQ46" s="35">
        <f t="shared" si="14"/>
        <v>1.9201428571428571E-2</v>
      </c>
      <c r="AR46">
        <v>5.4199999999999998E-2</v>
      </c>
      <c r="AS46">
        <v>-1.4E-2</v>
      </c>
      <c r="AT46">
        <v>-1.1000000000000001E-3</v>
      </c>
      <c r="AU46" s="35">
        <f t="shared" si="15"/>
        <v>7.4657142857142908E-3</v>
      </c>
      <c r="AV46" s="35">
        <f t="shared" si="16"/>
        <v>1.8301428571428573E-2</v>
      </c>
      <c r="AW46" s="35">
        <f t="shared" si="16"/>
        <v>3.2014285714285712E-3</v>
      </c>
      <c r="AX46">
        <v>4.9099999999999998E-2</v>
      </c>
      <c r="AY46">
        <v>-1.29E-2</v>
      </c>
      <c r="AZ46">
        <v>4.4999999999999997E-3</v>
      </c>
      <c r="BA46" s="35">
        <f t="shared" si="17"/>
        <v>6.445714285714256E-3</v>
      </c>
      <c r="BB46" s="35">
        <f t="shared" si="18"/>
        <v>1.7201428571428572E-2</v>
      </c>
      <c r="BC46" s="35">
        <f t="shared" si="18"/>
        <v>8.8014285714285712E-3</v>
      </c>
    </row>
    <row r="47" spans="1:55" ht="15">
      <c r="A47" s="1">
        <v>41</v>
      </c>
      <c r="B47">
        <v>0.109</v>
      </c>
      <c r="C47">
        <v>-0.01</v>
      </c>
      <c r="D47">
        <v>-0.02</v>
      </c>
      <c r="E47" s="34">
        <f t="shared" si="0"/>
        <v>6.9785714285715283E-4</v>
      </c>
      <c r="F47" s="34">
        <f t="shared" si="1"/>
        <v>1.4092857142857143E-2</v>
      </c>
      <c r="G47" s="34">
        <f t="shared" si="2"/>
        <v>2.4301428571428571E-2</v>
      </c>
      <c r="H47">
        <v>9.8400000000000001E-2</v>
      </c>
      <c r="I47">
        <v>-3.8999999999999998E-3</v>
      </c>
      <c r="J47">
        <v>1.26E-2</v>
      </c>
      <c r="K47" s="35">
        <f t="shared" si="3"/>
        <v>7.4357142857142816E-3</v>
      </c>
      <c r="L47" s="35">
        <f t="shared" si="4"/>
        <v>4.0142857142857168E-4</v>
      </c>
      <c r="M47" s="35">
        <f t="shared" si="4"/>
        <v>1.6901428571428571E-2</v>
      </c>
      <c r="N47">
        <v>0.13450000000000001</v>
      </c>
      <c r="O47">
        <v>-8.0000000000000002E-3</v>
      </c>
      <c r="P47">
        <v>-6.4000000000000003E-3</v>
      </c>
      <c r="Q47" s="35">
        <f t="shared" si="5"/>
        <v>1.5967142857142819E-2</v>
      </c>
      <c r="R47" s="35">
        <f t="shared" si="6"/>
        <v>1.2301428571428571E-2</v>
      </c>
      <c r="S47" s="35">
        <f t="shared" si="6"/>
        <v>1.0701428571428572E-2</v>
      </c>
      <c r="T47">
        <v>9.7699999999999995E-2</v>
      </c>
      <c r="U47">
        <v>-1.78E-2</v>
      </c>
      <c r="V47">
        <v>-6.7000000000000002E-3</v>
      </c>
      <c r="W47" s="35">
        <f t="shared" si="7"/>
        <v>8.1178571428571628E-3</v>
      </c>
      <c r="X47" s="35">
        <f t="shared" si="8"/>
        <v>2.210142857142857E-2</v>
      </c>
      <c r="Y47" s="35">
        <f t="shared" si="8"/>
        <v>1.1001428571428572E-2</v>
      </c>
      <c r="Z47">
        <v>8.77E-2</v>
      </c>
      <c r="AA47">
        <v>-1.72E-2</v>
      </c>
      <c r="AB47">
        <v>2.5999999999999999E-3</v>
      </c>
      <c r="AC47" s="35">
        <f t="shared" si="9"/>
        <v>3.2057142857143117E-3</v>
      </c>
      <c r="AD47" s="35">
        <f t="shared" si="10"/>
        <v>2.1501428571428571E-2</v>
      </c>
      <c r="AE47" s="35">
        <f t="shared" si="10"/>
        <v>6.9014285714285714E-3</v>
      </c>
      <c r="AF47">
        <v>0.109</v>
      </c>
      <c r="AG47">
        <v>-3.5900000000000001E-2</v>
      </c>
      <c r="AH47">
        <v>-4.5999999999999999E-3</v>
      </c>
      <c r="AI47" s="35">
        <f t="shared" si="11"/>
        <v>1.667857142857096E-3</v>
      </c>
      <c r="AJ47" s="35">
        <f t="shared" si="12"/>
        <v>4.0201428571428575E-2</v>
      </c>
      <c r="AK47" s="35">
        <f t="shared" si="12"/>
        <v>8.9014285714285706E-3</v>
      </c>
      <c r="AL47">
        <v>8.6999999999999994E-2</v>
      </c>
      <c r="AM47">
        <v>1E-4</v>
      </c>
      <c r="AN47">
        <v>-8.5000000000000006E-3</v>
      </c>
      <c r="AO47" s="35">
        <f t="shared" si="13"/>
        <v>2.2142857142845584E-5</v>
      </c>
      <c r="AP47" s="35">
        <f t="shared" si="14"/>
        <v>4.4014285714285718E-3</v>
      </c>
      <c r="AQ47" s="35">
        <f t="shared" si="14"/>
        <v>1.2801428571428571E-2</v>
      </c>
      <c r="AR47">
        <v>4.7800000000000002E-2</v>
      </c>
      <c r="AS47">
        <v>-8.0000000000000004E-4</v>
      </c>
      <c r="AT47">
        <v>2.8999999999999998E-3</v>
      </c>
      <c r="AU47" s="35">
        <f t="shared" si="15"/>
        <v>1.0657142857142948E-3</v>
      </c>
      <c r="AV47" s="35">
        <f t="shared" si="16"/>
        <v>3.5014285714285716E-3</v>
      </c>
      <c r="AW47" s="35">
        <f t="shared" si="16"/>
        <v>7.2014285714285713E-3</v>
      </c>
      <c r="AX47">
        <v>6.2799999999999995E-2</v>
      </c>
      <c r="AY47">
        <v>-2.4199999999999999E-2</v>
      </c>
      <c r="AZ47">
        <v>2.5999999999999999E-3</v>
      </c>
      <c r="BA47" s="35">
        <f t="shared" si="17"/>
        <v>2.0145714285714253E-2</v>
      </c>
      <c r="BB47" s="35">
        <f t="shared" si="18"/>
        <v>2.850142857142857E-2</v>
      </c>
      <c r="BC47" s="35">
        <f t="shared" si="18"/>
        <v>6.9014285714285714E-3</v>
      </c>
    </row>
    <row r="48" spans="1:55" ht="15">
      <c r="A48" s="1">
        <v>42</v>
      </c>
      <c r="B48">
        <v>0.1114</v>
      </c>
      <c r="C48">
        <v>8.9999999999999998E-4</v>
      </c>
      <c r="D48">
        <v>-1.7000000000000001E-2</v>
      </c>
      <c r="E48" s="34">
        <f t="shared" si="0"/>
        <v>1.7021428571428465E-3</v>
      </c>
      <c r="F48" s="34">
        <f t="shared" si="1"/>
        <v>4.9928571428571426E-3</v>
      </c>
      <c r="G48" s="34">
        <f t="shared" si="2"/>
        <v>2.1301428571428572E-2</v>
      </c>
      <c r="H48">
        <v>9.7100000000000006E-2</v>
      </c>
      <c r="I48">
        <v>-9.5999999999999992E-3</v>
      </c>
      <c r="J48">
        <v>1.34E-2</v>
      </c>
      <c r="K48" s="35">
        <f t="shared" si="3"/>
        <v>6.135714285714286E-3</v>
      </c>
      <c r="L48" s="35">
        <f t="shared" si="4"/>
        <v>1.3901428571428572E-2</v>
      </c>
      <c r="M48" s="35">
        <f t="shared" si="4"/>
        <v>1.7701428571428573E-2</v>
      </c>
      <c r="N48">
        <v>0.13250000000000001</v>
      </c>
      <c r="O48">
        <v>-9.1999999999999998E-3</v>
      </c>
      <c r="P48">
        <v>-9.1000000000000004E-3</v>
      </c>
      <c r="Q48" s="35">
        <f t="shared" si="5"/>
        <v>1.3967142857142817E-2</v>
      </c>
      <c r="R48" s="35">
        <f t="shared" si="6"/>
        <v>1.350142857142857E-2</v>
      </c>
      <c r="S48" s="35">
        <f t="shared" si="6"/>
        <v>1.3401428571428571E-2</v>
      </c>
      <c r="T48">
        <v>9.2600000000000002E-2</v>
      </c>
      <c r="U48">
        <v>1E-3</v>
      </c>
      <c r="V48">
        <v>-4.7999999999999996E-3</v>
      </c>
      <c r="W48" s="35">
        <f t="shared" si="7"/>
        <v>1.3217857142857156E-2</v>
      </c>
      <c r="X48" s="35">
        <f t="shared" si="8"/>
        <v>5.3014285714285715E-3</v>
      </c>
      <c r="Y48" s="35">
        <f t="shared" si="8"/>
        <v>9.1014285714285711E-3</v>
      </c>
      <c r="Z48">
        <v>8.5199999999999998E-2</v>
      </c>
      <c r="AA48">
        <v>-3.8E-3</v>
      </c>
      <c r="AB48">
        <v>5.7999999999999996E-3</v>
      </c>
      <c r="AC48" s="35">
        <f t="shared" si="9"/>
        <v>5.7057142857143139E-3</v>
      </c>
      <c r="AD48" s="35">
        <f t="shared" si="10"/>
        <v>5.014285714285715E-4</v>
      </c>
      <c r="AE48" s="35">
        <f t="shared" si="10"/>
        <v>1.010142857142857E-2</v>
      </c>
      <c r="AF48">
        <v>0.1157</v>
      </c>
      <c r="AG48">
        <v>-2.4899999999999999E-2</v>
      </c>
      <c r="AH48">
        <v>-6.1000000000000004E-3</v>
      </c>
      <c r="AI48" s="35">
        <f t="shared" si="11"/>
        <v>8.3678571428570936E-3</v>
      </c>
      <c r="AJ48" s="35">
        <f t="shared" si="12"/>
        <v>2.9201428571428569E-2</v>
      </c>
      <c r="AK48" s="35">
        <f t="shared" si="12"/>
        <v>1.0401428571428572E-2</v>
      </c>
      <c r="AL48">
        <v>9.2700000000000005E-2</v>
      </c>
      <c r="AM48">
        <v>-6.4000000000000003E-3</v>
      </c>
      <c r="AN48">
        <v>6.9999999999999999E-4</v>
      </c>
      <c r="AO48" s="35">
        <f t="shared" si="13"/>
        <v>5.7221428571428562E-3</v>
      </c>
      <c r="AP48" s="35">
        <f t="shared" si="14"/>
        <v>1.0701428571428572E-2</v>
      </c>
      <c r="AQ48" s="35">
        <f t="shared" si="14"/>
        <v>5.0014285714285716E-3</v>
      </c>
      <c r="AR48">
        <v>6.3700000000000007E-2</v>
      </c>
      <c r="AS48">
        <v>1.8100000000000002E-2</v>
      </c>
      <c r="AT48">
        <v>-1.1299999999999999E-2</v>
      </c>
      <c r="AU48" s="35">
        <f t="shared" si="15"/>
        <v>1.6965714285714299E-2</v>
      </c>
      <c r="AV48" s="35">
        <f t="shared" si="16"/>
        <v>2.2401428571428572E-2</v>
      </c>
      <c r="AW48" s="35">
        <f t="shared" si="16"/>
        <v>1.5601428571428572E-2</v>
      </c>
      <c r="AX48">
        <v>5.5899999999999998E-2</v>
      </c>
      <c r="AY48">
        <v>-3.85E-2</v>
      </c>
      <c r="AZ48">
        <v>6.4999999999999997E-3</v>
      </c>
      <c r="BA48" s="35">
        <f t="shared" si="17"/>
        <v>1.3245714285714257E-2</v>
      </c>
      <c r="BB48" s="35">
        <f t="shared" si="18"/>
        <v>4.2801428571428574E-2</v>
      </c>
      <c r="BC48" s="35">
        <f t="shared" si="18"/>
        <v>1.0801428571428571E-2</v>
      </c>
    </row>
    <row r="49" spans="1:55" ht="15">
      <c r="A49" s="1">
        <v>43</v>
      </c>
      <c r="B49">
        <v>0.10349999999999999</v>
      </c>
      <c r="C49">
        <v>-8.0000000000000002E-3</v>
      </c>
      <c r="D49">
        <v>-1.7000000000000001E-2</v>
      </c>
      <c r="E49" s="34">
        <f t="shared" si="0"/>
        <v>6.1978571428571577E-3</v>
      </c>
      <c r="F49" s="34">
        <f t="shared" si="1"/>
        <v>1.2092857142857143E-2</v>
      </c>
      <c r="G49" s="34">
        <f t="shared" si="2"/>
        <v>2.1301428571428572E-2</v>
      </c>
      <c r="H49">
        <v>9.8599999999999993E-2</v>
      </c>
      <c r="I49">
        <v>-1.2500000000000001E-2</v>
      </c>
      <c r="J49">
        <v>1.37E-2</v>
      </c>
      <c r="K49" s="35">
        <f t="shared" si="3"/>
        <v>7.6357142857142735E-3</v>
      </c>
      <c r="L49" s="35">
        <f t="shared" si="4"/>
        <v>1.6801428571428571E-2</v>
      </c>
      <c r="M49" s="35">
        <f t="shared" si="4"/>
        <v>1.8001428571428571E-2</v>
      </c>
      <c r="N49">
        <v>0.12720000000000001</v>
      </c>
      <c r="O49">
        <v>-1.0500000000000001E-2</v>
      </c>
      <c r="P49">
        <v>-6.3E-3</v>
      </c>
      <c r="Q49" s="35">
        <f t="shared" si="5"/>
        <v>8.6671428571428177E-3</v>
      </c>
      <c r="R49" s="35">
        <f t="shared" si="6"/>
        <v>1.4801428571428573E-2</v>
      </c>
      <c r="S49" s="35">
        <f t="shared" si="6"/>
        <v>1.0601428571428571E-2</v>
      </c>
      <c r="T49">
        <v>8.7800000000000003E-2</v>
      </c>
      <c r="U49">
        <v>-5.7999999999999996E-3</v>
      </c>
      <c r="V49">
        <v>-6.7000000000000002E-3</v>
      </c>
      <c r="W49" s="35">
        <f t="shared" si="7"/>
        <v>1.8017857142857155E-2</v>
      </c>
      <c r="X49" s="35">
        <f t="shared" si="8"/>
        <v>1.010142857142857E-2</v>
      </c>
      <c r="Y49" s="35">
        <f t="shared" si="8"/>
        <v>1.1001428571428572E-2</v>
      </c>
      <c r="Z49">
        <v>8.5599999999999996E-2</v>
      </c>
      <c r="AA49">
        <v>-4.0000000000000001E-3</v>
      </c>
      <c r="AB49">
        <v>3.0000000000000001E-3</v>
      </c>
      <c r="AC49" s="35">
        <f t="shared" si="9"/>
        <v>5.3057142857143164E-3</v>
      </c>
      <c r="AD49" s="35">
        <f t="shared" si="10"/>
        <v>3.0142857142857141E-4</v>
      </c>
      <c r="AE49" s="35">
        <f t="shared" si="10"/>
        <v>7.3014285714285716E-3</v>
      </c>
      <c r="AF49">
        <v>0.11609999999999999</v>
      </c>
      <c r="AG49">
        <v>-2.7400000000000001E-2</v>
      </c>
      <c r="AH49">
        <v>-5.4000000000000003E-3</v>
      </c>
      <c r="AI49" s="35">
        <f t="shared" si="11"/>
        <v>8.7678571428570912E-3</v>
      </c>
      <c r="AJ49" s="35">
        <f t="shared" si="12"/>
        <v>3.1701428571428575E-2</v>
      </c>
      <c r="AK49" s="35">
        <f t="shared" si="12"/>
        <v>9.7014285714285727E-3</v>
      </c>
      <c r="AL49">
        <v>9.2799999999999994E-2</v>
      </c>
      <c r="AM49">
        <v>-5.7999999999999996E-3</v>
      </c>
      <c r="AN49">
        <v>1.6000000000000001E-3</v>
      </c>
      <c r="AO49" s="35">
        <f t="shared" si="13"/>
        <v>5.8221428571428452E-3</v>
      </c>
      <c r="AP49" s="35">
        <f t="shared" si="14"/>
        <v>1.010142857142857E-2</v>
      </c>
      <c r="AQ49" s="35">
        <f t="shared" si="14"/>
        <v>5.9014285714285714E-3</v>
      </c>
      <c r="AR49">
        <v>8.14E-2</v>
      </c>
      <c r="AS49">
        <v>1.1599999999999999E-2</v>
      </c>
      <c r="AT49">
        <v>-7.4999999999999997E-3</v>
      </c>
      <c r="AU49" s="35">
        <f t="shared" si="15"/>
        <v>3.4665714285714293E-2</v>
      </c>
      <c r="AV49" s="35">
        <f t="shared" si="16"/>
        <v>1.590142857142857E-2</v>
      </c>
      <c r="AW49" s="35">
        <f t="shared" si="16"/>
        <v>1.180142857142857E-2</v>
      </c>
      <c r="AX49">
        <v>3.9300000000000002E-2</v>
      </c>
      <c r="AY49">
        <v>-1.2E-2</v>
      </c>
      <c r="AZ49">
        <v>5.7999999999999996E-3</v>
      </c>
      <c r="BA49" s="35">
        <f t="shared" si="17"/>
        <v>3.3542857142857402E-3</v>
      </c>
      <c r="BB49" s="35">
        <f t="shared" si="18"/>
        <v>1.6301428571428571E-2</v>
      </c>
      <c r="BC49" s="35">
        <f t="shared" si="18"/>
        <v>1.010142857142857E-2</v>
      </c>
    </row>
    <row r="50" spans="1:55" ht="15">
      <c r="A50" s="1">
        <v>44</v>
      </c>
      <c r="B50">
        <v>9.9500000000000005E-2</v>
      </c>
      <c r="C50">
        <v>-3.3999999999999998E-3</v>
      </c>
      <c r="D50">
        <v>-5.0000000000000001E-4</v>
      </c>
      <c r="E50" s="34">
        <f t="shared" si="0"/>
        <v>1.0197857142857147E-2</v>
      </c>
      <c r="F50" s="34">
        <f t="shared" si="1"/>
        <v>6.9285714285714306E-4</v>
      </c>
      <c r="G50" s="34">
        <f t="shared" si="2"/>
        <v>3.8014285714285715E-3</v>
      </c>
      <c r="H50">
        <v>8.9899999999999994E-2</v>
      </c>
      <c r="I50">
        <v>-1.5599999999999999E-2</v>
      </c>
      <c r="J50">
        <v>2.5999999999999999E-3</v>
      </c>
      <c r="K50" s="35">
        <f t="shared" si="3"/>
        <v>1.0642857142857259E-3</v>
      </c>
      <c r="L50" s="35">
        <f t="shared" si="4"/>
        <v>1.990142857142857E-2</v>
      </c>
      <c r="M50" s="35">
        <f t="shared" si="4"/>
        <v>6.9014285714285714E-3</v>
      </c>
      <c r="N50">
        <v>0.1226</v>
      </c>
      <c r="O50">
        <v>-9.1999999999999998E-3</v>
      </c>
      <c r="P50">
        <v>-2.2000000000000001E-3</v>
      </c>
      <c r="Q50" s="35">
        <f t="shared" si="5"/>
        <v>4.0671428571428109E-3</v>
      </c>
      <c r="R50" s="35">
        <f t="shared" si="6"/>
        <v>1.350142857142857E-2</v>
      </c>
      <c r="S50" s="35">
        <f t="shared" si="6"/>
        <v>2.1014285714285714E-3</v>
      </c>
      <c r="T50">
        <v>9.0300000000000005E-2</v>
      </c>
      <c r="U50">
        <v>-8.3000000000000001E-3</v>
      </c>
      <c r="V50">
        <v>-3.5999999999999999E-3</v>
      </c>
      <c r="W50" s="35">
        <f t="shared" si="7"/>
        <v>1.5517857142857153E-2</v>
      </c>
      <c r="X50" s="35">
        <f t="shared" si="8"/>
        <v>1.2601428571428572E-2</v>
      </c>
      <c r="Y50" s="35">
        <f t="shared" si="8"/>
        <v>7.014285714285716E-4</v>
      </c>
      <c r="Z50">
        <v>9.0499999999999997E-2</v>
      </c>
      <c r="AA50">
        <v>-6.8999999999999999E-3</v>
      </c>
      <c r="AB50">
        <v>5.7000000000000002E-3</v>
      </c>
      <c r="AC50" s="35">
        <f t="shared" si="9"/>
        <v>4.0571428571431478E-4</v>
      </c>
      <c r="AD50" s="35">
        <f t="shared" si="10"/>
        <v>1.1201428571428571E-2</v>
      </c>
      <c r="AE50" s="35">
        <f t="shared" si="10"/>
        <v>1.0001428571428571E-2</v>
      </c>
      <c r="AF50">
        <v>0.1177</v>
      </c>
      <c r="AG50">
        <v>-3.3799999999999997E-2</v>
      </c>
      <c r="AH50">
        <v>-0.01</v>
      </c>
      <c r="AI50" s="35">
        <f t="shared" si="11"/>
        <v>1.0367857142857095E-2</v>
      </c>
      <c r="AJ50" s="35">
        <f t="shared" si="12"/>
        <v>3.8101428571428571E-2</v>
      </c>
      <c r="AK50" s="35">
        <f t="shared" si="12"/>
        <v>1.4301428571428573E-2</v>
      </c>
      <c r="AL50">
        <v>9.9199999999999997E-2</v>
      </c>
      <c r="AM50">
        <v>-1.12E-2</v>
      </c>
      <c r="AN50">
        <v>-4.4000000000000003E-3</v>
      </c>
      <c r="AO50" s="35">
        <f t="shared" si="13"/>
        <v>1.2222142857142848E-2</v>
      </c>
      <c r="AP50" s="35">
        <f t="shared" si="14"/>
        <v>1.5501428571428572E-2</v>
      </c>
      <c r="AQ50" s="35">
        <f t="shared" si="14"/>
        <v>8.7014285714285718E-3</v>
      </c>
      <c r="AR50">
        <v>4.1700000000000001E-2</v>
      </c>
      <c r="AS50">
        <v>4.4600000000000001E-2</v>
      </c>
      <c r="AT50">
        <v>2.3999999999999998E-3</v>
      </c>
      <c r="AU50" s="35">
        <f t="shared" si="15"/>
        <v>5.0342857142857064E-3</v>
      </c>
      <c r="AV50" s="35">
        <f t="shared" si="16"/>
        <v>4.8901428571428575E-2</v>
      </c>
      <c r="AW50" s="35">
        <f t="shared" si="16"/>
        <v>6.7014285714285717E-3</v>
      </c>
      <c r="AX50">
        <v>3.1300000000000001E-2</v>
      </c>
      <c r="AY50">
        <v>-5.16E-2</v>
      </c>
      <c r="AZ50">
        <v>6.9999999999999999E-4</v>
      </c>
      <c r="BA50" s="35">
        <f t="shared" si="17"/>
        <v>1.135428571428574E-2</v>
      </c>
      <c r="BB50" s="35">
        <f t="shared" si="18"/>
        <v>5.5901428571428574E-2</v>
      </c>
      <c r="BC50" s="35">
        <f t="shared" si="18"/>
        <v>5.0014285714285716E-3</v>
      </c>
    </row>
    <row r="51" spans="1:55" ht="15">
      <c r="A51" s="1">
        <v>45</v>
      </c>
      <c r="B51">
        <v>0.1033</v>
      </c>
      <c r="C51">
        <v>2.0000000000000001E-4</v>
      </c>
      <c r="D51">
        <v>-3.7000000000000002E-3</v>
      </c>
      <c r="E51" s="34">
        <f t="shared" si="0"/>
        <v>6.3978571428571496E-3</v>
      </c>
      <c r="F51" s="34">
        <f t="shared" si="1"/>
        <v>4.2928571428571425E-3</v>
      </c>
      <c r="G51" s="34">
        <f t="shared" si="2"/>
        <v>6.0142857142857133E-4</v>
      </c>
      <c r="H51">
        <v>8.9099999999999999E-2</v>
      </c>
      <c r="I51">
        <v>-3.5000000000000001E-3</v>
      </c>
      <c r="J51">
        <v>5.3E-3</v>
      </c>
      <c r="K51" s="35">
        <f t="shared" si="3"/>
        <v>1.8642857142857211E-3</v>
      </c>
      <c r="L51" s="35">
        <f t="shared" si="4"/>
        <v>8.0142857142857142E-4</v>
      </c>
      <c r="M51" s="35">
        <f t="shared" si="4"/>
        <v>9.6014285714285715E-3</v>
      </c>
      <c r="N51">
        <v>0.1207</v>
      </c>
      <c r="O51">
        <v>-2.5999999999999999E-3</v>
      </c>
      <c r="P51">
        <v>-3.8E-3</v>
      </c>
      <c r="Q51" s="35">
        <f t="shared" si="5"/>
        <v>2.167142857142812E-3</v>
      </c>
      <c r="R51" s="35">
        <f t="shared" si="6"/>
        <v>1.7014285714285716E-3</v>
      </c>
      <c r="S51" s="35">
        <f t="shared" si="6"/>
        <v>5.014285714285715E-4</v>
      </c>
      <c r="T51">
        <v>9.2499999999999999E-2</v>
      </c>
      <c r="U51">
        <v>-8.9999999999999993E-3</v>
      </c>
      <c r="V51">
        <v>-5.4000000000000003E-3</v>
      </c>
      <c r="W51" s="35">
        <f t="shared" si="7"/>
        <v>1.3317857142857159E-2</v>
      </c>
      <c r="X51" s="35">
        <f t="shared" si="8"/>
        <v>1.3301428571428572E-2</v>
      </c>
      <c r="Y51" s="35">
        <f t="shared" si="8"/>
        <v>9.7014285714285727E-3</v>
      </c>
      <c r="Z51">
        <v>7.1499999999999994E-2</v>
      </c>
      <c r="AA51">
        <v>-2.3400000000000001E-2</v>
      </c>
      <c r="AB51">
        <v>-2E-3</v>
      </c>
      <c r="AC51" s="35">
        <f t="shared" si="9"/>
        <v>1.9405714285714318E-2</v>
      </c>
      <c r="AD51" s="35">
        <f t="shared" si="10"/>
        <v>2.7701428571428571E-2</v>
      </c>
      <c r="AE51" s="35">
        <f t="shared" si="10"/>
        <v>2.3014285714285715E-3</v>
      </c>
      <c r="AF51">
        <v>0.1129</v>
      </c>
      <c r="AG51">
        <v>-3.2899999999999999E-2</v>
      </c>
      <c r="AH51">
        <v>-8.8000000000000005E-3</v>
      </c>
      <c r="AI51" s="35">
        <f t="shared" si="11"/>
        <v>5.5678571428570967E-3</v>
      </c>
      <c r="AJ51" s="35">
        <f t="shared" si="12"/>
        <v>3.7201428571428573E-2</v>
      </c>
      <c r="AK51" s="35">
        <f t="shared" si="12"/>
        <v>1.3101428571428573E-2</v>
      </c>
      <c r="AL51">
        <v>9.7900000000000001E-2</v>
      </c>
      <c r="AM51">
        <v>-6.1999999999999998E-3</v>
      </c>
      <c r="AN51">
        <v>-6.7000000000000002E-3</v>
      </c>
      <c r="AO51" s="35">
        <f t="shared" si="13"/>
        <v>1.0922142857142852E-2</v>
      </c>
      <c r="AP51" s="35">
        <f t="shared" si="14"/>
        <v>1.0501428571428571E-2</v>
      </c>
      <c r="AQ51" s="35">
        <f t="shared" si="14"/>
        <v>1.1001428571428572E-2</v>
      </c>
      <c r="AR51">
        <v>7.1999999999999995E-2</v>
      </c>
      <c r="AS51">
        <v>2.0000000000000001E-4</v>
      </c>
      <c r="AT51">
        <v>-1.83E-2</v>
      </c>
      <c r="AU51" s="35">
        <f t="shared" si="15"/>
        <v>2.5265714285714287E-2</v>
      </c>
      <c r="AV51" s="35">
        <f t="shared" si="16"/>
        <v>4.5014285714285712E-3</v>
      </c>
      <c r="AW51" s="35">
        <f t="shared" si="16"/>
        <v>2.2601428571428571E-2</v>
      </c>
      <c r="AX51">
        <v>1.78E-2</v>
      </c>
      <c r="AY51">
        <v>-3.44E-2</v>
      </c>
      <c r="AZ51">
        <v>1.2699999999999999E-2</v>
      </c>
      <c r="BA51" s="35">
        <f t="shared" si="17"/>
        <v>2.4854285714285742E-2</v>
      </c>
      <c r="BB51" s="35">
        <f t="shared" si="18"/>
        <v>3.8701428571428574E-2</v>
      </c>
      <c r="BC51" s="35">
        <f t="shared" si="18"/>
        <v>1.700142857142857E-2</v>
      </c>
    </row>
    <row r="52" spans="1:55" ht="15">
      <c r="A52" s="1">
        <v>46</v>
      </c>
      <c r="B52">
        <v>0.1036</v>
      </c>
      <c r="C52">
        <v>-4.1000000000000003E-3</v>
      </c>
      <c r="D52">
        <v>-4.0000000000000001E-3</v>
      </c>
      <c r="E52" s="34">
        <f t="shared" si="0"/>
        <v>6.0978571428571549E-3</v>
      </c>
      <c r="F52" s="34">
        <f t="shared" si="1"/>
        <v>8.1928571428571441E-3</v>
      </c>
      <c r="G52" s="34">
        <f t="shared" si="2"/>
        <v>3.0142857142857141E-4</v>
      </c>
      <c r="H52">
        <v>0.1048</v>
      </c>
      <c r="I52">
        <v>-2.1299999999999999E-2</v>
      </c>
      <c r="J52">
        <v>6.7999999999999996E-3</v>
      </c>
      <c r="K52" s="35">
        <f t="shared" si="3"/>
        <v>1.3835714285714285E-2</v>
      </c>
      <c r="L52" s="35">
        <f t="shared" si="4"/>
        <v>2.560142857142857E-2</v>
      </c>
      <c r="M52" s="35">
        <f t="shared" si="4"/>
        <v>1.1101428571428571E-2</v>
      </c>
      <c r="N52">
        <v>0.12690000000000001</v>
      </c>
      <c r="O52">
        <v>-7.4000000000000003E-3</v>
      </c>
      <c r="P52">
        <v>-6.4999999999999997E-3</v>
      </c>
      <c r="Q52" s="35">
        <f t="shared" si="5"/>
        <v>8.367142857142823E-3</v>
      </c>
      <c r="R52" s="35">
        <f t="shared" si="6"/>
        <v>1.1701428571428571E-2</v>
      </c>
      <c r="S52" s="35">
        <f t="shared" si="6"/>
        <v>1.0801428571428571E-2</v>
      </c>
      <c r="T52">
        <v>9.1700000000000004E-2</v>
      </c>
      <c r="U52">
        <v>-8.9999999999999993E-3</v>
      </c>
      <c r="V52">
        <v>-5.4000000000000003E-3</v>
      </c>
      <c r="W52" s="35">
        <f t="shared" si="7"/>
        <v>1.4117857142857154E-2</v>
      </c>
      <c r="X52" s="35">
        <f t="shared" si="8"/>
        <v>1.3301428571428572E-2</v>
      </c>
      <c r="Y52" s="35">
        <f t="shared" si="8"/>
        <v>9.7014285714285727E-3</v>
      </c>
      <c r="Z52">
        <v>6.5600000000000006E-2</v>
      </c>
      <c r="AA52">
        <v>-2.4799999999999999E-2</v>
      </c>
      <c r="AB52">
        <v>7.3000000000000001E-3</v>
      </c>
      <c r="AC52" s="35">
        <f t="shared" si="9"/>
        <v>2.5305714285714306E-2</v>
      </c>
      <c r="AD52" s="35">
        <f t="shared" si="10"/>
        <v>2.910142857142857E-2</v>
      </c>
      <c r="AE52" s="35">
        <f t="shared" si="10"/>
        <v>1.1601428571428572E-2</v>
      </c>
      <c r="AF52">
        <v>0.109</v>
      </c>
      <c r="AG52">
        <v>-3.6400000000000002E-2</v>
      </c>
      <c r="AH52">
        <v>-7.3000000000000001E-3</v>
      </c>
      <c r="AI52" s="35">
        <f t="shared" si="11"/>
        <v>1.667857142857096E-3</v>
      </c>
      <c r="AJ52" s="35">
        <f t="shared" si="12"/>
        <v>4.0701428571428576E-2</v>
      </c>
      <c r="AK52" s="35">
        <f t="shared" si="12"/>
        <v>1.1601428571428572E-2</v>
      </c>
      <c r="AL52">
        <v>9.9599999999999994E-2</v>
      </c>
      <c r="AM52">
        <v>-7.3000000000000001E-3</v>
      </c>
      <c r="AN52">
        <v>-1.03E-2</v>
      </c>
      <c r="AO52" s="35">
        <f t="shared" si="13"/>
        <v>1.2622142857142846E-2</v>
      </c>
      <c r="AP52" s="35">
        <f t="shared" si="14"/>
        <v>1.1601428571428572E-2</v>
      </c>
      <c r="AQ52" s="35">
        <f t="shared" si="14"/>
        <v>1.4601428571428571E-2</v>
      </c>
      <c r="AR52">
        <v>8.0799999999999997E-2</v>
      </c>
      <c r="AS52">
        <v>2.5000000000000001E-3</v>
      </c>
      <c r="AT52">
        <v>-1.7399999999999999E-2</v>
      </c>
      <c r="AU52" s="35">
        <f t="shared" si="15"/>
        <v>3.4065714285714289E-2</v>
      </c>
      <c r="AV52" s="35">
        <f t="shared" si="16"/>
        <v>6.8014285714285711E-3</v>
      </c>
      <c r="AW52" s="35">
        <f t="shared" si="16"/>
        <v>2.1701428571428569E-2</v>
      </c>
      <c r="AX52">
        <v>2.5999999999999999E-2</v>
      </c>
      <c r="AY52">
        <v>1.95E-2</v>
      </c>
      <c r="AZ52">
        <v>1.1299999999999999E-2</v>
      </c>
      <c r="BA52" s="35">
        <f t="shared" si="17"/>
        <v>1.6654285714285743E-2</v>
      </c>
      <c r="BB52" s="35">
        <f t="shared" si="18"/>
        <v>2.3801428571428571E-2</v>
      </c>
      <c r="BC52" s="35">
        <f t="shared" si="18"/>
        <v>1.5601428571428572E-2</v>
      </c>
    </row>
    <row r="53" spans="1:55" ht="15">
      <c r="A53" s="1">
        <v>47</v>
      </c>
      <c r="B53">
        <v>0.1159</v>
      </c>
      <c r="C53">
        <v>1.4E-3</v>
      </c>
      <c r="D53">
        <v>-5.9999999999999995E-4</v>
      </c>
      <c r="E53" s="34">
        <f t="shared" si="0"/>
        <v>6.2021428571428505E-3</v>
      </c>
      <c r="F53" s="34">
        <f t="shared" si="1"/>
        <v>5.4928571428571431E-3</v>
      </c>
      <c r="G53" s="34">
        <f t="shared" si="2"/>
        <v>3.7014285714285717E-3</v>
      </c>
      <c r="H53">
        <v>9.7199999999999995E-2</v>
      </c>
      <c r="I53">
        <v>-5.4999999999999997E-3</v>
      </c>
      <c r="J53">
        <v>1.1900000000000001E-2</v>
      </c>
      <c r="K53" s="35">
        <f t="shared" si="3"/>
        <v>6.235714285714275E-3</v>
      </c>
      <c r="L53" s="35">
        <f t="shared" si="4"/>
        <v>9.801428571428572E-3</v>
      </c>
      <c r="M53" s="35">
        <f t="shared" si="4"/>
        <v>1.6201428571428571E-2</v>
      </c>
      <c r="N53">
        <v>0.12479999999999999</v>
      </c>
      <c r="O53">
        <v>-6.0000000000000001E-3</v>
      </c>
      <c r="P53">
        <v>-5.3E-3</v>
      </c>
      <c r="Q53" s="35">
        <f t="shared" si="5"/>
        <v>6.2671428571428045E-3</v>
      </c>
      <c r="R53" s="35">
        <f t="shared" si="6"/>
        <v>1.0301428571428572E-2</v>
      </c>
      <c r="S53" s="35">
        <f t="shared" si="6"/>
        <v>9.6014285714285715E-3</v>
      </c>
      <c r="T53">
        <v>9.74E-2</v>
      </c>
      <c r="U53">
        <v>-1.2800000000000001E-2</v>
      </c>
      <c r="V53">
        <v>-1.5E-3</v>
      </c>
      <c r="W53" s="35">
        <f t="shared" si="7"/>
        <v>8.4178571428571575E-3</v>
      </c>
      <c r="X53" s="35">
        <f t="shared" si="8"/>
        <v>1.7101428571428573E-2</v>
      </c>
      <c r="Y53" s="35">
        <f t="shared" si="8"/>
        <v>2.8014285714285715E-3</v>
      </c>
      <c r="Z53">
        <v>8.4000000000000005E-2</v>
      </c>
      <c r="AA53">
        <v>-3.6200000000000003E-2</v>
      </c>
      <c r="AB53">
        <v>1.32E-2</v>
      </c>
      <c r="AC53" s="35">
        <f t="shared" si="9"/>
        <v>6.9057142857143067E-3</v>
      </c>
      <c r="AD53" s="35">
        <f t="shared" si="10"/>
        <v>4.0501428571428577E-2</v>
      </c>
      <c r="AE53" s="35">
        <f t="shared" si="10"/>
        <v>1.7501428571428571E-2</v>
      </c>
      <c r="AF53">
        <v>0.10929999999999999</v>
      </c>
      <c r="AG53">
        <v>-3.1399999999999997E-2</v>
      </c>
      <c r="AH53">
        <v>-7.7999999999999996E-3</v>
      </c>
      <c r="AI53" s="35">
        <f t="shared" si="11"/>
        <v>1.9678571428570907E-3</v>
      </c>
      <c r="AJ53" s="35">
        <f t="shared" si="12"/>
        <v>3.5701428571428571E-2</v>
      </c>
      <c r="AK53" s="35">
        <f t="shared" si="12"/>
        <v>1.2101428571428572E-2</v>
      </c>
      <c r="AL53">
        <v>9.8900000000000002E-2</v>
      </c>
      <c r="AM53">
        <v>-1.0800000000000001E-2</v>
      </c>
      <c r="AN53">
        <v>-1.03E-2</v>
      </c>
      <c r="AO53" s="35">
        <f t="shared" si="13"/>
        <v>1.1922142857142853E-2</v>
      </c>
      <c r="AP53" s="35">
        <f t="shared" si="14"/>
        <v>1.5101428571428571E-2</v>
      </c>
      <c r="AQ53" s="35">
        <f t="shared" si="14"/>
        <v>1.4601428571428571E-2</v>
      </c>
      <c r="AR53">
        <v>6.0699999999999997E-2</v>
      </c>
      <c r="AS53">
        <v>3.5000000000000001E-3</v>
      </c>
      <c r="AT53">
        <v>-1.0200000000000001E-2</v>
      </c>
      <c r="AU53" s="35">
        <f t="shared" si="15"/>
        <v>1.396571428571429E-2</v>
      </c>
      <c r="AV53" s="35">
        <f t="shared" si="16"/>
        <v>7.801428571428572E-3</v>
      </c>
      <c r="AW53" s="35">
        <f t="shared" si="16"/>
        <v>1.4501428571428571E-2</v>
      </c>
      <c r="AX53">
        <v>4.9500000000000002E-2</v>
      </c>
      <c r="AY53">
        <v>2.01E-2</v>
      </c>
      <c r="AZ53">
        <v>2.5000000000000001E-3</v>
      </c>
      <c r="BA53" s="35">
        <f t="shared" si="17"/>
        <v>6.8457142857142605E-3</v>
      </c>
      <c r="BB53" s="35">
        <f t="shared" si="18"/>
        <v>2.440142857142857E-2</v>
      </c>
      <c r="BC53" s="35">
        <f t="shared" si="18"/>
        <v>6.8014285714285711E-3</v>
      </c>
    </row>
    <row r="54" spans="1:55" ht="15">
      <c r="A54" s="1">
        <v>48</v>
      </c>
      <c r="B54">
        <v>0.11550000000000001</v>
      </c>
      <c r="C54">
        <v>2.9999999999999997E-4</v>
      </c>
      <c r="D54">
        <v>-5.7000000000000002E-3</v>
      </c>
      <c r="E54" s="34">
        <f t="shared" si="0"/>
        <v>5.8021428571428529E-3</v>
      </c>
      <c r="F54" s="34">
        <f t="shared" si="1"/>
        <v>4.3928571428571428E-3</v>
      </c>
      <c r="G54" s="34">
        <f t="shared" si="2"/>
        <v>1.0001428571428571E-2</v>
      </c>
      <c r="H54">
        <v>0.10150000000000001</v>
      </c>
      <c r="I54">
        <v>-1.7999999999999999E-2</v>
      </c>
      <c r="J54">
        <v>5.4999999999999997E-3</v>
      </c>
      <c r="K54" s="35">
        <f t="shared" si="3"/>
        <v>1.0535714285714287E-2</v>
      </c>
      <c r="L54" s="35">
        <f t="shared" si="4"/>
        <v>2.2301428571428569E-2</v>
      </c>
      <c r="M54" s="35">
        <f t="shared" si="4"/>
        <v>9.801428571428572E-3</v>
      </c>
      <c r="N54">
        <v>0.11899999999999999</v>
      </c>
      <c r="O54">
        <v>6.1999999999999998E-3</v>
      </c>
      <c r="P54">
        <v>-3.0999999999999999E-3</v>
      </c>
      <c r="Q54" s="35">
        <f t="shared" si="5"/>
        <v>4.671428571428049E-4</v>
      </c>
      <c r="R54" s="35">
        <f t="shared" si="6"/>
        <v>1.0501428571428571E-2</v>
      </c>
      <c r="S54" s="35">
        <f t="shared" si="6"/>
        <v>1.2014285714285716E-3</v>
      </c>
      <c r="T54">
        <v>9.7900000000000001E-2</v>
      </c>
      <c r="U54">
        <v>-1.8200000000000001E-2</v>
      </c>
      <c r="V54">
        <v>-2.8E-3</v>
      </c>
      <c r="W54" s="35">
        <f t="shared" si="7"/>
        <v>7.917857142857157E-3</v>
      </c>
      <c r="X54" s="35">
        <f t="shared" si="8"/>
        <v>2.2501428571428572E-2</v>
      </c>
      <c r="Y54" s="35">
        <f t="shared" si="8"/>
        <v>1.5014285714285715E-3</v>
      </c>
      <c r="Z54">
        <v>9.9500000000000005E-2</v>
      </c>
      <c r="AA54">
        <v>-2.8899999999999999E-2</v>
      </c>
      <c r="AB54">
        <v>1.32E-2</v>
      </c>
      <c r="AC54" s="35">
        <f t="shared" si="9"/>
        <v>8.5942857142856932E-3</v>
      </c>
      <c r="AD54" s="35">
        <f t="shared" si="10"/>
        <v>3.3201428571428569E-2</v>
      </c>
      <c r="AE54" s="35">
        <f t="shared" si="10"/>
        <v>1.7501428571428571E-2</v>
      </c>
      <c r="AF54">
        <v>0.1018</v>
      </c>
      <c r="AG54">
        <v>-3.2800000000000003E-2</v>
      </c>
      <c r="AH54">
        <v>-1.09E-2</v>
      </c>
      <c r="AI54" s="35">
        <f t="shared" si="11"/>
        <v>5.5321428571429021E-3</v>
      </c>
      <c r="AJ54" s="35">
        <f t="shared" si="12"/>
        <v>3.7101428571428577E-2</v>
      </c>
      <c r="AK54" s="35">
        <f t="shared" si="12"/>
        <v>1.5201428571428571E-2</v>
      </c>
      <c r="AL54">
        <v>9.4399999999999998E-2</v>
      </c>
      <c r="AM54">
        <v>-9.4000000000000004E-3</v>
      </c>
      <c r="AN54">
        <v>-8.5000000000000006E-3</v>
      </c>
      <c r="AO54" s="35">
        <f t="shared" si="13"/>
        <v>7.4221428571428494E-3</v>
      </c>
      <c r="AP54" s="35">
        <f t="shared" si="14"/>
        <v>1.3701428571428573E-2</v>
      </c>
      <c r="AQ54" s="35">
        <f t="shared" si="14"/>
        <v>1.2801428571428571E-2</v>
      </c>
      <c r="AR54">
        <v>6.6100000000000006E-2</v>
      </c>
      <c r="AS54">
        <v>2.0400000000000001E-2</v>
      </c>
      <c r="AT54">
        <v>-8.8999999999999999E-3</v>
      </c>
      <c r="AU54" s="35">
        <f t="shared" si="15"/>
        <v>1.9365714285714299E-2</v>
      </c>
      <c r="AV54" s="35">
        <f t="shared" si="16"/>
        <v>2.4701428571428572E-2</v>
      </c>
      <c r="AW54" s="35">
        <f t="shared" si="16"/>
        <v>1.3201428571428572E-2</v>
      </c>
      <c r="AX54">
        <v>4.7199999999999999E-2</v>
      </c>
      <c r="AY54">
        <v>-0.01</v>
      </c>
      <c r="AZ54">
        <v>-8.5000000000000006E-3</v>
      </c>
      <c r="BA54" s="35">
        <f t="shared" si="17"/>
        <v>4.5457142857142571E-3</v>
      </c>
      <c r="BB54" s="35">
        <f t="shared" si="18"/>
        <v>1.4301428571428573E-2</v>
      </c>
      <c r="BC54" s="35">
        <f t="shared" si="18"/>
        <v>1.2801428571428571E-2</v>
      </c>
    </row>
    <row r="55" spans="1:55" ht="15">
      <c r="A55" s="1">
        <v>49</v>
      </c>
      <c r="B55">
        <v>0.1187</v>
      </c>
      <c r="C55">
        <v>6.9999999999999999E-4</v>
      </c>
      <c r="D55">
        <v>-1.0800000000000001E-2</v>
      </c>
      <c r="E55" s="34">
        <f t="shared" si="0"/>
        <v>9.0021428571428475E-3</v>
      </c>
      <c r="F55" s="34">
        <f t="shared" si="1"/>
        <v>4.792857142857143E-3</v>
      </c>
      <c r="G55" s="34">
        <f t="shared" si="2"/>
        <v>1.5101428571428571E-2</v>
      </c>
      <c r="H55">
        <v>0.10249999999999999</v>
      </c>
      <c r="I55">
        <v>7.4999999999999997E-3</v>
      </c>
      <c r="J55">
        <v>-4.5999999999999999E-3</v>
      </c>
      <c r="K55" s="35">
        <f t="shared" si="3"/>
        <v>1.1535714285714274E-2</v>
      </c>
      <c r="L55" s="35">
        <f t="shared" si="4"/>
        <v>1.180142857142857E-2</v>
      </c>
      <c r="M55" s="35">
        <f t="shared" si="4"/>
        <v>8.9014285714285706E-3</v>
      </c>
      <c r="N55">
        <v>0.1157</v>
      </c>
      <c r="O55">
        <v>3.2000000000000002E-3</v>
      </c>
      <c r="P55">
        <v>-3.0999999999999999E-3</v>
      </c>
      <c r="Q55" s="35">
        <f t="shared" si="5"/>
        <v>2.8328571428571925E-3</v>
      </c>
      <c r="R55" s="35">
        <f t="shared" si="6"/>
        <v>7.5014285714285721E-3</v>
      </c>
      <c r="S55" s="35">
        <f t="shared" si="6"/>
        <v>1.2014285714285716E-3</v>
      </c>
      <c r="T55">
        <v>9.4600000000000004E-2</v>
      </c>
      <c r="U55">
        <v>-1.3899999999999999E-2</v>
      </c>
      <c r="V55">
        <v>-3.7000000000000002E-3</v>
      </c>
      <c r="W55" s="35">
        <f t="shared" si="7"/>
        <v>1.1217857142857154E-2</v>
      </c>
      <c r="X55" s="35">
        <f t="shared" si="8"/>
        <v>1.820142857142857E-2</v>
      </c>
      <c r="Y55" s="35">
        <f t="shared" si="8"/>
        <v>6.0142857142857133E-4</v>
      </c>
      <c r="Z55">
        <v>9.0200000000000002E-2</v>
      </c>
      <c r="AA55">
        <v>-1.0500000000000001E-2</v>
      </c>
      <c r="AB55">
        <v>9.4000000000000004E-3</v>
      </c>
      <c r="AC55" s="35">
        <f t="shared" si="9"/>
        <v>7.057142857143095E-4</v>
      </c>
      <c r="AD55" s="35">
        <f t="shared" si="10"/>
        <v>1.4801428571428573E-2</v>
      </c>
      <c r="AE55" s="35">
        <f t="shared" si="10"/>
        <v>1.3701428571428573E-2</v>
      </c>
      <c r="AF55">
        <v>0.1019</v>
      </c>
      <c r="AG55">
        <v>-3.0099999999999998E-2</v>
      </c>
      <c r="AH55">
        <v>-9.2999999999999992E-3</v>
      </c>
      <c r="AI55" s="35">
        <f t="shared" si="11"/>
        <v>5.4321428571428992E-3</v>
      </c>
      <c r="AJ55" s="35">
        <f t="shared" si="12"/>
        <v>3.4401428571428569E-2</v>
      </c>
      <c r="AK55" s="35">
        <f t="shared" si="12"/>
        <v>1.360142857142857E-2</v>
      </c>
      <c r="AL55">
        <v>9.4799999999999995E-2</v>
      </c>
      <c r="AM55">
        <v>-1.3299999999999999E-2</v>
      </c>
      <c r="AN55">
        <v>-4.4000000000000003E-3</v>
      </c>
      <c r="AO55" s="35">
        <f t="shared" si="13"/>
        <v>7.822142857142847E-3</v>
      </c>
      <c r="AP55" s="35">
        <f t="shared" si="14"/>
        <v>1.760142857142857E-2</v>
      </c>
      <c r="AQ55" s="35">
        <f t="shared" si="14"/>
        <v>8.7014285714285718E-3</v>
      </c>
      <c r="AR55">
        <v>6.2199999999999998E-2</v>
      </c>
      <c r="AS55">
        <v>-1.5E-3</v>
      </c>
      <c r="AT55">
        <v>-1.14E-2</v>
      </c>
      <c r="AU55" s="35">
        <f t="shared" si="15"/>
        <v>1.5465714285714291E-2</v>
      </c>
      <c r="AV55" s="35">
        <f t="shared" si="16"/>
        <v>2.8014285714285715E-3</v>
      </c>
      <c r="AW55" s="35">
        <f t="shared" si="16"/>
        <v>1.5701428571428571E-2</v>
      </c>
      <c r="AX55">
        <v>5.3400000000000003E-2</v>
      </c>
      <c r="AY55">
        <v>1.4E-3</v>
      </c>
      <c r="AZ55">
        <v>-2.0199999999999999E-2</v>
      </c>
      <c r="BA55" s="35">
        <f t="shared" si="17"/>
        <v>1.0745714285714261E-2</v>
      </c>
      <c r="BB55" s="35">
        <f t="shared" si="18"/>
        <v>5.7014285714285717E-3</v>
      </c>
      <c r="BC55" s="35">
        <f t="shared" si="18"/>
        <v>2.450142857142857E-2</v>
      </c>
    </row>
    <row r="56" spans="1:55" ht="15">
      <c r="A56" s="1">
        <v>50</v>
      </c>
      <c r="B56">
        <v>0.115</v>
      </c>
      <c r="C56">
        <v>-2.0000000000000001E-4</v>
      </c>
      <c r="D56">
        <v>-1.06E-2</v>
      </c>
      <c r="E56" s="34">
        <f t="shared" si="0"/>
        <v>5.3021428571428525E-3</v>
      </c>
      <c r="F56" s="34">
        <f t="shared" si="1"/>
        <v>3.8928571428571428E-3</v>
      </c>
      <c r="G56" s="34">
        <f t="shared" si="2"/>
        <v>1.4901428571428572E-2</v>
      </c>
      <c r="H56">
        <v>8.4199999999999997E-2</v>
      </c>
      <c r="I56">
        <v>-1.8599999999999998E-2</v>
      </c>
      <c r="J56">
        <v>-6.8999999999999999E-3</v>
      </c>
      <c r="K56" s="35">
        <f t="shared" si="3"/>
        <v>6.7642857142857227E-3</v>
      </c>
      <c r="L56" s="35">
        <f t="shared" si="4"/>
        <v>2.2901428571428569E-2</v>
      </c>
      <c r="M56" s="35">
        <f t="shared" si="4"/>
        <v>1.1201428571428571E-2</v>
      </c>
      <c r="N56">
        <v>0.1152</v>
      </c>
      <c r="O56">
        <v>2.9999999999999997E-4</v>
      </c>
      <c r="P56">
        <v>0</v>
      </c>
      <c r="Q56" s="35">
        <f t="shared" si="5"/>
        <v>3.3328571428571929E-3</v>
      </c>
      <c r="R56" s="35">
        <f t="shared" si="6"/>
        <v>4.6014285714285714E-3</v>
      </c>
      <c r="S56" s="35">
        <f t="shared" si="6"/>
        <v>4.3014285714285715E-3</v>
      </c>
      <c r="T56">
        <v>9.6199999999999994E-2</v>
      </c>
      <c r="U56">
        <v>-1.17E-2</v>
      </c>
      <c r="V56">
        <v>-1.8E-3</v>
      </c>
      <c r="W56" s="35">
        <f t="shared" si="7"/>
        <v>9.6178571428571641E-3</v>
      </c>
      <c r="X56" s="35">
        <f t="shared" si="8"/>
        <v>1.6001428571428573E-2</v>
      </c>
      <c r="Y56" s="35">
        <f t="shared" si="8"/>
        <v>2.5014285714285715E-3</v>
      </c>
      <c r="Z56">
        <v>7.7799999999999994E-2</v>
      </c>
      <c r="AA56">
        <v>-6.7000000000000002E-3</v>
      </c>
      <c r="AB56">
        <v>1.3299999999999999E-2</v>
      </c>
      <c r="AC56" s="35">
        <f t="shared" si="9"/>
        <v>1.3105714285714318E-2</v>
      </c>
      <c r="AD56" s="35">
        <f t="shared" si="10"/>
        <v>1.1001428571428572E-2</v>
      </c>
      <c r="AE56" s="35">
        <f t="shared" si="10"/>
        <v>1.760142857142857E-2</v>
      </c>
      <c r="AF56">
        <v>0.1028</v>
      </c>
      <c r="AG56">
        <v>-2.53E-2</v>
      </c>
      <c r="AH56">
        <v>-7.9000000000000008E-3</v>
      </c>
      <c r="AI56" s="35">
        <f t="shared" si="11"/>
        <v>4.5321428571429012E-3</v>
      </c>
      <c r="AJ56" s="35">
        <f t="shared" si="12"/>
        <v>2.960142857142857E-2</v>
      </c>
      <c r="AK56" s="35">
        <f t="shared" si="12"/>
        <v>1.2201428571428571E-2</v>
      </c>
      <c r="AL56">
        <v>8.77E-2</v>
      </c>
      <c r="AM56">
        <v>-7.6E-3</v>
      </c>
      <c r="AN56">
        <v>-2.9999999999999997E-4</v>
      </c>
      <c r="AO56" s="35">
        <f t="shared" si="13"/>
        <v>7.2214285714285176E-4</v>
      </c>
      <c r="AP56" s="35">
        <f t="shared" si="14"/>
        <v>1.1901428571428571E-2</v>
      </c>
      <c r="AQ56" s="35">
        <f t="shared" si="14"/>
        <v>4.0014285714285716E-3</v>
      </c>
      <c r="AR56">
        <v>6.3700000000000007E-2</v>
      </c>
      <c r="AS56">
        <v>-2.24E-2</v>
      </c>
      <c r="AT56">
        <v>-1.54E-2</v>
      </c>
      <c r="AU56" s="35">
        <f t="shared" si="15"/>
        <v>1.6965714285714299E-2</v>
      </c>
      <c r="AV56" s="35">
        <f t="shared" si="16"/>
        <v>2.670142857142857E-2</v>
      </c>
      <c r="AW56" s="35">
        <f t="shared" si="16"/>
        <v>1.9701428571428571E-2</v>
      </c>
      <c r="AX56">
        <v>5.1499999999999997E-2</v>
      </c>
      <c r="AY56">
        <v>8.9999999999999998E-4</v>
      </c>
      <c r="AZ56">
        <v>-1.9E-2</v>
      </c>
      <c r="BA56" s="35">
        <f t="shared" si="17"/>
        <v>8.8457142857142554E-3</v>
      </c>
      <c r="BB56" s="35">
        <f t="shared" si="18"/>
        <v>5.2014285714285713E-3</v>
      </c>
      <c r="BC56" s="35">
        <f t="shared" si="18"/>
        <v>2.330142857142857E-2</v>
      </c>
    </row>
    <row r="57" spans="1:55" ht="15">
      <c r="A57" s="1">
        <v>51</v>
      </c>
      <c r="B57">
        <v>0.1137</v>
      </c>
      <c r="C57">
        <v>-5.9999999999999995E-4</v>
      </c>
      <c r="D57">
        <v>-9.2999999999999992E-3</v>
      </c>
      <c r="E57" s="34">
        <f t="shared" si="0"/>
        <v>4.002142857142843E-3</v>
      </c>
      <c r="F57" s="34">
        <f t="shared" si="1"/>
        <v>3.492857142857143E-3</v>
      </c>
      <c r="G57" s="34">
        <f t="shared" si="2"/>
        <v>1.360142857142857E-2</v>
      </c>
      <c r="H57">
        <v>9.8199999999999996E-2</v>
      </c>
      <c r="I57">
        <v>5.9999999999999995E-4</v>
      </c>
      <c r="J57">
        <v>2.3999999999999998E-3</v>
      </c>
      <c r="K57" s="35">
        <f t="shared" si="3"/>
        <v>7.2357142857142759E-3</v>
      </c>
      <c r="L57" s="35">
        <f t="shared" si="4"/>
        <v>4.9014285714285713E-3</v>
      </c>
      <c r="M57" s="35">
        <f t="shared" si="4"/>
        <v>6.7014285714285717E-3</v>
      </c>
      <c r="N57">
        <v>0.1166</v>
      </c>
      <c r="O57">
        <v>6.7000000000000002E-3</v>
      </c>
      <c r="P57">
        <v>-1.5E-3</v>
      </c>
      <c r="Q57" s="35">
        <f t="shared" si="5"/>
        <v>1.9328571428571945E-3</v>
      </c>
      <c r="R57" s="35">
        <f t="shared" si="6"/>
        <v>1.1001428571428572E-2</v>
      </c>
      <c r="S57" s="35">
        <f t="shared" si="6"/>
        <v>2.8014285714285715E-3</v>
      </c>
      <c r="T57">
        <v>9.9599999999999994E-2</v>
      </c>
      <c r="U57">
        <v>-1.89E-2</v>
      </c>
      <c r="V57">
        <v>-1E-4</v>
      </c>
      <c r="W57" s="35">
        <f t="shared" si="7"/>
        <v>6.2178571428571638E-3</v>
      </c>
      <c r="X57" s="35">
        <f t="shared" si="8"/>
        <v>2.3201428571428571E-2</v>
      </c>
      <c r="Y57" s="35">
        <f t="shared" si="8"/>
        <v>4.2014285714285712E-3</v>
      </c>
      <c r="Z57">
        <v>7.4899999999999994E-2</v>
      </c>
      <c r="AA57">
        <v>-5.4000000000000003E-3</v>
      </c>
      <c r="AB57">
        <v>2.5000000000000001E-3</v>
      </c>
      <c r="AC57" s="35">
        <f t="shared" si="9"/>
        <v>1.6005714285714318E-2</v>
      </c>
      <c r="AD57" s="35">
        <f t="shared" si="10"/>
        <v>9.7014285714285727E-3</v>
      </c>
      <c r="AE57" s="35">
        <f t="shared" si="10"/>
        <v>6.8014285714285711E-3</v>
      </c>
      <c r="AF57">
        <v>0.1032</v>
      </c>
      <c r="AG57">
        <v>-2.9600000000000001E-2</v>
      </c>
      <c r="AH57">
        <v>-1.15E-2</v>
      </c>
      <c r="AI57" s="35">
        <f t="shared" si="11"/>
        <v>4.1321428571429036E-3</v>
      </c>
      <c r="AJ57" s="35">
        <f t="shared" si="12"/>
        <v>3.3901428571428575E-2</v>
      </c>
      <c r="AK57" s="35">
        <f t="shared" si="12"/>
        <v>1.580142857142857E-2</v>
      </c>
      <c r="AL57">
        <v>8.6300000000000002E-2</v>
      </c>
      <c r="AM57">
        <v>3.5000000000000001E-3</v>
      </c>
      <c r="AN57">
        <v>1.1000000000000001E-3</v>
      </c>
      <c r="AO57" s="35">
        <f t="shared" si="13"/>
        <v>6.7785714285714671E-4</v>
      </c>
      <c r="AP57" s="35">
        <f t="shared" si="14"/>
        <v>7.801428571428572E-3</v>
      </c>
      <c r="AQ57" s="35">
        <f t="shared" si="14"/>
        <v>5.4014285714285718E-3</v>
      </c>
      <c r="AR57">
        <v>6.5600000000000006E-2</v>
      </c>
      <c r="AS57">
        <v>-1.83E-2</v>
      </c>
      <c r="AT57">
        <v>-6.7000000000000002E-3</v>
      </c>
      <c r="AU57" s="35">
        <f t="shared" si="15"/>
        <v>1.8865714285714298E-2</v>
      </c>
      <c r="AV57" s="35">
        <f t="shared" si="16"/>
        <v>2.2601428571428571E-2</v>
      </c>
      <c r="AW57" s="35">
        <f t="shared" si="16"/>
        <v>1.1001428571428572E-2</v>
      </c>
      <c r="AX57">
        <v>3.3799999999999997E-2</v>
      </c>
      <c r="AY57">
        <v>3.8E-3</v>
      </c>
      <c r="AZ57">
        <v>-3.8999999999999998E-3</v>
      </c>
      <c r="BA57" s="35">
        <f t="shared" si="17"/>
        <v>8.8542857142857451E-3</v>
      </c>
      <c r="BB57" s="35">
        <f t="shared" si="18"/>
        <v>8.1014285714285719E-3</v>
      </c>
      <c r="BC57" s="35">
        <f t="shared" si="18"/>
        <v>4.0142857142857168E-4</v>
      </c>
    </row>
    <row r="58" spans="1:55" ht="15">
      <c r="A58" s="1">
        <v>52</v>
      </c>
      <c r="B58">
        <v>0.1164</v>
      </c>
      <c r="C58">
        <v>-5.0000000000000001E-3</v>
      </c>
      <c r="D58">
        <v>-1.06E-2</v>
      </c>
      <c r="E58" s="34">
        <f t="shared" si="0"/>
        <v>6.702142857142851E-3</v>
      </c>
      <c r="F58" s="34">
        <f t="shared" si="1"/>
        <v>9.0928571428571421E-3</v>
      </c>
      <c r="G58" s="34">
        <f t="shared" si="2"/>
        <v>1.4901428571428572E-2</v>
      </c>
      <c r="H58">
        <v>8.7099999999999997E-2</v>
      </c>
      <c r="I58">
        <v>-3.3E-3</v>
      </c>
      <c r="J58">
        <v>4.7999999999999996E-3</v>
      </c>
      <c r="K58" s="35">
        <f t="shared" si="3"/>
        <v>3.8642857142857229E-3</v>
      </c>
      <c r="L58" s="35">
        <f t="shared" si="4"/>
        <v>1.0014285714285715E-3</v>
      </c>
      <c r="M58" s="35">
        <f t="shared" si="4"/>
        <v>9.1014285714285711E-3</v>
      </c>
      <c r="N58">
        <v>0.1159</v>
      </c>
      <c r="O58">
        <v>-6.3E-3</v>
      </c>
      <c r="P58">
        <v>-2.2000000000000001E-3</v>
      </c>
      <c r="Q58" s="35">
        <f t="shared" si="5"/>
        <v>2.6328571428571867E-3</v>
      </c>
      <c r="R58" s="35">
        <f t="shared" si="6"/>
        <v>1.0601428571428571E-2</v>
      </c>
      <c r="S58" s="35">
        <f t="shared" si="6"/>
        <v>2.1014285714285714E-3</v>
      </c>
      <c r="T58">
        <v>0.1046</v>
      </c>
      <c r="U58">
        <v>-1.9099999999999999E-2</v>
      </c>
      <c r="V58">
        <v>-4.0000000000000002E-4</v>
      </c>
      <c r="W58" s="35">
        <f t="shared" si="7"/>
        <v>1.2178571428571594E-3</v>
      </c>
      <c r="X58" s="35">
        <f t="shared" si="8"/>
        <v>2.340142857142857E-2</v>
      </c>
      <c r="Y58" s="35">
        <f t="shared" si="8"/>
        <v>3.9014285714285713E-3</v>
      </c>
      <c r="Z58">
        <v>7.8100000000000003E-2</v>
      </c>
      <c r="AA58">
        <v>-1.3599999999999999E-2</v>
      </c>
      <c r="AB58">
        <v>-1.4E-3</v>
      </c>
      <c r="AC58" s="35">
        <f t="shared" si="9"/>
        <v>1.2805714285714309E-2</v>
      </c>
      <c r="AD58" s="35">
        <f t="shared" si="10"/>
        <v>1.7901428571428572E-2</v>
      </c>
      <c r="AE58" s="35">
        <f t="shared" si="10"/>
        <v>2.9014285714285713E-3</v>
      </c>
      <c r="AF58">
        <v>0.1037</v>
      </c>
      <c r="AG58">
        <v>-2.7300000000000001E-2</v>
      </c>
      <c r="AH58">
        <v>-6.4999999999999997E-3</v>
      </c>
      <c r="AI58" s="35">
        <f t="shared" si="11"/>
        <v>3.6321428571429032E-3</v>
      </c>
      <c r="AJ58" s="35">
        <f t="shared" si="12"/>
        <v>3.1601428571428572E-2</v>
      </c>
      <c r="AK58" s="35">
        <f t="shared" si="12"/>
        <v>1.0801428571428571E-2</v>
      </c>
      <c r="AL58">
        <v>7.9899999999999999E-2</v>
      </c>
      <c r="AM58">
        <v>1.23E-2</v>
      </c>
      <c r="AN58">
        <v>-3.5000000000000001E-3</v>
      </c>
      <c r="AO58" s="35">
        <f t="shared" si="13"/>
        <v>7.0778571428571496E-3</v>
      </c>
      <c r="AP58" s="35">
        <f t="shared" si="14"/>
        <v>1.6601428571428573E-2</v>
      </c>
      <c r="AQ58" s="35">
        <f t="shared" si="14"/>
        <v>8.0142857142857142E-4</v>
      </c>
      <c r="AR58">
        <v>7.3200000000000001E-2</v>
      </c>
      <c r="AS58">
        <v>1.8E-3</v>
      </c>
      <c r="AT58">
        <v>-9.7000000000000003E-3</v>
      </c>
      <c r="AU58" s="35">
        <f t="shared" si="15"/>
        <v>2.6465714285714294E-2</v>
      </c>
      <c r="AV58" s="35">
        <f t="shared" si="16"/>
        <v>6.1014285714285719E-3</v>
      </c>
      <c r="AW58" s="35">
        <f t="shared" si="16"/>
        <v>1.4001428571428571E-2</v>
      </c>
      <c r="AX58">
        <v>1.0200000000000001E-2</v>
      </c>
      <c r="AY58">
        <v>9.4000000000000004E-3</v>
      </c>
      <c r="AZ58">
        <v>7.9000000000000008E-3</v>
      </c>
      <c r="BA58" s="35">
        <f t="shared" si="17"/>
        <v>3.2454285714285741E-2</v>
      </c>
      <c r="BB58" s="35">
        <f t="shared" si="18"/>
        <v>1.3701428571428573E-2</v>
      </c>
      <c r="BC58" s="35">
        <f t="shared" si="18"/>
        <v>1.2201428571428571E-2</v>
      </c>
    </row>
    <row r="59" spans="1:55" ht="15">
      <c r="A59" s="1">
        <v>53</v>
      </c>
      <c r="B59">
        <v>0.1159</v>
      </c>
      <c r="C59">
        <v>-8.9999999999999993E-3</v>
      </c>
      <c r="D59">
        <v>-7.1999999999999998E-3</v>
      </c>
      <c r="E59" s="34">
        <f t="shared" si="0"/>
        <v>6.2021428571428505E-3</v>
      </c>
      <c r="F59" s="34">
        <f t="shared" si="1"/>
        <v>1.3092857142857142E-2</v>
      </c>
      <c r="G59" s="34">
        <f t="shared" si="2"/>
        <v>1.1501428571428572E-2</v>
      </c>
      <c r="H59">
        <v>9.6699999999999994E-2</v>
      </c>
      <c r="I59">
        <v>-1.7999999999999999E-2</v>
      </c>
      <c r="J59">
        <v>7.3000000000000001E-3</v>
      </c>
      <c r="K59" s="35">
        <f t="shared" si="3"/>
        <v>5.7357142857142746E-3</v>
      </c>
      <c r="L59" s="35">
        <f t="shared" si="4"/>
        <v>2.2301428571428569E-2</v>
      </c>
      <c r="M59" s="35">
        <f t="shared" si="4"/>
        <v>1.1601428571428572E-2</v>
      </c>
      <c r="N59">
        <v>0.1176</v>
      </c>
      <c r="O59">
        <v>-8.8000000000000005E-3</v>
      </c>
      <c r="P59">
        <v>5.9999999999999995E-4</v>
      </c>
      <c r="Q59" s="35">
        <f t="shared" si="5"/>
        <v>9.3285714285719357E-4</v>
      </c>
      <c r="R59" s="35">
        <f t="shared" si="6"/>
        <v>1.3101428571428573E-2</v>
      </c>
      <c r="S59" s="35">
        <f t="shared" si="6"/>
        <v>4.9014285714285713E-3</v>
      </c>
      <c r="T59">
        <v>0.10879999999999999</v>
      </c>
      <c r="U59">
        <v>-1.9099999999999999E-2</v>
      </c>
      <c r="V59">
        <v>-2E-3</v>
      </c>
      <c r="W59" s="35">
        <f t="shared" si="7"/>
        <v>2.982142857142836E-3</v>
      </c>
      <c r="X59" s="35">
        <f t="shared" si="8"/>
        <v>2.340142857142857E-2</v>
      </c>
      <c r="Y59" s="35">
        <f t="shared" si="8"/>
        <v>2.3014285714285715E-3</v>
      </c>
      <c r="Z59">
        <v>7.4899999999999994E-2</v>
      </c>
      <c r="AA59">
        <v>3.0000000000000001E-3</v>
      </c>
      <c r="AB59">
        <v>1.9E-3</v>
      </c>
      <c r="AC59" s="35">
        <f t="shared" si="9"/>
        <v>1.6005714285714318E-2</v>
      </c>
      <c r="AD59" s="35">
        <f t="shared" si="10"/>
        <v>7.3014285714285716E-3</v>
      </c>
      <c r="AE59" s="35">
        <f t="shared" si="10"/>
        <v>6.2014285714285713E-3</v>
      </c>
      <c r="AF59">
        <v>9.2499999999999999E-2</v>
      </c>
      <c r="AG59">
        <v>-2.0799999999999999E-2</v>
      </c>
      <c r="AH59">
        <v>-5.4999999999999997E-3</v>
      </c>
      <c r="AI59" s="35">
        <f t="shared" si="11"/>
        <v>1.4832142857142905E-2</v>
      </c>
      <c r="AJ59" s="35">
        <f t="shared" si="12"/>
        <v>2.510142857142857E-2</v>
      </c>
      <c r="AK59" s="35">
        <f t="shared" si="12"/>
        <v>9.801428571428572E-3</v>
      </c>
      <c r="AL59">
        <v>8.2699999999999996E-2</v>
      </c>
      <c r="AM59">
        <v>1.1599999999999999E-2</v>
      </c>
      <c r="AN59">
        <v>-6.1999999999999998E-3</v>
      </c>
      <c r="AO59" s="35">
        <f t="shared" si="13"/>
        <v>4.2778571428571527E-3</v>
      </c>
      <c r="AP59" s="35">
        <f t="shared" si="14"/>
        <v>1.590142857142857E-2</v>
      </c>
      <c r="AQ59" s="35">
        <f t="shared" si="14"/>
        <v>1.0501428571428571E-2</v>
      </c>
      <c r="AR59">
        <v>4.8500000000000001E-2</v>
      </c>
      <c r="AS59">
        <v>-2.47E-2</v>
      </c>
      <c r="AT59">
        <v>-1.2999999999999999E-3</v>
      </c>
      <c r="AU59" s="35">
        <f t="shared" si="15"/>
        <v>1.7657142857142941E-3</v>
      </c>
      <c r="AV59" s="35">
        <f t="shared" si="16"/>
        <v>2.900142857142857E-2</v>
      </c>
      <c r="AW59" s="35">
        <f t="shared" si="16"/>
        <v>3.0014285714285716E-3</v>
      </c>
      <c r="AX59">
        <v>1.49E-2</v>
      </c>
      <c r="AY59">
        <v>-2.35E-2</v>
      </c>
      <c r="AZ59">
        <v>2.5000000000000001E-2</v>
      </c>
      <c r="BA59" s="35">
        <f t="shared" si="17"/>
        <v>2.7754285714285742E-2</v>
      </c>
      <c r="BB59" s="35">
        <f t="shared" si="18"/>
        <v>2.7801428571428571E-2</v>
      </c>
      <c r="BC59" s="35">
        <f t="shared" si="18"/>
        <v>2.9301428571428572E-2</v>
      </c>
    </row>
    <row r="60" spans="1:55" ht="15">
      <c r="A60" s="1">
        <v>54</v>
      </c>
      <c r="B60">
        <v>0.1062</v>
      </c>
      <c r="C60">
        <v>-1.09E-2</v>
      </c>
      <c r="D60">
        <v>-2.9999999999999997E-4</v>
      </c>
      <c r="E60" s="34">
        <f t="shared" si="0"/>
        <v>3.4978571428571498E-3</v>
      </c>
      <c r="F60" s="34">
        <f t="shared" si="1"/>
        <v>1.4992857142857143E-2</v>
      </c>
      <c r="G60" s="34">
        <f t="shared" si="2"/>
        <v>4.0014285714285716E-3</v>
      </c>
      <c r="H60">
        <v>8.8800000000000004E-2</v>
      </c>
      <c r="I60">
        <v>5.3E-3</v>
      </c>
      <c r="J60">
        <v>-3.7000000000000002E-3</v>
      </c>
      <c r="K60" s="35">
        <f t="shared" si="3"/>
        <v>2.1642857142857158E-3</v>
      </c>
      <c r="L60" s="35">
        <f t="shared" si="4"/>
        <v>9.6014285714285715E-3</v>
      </c>
      <c r="M60" s="35">
        <f t="shared" si="4"/>
        <v>6.0142857142857133E-4</v>
      </c>
      <c r="N60">
        <v>0.1195</v>
      </c>
      <c r="O60">
        <v>-1E-3</v>
      </c>
      <c r="P60">
        <v>5.0000000000000001E-3</v>
      </c>
      <c r="Q60" s="35">
        <f t="shared" si="5"/>
        <v>9.6714285714280535E-4</v>
      </c>
      <c r="R60" s="35">
        <f t="shared" si="6"/>
        <v>3.3014285714285715E-3</v>
      </c>
      <c r="S60" s="35">
        <f t="shared" si="6"/>
        <v>9.3014285714285716E-3</v>
      </c>
      <c r="T60">
        <v>0.10979999999999999</v>
      </c>
      <c r="U60">
        <v>-1.4800000000000001E-2</v>
      </c>
      <c r="V60">
        <v>-4.5999999999999999E-3</v>
      </c>
      <c r="W60" s="35">
        <f t="shared" si="7"/>
        <v>3.9821428571428369E-3</v>
      </c>
      <c r="X60" s="35">
        <f t="shared" si="8"/>
        <v>1.9101428571428571E-2</v>
      </c>
      <c r="Y60" s="35">
        <f t="shared" si="8"/>
        <v>8.9014285714285706E-3</v>
      </c>
      <c r="Z60">
        <v>9.0399999999999994E-2</v>
      </c>
      <c r="AA60">
        <v>-1.3100000000000001E-2</v>
      </c>
      <c r="AB60">
        <v>-2.3999999999999998E-3</v>
      </c>
      <c r="AC60" s="35">
        <f t="shared" si="9"/>
        <v>5.0571428571431765E-4</v>
      </c>
      <c r="AD60" s="35">
        <f t="shared" si="10"/>
        <v>1.7401428571428571E-2</v>
      </c>
      <c r="AE60" s="35">
        <f t="shared" si="10"/>
        <v>1.9014285714285717E-3</v>
      </c>
      <c r="AF60">
        <v>8.9099999999999999E-2</v>
      </c>
      <c r="AG60">
        <v>-2.9399999999999999E-2</v>
      </c>
      <c r="AH60">
        <v>9.1000000000000004E-3</v>
      </c>
      <c r="AI60" s="35">
        <f t="shared" si="11"/>
        <v>1.8232142857142905E-2</v>
      </c>
      <c r="AJ60" s="35">
        <f t="shared" si="12"/>
        <v>3.370142857142857E-2</v>
      </c>
      <c r="AK60" s="35">
        <f t="shared" si="12"/>
        <v>1.3401428571428571E-2</v>
      </c>
      <c r="AL60">
        <v>8.7999999999999995E-2</v>
      </c>
      <c r="AM60">
        <v>1.17E-2</v>
      </c>
      <c r="AN60">
        <v>-6.4000000000000003E-3</v>
      </c>
      <c r="AO60" s="35">
        <f t="shared" si="13"/>
        <v>1.0221428571428465E-3</v>
      </c>
      <c r="AP60" s="35">
        <f t="shared" si="14"/>
        <v>1.6001428571428573E-2</v>
      </c>
      <c r="AQ60" s="35">
        <f t="shared" si="14"/>
        <v>1.0701428571428572E-2</v>
      </c>
      <c r="AR60">
        <v>4.5400000000000003E-2</v>
      </c>
      <c r="AS60">
        <v>-2.58E-2</v>
      </c>
      <c r="AT60">
        <v>8.5000000000000006E-3</v>
      </c>
      <c r="AU60" s="35">
        <f t="shared" si="15"/>
        <v>1.3342857142857045E-3</v>
      </c>
      <c r="AV60" s="35">
        <f t="shared" si="16"/>
        <v>3.0101428571428571E-2</v>
      </c>
      <c r="AW60" s="35">
        <f t="shared" si="16"/>
        <v>1.2801428571428571E-2</v>
      </c>
      <c r="AX60">
        <v>2.9899999999999999E-2</v>
      </c>
      <c r="AY60">
        <v>-2.86E-2</v>
      </c>
      <c r="AZ60">
        <v>2.7E-2</v>
      </c>
      <c r="BA60" s="35">
        <f t="shared" si="17"/>
        <v>1.2754285714285742E-2</v>
      </c>
      <c r="BB60" s="35">
        <f t="shared" si="18"/>
        <v>3.2901428571428575E-2</v>
      </c>
      <c r="BC60" s="35">
        <f t="shared" si="18"/>
        <v>3.130142857142857E-2</v>
      </c>
    </row>
    <row r="61" spans="1:55" ht="15">
      <c r="A61" s="1">
        <v>55</v>
      </c>
      <c r="B61">
        <v>0.1106</v>
      </c>
      <c r="C61">
        <v>-6.4999999999999997E-3</v>
      </c>
      <c r="D61">
        <v>6.7000000000000002E-3</v>
      </c>
      <c r="E61" s="34">
        <f t="shared" si="0"/>
        <v>9.0214285714285136E-4</v>
      </c>
      <c r="F61" s="34">
        <f t="shared" si="1"/>
        <v>1.0592857142857143E-2</v>
      </c>
      <c r="G61" s="34">
        <f t="shared" si="2"/>
        <v>1.1001428571428572E-2</v>
      </c>
      <c r="H61">
        <v>7.4499999999999997E-2</v>
      </c>
      <c r="I61">
        <v>-1.2E-2</v>
      </c>
      <c r="J61">
        <v>4.0000000000000002E-4</v>
      </c>
      <c r="K61" s="35">
        <f t="shared" si="3"/>
        <v>1.6464285714285723E-2</v>
      </c>
      <c r="L61" s="35">
        <f t="shared" si="4"/>
        <v>1.6301428571428571E-2</v>
      </c>
      <c r="M61" s="35">
        <f t="shared" si="4"/>
        <v>4.7014285714285717E-3</v>
      </c>
      <c r="N61">
        <v>0.11749999999999999</v>
      </c>
      <c r="O61">
        <v>-1.1999999999999999E-3</v>
      </c>
      <c r="P61">
        <v>8.3000000000000001E-3</v>
      </c>
      <c r="Q61" s="35">
        <f t="shared" si="5"/>
        <v>1.0328571428571964E-3</v>
      </c>
      <c r="R61" s="35">
        <f t="shared" si="6"/>
        <v>3.1014285714285718E-3</v>
      </c>
      <c r="S61" s="35">
        <f t="shared" si="6"/>
        <v>1.2601428571428572E-2</v>
      </c>
      <c r="T61">
        <v>0.10349999999999999</v>
      </c>
      <c r="U61">
        <v>-2.3699999999999999E-2</v>
      </c>
      <c r="V61">
        <v>-2.5000000000000001E-3</v>
      </c>
      <c r="W61" s="35">
        <f t="shared" si="7"/>
        <v>2.3178571428571632E-3</v>
      </c>
      <c r="X61" s="35">
        <f t="shared" si="8"/>
        <v>2.8001428571428569E-2</v>
      </c>
      <c r="Y61" s="35">
        <f t="shared" si="8"/>
        <v>1.8014285714285714E-3</v>
      </c>
      <c r="Z61">
        <v>9.2600000000000002E-2</v>
      </c>
      <c r="AA61">
        <v>-6.8999999999999999E-3</v>
      </c>
      <c r="AB61">
        <v>4.4999999999999997E-3</v>
      </c>
      <c r="AC61" s="35">
        <f t="shared" si="9"/>
        <v>1.6942857142856899E-3</v>
      </c>
      <c r="AD61" s="35">
        <f t="shared" si="10"/>
        <v>1.1201428571428571E-2</v>
      </c>
      <c r="AE61" s="35">
        <f t="shared" si="10"/>
        <v>8.8014285714285712E-3</v>
      </c>
      <c r="AF61">
        <v>9.9400000000000002E-2</v>
      </c>
      <c r="AG61">
        <v>-9.2999999999999992E-3</v>
      </c>
      <c r="AH61">
        <v>4.3E-3</v>
      </c>
      <c r="AI61" s="35">
        <f t="shared" si="11"/>
        <v>7.9321428571429015E-3</v>
      </c>
      <c r="AJ61" s="35">
        <f t="shared" si="12"/>
        <v>1.360142857142857E-2</v>
      </c>
      <c r="AK61" s="35">
        <f t="shared" si="12"/>
        <v>8.6014285714285724E-3</v>
      </c>
      <c r="AL61">
        <v>9.1399999999999995E-2</v>
      </c>
      <c r="AM61">
        <v>-5.1000000000000004E-3</v>
      </c>
      <c r="AN61">
        <v>-6.7999999999999996E-3</v>
      </c>
      <c r="AO61" s="35">
        <f t="shared" si="13"/>
        <v>4.4221428571428467E-3</v>
      </c>
      <c r="AP61" s="35">
        <f t="shared" si="14"/>
        <v>9.401428571428571E-3</v>
      </c>
      <c r="AQ61" s="35">
        <f t="shared" si="14"/>
        <v>1.1101428571428571E-2</v>
      </c>
      <c r="AR61">
        <v>4.2099999999999999E-2</v>
      </c>
      <c r="AS61">
        <v>-4.0000000000000001E-3</v>
      </c>
      <c r="AT61">
        <v>1.34E-2</v>
      </c>
      <c r="AU61" s="35">
        <f t="shared" si="15"/>
        <v>4.6342857142857088E-3</v>
      </c>
      <c r="AV61" s="35">
        <f t="shared" si="16"/>
        <v>3.0142857142857141E-4</v>
      </c>
      <c r="AW61" s="35">
        <f t="shared" si="16"/>
        <v>1.7701428571428573E-2</v>
      </c>
      <c r="AX61">
        <v>3.27E-2</v>
      </c>
      <c r="AY61">
        <v>9.2999999999999992E-3</v>
      </c>
      <c r="AZ61">
        <v>1.7500000000000002E-2</v>
      </c>
      <c r="BA61" s="35">
        <f t="shared" si="17"/>
        <v>9.9542857142857419E-3</v>
      </c>
      <c r="BB61" s="35">
        <f t="shared" si="18"/>
        <v>1.360142857142857E-2</v>
      </c>
      <c r="BC61" s="35">
        <f t="shared" si="18"/>
        <v>2.1801428571428572E-2</v>
      </c>
    </row>
    <row r="62" spans="1:55" ht="15">
      <c r="A62" s="1">
        <v>56</v>
      </c>
      <c r="B62">
        <v>0.1053</v>
      </c>
      <c r="C62">
        <v>5.8999999999999999E-3</v>
      </c>
      <c r="D62">
        <v>7.0000000000000001E-3</v>
      </c>
      <c r="E62" s="34">
        <f t="shared" si="0"/>
        <v>4.3978571428571478E-3</v>
      </c>
      <c r="F62" s="34">
        <f t="shared" si="1"/>
        <v>9.9928571428571436E-3</v>
      </c>
      <c r="G62" s="34">
        <f t="shared" si="2"/>
        <v>1.1301428571428572E-2</v>
      </c>
      <c r="H62">
        <v>7.9200000000000007E-2</v>
      </c>
      <c r="I62">
        <v>-2.29E-2</v>
      </c>
      <c r="J62">
        <v>9.9000000000000008E-3</v>
      </c>
      <c r="K62" s="35">
        <f t="shared" si="3"/>
        <v>1.1764285714285713E-2</v>
      </c>
      <c r="L62" s="35">
        <f t="shared" si="4"/>
        <v>2.7201428571428571E-2</v>
      </c>
      <c r="M62" s="35">
        <f t="shared" si="4"/>
        <v>1.4201428571428573E-2</v>
      </c>
      <c r="N62">
        <v>0.1177</v>
      </c>
      <c r="O62">
        <v>7.1999999999999998E-3</v>
      </c>
      <c r="P62">
        <v>6.4999999999999997E-3</v>
      </c>
      <c r="Q62" s="35">
        <f t="shared" si="5"/>
        <v>8.328571428571907E-4</v>
      </c>
      <c r="R62" s="35">
        <f t="shared" si="6"/>
        <v>1.1501428571428572E-2</v>
      </c>
      <c r="S62" s="35">
        <f t="shared" si="6"/>
        <v>1.0801428571428571E-2</v>
      </c>
      <c r="T62">
        <v>0.1077</v>
      </c>
      <c r="U62">
        <v>-2.3199999999999998E-2</v>
      </c>
      <c r="V62">
        <v>-2.7000000000000001E-3</v>
      </c>
      <c r="W62" s="35">
        <f t="shared" si="7"/>
        <v>1.8821428571428461E-3</v>
      </c>
      <c r="X62" s="35">
        <f t="shared" si="8"/>
        <v>2.7501428571428569E-2</v>
      </c>
      <c r="Y62" s="35">
        <f t="shared" si="8"/>
        <v>1.6014285714285714E-3</v>
      </c>
      <c r="Z62">
        <v>8.9899999999999994E-2</v>
      </c>
      <c r="AA62">
        <v>-2.1499999999999998E-2</v>
      </c>
      <c r="AB62">
        <v>-4.0000000000000002E-4</v>
      </c>
      <c r="AC62" s="35">
        <f t="shared" si="9"/>
        <v>1.0057142857143181E-3</v>
      </c>
      <c r="AD62" s="35">
        <f t="shared" si="10"/>
        <v>2.5801428571428569E-2</v>
      </c>
      <c r="AE62" s="35">
        <f t="shared" si="10"/>
        <v>3.9014285714285713E-3</v>
      </c>
      <c r="AF62">
        <v>0.10489999999999999</v>
      </c>
      <c r="AG62">
        <v>-2.6599999999999999E-2</v>
      </c>
      <c r="AH62">
        <v>-7.3000000000000001E-3</v>
      </c>
      <c r="AI62" s="35">
        <f t="shared" si="11"/>
        <v>2.4321428571429105E-3</v>
      </c>
      <c r="AJ62" s="35">
        <f t="shared" si="12"/>
        <v>3.0901428571428569E-2</v>
      </c>
      <c r="AK62" s="35">
        <f t="shared" si="12"/>
        <v>1.1601428571428572E-2</v>
      </c>
      <c r="AL62">
        <v>8.7599999999999997E-2</v>
      </c>
      <c r="AM62">
        <v>7.7999999999999996E-3</v>
      </c>
      <c r="AN62">
        <v>-2E-3</v>
      </c>
      <c r="AO62" s="35">
        <f t="shared" si="13"/>
        <v>6.2214285714284889E-4</v>
      </c>
      <c r="AP62" s="35">
        <f t="shared" si="14"/>
        <v>1.2101428571428572E-2</v>
      </c>
      <c r="AQ62" s="35">
        <f t="shared" si="14"/>
        <v>2.3014285714285715E-3</v>
      </c>
      <c r="AR62">
        <v>4.3799999999999999E-2</v>
      </c>
      <c r="AS62">
        <v>8.6999999999999994E-3</v>
      </c>
      <c r="AT62">
        <v>8.6999999999999994E-3</v>
      </c>
      <c r="AU62" s="35">
        <f t="shared" si="15"/>
        <v>2.9342857142857087E-3</v>
      </c>
      <c r="AV62" s="35">
        <f t="shared" si="16"/>
        <v>1.300142857142857E-2</v>
      </c>
      <c r="AW62" s="35">
        <f t="shared" si="16"/>
        <v>1.300142857142857E-2</v>
      </c>
      <c r="AX62">
        <v>4.65E-2</v>
      </c>
      <c r="AY62">
        <v>7.7999999999999996E-3</v>
      </c>
      <c r="AZ62">
        <v>-5.4000000000000003E-3</v>
      </c>
      <c r="BA62" s="35">
        <f t="shared" si="17"/>
        <v>3.8457142857142579E-3</v>
      </c>
      <c r="BB62" s="35">
        <f t="shared" si="18"/>
        <v>1.2101428571428572E-2</v>
      </c>
      <c r="BC62" s="35">
        <f t="shared" si="18"/>
        <v>9.7014285714285727E-3</v>
      </c>
    </row>
    <row r="63" spans="1:55" ht="15">
      <c r="A63" s="1">
        <v>57</v>
      </c>
      <c r="B63">
        <v>0.1082</v>
      </c>
      <c r="C63">
        <v>-7.0000000000000001E-3</v>
      </c>
      <c r="D63">
        <v>6.1999999999999998E-3</v>
      </c>
      <c r="E63" s="34">
        <f t="shared" si="0"/>
        <v>1.497857142857148E-3</v>
      </c>
      <c r="F63" s="34">
        <f t="shared" si="1"/>
        <v>1.1092857142857144E-2</v>
      </c>
      <c r="G63" s="34">
        <f t="shared" si="2"/>
        <v>1.0501428571428571E-2</v>
      </c>
      <c r="H63">
        <v>8.4199999999999997E-2</v>
      </c>
      <c r="I63">
        <v>-1.3100000000000001E-2</v>
      </c>
      <c r="J63">
        <v>1.1299999999999999E-2</v>
      </c>
      <c r="K63" s="35">
        <f t="shared" si="3"/>
        <v>6.7642857142857227E-3</v>
      </c>
      <c r="L63" s="35">
        <f t="shared" si="4"/>
        <v>1.7401428571428571E-2</v>
      </c>
      <c r="M63" s="35">
        <f t="shared" si="4"/>
        <v>1.5601428571428572E-2</v>
      </c>
      <c r="N63">
        <v>0.1154</v>
      </c>
      <c r="O63">
        <v>1.01E-2</v>
      </c>
      <c r="P63">
        <v>2.7000000000000001E-3</v>
      </c>
      <c r="Q63" s="35">
        <f t="shared" si="5"/>
        <v>3.1328571428571872E-3</v>
      </c>
      <c r="R63" s="35">
        <f t="shared" si="6"/>
        <v>1.4401428571428572E-2</v>
      </c>
      <c r="S63" s="35">
        <f t="shared" si="6"/>
        <v>7.0014285714285716E-3</v>
      </c>
      <c r="T63">
        <v>0.1087</v>
      </c>
      <c r="U63">
        <v>-2.5700000000000001E-2</v>
      </c>
      <c r="V63">
        <v>-5.1000000000000004E-3</v>
      </c>
      <c r="W63" s="35">
        <f t="shared" si="7"/>
        <v>2.882142857142847E-3</v>
      </c>
      <c r="X63" s="35">
        <f t="shared" si="8"/>
        <v>3.0001428571428571E-2</v>
      </c>
      <c r="Y63" s="35">
        <f t="shared" si="8"/>
        <v>9.401428571428571E-3</v>
      </c>
      <c r="Z63">
        <v>9.0999999999999998E-2</v>
      </c>
      <c r="AA63">
        <v>-2.52E-2</v>
      </c>
      <c r="AB63">
        <v>-1.49E-2</v>
      </c>
      <c r="AC63" s="35">
        <f t="shared" si="9"/>
        <v>9.4285714285685662E-5</v>
      </c>
      <c r="AD63" s="35">
        <f t="shared" si="10"/>
        <v>2.9501428571428571E-2</v>
      </c>
      <c r="AE63" s="35">
        <f t="shared" si="10"/>
        <v>1.9201428571428571E-2</v>
      </c>
      <c r="AF63">
        <v>0.1055</v>
      </c>
      <c r="AG63">
        <v>-3.8199999999999998E-2</v>
      </c>
      <c r="AH63">
        <v>-4.1000000000000003E-3</v>
      </c>
      <c r="AI63" s="35">
        <f t="shared" si="11"/>
        <v>1.8321428571429071E-3</v>
      </c>
      <c r="AJ63" s="35">
        <f t="shared" si="12"/>
        <v>4.2501428571428572E-2</v>
      </c>
      <c r="AK63" s="35">
        <f t="shared" si="12"/>
        <v>2.0142857142857115E-4</v>
      </c>
      <c r="AL63">
        <v>7.9299999999999995E-2</v>
      </c>
      <c r="AM63">
        <v>-1.0699999999999999E-2</v>
      </c>
      <c r="AN63">
        <v>-7.1000000000000004E-3</v>
      </c>
      <c r="AO63" s="35">
        <f t="shared" si="13"/>
        <v>7.6778571428571529E-3</v>
      </c>
      <c r="AP63" s="35">
        <f t="shared" si="14"/>
        <v>1.5001428571428572E-2</v>
      </c>
      <c r="AQ63" s="35">
        <f t="shared" si="14"/>
        <v>1.1401428571428573E-2</v>
      </c>
      <c r="AR63">
        <v>6.0999999999999999E-2</v>
      </c>
      <c r="AS63">
        <v>1.3100000000000001E-2</v>
      </c>
      <c r="AT63">
        <v>-7.7999999999999996E-3</v>
      </c>
      <c r="AU63" s="35">
        <f t="shared" si="15"/>
        <v>1.4265714285714291E-2</v>
      </c>
      <c r="AV63" s="35">
        <f t="shared" si="16"/>
        <v>1.7401428571428571E-2</v>
      </c>
      <c r="AW63" s="35">
        <f t="shared" si="16"/>
        <v>1.2101428571428572E-2</v>
      </c>
      <c r="AX63">
        <v>7.1199999999999999E-2</v>
      </c>
      <c r="AY63">
        <v>-1.2800000000000001E-2</v>
      </c>
      <c r="AZ63">
        <v>-1.6799999999999999E-2</v>
      </c>
      <c r="BA63" s="35">
        <f t="shared" si="17"/>
        <v>2.8545714285714258E-2</v>
      </c>
      <c r="BB63" s="35">
        <f t="shared" si="18"/>
        <v>1.7101428571428573E-2</v>
      </c>
      <c r="BC63" s="35">
        <f t="shared" si="18"/>
        <v>2.110142857142857E-2</v>
      </c>
    </row>
    <row r="64" spans="1:55" ht="15">
      <c r="A64" s="1">
        <v>58</v>
      </c>
      <c r="B64">
        <v>0.1046</v>
      </c>
      <c r="C64">
        <v>-5.0000000000000001E-3</v>
      </c>
      <c r="D64">
        <v>8.3000000000000001E-3</v>
      </c>
      <c r="E64" s="34">
        <f t="shared" si="0"/>
        <v>5.097857142857154E-3</v>
      </c>
      <c r="F64" s="34">
        <f t="shared" si="1"/>
        <v>9.0928571428571421E-3</v>
      </c>
      <c r="G64" s="34">
        <f t="shared" si="2"/>
        <v>1.2601428571428572E-2</v>
      </c>
      <c r="H64">
        <v>6.5500000000000003E-2</v>
      </c>
      <c r="I64">
        <v>-2.0500000000000001E-2</v>
      </c>
      <c r="J64">
        <v>1.21E-2</v>
      </c>
      <c r="K64" s="35">
        <f t="shared" si="3"/>
        <v>2.5464285714285717E-2</v>
      </c>
      <c r="L64" s="35">
        <f t="shared" si="4"/>
        <v>2.4801428571428571E-2</v>
      </c>
      <c r="M64" s="35">
        <f t="shared" si="4"/>
        <v>1.640142857142857E-2</v>
      </c>
      <c r="N64">
        <v>0.1116</v>
      </c>
      <c r="O64">
        <v>1E-3</v>
      </c>
      <c r="P64">
        <v>1.2500000000000001E-2</v>
      </c>
      <c r="Q64" s="35">
        <f t="shared" si="5"/>
        <v>6.932857142857185E-3</v>
      </c>
      <c r="R64" s="35">
        <f t="shared" si="6"/>
        <v>5.3014285714285715E-3</v>
      </c>
      <c r="S64" s="35">
        <f t="shared" si="6"/>
        <v>1.6801428571428571E-2</v>
      </c>
      <c r="T64">
        <v>0.1091</v>
      </c>
      <c r="U64">
        <v>-2.5000000000000001E-2</v>
      </c>
      <c r="V64">
        <v>-2.5000000000000001E-3</v>
      </c>
      <c r="W64" s="35">
        <f t="shared" si="7"/>
        <v>3.2821428571428446E-3</v>
      </c>
      <c r="X64" s="35">
        <f t="shared" si="8"/>
        <v>2.9301428571428572E-2</v>
      </c>
      <c r="Y64" s="35">
        <f t="shared" si="8"/>
        <v>1.8014285714285714E-3</v>
      </c>
      <c r="Z64">
        <v>7.8E-2</v>
      </c>
      <c r="AA64">
        <v>-1.2E-2</v>
      </c>
      <c r="AB64">
        <v>-9.1999999999999998E-3</v>
      </c>
      <c r="AC64" s="35">
        <f t="shared" si="9"/>
        <v>1.2905714285714312E-2</v>
      </c>
      <c r="AD64" s="35">
        <f t="shared" si="10"/>
        <v>1.6301428571428571E-2</v>
      </c>
      <c r="AE64" s="35">
        <f t="shared" si="10"/>
        <v>1.350142857142857E-2</v>
      </c>
      <c r="AF64">
        <v>0.1022</v>
      </c>
      <c r="AG64">
        <v>-4.3499999999999997E-2</v>
      </c>
      <c r="AH64">
        <v>-6.1000000000000004E-3</v>
      </c>
      <c r="AI64" s="35">
        <f t="shared" si="11"/>
        <v>5.1321428571429045E-3</v>
      </c>
      <c r="AJ64" s="35">
        <f t="shared" si="12"/>
        <v>4.7801428571428571E-2</v>
      </c>
      <c r="AK64" s="35">
        <f t="shared" si="12"/>
        <v>1.0401428571428572E-2</v>
      </c>
      <c r="AL64">
        <v>8.7900000000000006E-2</v>
      </c>
      <c r="AM64">
        <v>-1.11E-2</v>
      </c>
      <c r="AN64">
        <v>-8.0000000000000002E-3</v>
      </c>
      <c r="AO64" s="35">
        <f t="shared" si="13"/>
        <v>9.2214285714285749E-4</v>
      </c>
      <c r="AP64" s="35">
        <f t="shared" si="14"/>
        <v>1.5401428571428573E-2</v>
      </c>
      <c r="AQ64" s="35">
        <f t="shared" si="14"/>
        <v>1.2301428571428571E-2</v>
      </c>
      <c r="AR64">
        <v>7.0800000000000002E-2</v>
      </c>
      <c r="AS64">
        <v>1.9699999999999999E-2</v>
      </c>
      <c r="AT64">
        <v>-2.1399999999999999E-2</v>
      </c>
      <c r="AU64" s="35">
        <f t="shared" si="15"/>
        <v>2.4065714285714294E-2</v>
      </c>
      <c r="AV64" s="35">
        <f t="shared" si="16"/>
        <v>2.4001428571428569E-2</v>
      </c>
      <c r="AW64" s="35">
        <f t="shared" si="16"/>
        <v>2.570142857142857E-2</v>
      </c>
      <c r="AX64">
        <v>6.6799999999999998E-2</v>
      </c>
      <c r="AY64">
        <v>1.1999999999999999E-3</v>
      </c>
      <c r="AZ64">
        <v>-2.6100000000000002E-2</v>
      </c>
      <c r="BA64" s="35">
        <f t="shared" si="17"/>
        <v>2.4145714285714256E-2</v>
      </c>
      <c r="BB64" s="35">
        <f t="shared" si="18"/>
        <v>5.5014285714285712E-3</v>
      </c>
      <c r="BC64" s="35">
        <f t="shared" si="18"/>
        <v>3.0401428571428572E-2</v>
      </c>
    </row>
    <row r="65" spans="1:55" ht="15">
      <c r="A65" s="1">
        <v>59</v>
      </c>
      <c r="B65">
        <v>0.1002</v>
      </c>
      <c r="C65">
        <v>8.6999999999999994E-3</v>
      </c>
      <c r="D65">
        <v>1.29E-2</v>
      </c>
      <c r="E65" s="34">
        <f t="shared" si="0"/>
        <v>9.4978571428571551E-3</v>
      </c>
      <c r="F65" s="34">
        <f t="shared" si="1"/>
        <v>1.2792857142857142E-2</v>
      </c>
      <c r="G65" s="34">
        <f t="shared" si="2"/>
        <v>1.7201428571428572E-2</v>
      </c>
      <c r="H65">
        <v>6.6100000000000006E-2</v>
      </c>
      <c r="I65">
        <v>-1.2699999999999999E-2</v>
      </c>
      <c r="J65">
        <v>1.2E-2</v>
      </c>
      <c r="K65" s="35">
        <f t="shared" si="3"/>
        <v>2.4864285714285714E-2</v>
      </c>
      <c r="L65" s="35">
        <f t="shared" si="4"/>
        <v>1.700142857142857E-2</v>
      </c>
      <c r="M65" s="35">
        <f t="shared" si="4"/>
        <v>1.6301428571428571E-2</v>
      </c>
      <c r="N65">
        <v>0.12139999999999999</v>
      </c>
      <c r="O65">
        <v>-1.6000000000000001E-3</v>
      </c>
      <c r="P65">
        <v>1.6400000000000001E-2</v>
      </c>
      <c r="Q65" s="35">
        <f t="shared" si="5"/>
        <v>2.8671428571428043E-3</v>
      </c>
      <c r="R65" s="35">
        <f t="shared" si="6"/>
        <v>2.7014285714285716E-3</v>
      </c>
      <c r="S65" s="35">
        <f t="shared" si="6"/>
        <v>2.0701428571428572E-2</v>
      </c>
      <c r="T65">
        <v>0.1103</v>
      </c>
      <c r="U65">
        <v>-2.7E-2</v>
      </c>
      <c r="V65">
        <v>-4.4999999999999997E-3</v>
      </c>
      <c r="W65" s="35">
        <f t="shared" si="7"/>
        <v>4.4821428571428373E-3</v>
      </c>
      <c r="X65" s="35">
        <f t="shared" si="8"/>
        <v>3.130142857142857E-2</v>
      </c>
      <c r="Y65" s="35">
        <f t="shared" si="8"/>
        <v>8.8014285714285712E-3</v>
      </c>
      <c r="Z65">
        <v>9.2600000000000002E-2</v>
      </c>
      <c r="AA65">
        <v>-1.6899999999999998E-2</v>
      </c>
      <c r="AB65">
        <v>-2.3999999999999998E-3</v>
      </c>
      <c r="AC65" s="35">
        <f t="shared" si="9"/>
        <v>1.6942857142856899E-3</v>
      </c>
      <c r="AD65" s="35">
        <f t="shared" si="10"/>
        <v>2.1201428571428569E-2</v>
      </c>
      <c r="AE65" s="35">
        <f t="shared" si="10"/>
        <v>1.9014285714285717E-3</v>
      </c>
      <c r="AF65">
        <v>0.1066</v>
      </c>
      <c r="AG65">
        <v>-4.2799999999999998E-2</v>
      </c>
      <c r="AH65">
        <v>-8.5000000000000006E-3</v>
      </c>
      <c r="AI65" s="35">
        <f t="shared" si="11"/>
        <v>7.3214285714290339E-4</v>
      </c>
      <c r="AJ65" s="35">
        <f t="shared" si="12"/>
        <v>4.7101428571428572E-2</v>
      </c>
      <c r="AK65" s="35">
        <f t="shared" si="12"/>
        <v>1.2801428571428571E-2</v>
      </c>
      <c r="AL65">
        <v>8.14E-2</v>
      </c>
      <c r="AM65">
        <v>3.7000000000000002E-3</v>
      </c>
      <c r="AN65">
        <v>-6.6E-3</v>
      </c>
      <c r="AO65" s="35">
        <f t="shared" si="13"/>
        <v>5.5778571428571483E-3</v>
      </c>
      <c r="AP65" s="35">
        <f t="shared" si="14"/>
        <v>8.0014285714285725E-3</v>
      </c>
      <c r="AQ65" s="35">
        <f t="shared" si="14"/>
        <v>1.0901428571428572E-2</v>
      </c>
      <c r="AR65">
        <v>4.9799999999999997E-2</v>
      </c>
      <c r="AS65">
        <v>2.5000000000000001E-3</v>
      </c>
      <c r="AT65">
        <v>-7.7999999999999996E-3</v>
      </c>
      <c r="AU65" s="35">
        <f t="shared" si="15"/>
        <v>3.0657142857142897E-3</v>
      </c>
      <c r="AV65" s="35">
        <f t="shared" si="16"/>
        <v>6.8014285714285711E-3</v>
      </c>
      <c r="AW65" s="35">
        <f t="shared" si="16"/>
        <v>1.2101428571428572E-2</v>
      </c>
      <c r="AX65">
        <v>5.6399999999999999E-2</v>
      </c>
      <c r="AY65">
        <v>-2.0400000000000001E-2</v>
      </c>
      <c r="AZ65">
        <v>-2.58E-2</v>
      </c>
      <c r="BA65" s="35">
        <f t="shared" si="17"/>
        <v>1.3745714285714257E-2</v>
      </c>
      <c r="BB65" s="35">
        <f t="shared" si="18"/>
        <v>2.4701428571428572E-2</v>
      </c>
      <c r="BC65" s="35">
        <f t="shared" si="18"/>
        <v>3.0101428571428571E-2</v>
      </c>
    </row>
    <row r="66" spans="1:55" ht="15">
      <c r="A66" s="1">
        <v>60</v>
      </c>
      <c r="B66">
        <v>9.7900000000000001E-2</v>
      </c>
      <c r="C66">
        <v>1.1000000000000001E-3</v>
      </c>
      <c r="D66">
        <v>5.8999999999999999E-3</v>
      </c>
      <c r="E66" s="34">
        <f t="shared" si="0"/>
        <v>1.1797857142857152E-2</v>
      </c>
      <c r="F66" s="34">
        <f t="shared" si="1"/>
        <v>5.1928571428571432E-3</v>
      </c>
      <c r="G66" s="34">
        <f t="shared" si="2"/>
        <v>1.0201428571428571E-2</v>
      </c>
      <c r="H66">
        <v>7.8600000000000003E-2</v>
      </c>
      <c r="I66">
        <v>-2.29E-2</v>
      </c>
      <c r="J66">
        <v>1.3299999999999999E-2</v>
      </c>
      <c r="K66" s="35">
        <f t="shared" si="3"/>
        <v>1.2364285714285717E-2</v>
      </c>
      <c r="L66" s="35">
        <f t="shared" si="4"/>
        <v>2.7201428571428571E-2</v>
      </c>
      <c r="M66" s="35">
        <f t="shared" si="4"/>
        <v>1.760142857142857E-2</v>
      </c>
      <c r="N66">
        <v>0.12659999999999999</v>
      </c>
      <c r="O66">
        <v>-8.6999999999999994E-3</v>
      </c>
      <c r="P66">
        <v>4.4999999999999997E-3</v>
      </c>
      <c r="Q66" s="35">
        <f t="shared" si="5"/>
        <v>8.0671428571428005E-3</v>
      </c>
      <c r="R66" s="35">
        <f t="shared" si="6"/>
        <v>1.300142857142857E-2</v>
      </c>
      <c r="S66" s="35">
        <f t="shared" si="6"/>
        <v>8.8014285714285712E-3</v>
      </c>
      <c r="T66">
        <v>9.5799999999999996E-2</v>
      </c>
      <c r="U66">
        <v>-1.9199999999999998E-2</v>
      </c>
      <c r="V66">
        <v>-8.9999999999999998E-4</v>
      </c>
      <c r="W66" s="35">
        <f t="shared" si="7"/>
        <v>1.0017857142857162E-2</v>
      </c>
      <c r="X66" s="35">
        <f t="shared" si="8"/>
        <v>2.3501428571428569E-2</v>
      </c>
      <c r="Y66" s="35">
        <f t="shared" si="8"/>
        <v>3.4014285714285717E-3</v>
      </c>
      <c r="Z66">
        <v>8.8300000000000003E-2</v>
      </c>
      <c r="AA66">
        <v>-2.24E-2</v>
      </c>
      <c r="AB66">
        <v>-3.8E-3</v>
      </c>
      <c r="AC66" s="35">
        <f t="shared" si="9"/>
        <v>2.6057142857143084E-3</v>
      </c>
      <c r="AD66" s="35">
        <f t="shared" si="10"/>
        <v>2.670142857142857E-2</v>
      </c>
      <c r="AE66" s="35">
        <f t="shared" si="10"/>
        <v>5.014285714285715E-4</v>
      </c>
      <c r="AF66">
        <v>0.11310000000000001</v>
      </c>
      <c r="AG66">
        <v>-3.8800000000000001E-2</v>
      </c>
      <c r="AH66">
        <v>-1.0500000000000001E-2</v>
      </c>
      <c r="AI66" s="35">
        <f t="shared" si="11"/>
        <v>5.7678571428571024E-3</v>
      </c>
      <c r="AJ66" s="35">
        <f t="shared" si="12"/>
        <v>4.3101428571428575E-2</v>
      </c>
      <c r="AK66" s="35">
        <f t="shared" si="12"/>
        <v>1.4801428571428573E-2</v>
      </c>
      <c r="AL66">
        <v>8.2299999999999998E-2</v>
      </c>
      <c r="AM66">
        <v>9.1000000000000004E-3</v>
      </c>
      <c r="AN66">
        <v>-1.1599999999999999E-2</v>
      </c>
      <c r="AO66" s="35">
        <f t="shared" si="13"/>
        <v>4.6778571428571503E-3</v>
      </c>
      <c r="AP66" s="35">
        <f t="shared" si="14"/>
        <v>1.3401428571428571E-2</v>
      </c>
      <c r="AQ66" s="35">
        <f t="shared" si="14"/>
        <v>1.590142857142857E-2</v>
      </c>
      <c r="AR66">
        <v>5.3100000000000001E-2</v>
      </c>
      <c r="AS66">
        <v>2.3E-3</v>
      </c>
      <c r="AT66">
        <v>-9.4000000000000004E-3</v>
      </c>
      <c r="AU66" s="35">
        <f t="shared" si="15"/>
        <v>6.365714285714294E-3</v>
      </c>
      <c r="AV66" s="35">
        <f t="shared" si="16"/>
        <v>6.6014285714285715E-3</v>
      </c>
      <c r="AW66" s="35">
        <f t="shared" si="16"/>
        <v>1.3701428571428573E-2</v>
      </c>
      <c r="AX66">
        <v>5.1400000000000001E-2</v>
      </c>
      <c r="AY66">
        <v>-3.6799999999999999E-2</v>
      </c>
      <c r="AZ66">
        <v>-3.7000000000000002E-3</v>
      </c>
      <c r="BA66" s="35">
        <f t="shared" si="17"/>
        <v>8.7457142857142595E-3</v>
      </c>
      <c r="BB66" s="35">
        <f t="shared" si="18"/>
        <v>4.1101428571428573E-2</v>
      </c>
      <c r="BC66" s="35">
        <f t="shared" si="18"/>
        <v>6.0142857142857133E-4</v>
      </c>
    </row>
    <row r="67" spans="1:55" ht="15">
      <c r="A67" s="1">
        <v>61</v>
      </c>
      <c r="B67">
        <v>0.1047</v>
      </c>
      <c r="C67">
        <v>-1.4E-3</v>
      </c>
      <c r="D67">
        <v>-2.5999999999999999E-3</v>
      </c>
      <c r="E67" s="34">
        <f t="shared" si="0"/>
        <v>4.9978571428571511E-3</v>
      </c>
      <c r="F67" s="34">
        <f t="shared" si="1"/>
        <v>2.6928571428571427E-3</v>
      </c>
      <c r="G67" s="34">
        <f t="shared" si="2"/>
        <v>1.7014285714285716E-3</v>
      </c>
      <c r="H67">
        <v>8.9300000000000004E-2</v>
      </c>
      <c r="I67">
        <v>-1.6199999999999999E-2</v>
      </c>
      <c r="J67">
        <v>1.8E-3</v>
      </c>
      <c r="K67" s="35">
        <f t="shared" si="3"/>
        <v>1.6642857142857154E-3</v>
      </c>
      <c r="L67" s="35">
        <f t="shared" si="4"/>
        <v>2.050142857142857E-2</v>
      </c>
      <c r="M67" s="35">
        <f t="shared" si="4"/>
        <v>6.1014285714285719E-3</v>
      </c>
      <c r="N67">
        <v>0.1216</v>
      </c>
      <c r="O67">
        <v>-3.3E-3</v>
      </c>
      <c r="P67">
        <v>3.7000000000000002E-3</v>
      </c>
      <c r="Q67" s="35">
        <f t="shared" si="5"/>
        <v>3.06714285714281E-3</v>
      </c>
      <c r="R67" s="35">
        <f t="shared" si="6"/>
        <v>1.0014285714285715E-3</v>
      </c>
      <c r="S67" s="35">
        <f t="shared" si="6"/>
        <v>8.0014285714285725E-3</v>
      </c>
      <c r="T67">
        <v>9.3799999999999994E-2</v>
      </c>
      <c r="U67">
        <v>-1.6199999999999999E-2</v>
      </c>
      <c r="V67">
        <v>2.8999999999999998E-3</v>
      </c>
      <c r="W67" s="35">
        <f t="shared" si="7"/>
        <v>1.2017857142857163E-2</v>
      </c>
      <c r="X67" s="35">
        <f t="shared" si="8"/>
        <v>2.050142857142857E-2</v>
      </c>
      <c r="Y67" s="35">
        <f t="shared" si="8"/>
        <v>7.2014285714285713E-3</v>
      </c>
      <c r="Z67">
        <v>8.9499999999999996E-2</v>
      </c>
      <c r="AA67">
        <v>-2.0799999999999999E-2</v>
      </c>
      <c r="AB67">
        <v>-3.0000000000000001E-3</v>
      </c>
      <c r="AC67" s="35">
        <f t="shared" si="9"/>
        <v>1.4057142857143157E-3</v>
      </c>
      <c r="AD67" s="35">
        <f t="shared" si="10"/>
        <v>2.510142857142857E-2</v>
      </c>
      <c r="AE67" s="35">
        <f t="shared" si="10"/>
        <v>1.3014285714285714E-3</v>
      </c>
      <c r="AF67">
        <v>0.1133</v>
      </c>
      <c r="AG67">
        <v>-3.7199999999999997E-2</v>
      </c>
      <c r="AH67">
        <v>-8.0999999999999996E-3</v>
      </c>
      <c r="AI67" s="35">
        <f t="shared" si="11"/>
        <v>5.9678571428570942E-3</v>
      </c>
      <c r="AJ67" s="35">
        <f t="shared" si="12"/>
        <v>4.1501428571428571E-2</v>
      </c>
      <c r="AK67" s="35">
        <f t="shared" si="12"/>
        <v>1.240142857142857E-2</v>
      </c>
      <c r="AL67">
        <v>8.5199999999999998E-2</v>
      </c>
      <c r="AM67">
        <v>2.8E-3</v>
      </c>
      <c r="AN67">
        <v>-1.1599999999999999E-2</v>
      </c>
      <c r="AO67" s="35">
        <f t="shared" si="13"/>
        <v>1.7778571428571505E-3</v>
      </c>
      <c r="AP67" s="35">
        <f t="shared" si="14"/>
        <v>7.101428571428571E-3</v>
      </c>
      <c r="AQ67" s="35">
        <f t="shared" si="14"/>
        <v>1.590142857142857E-2</v>
      </c>
      <c r="AR67">
        <v>2.98E-2</v>
      </c>
      <c r="AS67">
        <v>-3.6200000000000003E-2</v>
      </c>
      <c r="AT67">
        <v>-4.0000000000000001E-3</v>
      </c>
      <c r="AU67" s="35">
        <f t="shared" si="15"/>
        <v>1.6934285714285707E-2</v>
      </c>
      <c r="AV67" s="35">
        <f t="shared" si="16"/>
        <v>4.0501428571428577E-2</v>
      </c>
      <c r="AW67" s="35">
        <f t="shared" si="16"/>
        <v>3.0142857142857141E-4</v>
      </c>
      <c r="AX67">
        <v>3.1699999999999999E-2</v>
      </c>
      <c r="AY67">
        <v>3.3999999999999998E-3</v>
      </c>
      <c r="AZ67">
        <v>6.3E-3</v>
      </c>
      <c r="BA67" s="35">
        <f t="shared" si="17"/>
        <v>1.0954285714285743E-2</v>
      </c>
      <c r="BB67" s="35">
        <f t="shared" si="18"/>
        <v>7.7014285714285709E-3</v>
      </c>
      <c r="BC67" s="35">
        <f t="shared" si="18"/>
        <v>1.0601428571428571E-2</v>
      </c>
    </row>
    <row r="68" spans="1:55" ht="15">
      <c r="A68" s="1">
        <v>62</v>
      </c>
      <c r="B68">
        <v>0.104</v>
      </c>
      <c r="C68">
        <v>-9.2999999999999992E-3</v>
      </c>
      <c r="D68">
        <v>-3.5999999999999999E-3</v>
      </c>
      <c r="E68" s="34">
        <f t="shared" si="0"/>
        <v>5.6978571428571573E-3</v>
      </c>
      <c r="F68" s="34">
        <f t="shared" si="1"/>
        <v>1.3392857142857142E-2</v>
      </c>
      <c r="G68" s="34">
        <f t="shared" si="2"/>
        <v>7.014285714285716E-4</v>
      </c>
      <c r="H68">
        <v>8.9399999999999993E-2</v>
      </c>
      <c r="I68">
        <v>-2.1499999999999998E-2</v>
      </c>
      <c r="J68">
        <v>-5.7999999999999996E-3</v>
      </c>
      <c r="K68" s="35">
        <f t="shared" si="3"/>
        <v>1.5642857142857264E-3</v>
      </c>
      <c r="L68" s="35">
        <f t="shared" si="4"/>
        <v>2.5801428571428569E-2</v>
      </c>
      <c r="M68" s="35">
        <f t="shared" si="4"/>
        <v>1.010142857142857E-2</v>
      </c>
      <c r="N68">
        <v>0.1208</v>
      </c>
      <c r="O68">
        <v>-1.5E-3</v>
      </c>
      <c r="P68">
        <v>3.5000000000000001E-3</v>
      </c>
      <c r="Q68" s="35">
        <f t="shared" si="5"/>
        <v>2.2671428571428148E-3</v>
      </c>
      <c r="R68" s="35">
        <f t="shared" si="6"/>
        <v>2.8014285714285715E-3</v>
      </c>
      <c r="S68" s="35">
        <f t="shared" si="6"/>
        <v>7.801428571428572E-3</v>
      </c>
      <c r="T68">
        <v>0.10100000000000001</v>
      </c>
      <c r="U68">
        <v>-2.1399999999999999E-2</v>
      </c>
      <c r="V68">
        <v>1.17E-2</v>
      </c>
      <c r="W68" s="35">
        <f t="shared" si="7"/>
        <v>4.8178571428571515E-3</v>
      </c>
      <c r="X68" s="35">
        <f t="shared" si="8"/>
        <v>2.570142857142857E-2</v>
      </c>
      <c r="Y68" s="35">
        <f t="shared" si="8"/>
        <v>1.6001428571428573E-2</v>
      </c>
      <c r="Z68">
        <v>0.10489999999999999</v>
      </c>
      <c r="AA68">
        <v>-8.2000000000000007E-3</v>
      </c>
      <c r="AB68">
        <v>0</v>
      </c>
      <c r="AC68" s="35">
        <f t="shared" si="9"/>
        <v>1.3994285714285681E-2</v>
      </c>
      <c r="AD68" s="35">
        <f t="shared" si="10"/>
        <v>1.2501428571428573E-2</v>
      </c>
      <c r="AE68" s="35">
        <f t="shared" si="10"/>
        <v>4.3014285714285715E-3</v>
      </c>
      <c r="AF68">
        <v>0.1124</v>
      </c>
      <c r="AG68">
        <v>-3.95E-2</v>
      </c>
      <c r="AH68">
        <v>-8.8999999999999999E-3</v>
      </c>
      <c r="AI68" s="35">
        <f t="shared" si="11"/>
        <v>5.0678571428570962E-3</v>
      </c>
      <c r="AJ68" s="35">
        <f t="shared" si="12"/>
        <v>4.3801428571428574E-2</v>
      </c>
      <c r="AK68" s="35">
        <f t="shared" si="12"/>
        <v>1.3201428571428572E-2</v>
      </c>
      <c r="AL68">
        <v>8.0699999999999994E-2</v>
      </c>
      <c r="AM68">
        <v>2.9999999999999997E-4</v>
      </c>
      <c r="AN68">
        <v>-7.0000000000000001E-3</v>
      </c>
      <c r="AO68" s="35">
        <f t="shared" si="13"/>
        <v>6.2778571428571545E-3</v>
      </c>
      <c r="AP68" s="35">
        <f t="shared" si="14"/>
        <v>4.6014285714285714E-3</v>
      </c>
      <c r="AQ68" s="35">
        <f t="shared" si="14"/>
        <v>1.1301428571428572E-2</v>
      </c>
      <c r="AR68">
        <v>5.4100000000000002E-2</v>
      </c>
      <c r="AS68">
        <v>6.4999999999999997E-3</v>
      </c>
      <c r="AT68">
        <v>4.8999999999999998E-3</v>
      </c>
      <c r="AU68" s="35">
        <f t="shared" si="15"/>
        <v>7.3657142857142949E-3</v>
      </c>
      <c r="AV68" s="35">
        <f t="shared" si="16"/>
        <v>1.0801428571428571E-2</v>
      </c>
      <c r="AW68" s="35">
        <f t="shared" si="16"/>
        <v>9.2014285714285722E-3</v>
      </c>
      <c r="AX68">
        <v>3.0800000000000001E-2</v>
      </c>
      <c r="AY68">
        <v>-2.3300000000000001E-2</v>
      </c>
      <c r="AZ68">
        <v>-4.1000000000000003E-3</v>
      </c>
      <c r="BA68" s="35">
        <f t="shared" si="17"/>
        <v>1.1854285714285741E-2</v>
      </c>
      <c r="BB68" s="35">
        <f t="shared" si="18"/>
        <v>2.7601428571428572E-2</v>
      </c>
      <c r="BC68" s="35">
        <f t="shared" si="18"/>
        <v>2.0142857142857115E-4</v>
      </c>
    </row>
    <row r="69" spans="1:55" ht="15">
      <c r="A69" s="1">
        <v>63</v>
      </c>
      <c r="B69">
        <v>0.107</v>
      </c>
      <c r="C69">
        <v>-4.7999999999999996E-3</v>
      </c>
      <c r="D69">
        <v>-4.5999999999999999E-3</v>
      </c>
      <c r="E69" s="34">
        <f t="shared" si="0"/>
        <v>2.6978571428571546E-3</v>
      </c>
      <c r="F69" s="34">
        <f t="shared" si="1"/>
        <v>8.8928571428571433E-3</v>
      </c>
      <c r="G69" s="34">
        <f t="shared" si="2"/>
        <v>8.9014285714285706E-3</v>
      </c>
      <c r="H69">
        <v>0.1014</v>
      </c>
      <c r="I69">
        <v>-2.01E-2</v>
      </c>
      <c r="J69">
        <v>-1.14E-2</v>
      </c>
      <c r="K69" s="35">
        <f t="shared" si="3"/>
        <v>1.0435714285714284E-2</v>
      </c>
      <c r="L69" s="35">
        <f t="shared" si="4"/>
        <v>2.440142857142857E-2</v>
      </c>
      <c r="M69" s="35">
        <f t="shared" si="4"/>
        <v>1.5701428571428571E-2</v>
      </c>
      <c r="N69">
        <v>0.11849999999999999</v>
      </c>
      <c r="O69">
        <v>-3.0999999999999999E-3</v>
      </c>
      <c r="P69">
        <v>3.2000000000000002E-3</v>
      </c>
      <c r="Q69" s="35">
        <f t="shared" si="5"/>
        <v>3.2857142857195543E-5</v>
      </c>
      <c r="R69" s="35">
        <f t="shared" si="6"/>
        <v>1.2014285714285716E-3</v>
      </c>
      <c r="S69" s="35">
        <f t="shared" si="6"/>
        <v>7.5014285714285721E-3</v>
      </c>
      <c r="T69">
        <v>9.7100000000000006E-2</v>
      </c>
      <c r="U69">
        <v>-1.9099999999999999E-2</v>
      </c>
      <c r="V69">
        <v>1.2E-2</v>
      </c>
      <c r="W69" s="35">
        <f t="shared" si="7"/>
        <v>8.7178571428571522E-3</v>
      </c>
      <c r="X69" s="35">
        <f t="shared" si="8"/>
        <v>2.340142857142857E-2</v>
      </c>
      <c r="Y69" s="35">
        <f t="shared" si="8"/>
        <v>1.6301428571428571E-2</v>
      </c>
      <c r="Z69">
        <v>0.10780000000000001</v>
      </c>
      <c r="AA69">
        <v>-2.5700000000000001E-2</v>
      </c>
      <c r="AB69">
        <v>1E-3</v>
      </c>
      <c r="AC69" s="35">
        <f t="shared" si="9"/>
        <v>1.6894285714285695E-2</v>
      </c>
      <c r="AD69" s="35">
        <f t="shared" si="10"/>
        <v>3.0001428571428571E-2</v>
      </c>
      <c r="AE69" s="35">
        <f t="shared" si="10"/>
        <v>5.3014285714285715E-3</v>
      </c>
      <c r="AF69">
        <v>0.1101</v>
      </c>
      <c r="AG69">
        <v>-0.04</v>
      </c>
      <c r="AH69">
        <v>-1.37E-2</v>
      </c>
      <c r="AI69" s="35">
        <f t="shared" si="11"/>
        <v>2.7678571428570997E-3</v>
      </c>
      <c r="AJ69" s="35">
        <f t="shared" si="12"/>
        <v>4.4301428571428575E-2</v>
      </c>
      <c r="AK69" s="35">
        <f t="shared" si="12"/>
        <v>1.8001428571428571E-2</v>
      </c>
      <c r="AL69">
        <v>7.7600000000000002E-2</v>
      </c>
      <c r="AM69">
        <v>-5.0000000000000001E-3</v>
      </c>
      <c r="AN69">
        <v>-4.0000000000000002E-4</v>
      </c>
      <c r="AO69" s="35">
        <f t="shared" si="13"/>
        <v>9.3778571428571461E-3</v>
      </c>
      <c r="AP69" s="35">
        <f t="shared" si="14"/>
        <v>9.3014285714285716E-3</v>
      </c>
      <c r="AQ69" s="35">
        <f t="shared" si="14"/>
        <v>3.9014285714285713E-3</v>
      </c>
      <c r="AR69">
        <v>4.0599999999999997E-2</v>
      </c>
      <c r="AS69">
        <v>3.6799999999999999E-2</v>
      </c>
      <c r="AT69">
        <v>2.5999999999999999E-3</v>
      </c>
      <c r="AU69" s="35">
        <f t="shared" si="15"/>
        <v>6.1342857142857102E-3</v>
      </c>
      <c r="AV69" s="35">
        <f t="shared" si="16"/>
        <v>4.1101428571428573E-2</v>
      </c>
      <c r="AW69" s="35">
        <f t="shared" si="16"/>
        <v>6.9014285714285714E-3</v>
      </c>
      <c r="AX69">
        <v>2.12E-2</v>
      </c>
      <c r="AY69">
        <v>-3.9899999999999998E-2</v>
      </c>
      <c r="AZ69">
        <v>3.3999999999999998E-3</v>
      </c>
      <c r="BA69" s="35">
        <f t="shared" si="17"/>
        <v>2.1454285714285742E-2</v>
      </c>
      <c r="BB69" s="35">
        <f t="shared" si="18"/>
        <v>4.4201428571428572E-2</v>
      </c>
      <c r="BC69" s="35">
        <f t="shared" si="18"/>
        <v>7.7014285714285709E-3</v>
      </c>
    </row>
    <row r="70" spans="1:55" ht="15">
      <c r="A70" s="1">
        <v>64</v>
      </c>
      <c r="B70">
        <v>0.107</v>
      </c>
      <c r="C70">
        <v>-1.18E-2</v>
      </c>
      <c r="D70">
        <v>-4.8999999999999998E-3</v>
      </c>
      <c r="E70" s="34">
        <f t="shared" si="0"/>
        <v>2.6978571428571546E-3</v>
      </c>
      <c r="F70" s="34">
        <f t="shared" si="1"/>
        <v>1.5892857142857143E-2</v>
      </c>
      <c r="G70" s="34">
        <f t="shared" si="2"/>
        <v>9.2014285714285722E-3</v>
      </c>
      <c r="H70">
        <v>9.7799999999999998E-2</v>
      </c>
      <c r="I70">
        <v>-2.35E-2</v>
      </c>
      <c r="J70">
        <v>-8.5000000000000006E-3</v>
      </c>
      <c r="K70" s="35">
        <f t="shared" si="3"/>
        <v>6.8357142857142783E-3</v>
      </c>
      <c r="L70" s="35">
        <f t="shared" si="4"/>
        <v>2.7801428571428571E-2</v>
      </c>
      <c r="M70" s="35">
        <f t="shared" si="4"/>
        <v>1.2801428571428571E-2</v>
      </c>
      <c r="N70">
        <v>0.11600000000000001</v>
      </c>
      <c r="O70">
        <v>-1E-4</v>
      </c>
      <c r="P70">
        <v>3.0000000000000001E-3</v>
      </c>
      <c r="Q70" s="35">
        <f t="shared" si="5"/>
        <v>2.5328571428571839E-3</v>
      </c>
      <c r="R70" s="35">
        <f t="shared" si="6"/>
        <v>4.2014285714285712E-3</v>
      </c>
      <c r="S70" s="35">
        <f t="shared" si="6"/>
        <v>7.3014285714285716E-3</v>
      </c>
      <c r="T70">
        <v>9.3600000000000003E-2</v>
      </c>
      <c r="U70">
        <v>-7.1000000000000004E-3</v>
      </c>
      <c r="V70">
        <v>9.1999999999999998E-3</v>
      </c>
      <c r="W70" s="35">
        <f t="shared" si="7"/>
        <v>1.2217857142857155E-2</v>
      </c>
      <c r="X70" s="35">
        <f t="shared" si="8"/>
        <v>1.1401428571428573E-2</v>
      </c>
      <c r="Y70" s="35">
        <f t="shared" si="8"/>
        <v>1.350142857142857E-2</v>
      </c>
      <c r="Z70">
        <v>0.1096</v>
      </c>
      <c r="AA70">
        <v>-3.9800000000000002E-2</v>
      </c>
      <c r="AB70">
        <v>-3.0999999999999999E-3</v>
      </c>
      <c r="AC70" s="35">
        <f t="shared" si="9"/>
        <v>1.8694285714285691E-2</v>
      </c>
      <c r="AD70" s="35">
        <f t="shared" si="10"/>
        <v>4.4101428571428576E-2</v>
      </c>
      <c r="AE70" s="35">
        <f t="shared" si="10"/>
        <v>1.2014285714285716E-3</v>
      </c>
      <c r="AF70">
        <v>0.1052</v>
      </c>
      <c r="AG70">
        <v>-4.2299999999999997E-2</v>
      </c>
      <c r="AH70">
        <v>-1.0999999999999999E-2</v>
      </c>
      <c r="AI70" s="35">
        <f t="shared" si="11"/>
        <v>2.1321428571429019E-3</v>
      </c>
      <c r="AJ70" s="35">
        <f t="shared" si="12"/>
        <v>4.6601428571428571E-2</v>
      </c>
      <c r="AK70" s="35">
        <f t="shared" si="12"/>
        <v>1.530142857142857E-2</v>
      </c>
      <c r="AL70">
        <v>8.4199999999999997E-2</v>
      </c>
      <c r="AM70">
        <v>-2E-3</v>
      </c>
      <c r="AN70">
        <v>-2.9999999999999997E-4</v>
      </c>
      <c r="AO70" s="35">
        <f t="shared" si="13"/>
        <v>2.7778571428571514E-3</v>
      </c>
      <c r="AP70" s="35">
        <f t="shared" si="14"/>
        <v>2.3014285714285715E-3</v>
      </c>
      <c r="AQ70" s="35">
        <f t="shared" si="14"/>
        <v>4.0014285714285716E-3</v>
      </c>
      <c r="AR70">
        <v>4.2099999999999999E-2</v>
      </c>
      <c r="AS70">
        <v>2.0899999999999998E-2</v>
      </c>
      <c r="AT70">
        <v>-4.0000000000000001E-3</v>
      </c>
      <c r="AU70" s="35">
        <f t="shared" si="15"/>
        <v>4.6342857142857088E-3</v>
      </c>
      <c r="AV70" s="35">
        <f t="shared" si="16"/>
        <v>2.5201428571428569E-2</v>
      </c>
      <c r="AW70" s="35">
        <f t="shared" si="16"/>
        <v>3.0142857142857141E-4</v>
      </c>
      <c r="AX70">
        <v>2.7199999999999998E-2</v>
      </c>
      <c r="AY70">
        <v>-2.35E-2</v>
      </c>
      <c r="AZ70">
        <v>1.1299999999999999E-2</v>
      </c>
      <c r="BA70" s="35">
        <f t="shared" si="17"/>
        <v>1.5454285714285743E-2</v>
      </c>
      <c r="BB70" s="35">
        <f t="shared" si="18"/>
        <v>2.7801428571428571E-2</v>
      </c>
      <c r="BC70" s="35">
        <f t="shared" si="18"/>
        <v>1.5601428571428572E-2</v>
      </c>
    </row>
    <row r="71" spans="1:55" ht="15">
      <c r="A71" s="1">
        <v>65</v>
      </c>
      <c r="B71">
        <v>0.10979999999999999</v>
      </c>
      <c r="C71">
        <v>-1.11E-2</v>
      </c>
      <c r="D71">
        <v>-4.1000000000000003E-3</v>
      </c>
      <c r="E71" s="34">
        <f t="shared" si="0"/>
        <v>1.0214285714284232E-4</v>
      </c>
      <c r="F71" s="34">
        <f t="shared" si="1"/>
        <v>1.5192857142857143E-2</v>
      </c>
      <c r="G71" s="34">
        <f t="shared" si="2"/>
        <v>2.0142857142857115E-4</v>
      </c>
      <c r="H71">
        <v>8.6199999999999999E-2</v>
      </c>
      <c r="I71">
        <v>-2.1000000000000001E-2</v>
      </c>
      <c r="J71">
        <v>-1E-3</v>
      </c>
      <c r="K71" s="35">
        <f t="shared" si="3"/>
        <v>4.7642857142857209E-3</v>
      </c>
      <c r="L71" s="35">
        <f t="shared" si="4"/>
        <v>2.5301428571428572E-2</v>
      </c>
      <c r="M71" s="35">
        <f t="shared" si="4"/>
        <v>3.3014285714285715E-3</v>
      </c>
      <c r="N71">
        <v>0.11509999999999999</v>
      </c>
      <c r="O71">
        <v>2.3E-3</v>
      </c>
      <c r="P71">
        <v>-1E-4</v>
      </c>
      <c r="Q71" s="35">
        <f t="shared" si="5"/>
        <v>3.4328571428571958E-3</v>
      </c>
      <c r="R71" s="35">
        <f t="shared" si="6"/>
        <v>6.6014285714285715E-3</v>
      </c>
      <c r="S71" s="35">
        <f t="shared" si="6"/>
        <v>4.2014285714285712E-3</v>
      </c>
      <c r="T71">
        <v>9.0899999999999995E-2</v>
      </c>
      <c r="U71">
        <v>-1.8499999999999999E-2</v>
      </c>
      <c r="V71">
        <v>-5.9999999999999995E-4</v>
      </c>
      <c r="W71" s="35">
        <f t="shared" si="7"/>
        <v>1.4917857142857163E-2</v>
      </c>
      <c r="X71" s="35">
        <f t="shared" si="8"/>
        <v>2.280142857142857E-2</v>
      </c>
      <c r="Y71" s="35">
        <f t="shared" si="8"/>
        <v>3.7014285714285717E-3</v>
      </c>
      <c r="Z71">
        <v>0.10979999999999999</v>
      </c>
      <c r="AA71">
        <v>-1.2E-2</v>
      </c>
      <c r="AB71">
        <v>8.6E-3</v>
      </c>
      <c r="AC71" s="35">
        <f t="shared" si="9"/>
        <v>1.8894285714285683E-2</v>
      </c>
      <c r="AD71" s="35">
        <f t="shared" si="10"/>
        <v>1.6301428571428571E-2</v>
      </c>
      <c r="AE71" s="35">
        <f t="shared" si="10"/>
        <v>1.2901428571428571E-2</v>
      </c>
      <c r="AF71">
        <v>0.107</v>
      </c>
      <c r="AG71">
        <v>-3.7499999999999999E-2</v>
      </c>
      <c r="AH71">
        <v>-7.0000000000000001E-3</v>
      </c>
      <c r="AI71" s="35">
        <f t="shared" si="11"/>
        <v>3.3214285714290581E-4</v>
      </c>
      <c r="AJ71" s="35">
        <f t="shared" si="12"/>
        <v>4.1801428571428573E-2</v>
      </c>
      <c r="AK71" s="35">
        <f t="shared" si="12"/>
        <v>1.1301428571428572E-2</v>
      </c>
      <c r="AL71">
        <v>8.6999999999999994E-2</v>
      </c>
      <c r="AM71">
        <v>4.1999999999999997E-3</v>
      </c>
      <c r="AN71">
        <v>-2.0999999999999999E-3</v>
      </c>
      <c r="AO71" s="35">
        <f t="shared" si="13"/>
        <v>2.2142857142845584E-5</v>
      </c>
      <c r="AP71" s="35">
        <f t="shared" si="14"/>
        <v>8.5014285714285712E-3</v>
      </c>
      <c r="AQ71" s="35">
        <f t="shared" si="14"/>
        <v>2.2014285714285716E-3</v>
      </c>
      <c r="AR71">
        <v>4.3700000000000003E-2</v>
      </c>
      <c r="AS71">
        <v>-8.6E-3</v>
      </c>
      <c r="AT71">
        <v>-6.6E-3</v>
      </c>
      <c r="AU71" s="35">
        <f t="shared" si="15"/>
        <v>3.0342857142857046E-3</v>
      </c>
      <c r="AV71" s="35">
        <f t="shared" si="16"/>
        <v>1.2901428571428571E-2</v>
      </c>
      <c r="AW71" s="35">
        <f t="shared" si="16"/>
        <v>1.0901428571428572E-2</v>
      </c>
      <c r="AX71">
        <v>3.32E-2</v>
      </c>
      <c r="AY71">
        <v>-1.2699999999999999E-2</v>
      </c>
      <c r="AZ71">
        <v>2.0400000000000001E-2</v>
      </c>
      <c r="BA71" s="35">
        <f t="shared" si="17"/>
        <v>9.4542857142857414E-3</v>
      </c>
      <c r="BB71" s="35">
        <f t="shared" si="18"/>
        <v>1.700142857142857E-2</v>
      </c>
      <c r="BC71" s="35">
        <f t="shared" si="18"/>
        <v>2.4701428571428572E-2</v>
      </c>
    </row>
    <row r="72" spans="1:55" ht="15">
      <c r="A72" s="1">
        <v>66</v>
      </c>
      <c r="B72">
        <v>0.1132</v>
      </c>
      <c r="C72">
        <v>-4.0000000000000001E-3</v>
      </c>
      <c r="D72">
        <v>-3.8999999999999998E-3</v>
      </c>
      <c r="E72" s="34">
        <f t="shared" ref="E72:E135" si="19">IF(B72&gt;$B$149,B72-$B$149,$B$149-B72)</f>
        <v>3.5021428571428426E-3</v>
      </c>
      <c r="F72" s="34">
        <f t="shared" ref="F72:F135" si="20">IF(C72&gt;$C$149,C72-$C$149,IF(C72&gt;0,$C$149-C72,IF(C72&gt;(-$C$149),$C$149-(C72*(-1)),(C72+$C$149)*(-1))))</f>
        <v>9.2857142857142791E-5</v>
      </c>
      <c r="G72" s="34">
        <f t="shared" ref="G72:G135" si="21">IF(D72&gt;$D$149,D72-$D$149,IF(D72&gt;0,$D$149-D72,IF(D72&gt;(-$D$149),$D$149-(D72*(-1)),(D72+$D$149)*(-1))))</f>
        <v>4.0142857142857168E-4</v>
      </c>
      <c r="H72">
        <v>9.0999999999999998E-2</v>
      </c>
      <c r="I72">
        <v>-1.9599999999999999E-2</v>
      </c>
      <c r="J72">
        <v>2.9999999999999997E-4</v>
      </c>
      <c r="K72" s="35">
        <f t="shared" ref="K72:K135" si="22">IF(H72&gt;$H$149,H72-$H$149,$H$149-H72)</f>
        <v>3.5714285714277816E-5</v>
      </c>
      <c r="L72" s="35">
        <f t="shared" ref="L72:M135" si="23">IF(I72&gt;$D$149,I72-$D$149,IF(I72&gt;0,$D$149-I72,IF(I72&gt;(-$D$149),$D$149-(I72*(-1)),(I72+$D$149)*(-1))))</f>
        <v>2.390142857142857E-2</v>
      </c>
      <c r="M72" s="35">
        <f t="shared" si="23"/>
        <v>4.6014285714285714E-3</v>
      </c>
      <c r="N72">
        <v>0.1221</v>
      </c>
      <c r="O72">
        <v>-1.9E-3</v>
      </c>
      <c r="P72">
        <v>2.7000000000000001E-3</v>
      </c>
      <c r="Q72" s="35">
        <f t="shared" ref="Q72:Q135" si="24">IF(N72&gt;$N$149,N72-$N$149,$N$149-N72)</f>
        <v>3.5671428571428104E-3</v>
      </c>
      <c r="R72" s="35">
        <f t="shared" ref="R72:S135" si="25">IF(O72&gt;$D$149,O72-$D$149,IF(O72&gt;0,$D$149-O72,IF(O72&gt;(-$D$149),$D$149-(O72*(-1)),(O72+$D$149)*(-1))))</f>
        <v>2.4014285714285717E-3</v>
      </c>
      <c r="S72" s="35">
        <f t="shared" si="25"/>
        <v>7.0014285714285716E-3</v>
      </c>
      <c r="T72">
        <v>9.9099999999999994E-2</v>
      </c>
      <c r="U72">
        <v>-2.2100000000000002E-2</v>
      </c>
      <c r="V72">
        <v>-2.8999999999999998E-3</v>
      </c>
      <c r="W72" s="35">
        <f t="shared" ref="W72:W135" si="26">IF(T72&gt;$T$149,T72-$T$149,$T$149-T72)</f>
        <v>6.7178571428571643E-3</v>
      </c>
      <c r="X72" s="35">
        <f t="shared" ref="X72:Y135" si="27">IF(U72&gt;$D$149,U72-$D$149,IF(U72&gt;0,$D$149-U72,IF(U72&gt;(-$D$149),$D$149-(U72*(-1)),(U72+$D$149)*(-1))))</f>
        <v>2.6401428571428572E-2</v>
      </c>
      <c r="Y72" s="35">
        <f t="shared" si="27"/>
        <v>1.4014285714285717E-3</v>
      </c>
      <c r="Z72">
        <v>8.7400000000000005E-2</v>
      </c>
      <c r="AA72">
        <v>-1.9900000000000001E-2</v>
      </c>
      <c r="AB72">
        <v>5.0000000000000001E-4</v>
      </c>
      <c r="AC72" s="35">
        <f t="shared" ref="AC72:AC135" si="28">IF(Z72&gt;$Z$149,Z72-$Z$149,$Z$149-Z72)</f>
        <v>3.5057142857143064E-3</v>
      </c>
      <c r="AD72" s="35">
        <f t="shared" ref="AD72:AE135" si="29">IF(AA72&gt;$D$149,AA72-$D$149,IF(AA72&gt;0,$D$149-AA72,IF(AA72&gt;(-$D$149),$D$149-(AA72*(-1)),(AA72+$D$149)*(-1))))</f>
        <v>2.4201428571428572E-2</v>
      </c>
      <c r="AE72" s="35">
        <f t="shared" si="29"/>
        <v>4.8014285714285711E-3</v>
      </c>
      <c r="AF72">
        <v>0.11</v>
      </c>
      <c r="AG72">
        <v>-3.39E-2</v>
      </c>
      <c r="AH72">
        <v>-9.7000000000000003E-3</v>
      </c>
      <c r="AI72" s="35">
        <f t="shared" ref="AI72:AI135" si="30">IF(AF72&gt;$AF$149,AF72-$AF$149,$AF$149-AF72)</f>
        <v>2.6678571428570969E-3</v>
      </c>
      <c r="AJ72" s="35">
        <f t="shared" ref="AJ72:AK135" si="31">IF(AG72&gt;$D$149,AG72-$D$149,IF(AG72&gt;0,$D$149-AG72,IF(AG72&gt;(-$D$149),$D$149-(AG72*(-1)),(AG72+$D$149)*(-1))))</f>
        <v>3.8201428571428574E-2</v>
      </c>
      <c r="AK72" s="35">
        <f t="shared" si="31"/>
        <v>1.4001428571428571E-2</v>
      </c>
      <c r="AL72">
        <v>7.9799999999999996E-2</v>
      </c>
      <c r="AM72">
        <v>-3.2000000000000002E-3</v>
      </c>
      <c r="AN72">
        <v>-6.4999999999999997E-3</v>
      </c>
      <c r="AO72" s="35">
        <f t="shared" ref="AO72:AO135" si="32">IF(AL72&gt;$AL$149,AL72-$AL$149,$AL$149-AL72)</f>
        <v>7.1778571428571525E-3</v>
      </c>
      <c r="AP72" s="35">
        <f t="shared" ref="AP72:AQ135" si="33">IF(AM72&gt;$D$149,AM72-$D$149,IF(AM72&gt;0,$D$149-AM72,IF(AM72&gt;(-$D$149),$D$149-(AM72*(-1)),(AM72+$D$149)*(-1))))</f>
        <v>1.1014285714285713E-3</v>
      </c>
      <c r="AQ72" s="35">
        <f t="shared" si="33"/>
        <v>1.0801428571428571E-2</v>
      </c>
      <c r="AR72">
        <v>5.04E-2</v>
      </c>
      <c r="AS72">
        <v>1.0699999999999999E-2</v>
      </c>
      <c r="AT72">
        <v>-7.7999999999999996E-3</v>
      </c>
      <c r="AU72" s="35">
        <f t="shared" ref="AU72:AU135" si="34">IF(AR72&gt;$AR$149,AR72-$AR$149,$AR$149-AR72)</f>
        <v>3.665714285714293E-3</v>
      </c>
      <c r="AV72" s="35">
        <f t="shared" ref="AV72:AW135" si="35">IF(AS72&gt;$D$149,AS72-$D$149,IF(AS72&gt;0,$D$149-AS72,IF(AS72&gt;(-$D$149),$D$149-(AS72*(-1)),(AS72+$D$149)*(-1))))</f>
        <v>1.5001428571428572E-2</v>
      </c>
      <c r="AW72" s="35">
        <f t="shared" si="35"/>
        <v>1.2101428571428572E-2</v>
      </c>
      <c r="AX72">
        <v>2.2599999999999999E-2</v>
      </c>
      <c r="AY72">
        <v>-9.1000000000000004E-3</v>
      </c>
      <c r="AZ72">
        <v>1.8700000000000001E-2</v>
      </c>
      <c r="BA72" s="35">
        <f t="shared" ref="BA72:BA135" si="36">IF(AX72&gt;$AX$149,AX72-$AX$149,$AX$149-AX72)</f>
        <v>2.0054285714285743E-2</v>
      </c>
      <c r="BB72" s="35">
        <f t="shared" ref="BB72:BC135" si="37">IF(AY72&gt;$D$149,AY72-$D$149,IF(AY72&gt;0,$D$149-AY72,IF(AY72&gt;(-$D$149),$D$149-(AY72*(-1)),(AY72+$D$149)*(-1))))</f>
        <v>1.3401428571428571E-2</v>
      </c>
      <c r="BC72" s="35">
        <f t="shared" si="37"/>
        <v>2.3001428571428572E-2</v>
      </c>
    </row>
    <row r="73" spans="1:55" ht="15">
      <c r="A73" s="1">
        <v>67</v>
      </c>
      <c r="B73">
        <v>0.1111</v>
      </c>
      <c r="C73">
        <v>-5.8999999999999999E-3</v>
      </c>
      <c r="D73">
        <v>-1.9E-3</v>
      </c>
      <c r="E73" s="34">
        <f t="shared" si="19"/>
        <v>1.4021428571428518E-3</v>
      </c>
      <c r="F73" s="34">
        <f t="shared" si="20"/>
        <v>9.9928571428571436E-3</v>
      </c>
      <c r="G73" s="34">
        <f t="shared" si="21"/>
        <v>2.4014285714285717E-3</v>
      </c>
      <c r="H73">
        <v>9.7100000000000006E-2</v>
      </c>
      <c r="I73">
        <v>-5.7000000000000002E-3</v>
      </c>
      <c r="J73">
        <v>-4.1999999999999997E-3</v>
      </c>
      <c r="K73" s="35">
        <f t="shared" si="22"/>
        <v>6.135714285714286E-3</v>
      </c>
      <c r="L73" s="35">
        <f t="shared" si="23"/>
        <v>1.0001428571428571E-2</v>
      </c>
      <c r="M73" s="35">
        <f t="shared" si="23"/>
        <v>1.0142857142857176E-4</v>
      </c>
      <c r="N73">
        <v>0.12720000000000001</v>
      </c>
      <c r="O73">
        <v>-5.0000000000000001E-4</v>
      </c>
      <c r="P73">
        <v>2E-3</v>
      </c>
      <c r="Q73" s="35">
        <f t="shared" si="24"/>
        <v>8.6671428571428177E-3</v>
      </c>
      <c r="R73" s="35">
        <f t="shared" si="25"/>
        <v>3.8014285714285715E-3</v>
      </c>
      <c r="S73" s="35">
        <f t="shared" si="25"/>
        <v>6.3014285714285715E-3</v>
      </c>
      <c r="T73">
        <v>9.2299999999999993E-2</v>
      </c>
      <c r="U73">
        <v>-2.06E-2</v>
      </c>
      <c r="V73">
        <v>-4.1999999999999997E-3</v>
      </c>
      <c r="W73" s="35">
        <f t="shared" si="26"/>
        <v>1.3517857142857165E-2</v>
      </c>
      <c r="X73" s="35">
        <f t="shared" si="27"/>
        <v>2.4901428571428571E-2</v>
      </c>
      <c r="Y73" s="35">
        <f t="shared" si="27"/>
        <v>1.0142857142857176E-4</v>
      </c>
      <c r="Z73">
        <v>0.10290000000000001</v>
      </c>
      <c r="AA73">
        <v>-2.41E-2</v>
      </c>
      <c r="AB73">
        <v>3.5000000000000001E-3</v>
      </c>
      <c r="AC73" s="35">
        <f t="shared" si="28"/>
        <v>1.1994285714285693E-2</v>
      </c>
      <c r="AD73" s="35">
        <f t="shared" si="29"/>
        <v>2.8401428571428571E-2</v>
      </c>
      <c r="AE73" s="35">
        <f t="shared" si="29"/>
        <v>7.801428571428572E-3</v>
      </c>
      <c r="AF73">
        <v>0.1133</v>
      </c>
      <c r="AG73">
        <v>-3.8199999999999998E-2</v>
      </c>
      <c r="AH73">
        <v>-7.7000000000000002E-3</v>
      </c>
      <c r="AI73" s="35">
        <f t="shared" si="30"/>
        <v>5.9678571428570942E-3</v>
      </c>
      <c r="AJ73" s="35">
        <f t="shared" si="31"/>
        <v>4.2501428571428572E-2</v>
      </c>
      <c r="AK73" s="35">
        <f t="shared" si="31"/>
        <v>1.2001428571428573E-2</v>
      </c>
      <c r="AL73">
        <v>8.2100000000000006E-2</v>
      </c>
      <c r="AM73">
        <v>-2.0000000000000001E-4</v>
      </c>
      <c r="AN73">
        <v>-4.1999999999999997E-3</v>
      </c>
      <c r="AO73" s="35">
        <f t="shared" si="32"/>
        <v>4.8778571428571421E-3</v>
      </c>
      <c r="AP73" s="35">
        <f t="shared" si="33"/>
        <v>4.1014285714285718E-3</v>
      </c>
      <c r="AQ73" s="35">
        <f t="shared" si="33"/>
        <v>1.0142857142857176E-4</v>
      </c>
      <c r="AR73">
        <v>6.2899999999999998E-2</v>
      </c>
      <c r="AS73">
        <v>1.12E-2</v>
      </c>
      <c r="AT73">
        <v>-1.6899999999999998E-2</v>
      </c>
      <c r="AU73" s="35">
        <f t="shared" si="34"/>
        <v>1.616571428571429E-2</v>
      </c>
      <c r="AV73" s="35">
        <f t="shared" si="35"/>
        <v>1.5501428571428572E-2</v>
      </c>
      <c r="AW73" s="35">
        <f t="shared" si="35"/>
        <v>2.1201428571428569E-2</v>
      </c>
      <c r="AX73">
        <v>3.4799999999999998E-2</v>
      </c>
      <c r="AY73">
        <v>3.8999999999999998E-3</v>
      </c>
      <c r="AZ73">
        <v>1.66E-2</v>
      </c>
      <c r="BA73" s="35">
        <f t="shared" si="36"/>
        <v>7.8542857142857442E-3</v>
      </c>
      <c r="BB73" s="35">
        <f t="shared" si="37"/>
        <v>8.2014285714285713E-3</v>
      </c>
      <c r="BC73" s="35">
        <f t="shared" si="37"/>
        <v>2.0901428571428571E-2</v>
      </c>
    </row>
    <row r="74" spans="1:55" ht="15">
      <c r="A74" s="1">
        <v>68</v>
      </c>
      <c r="B74">
        <v>0.1115</v>
      </c>
      <c r="C74">
        <v>-5.1999999999999998E-3</v>
      </c>
      <c r="D74">
        <v>-3.8E-3</v>
      </c>
      <c r="E74" s="34">
        <f t="shared" si="19"/>
        <v>1.8021428571428494E-3</v>
      </c>
      <c r="F74" s="34">
        <f t="shared" si="20"/>
        <v>9.2928571428571426E-3</v>
      </c>
      <c r="G74" s="34">
        <f t="shared" si="21"/>
        <v>5.014285714285715E-4</v>
      </c>
      <c r="H74">
        <v>9.11E-2</v>
      </c>
      <c r="I74">
        <v>-2.1700000000000001E-2</v>
      </c>
      <c r="J74">
        <v>-1.06E-2</v>
      </c>
      <c r="K74" s="35">
        <f t="shared" si="22"/>
        <v>1.3571428571428068E-4</v>
      </c>
      <c r="L74" s="35">
        <f t="shared" si="23"/>
        <v>2.6001428571428571E-2</v>
      </c>
      <c r="M74" s="35">
        <f t="shared" si="23"/>
        <v>1.4901428571428572E-2</v>
      </c>
      <c r="N74">
        <v>0.1206</v>
      </c>
      <c r="O74">
        <v>-1.26E-2</v>
      </c>
      <c r="P74">
        <v>3.7000000000000002E-3</v>
      </c>
      <c r="Q74" s="35">
        <f t="shared" si="24"/>
        <v>2.0671428571428091E-3</v>
      </c>
      <c r="R74" s="35">
        <f t="shared" si="25"/>
        <v>1.6901428571428571E-2</v>
      </c>
      <c r="S74" s="35">
        <f t="shared" si="25"/>
        <v>8.0014285714285725E-3</v>
      </c>
      <c r="T74">
        <v>9.9099999999999994E-2</v>
      </c>
      <c r="U74">
        <v>-5.1000000000000004E-3</v>
      </c>
      <c r="V74">
        <v>-5.0000000000000001E-3</v>
      </c>
      <c r="W74" s="35">
        <f t="shared" si="26"/>
        <v>6.7178571428571643E-3</v>
      </c>
      <c r="X74" s="35">
        <f t="shared" si="27"/>
        <v>9.401428571428571E-3</v>
      </c>
      <c r="Y74" s="35">
        <f t="shared" si="27"/>
        <v>9.3014285714285716E-3</v>
      </c>
      <c r="Z74">
        <v>0.1061</v>
      </c>
      <c r="AA74">
        <v>-3.2300000000000002E-2</v>
      </c>
      <c r="AB74">
        <v>-4.3E-3</v>
      </c>
      <c r="AC74" s="35">
        <f t="shared" si="28"/>
        <v>1.5194285714285688E-2</v>
      </c>
      <c r="AD74" s="35">
        <f t="shared" si="29"/>
        <v>3.6601428571428576E-2</v>
      </c>
      <c r="AE74" s="35">
        <f t="shared" si="29"/>
        <v>1.4285714285714943E-6</v>
      </c>
      <c r="AF74">
        <v>0.111</v>
      </c>
      <c r="AG74">
        <v>-3.8399999999999997E-2</v>
      </c>
      <c r="AH74">
        <v>-8.6E-3</v>
      </c>
      <c r="AI74" s="35">
        <f t="shared" si="30"/>
        <v>3.6678571428570977E-3</v>
      </c>
      <c r="AJ74" s="35">
        <f t="shared" si="31"/>
        <v>4.2701428571428571E-2</v>
      </c>
      <c r="AK74" s="35">
        <f t="shared" si="31"/>
        <v>1.2901428571428571E-2</v>
      </c>
      <c r="AL74">
        <v>8.3500000000000005E-2</v>
      </c>
      <c r="AM74">
        <v>1.0800000000000001E-2</v>
      </c>
      <c r="AN74">
        <v>-4.0000000000000001E-3</v>
      </c>
      <c r="AO74" s="35">
        <f t="shared" si="32"/>
        <v>3.4778571428571436E-3</v>
      </c>
      <c r="AP74" s="35">
        <f t="shared" si="33"/>
        <v>1.5101428571428571E-2</v>
      </c>
      <c r="AQ74" s="35">
        <f t="shared" si="33"/>
        <v>3.0142857142857141E-4</v>
      </c>
      <c r="AR74">
        <v>6.4199999999999993E-2</v>
      </c>
      <c r="AS74">
        <v>-8.5000000000000006E-3</v>
      </c>
      <c r="AT74">
        <v>-1.5800000000000002E-2</v>
      </c>
      <c r="AU74" s="35">
        <f t="shared" si="34"/>
        <v>1.7465714285714286E-2</v>
      </c>
      <c r="AV74" s="35">
        <f t="shared" si="35"/>
        <v>1.2801428571428571E-2</v>
      </c>
      <c r="AW74" s="35">
        <f t="shared" si="35"/>
        <v>2.0101428571428572E-2</v>
      </c>
      <c r="AX74">
        <v>3.7600000000000001E-2</v>
      </c>
      <c r="AY74">
        <v>1.6199999999999999E-2</v>
      </c>
      <c r="AZ74">
        <v>8.6E-3</v>
      </c>
      <c r="BA74" s="35">
        <f t="shared" si="36"/>
        <v>5.0542857142857403E-3</v>
      </c>
      <c r="BB74" s="35">
        <f t="shared" si="37"/>
        <v>2.050142857142857E-2</v>
      </c>
      <c r="BC74" s="35">
        <f t="shared" si="37"/>
        <v>1.2901428571428571E-2</v>
      </c>
    </row>
    <row r="75" spans="1:55" ht="15">
      <c r="A75" s="1">
        <v>69</v>
      </c>
      <c r="B75">
        <v>0.11360000000000001</v>
      </c>
      <c r="C75">
        <v>-5.1999999999999998E-3</v>
      </c>
      <c r="D75">
        <v>-1.11E-2</v>
      </c>
      <c r="E75" s="34">
        <f t="shared" si="19"/>
        <v>3.902142857142854E-3</v>
      </c>
      <c r="F75" s="34">
        <f t="shared" si="20"/>
        <v>9.2928571428571426E-3</v>
      </c>
      <c r="G75" s="34">
        <f t="shared" si="21"/>
        <v>1.5401428571428573E-2</v>
      </c>
      <c r="H75">
        <v>0.09</v>
      </c>
      <c r="I75">
        <v>-2.12E-2</v>
      </c>
      <c r="J75">
        <v>1.6000000000000001E-3</v>
      </c>
      <c r="K75" s="35">
        <f t="shared" si="22"/>
        <v>9.6428571428572307E-4</v>
      </c>
      <c r="L75" s="35">
        <f t="shared" si="23"/>
        <v>2.5501428571428571E-2</v>
      </c>
      <c r="M75" s="35">
        <f t="shared" si="23"/>
        <v>5.9014285714285714E-3</v>
      </c>
      <c r="N75">
        <v>0.1187</v>
      </c>
      <c r="O75">
        <v>-1.2200000000000001E-2</v>
      </c>
      <c r="P75">
        <v>6.3E-3</v>
      </c>
      <c r="Q75" s="35">
        <f t="shared" si="24"/>
        <v>1.6714285714281019E-4</v>
      </c>
      <c r="R75" s="35">
        <f t="shared" si="25"/>
        <v>1.6501428571428573E-2</v>
      </c>
      <c r="S75" s="35">
        <f t="shared" si="25"/>
        <v>1.0601428571428571E-2</v>
      </c>
      <c r="T75">
        <v>9.8199999999999996E-2</v>
      </c>
      <c r="U75">
        <v>1.1000000000000001E-3</v>
      </c>
      <c r="V75">
        <v>-8.3000000000000001E-3</v>
      </c>
      <c r="W75" s="35">
        <f t="shared" si="26"/>
        <v>7.6178571428571623E-3</v>
      </c>
      <c r="X75" s="35">
        <f t="shared" si="27"/>
        <v>5.4014285714285718E-3</v>
      </c>
      <c r="Y75" s="35">
        <f t="shared" si="27"/>
        <v>1.2601428571428572E-2</v>
      </c>
      <c r="Z75">
        <v>0.10059999999999999</v>
      </c>
      <c r="AA75">
        <v>1.6000000000000001E-3</v>
      </c>
      <c r="AB75">
        <v>3.0000000000000001E-3</v>
      </c>
      <c r="AC75" s="35">
        <f t="shared" si="28"/>
        <v>9.6942857142856831E-3</v>
      </c>
      <c r="AD75" s="35">
        <f t="shared" si="29"/>
        <v>5.9014285714285714E-3</v>
      </c>
      <c r="AE75" s="35">
        <f t="shared" si="29"/>
        <v>7.3014285714285716E-3</v>
      </c>
      <c r="AF75">
        <v>0.111</v>
      </c>
      <c r="AG75">
        <v>-3.8800000000000001E-2</v>
      </c>
      <c r="AH75">
        <v>-4.3E-3</v>
      </c>
      <c r="AI75" s="35">
        <f t="shared" si="30"/>
        <v>3.6678571428570977E-3</v>
      </c>
      <c r="AJ75" s="35">
        <f t="shared" si="31"/>
        <v>4.3101428571428575E-2</v>
      </c>
      <c r="AK75" s="35">
        <f t="shared" si="31"/>
        <v>1.4285714285714943E-6</v>
      </c>
      <c r="AL75">
        <v>8.3799999999999999E-2</v>
      </c>
      <c r="AM75">
        <v>1.5699999999999999E-2</v>
      </c>
      <c r="AN75">
        <v>-6.3E-3</v>
      </c>
      <c r="AO75" s="35">
        <f t="shared" si="32"/>
        <v>3.1778571428571489E-3</v>
      </c>
      <c r="AP75" s="35">
        <f t="shared" si="33"/>
        <v>2.0001428571428569E-2</v>
      </c>
      <c r="AQ75" s="35">
        <f t="shared" si="33"/>
        <v>1.0601428571428571E-2</v>
      </c>
      <c r="AR75">
        <v>7.46E-2</v>
      </c>
      <c r="AS75">
        <v>-4.3E-3</v>
      </c>
      <c r="AT75">
        <v>-1.2800000000000001E-2</v>
      </c>
      <c r="AU75" s="35">
        <f t="shared" si="34"/>
        <v>2.7865714285714292E-2</v>
      </c>
      <c r="AV75" s="35">
        <f t="shared" si="35"/>
        <v>1.4285714285714943E-6</v>
      </c>
      <c r="AW75" s="35">
        <f t="shared" si="35"/>
        <v>1.7101428571428573E-2</v>
      </c>
      <c r="AX75">
        <v>3.7400000000000003E-2</v>
      </c>
      <c r="AY75">
        <v>1.9800000000000002E-2</v>
      </c>
      <c r="AZ75">
        <v>4.4000000000000003E-3</v>
      </c>
      <c r="BA75" s="35">
        <f t="shared" si="36"/>
        <v>5.2542857142857391E-3</v>
      </c>
      <c r="BB75" s="35">
        <f t="shared" si="37"/>
        <v>2.4101428571428572E-2</v>
      </c>
      <c r="BC75" s="35">
        <f t="shared" si="37"/>
        <v>8.7014285714285718E-3</v>
      </c>
    </row>
    <row r="76" spans="1:55" ht="15">
      <c r="A76" s="1">
        <v>70</v>
      </c>
      <c r="B76">
        <v>0.10630000000000001</v>
      </c>
      <c r="C76">
        <v>-5.4999999999999997E-3</v>
      </c>
      <c r="D76">
        <v>-1.38E-2</v>
      </c>
      <c r="E76" s="34">
        <f t="shared" si="19"/>
        <v>3.3978571428571469E-3</v>
      </c>
      <c r="F76" s="34">
        <f t="shared" si="20"/>
        <v>9.5928571428571426E-3</v>
      </c>
      <c r="G76" s="34">
        <f t="shared" si="21"/>
        <v>1.810142857142857E-2</v>
      </c>
      <c r="H76">
        <v>9.2200000000000004E-2</v>
      </c>
      <c r="I76">
        <v>-1.4E-2</v>
      </c>
      <c r="J76">
        <v>1E-4</v>
      </c>
      <c r="K76" s="35">
        <f t="shared" si="22"/>
        <v>1.2357142857142844E-3</v>
      </c>
      <c r="L76" s="35">
        <f t="shared" si="23"/>
        <v>1.8301428571428573E-2</v>
      </c>
      <c r="M76" s="35">
        <f t="shared" si="23"/>
        <v>4.4014285714285718E-3</v>
      </c>
      <c r="N76">
        <v>0.121</v>
      </c>
      <c r="O76">
        <v>-7.7999999999999996E-3</v>
      </c>
      <c r="P76">
        <v>7.0000000000000001E-3</v>
      </c>
      <c r="Q76" s="35">
        <f t="shared" si="24"/>
        <v>2.4671428571428067E-3</v>
      </c>
      <c r="R76" s="35">
        <f t="shared" si="25"/>
        <v>1.2101428571428572E-2</v>
      </c>
      <c r="S76" s="35">
        <f t="shared" si="25"/>
        <v>1.1301428571428572E-2</v>
      </c>
      <c r="T76">
        <v>9.3799999999999994E-2</v>
      </c>
      <c r="U76">
        <v>8.0000000000000004E-4</v>
      </c>
      <c r="V76">
        <v>-1.2E-2</v>
      </c>
      <c r="W76" s="35">
        <f t="shared" si="26"/>
        <v>1.2017857142857163E-2</v>
      </c>
      <c r="X76" s="35">
        <f t="shared" si="27"/>
        <v>5.1014285714285719E-3</v>
      </c>
      <c r="Y76" s="35">
        <f t="shared" si="27"/>
        <v>1.6301428571428571E-2</v>
      </c>
      <c r="Z76">
        <v>9.3100000000000002E-2</v>
      </c>
      <c r="AA76">
        <v>-7.1000000000000004E-3</v>
      </c>
      <c r="AB76">
        <v>3.3E-3</v>
      </c>
      <c r="AC76" s="35">
        <f t="shared" si="28"/>
        <v>2.1942857142856903E-3</v>
      </c>
      <c r="AD76" s="35">
        <f t="shared" si="29"/>
        <v>1.1401428571428573E-2</v>
      </c>
      <c r="AE76" s="35">
        <f t="shared" si="29"/>
        <v>7.6014285714285715E-3</v>
      </c>
      <c r="AF76">
        <v>0.1101</v>
      </c>
      <c r="AG76">
        <v>-4.3900000000000002E-2</v>
      </c>
      <c r="AH76">
        <v>-6.0000000000000001E-3</v>
      </c>
      <c r="AI76" s="35">
        <f t="shared" si="30"/>
        <v>2.7678571428570997E-3</v>
      </c>
      <c r="AJ76" s="35">
        <f t="shared" si="31"/>
        <v>4.8201428571428576E-2</v>
      </c>
      <c r="AK76" s="35">
        <f t="shared" si="31"/>
        <v>1.0301428571428572E-2</v>
      </c>
      <c r="AL76">
        <v>7.9699999999999993E-2</v>
      </c>
      <c r="AM76">
        <v>1.1999999999999999E-3</v>
      </c>
      <c r="AN76">
        <v>-1.5E-3</v>
      </c>
      <c r="AO76" s="35">
        <f t="shared" si="32"/>
        <v>7.2778571428571553E-3</v>
      </c>
      <c r="AP76" s="35">
        <f t="shared" si="33"/>
        <v>5.5014285714285712E-3</v>
      </c>
      <c r="AQ76" s="35">
        <f t="shared" si="33"/>
        <v>2.8014285714285715E-3</v>
      </c>
      <c r="AR76">
        <v>6.3E-2</v>
      </c>
      <c r="AS76">
        <v>-1E-3</v>
      </c>
      <c r="AT76">
        <v>-1.14E-2</v>
      </c>
      <c r="AU76" s="35">
        <f t="shared" si="34"/>
        <v>1.6265714285714293E-2</v>
      </c>
      <c r="AV76" s="35">
        <f t="shared" si="35"/>
        <v>3.3014285714285715E-3</v>
      </c>
      <c r="AW76" s="35">
        <f t="shared" si="35"/>
        <v>1.5701428571428571E-2</v>
      </c>
      <c r="AX76">
        <v>3.04E-2</v>
      </c>
      <c r="AY76">
        <v>1.38E-2</v>
      </c>
      <c r="AZ76">
        <v>5.4999999999999997E-3</v>
      </c>
      <c r="BA76" s="35">
        <f t="shared" si="36"/>
        <v>1.2254285714285742E-2</v>
      </c>
      <c r="BB76" s="35">
        <f t="shared" si="37"/>
        <v>1.810142857142857E-2</v>
      </c>
      <c r="BC76" s="35">
        <f t="shared" si="37"/>
        <v>9.801428571428572E-3</v>
      </c>
    </row>
    <row r="77" spans="1:55" ht="15">
      <c r="A77" s="1">
        <v>71</v>
      </c>
      <c r="B77">
        <v>9.4500000000000001E-2</v>
      </c>
      <c r="C77">
        <v>1.9E-3</v>
      </c>
      <c r="D77">
        <v>-9.7999999999999997E-3</v>
      </c>
      <c r="E77" s="34">
        <f t="shared" si="19"/>
        <v>1.5197857142857152E-2</v>
      </c>
      <c r="F77" s="34">
        <f t="shared" si="20"/>
        <v>5.9928571428571427E-3</v>
      </c>
      <c r="G77" s="34">
        <f t="shared" si="21"/>
        <v>1.410142857142857E-2</v>
      </c>
      <c r="H77">
        <v>8.3400000000000002E-2</v>
      </c>
      <c r="I77">
        <v>-1.6799999999999999E-2</v>
      </c>
      <c r="J77">
        <v>-6.4999999999999997E-3</v>
      </c>
      <c r="K77" s="35">
        <f t="shared" si="22"/>
        <v>7.5642857142857178E-3</v>
      </c>
      <c r="L77" s="35">
        <f t="shared" si="23"/>
        <v>2.110142857142857E-2</v>
      </c>
      <c r="M77" s="35">
        <f t="shared" si="23"/>
        <v>1.0801428571428571E-2</v>
      </c>
      <c r="N77">
        <v>0.1177</v>
      </c>
      <c r="O77">
        <v>-6.3E-3</v>
      </c>
      <c r="P77">
        <v>6.4999999999999997E-3</v>
      </c>
      <c r="Q77" s="35">
        <f t="shared" si="24"/>
        <v>8.328571428571907E-4</v>
      </c>
      <c r="R77" s="35">
        <f t="shared" si="25"/>
        <v>1.0601428571428571E-2</v>
      </c>
      <c r="S77" s="35">
        <f t="shared" si="25"/>
        <v>1.0801428571428571E-2</v>
      </c>
      <c r="T77">
        <v>8.0299999999999996E-2</v>
      </c>
      <c r="U77">
        <v>-1.3100000000000001E-2</v>
      </c>
      <c r="V77">
        <v>-6.4000000000000003E-3</v>
      </c>
      <c r="W77" s="35">
        <f t="shared" si="26"/>
        <v>2.5517857142857162E-2</v>
      </c>
      <c r="X77" s="35">
        <f t="shared" si="27"/>
        <v>1.7401428571428571E-2</v>
      </c>
      <c r="Y77" s="35">
        <f t="shared" si="27"/>
        <v>1.0701428571428572E-2</v>
      </c>
      <c r="Z77">
        <v>9.2100000000000001E-2</v>
      </c>
      <c r="AA77">
        <v>-2.4899999999999999E-2</v>
      </c>
      <c r="AB77">
        <v>-8.9999999999999998E-4</v>
      </c>
      <c r="AC77" s="35">
        <f t="shared" si="28"/>
        <v>1.1942857142856894E-3</v>
      </c>
      <c r="AD77" s="35">
        <f t="shared" si="29"/>
        <v>2.9201428571428569E-2</v>
      </c>
      <c r="AE77" s="35">
        <f t="shared" si="29"/>
        <v>3.4014285714285717E-3</v>
      </c>
      <c r="AF77">
        <v>0.1095</v>
      </c>
      <c r="AG77">
        <v>-3.73E-2</v>
      </c>
      <c r="AH77">
        <v>-7.9000000000000008E-3</v>
      </c>
      <c r="AI77" s="35">
        <f t="shared" si="30"/>
        <v>2.1678571428570964E-3</v>
      </c>
      <c r="AJ77" s="35">
        <f t="shared" si="31"/>
        <v>4.1601428571428574E-2</v>
      </c>
      <c r="AK77" s="35">
        <f t="shared" si="31"/>
        <v>1.2201428571428571E-2</v>
      </c>
      <c r="AL77">
        <v>7.4399999999999994E-2</v>
      </c>
      <c r="AM77">
        <v>7.1000000000000004E-3</v>
      </c>
      <c r="AN77">
        <v>8.0000000000000002E-3</v>
      </c>
      <c r="AO77" s="35">
        <f t="shared" si="32"/>
        <v>1.2577857142857155E-2</v>
      </c>
      <c r="AP77" s="35">
        <f t="shared" si="33"/>
        <v>1.1401428571428573E-2</v>
      </c>
      <c r="AQ77" s="35">
        <f t="shared" si="33"/>
        <v>1.2301428571428571E-2</v>
      </c>
      <c r="AR77">
        <v>2.7799999999999998E-2</v>
      </c>
      <c r="AS77">
        <v>2.1000000000000001E-2</v>
      </c>
      <c r="AT77">
        <v>-8.2000000000000007E-3</v>
      </c>
      <c r="AU77" s="35">
        <f t="shared" si="34"/>
        <v>1.8934285714285709E-2</v>
      </c>
      <c r="AV77" s="35">
        <f t="shared" si="35"/>
        <v>2.5301428571428572E-2</v>
      </c>
      <c r="AW77" s="35">
        <f t="shared" si="35"/>
        <v>1.2501428571428573E-2</v>
      </c>
      <c r="AX77">
        <v>2.6100000000000002E-2</v>
      </c>
      <c r="AY77">
        <v>8.3000000000000001E-3</v>
      </c>
      <c r="AZ77">
        <v>8.0000000000000002E-3</v>
      </c>
      <c r="BA77" s="35">
        <f t="shared" si="36"/>
        <v>1.655428571428574E-2</v>
      </c>
      <c r="BB77" s="35">
        <f t="shared" si="37"/>
        <v>1.2601428571428572E-2</v>
      </c>
      <c r="BC77" s="35">
        <f t="shared" si="37"/>
        <v>1.2301428571428571E-2</v>
      </c>
    </row>
    <row r="78" spans="1:55" ht="15">
      <c r="A78" s="1">
        <v>72</v>
      </c>
      <c r="B78">
        <v>9.2499999999999999E-2</v>
      </c>
      <c r="C78">
        <v>7.6E-3</v>
      </c>
      <c r="D78">
        <v>-5.5999999999999999E-3</v>
      </c>
      <c r="E78" s="34">
        <f t="shared" si="19"/>
        <v>1.7197857142857154E-2</v>
      </c>
      <c r="F78" s="34">
        <f t="shared" si="20"/>
        <v>1.1692857142857144E-2</v>
      </c>
      <c r="G78" s="34">
        <f t="shared" si="21"/>
        <v>9.9014285714285714E-3</v>
      </c>
      <c r="H78">
        <v>9.1499999999999998E-2</v>
      </c>
      <c r="I78">
        <v>-1.5599999999999999E-2</v>
      </c>
      <c r="J78">
        <v>-2.0999999999999999E-3</v>
      </c>
      <c r="K78" s="35">
        <f t="shared" si="22"/>
        <v>5.3571428571427826E-4</v>
      </c>
      <c r="L78" s="35">
        <f t="shared" si="23"/>
        <v>1.990142857142857E-2</v>
      </c>
      <c r="M78" s="35">
        <f t="shared" si="23"/>
        <v>2.2014285714285716E-3</v>
      </c>
      <c r="N78">
        <v>0.1197</v>
      </c>
      <c r="O78">
        <v>-4.1999999999999997E-3</v>
      </c>
      <c r="P78">
        <v>5.9999999999999995E-4</v>
      </c>
      <c r="Q78" s="35">
        <f t="shared" si="24"/>
        <v>1.1671428571428111E-3</v>
      </c>
      <c r="R78" s="35">
        <f t="shared" si="25"/>
        <v>1.0142857142857176E-4</v>
      </c>
      <c r="S78" s="35">
        <f t="shared" si="25"/>
        <v>4.9014285714285713E-3</v>
      </c>
      <c r="T78">
        <v>9.8199999999999996E-2</v>
      </c>
      <c r="U78">
        <v>-1.4999999999999999E-2</v>
      </c>
      <c r="V78">
        <v>7.4999999999999997E-3</v>
      </c>
      <c r="W78" s="35">
        <f t="shared" si="26"/>
        <v>7.6178571428571623E-3</v>
      </c>
      <c r="X78" s="35">
        <f t="shared" si="27"/>
        <v>1.930142857142857E-2</v>
      </c>
      <c r="Y78" s="35">
        <f t="shared" si="27"/>
        <v>1.180142857142857E-2</v>
      </c>
      <c r="Z78">
        <v>9.4700000000000006E-2</v>
      </c>
      <c r="AA78">
        <v>-3.0700000000000002E-2</v>
      </c>
      <c r="AB78">
        <v>3.2000000000000002E-3</v>
      </c>
      <c r="AC78" s="35">
        <f t="shared" si="28"/>
        <v>3.7942857142856945E-3</v>
      </c>
      <c r="AD78" s="35">
        <f t="shared" si="29"/>
        <v>3.5001428571428572E-2</v>
      </c>
      <c r="AE78" s="35">
        <f t="shared" si="29"/>
        <v>7.5014285714285721E-3</v>
      </c>
      <c r="AF78">
        <v>0.1118</v>
      </c>
      <c r="AG78">
        <v>-4.2000000000000003E-2</v>
      </c>
      <c r="AH78">
        <v>-7.7999999999999996E-3</v>
      </c>
      <c r="AI78" s="35">
        <f t="shared" si="30"/>
        <v>4.4678571428570929E-3</v>
      </c>
      <c r="AJ78" s="35">
        <f t="shared" si="31"/>
        <v>4.6301428571428577E-2</v>
      </c>
      <c r="AK78" s="35">
        <f t="shared" si="31"/>
        <v>1.2101428571428572E-2</v>
      </c>
      <c r="AL78">
        <v>6.7699999999999996E-2</v>
      </c>
      <c r="AM78">
        <v>1.61E-2</v>
      </c>
      <c r="AN78">
        <v>9.1000000000000004E-3</v>
      </c>
      <c r="AO78" s="35">
        <f t="shared" si="32"/>
        <v>1.9277857142857152E-2</v>
      </c>
      <c r="AP78" s="35">
        <f t="shared" si="33"/>
        <v>2.040142857142857E-2</v>
      </c>
      <c r="AQ78" s="35">
        <f t="shared" si="33"/>
        <v>1.3401428571428571E-2</v>
      </c>
      <c r="AR78">
        <v>4.3400000000000001E-2</v>
      </c>
      <c r="AS78">
        <v>-2.5000000000000001E-3</v>
      </c>
      <c r="AT78">
        <v>-9.2999999999999992E-3</v>
      </c>
      <c r="AU78" s="35">
        <f t="shared" si="34"/>
        <v>3.3342857142857063E-3</v>
      </c>
      <c r="AV78" s="35">
        <f t="shared" si="35"/>
        <v>1.8014285714285714E-3</v>
      </c>
      <c r="AW78" s="35">
        <f t="shared" si="35"/>
        <v>1.360142857142857E-2</v>
      </c>
      <c r="AX78">
        <v>2.29E-2</v>
      </c>
      <c r="AY78">
        <v>8.3000000000000001E-3</v>
      </c>
      <c r="AZ78">
        <v>7.7000000000000002E-3</v>
      </c>
      <c r="BA78" s="35">
        <f t="shared" si="36"/>
        <v>1.9754285714285742E-2</v>
      </c>
      <c r="BB78" s="35">
        <f t="shared" si="37"/>
        <v>1.2601428571428572E-2</v>
      </c>
      <c r="BC78" s="35">
        <f t="shared" si="37"/>
        <v>1.2001428571428573E-2</v>
      </c>
    </row>
    <row r="79" spans="1:55" ht="15">
      <c r="A79" s="1">
        <v>73</v>
      </c>
      <c r="B79">
        <v>9.8599999999999993E-2</v>
      </c>
      <c r="C79">
        <v>5.4000000000000003E-3</v>
      </c>
      <c r="D79">
        <v>-6.1999999999999998E-3</v>
      </c>
      <c r="E79" s="34">
        <f t="shared" si="19"/>
        <v>1.1097857142857159E-2</v>
      </c>
      <c r="F79" s="34">
        <f t="shared" si="20"/>
        <v>9.4928571428571432E-3</v>
      </c>
      <c r="G79" s="34">
        <f t="shared" si="21"/>
        <v>1.0501428571428571E-2</v>
      </c>
      <c r="H79">
        <v>8.9499999999999996E-2</v>
      </c>
      <c r="I79">
        <v>-3.7000000000000002E-3</v>
      </c>
      <c r="J79">
        <v>1.1999999999999999E-3</v>
      </c>
      <c r="K79" s="35">
        <f t="shared" si="22"/>
        <v>1.4642857142857235E-3</v>
      </c>
      <c r="L79" s="35">
        <f t="shared" si="23"/>
        <v>6.0142857142857133E-4</v>
      </c>
      <c r="M79" s="35">
        <f t="shared" si="23"/>
        <v>5.5014285714285712E-3</v>
      </c>
      <c r="N79">
        <v>0.1191</v>
      </c>
      <c r="O79">
        <v>-3.5000000000000001E-3</v>
      </c>
      <c r="P79">
        <v>-1.2999999999999999E-3</v>
      </c>
      <c r="Q79" s="35">
        <f t="shared" si="24"/>
        <v>5.6714285714280777E-4</v>
      </c>
      <c r="R79" s="35">
        <f t="shared" si="25"/>
        <v>8.0142857142857142E-4</v>
      </c>
      <c r="S79" s="35">
        <f t="shared" si="25"/>
        <v>3.0014285714285716E-3</v>
      </c>
      <c r="T79">
        <v>0.1016</v>
      </c>
      <c r="U79">
        <v>-2.0899999999999998E-2</v>
      </c>
      <c r="V79">
        <v>-8.9999999999999998E-4</v>
      </c>
      <c r="W79" s="35">
        <f t="shared" si="26"/>
        <v>4.2178571428571621E-3</v>
      </c>
      <c r="X79" s="35">
        <f t="shared" si="27"/>
        <v>2.5201428571428569E-2</v>
      </c>
      <c r="Y79" s="35">
        <f t="shared" si="27"/>
        <v>3.4014285714285717E-3</v>
      </c>
      <c r="Z79">
        <v>9.2899999999999996E-2</v>
      </c>
      <c r="AA79">
        <v>-1.3299999999999999E-2</v>
      </c>
      <c r="AB79">
        <v>1E-3</v>
      </c>
      <c r="AC79" s="35">
        <f t="shared" si="28"/>
        <v>1.9942857142856846E-3</v>
      </c>
      <c r="AD79" s="35">
        <f t="shared" si="29"/>
        <v>1.760142857142857E-2</v>
      </c>
      <c r="AE79" s="35">
        <f t="shared" si="29"/>
        <v>5.3014285714285715E-3</v>
      </c>
      <c r="AF79">
        <v>0.11310000000000001</v>
      </c>
      <c r="AG79">
        <v>-3.6999999999999998E-2</v>
      </c>
      <c r="AH79">
        <v>-8.0999999999999996E-3</v>
      </c>
      <c r="AI79" s="35">
        <f t="shared" si="30"/>
        <v>5.7678571428571024E-3</v>
      </c>
      <c r="AJ79" s="35">
        <f t="shared" si="31"/>
        <v>4.1301428571428572E-2</v>
      </c>
      <c r="AK79" s="35">
        <f t="shared" si="31"/>
        <v>1.240142857142857E-2</v>
      </c>
      <c r="AL79">
        <v>8.8999999999999996E-2</v>
      </c>
      <c r="AM79">
        <v>-1E-4</v>
      </c>
      <c r="AN79">
        <v>3.5999999999999999E-3</v>
      </c>
      <c r="AO79" s="35">
        <f t="shared" si="32"/>
        <v>2.0221428571428474E-3</v>
      </c>
      <c r="AP79" s="35">
        <f t="shared" si="33"/>
        <v>4.2014285714285712E-3</v>
      </c>
      <c r="AQ79" s="35">
        <f t="shared" si="33"/>
        <v>7.9014285714285714E-3</v>
      </c>
      <c r="AR79">
        <v>5.3900000000000003E-2</v>
      </c>
      <c r="AS79">
        <v>-1.3299999999999999E-2</v>
      </c>
      <c r="AT79">
        <v>-4.7999999999999996E-3</v>
      </c>
      <c r="AU79" s="35">
        <f t="shared" si="34"/>
        <v>7.1657142857142961E-3</v>
      </c>
      <c r="AV79" s="35">
        <f t="shared" si="35"/>
        <v>1.760142857142857E-2</v>
      </c>
      <c r="AW79" s="35">
        <f t="shared" si="35"/>
        <v>9.1014285714285711E-3</v>
      </c>
      <c r="AX79">
        <v>2.81E-2</v>
      </c>
      <c r="AY79">
        <v>-9.7999999999999997E-3</v>
      </c>
      <c r="AZ79">
        <v>8.8999999999999999E-3</v>
      </c>
      <c r="BA79" s="35">
        <f t="shared" si="36"/>
        <v>1.4554285714285742E-2</v>
      </c>
      <c r="BB79" s="35">
        <f t="shared" si="37"/>
        <v>1.410142857142857E-2</v>
      </c>
      <c r="BC79" s="35">
        <f t="shared" si="37"/>
        <v>1.3201428571428572E-2</v>
      </c>
    </row>
    <row r="80" spans="1:55" ht="15">
      <c r="A80" s="1">
        <v>74</v>
      </c>
      <c r="B80">
        <v>0.1057</v>
      </c>
      <c r="C80">
        <v>3.3999999999999998E-3</v>
      </c>
      <c r="D80">
        <v>-5.8999999999999999E-3</v>
      </c>
      <c r="E80" s="34">
        <f t="shared" si="19"/>
        <v>3.9978571428571502E-3</v>
      </c>
      <c r="F80" s="34">
        <f t="shared" si="20"/>
        <v>7.4928571428571431E-3</v>
      </c>
      <c r="G80" s="34">
        <f t="shared" si="21"/>
        <v>1.0201428571428571E-2</v>
      </c>
      <c r="H80">
        <v>8.6499999999999994E-2</v>
      </c>
      <c r="I80">
        <v>-2.9399999999999999E-2</v>
      </c>
      <c r="J80">
        <v>9.4999999999999998E-3</v>
      </c>
      <c r="K80" s="35">
        <f t="shared" si="22"/>
        <v>4.4642857142857262E-3</v>
      </c>
      <c r="L80" s="35">
        <f t="shared" si="23"/>
        <v>3.370142857142857E-2</v>
      </c>
      <c r="M80" s="35">
        <f t="shared" si="23"/>
        <v>1.3801428571428572E-2</v>
      </c>
      <c r="N80">
        <v>0.1179</v>
      </c>
      <c r="O80">
        <v>-5.1000000000000004E-3</v>
      </c>
      <c r="P80">
        <v>6.9999999999999999E-4</v>
      </c>
      <c r="Q80" s="35">
        <f t="shared" si="24"/>
        <v>6.3285714285718497E-4</v>
      </c>
      <c r="R80" s="35">
        <f t="shared" si="25"/>
        <v>9.401428571428571E-3</v>
      </c>
      <c r="S80" s="35">
        <f t="shared" si="25"/>
        <v>5.0014285714285716E-3</v>
      </c>
      <c r="T80">
        <v>9.6699999999999994E-2</v>
      </c>
      <c r="U80">
        <v>-1.3899999999999999E-2</v>
      </c>
      <c r="V80">
        <v>-8.9999999999999998E-4</v>
      </c>
      <c r="W80" s="35">
        <f t="shared" si="26"/>
        <v>9.1178571428571636E-3</v>
      </c>
      <c r="X80" s="35">
        <f t="shared" si="27"/>
        <v>1.820142857142857E-2</v>
      </c>
      <c r="Y80" s="35">
        <f t="shared" si="27"/>
        <v>3.4014285714285717E-3</v>
      </c>
      <c r="Z80">
        <v>8.2699999999999996E-2</v>
      </c>
      <c r="AA80">
        <v>-1.29E-2</v>
      </c>
      <c r="AB80">
        <v>4.3E-3</v>
      </c>
      <c r="AC80" s="35">
        <f t="shared" si="28"/>
        <v>8.2057142857143162E-3</v>
      </c>
      <c r="AD80" s="35">
        <f t="shared" si="29"/>
        <v>1.7201428571428572E-2</v>
      </c>
      <c r="AE80" s="35">
        <f t="shared" si="29"/>
        <v>8.6014285714285724E-3</v>
      </c>
      <c r="AF80">
        <v>0.11219999999999999</v>
      </c>
      <c r="AG80">
        <v>-3.5900000000000001E-2</v>
      </c>
      <c r="AH80">
        <v>-1.03E-2</v>
      </c>
      <c r="AI80" s="35">
        <f t="shared" si="30"/>
        <v>4.8678571428570905E-3</v>
      </c>
      <c r="AJ80" s="35">
        <f t="shared" si="31"/>
        <v>4.0201428571428575E-2</v>
      </c>
      <c r="AK80" s="35">
        <f t="shared" si="31"/>
        <v>1.4601428571428571E-2</v>
      </c>
      <c r="AL80">
        <v>9.4899999999999998E-2</v>
      </c>
      <c r="AM80">
        <v>-6.1999999999999998E-3</v>
      </c>
      <c r="AN80">
        <v>1E-4</v>
      </c>
      <c r="AO80" s="35">
        <f t="shared" si="32"/>
        <v>7.9221428571428498E-3</v>
      </c>
      <c r="AP80" s="35">
        <f t="shared" si="33"/>
        <v>1.0501428571428571E-2</v>
      </c>
      <c r="AQ80" s="35">
        <f t="shared" si="33"/>
        <v>4.4014285714285718E-3</v>
      </c>
      <c r="AR80">
        <v>5.1299999999999998E-2</v>
      </c>
      <c r="AS80">
        <v>1.37E-2</v>
      </c>
      <c r="AT80">
        <v>-4.1999999999999997E-3</v>
      </c>
      <c r="AU80" s="35">
        <f t="shared" si="34"/>
        <v>4.565714285714291E-3</v>
      </c>
      <c r="AV80" s="35">
        <f t="shared" si="35"/>
        <v>1.8001428571428571E-2</v>
      </c>
      <c r="AW80" s="35">
        <f t="shared" si="35"/>
        <v>1.0142857142857176E-4</v>
      </c>
      <c r="AX80">
        <v>1.23E-2</v>
      </c>
      <c r="AY80">
        <v>-8.0999999999999996E-3</v>
      </c>
      <c r="AZ80">
        <v>1.9900000000000001E-2</v>
      </c>
      <c r="BA80" s="35">
        <f t="shared" si="36"/>
        <v>3.0354285714285743E-2</v>
      </c>
      <c r="BB80" s="35">
        <f t="shared" si="37"/>
        <v>1.240142857142857E-2</v>
      </c>
      <c r="BC80" s="35">
        <f t="shared" si="37"/>
        <v>2.4201428571428572E-2</v>
      </c>
    </row>
    <row r="81" spans="1:55" ht="15">
      <c r="A81" s="1">
        <v>75</v>
      </c>
      <c r="B81">
        <v>0.1079</v>
      </c>
      <c r="C81">
        <v>-7.3000000000000001E-3</v>
      </c>
      <c r="D81">
        <v>-7.4000000000000003E-3</v>
      </c>
      <c r="E81" s="34">
        <f t="shared" si="19"/>
        <v>1.7978571428571566E-3</v>
      </c>
      <c r="F81" s="34">
        <f t="shared" si="20"/>
        <v>1.1392857142857142E-2</v>
      </c>
      <c r="G81" s="34">
        <f t="shared" si="21"/>
        <v>1.1701428571428571E-2</v>
      </c>
      <c r="H81">
        <v>8.8400000000000006E-2</v>
      </c>
      <c r="I81">
        <v>-1.9E-3</v>
      </c>
      <c r="J81">
        <v>8.0000000000000002E-3</v>
      </c>
      <c r="K81" s="35">
        <f t="shared" si="22"/>
        <v>2.5642857142857134E-3</v>
      </c>
      <c r="L81" s="35">
        <f t="shared" si="23"/>
        <v>2.4014285714285717E-3</v>
      </c>
      <c r="M81" s="35">
        <f t="shared" si="23"/>
        <v>1.2301428571428571E-2</v>
      </c>
      <c r="N81">
        <v>0.1188</v>
      </c>
      <c r="O81">
        <v>-4.4999999999999997E-3</v>
      </c>
      <c r="P81">
        <v>-3.5999999999999999E-3</v>
      </c>
      <c r="Q81" s="35">
        <f t="shared" si="24"/>
        <v>2.6714285714281305E-4</v>
      </c>
      <c r="R81" s="35">
        <f t="shared" si="25"/>
        <v>8.8014285714285712E-3</v>
      </c>
      <c r="S81" s="35">
        <f t="shared" si="25"/>
        <v>7.014285714285716E-4</v>
      </c>
      <c r="T81">
        <v>9.6600000000000005E-2</v>
      </c>
      <c r="U81">
        <v>-3.8999999999999998E-3</v>
      </c>
      <c r="V81">
        <v>-1.2999999999999999E-3</v>
      </c>
      <c r="W81" s="35">
        <f t="shared" si="26"/>
        <v>9.2178571428571526E-3</v>
      </c>
      <c r="X81" s="35">
        <f t="shared" si="27"/>
        <v>4.0142857142857168E-4</v>
      </c>
      <c r="Y81" s="35">
        <f t="shared" si="27"/>
        <v>3.0014285714285716E-3</v>
      </c>
      <c r="Z81">
        <v>9.1200000000000003E-2</v>
      </c>
      <c r="AA81">
        <v>-1.9199999999999998E-2</v>
      </c>
      <c r="AB81">
        <v>1.12E-2</v>
      </c>
      <c r="AC81" s="35">
        <f t="shared" si="28"/>
        <v>2.9428571428569139E-4</v>
      </c>
      <c r="AD81" s="35">
        <f t="shared" si="29"/>
        <v>2.3501428571428569E-2</v>
      </c>
      <c r="AE81" s="35">
        <f t="shared" si="29"/>
        <v>1.5501428571428572E-2</v>
      </c>
      <c r="AF81">
        <v>0.11070000000000001</v>
      </c>
      <c r="AG81">
        <v>-4.1099999999999998E-2</v>
      </c>
      <c r="AH81">
        <v>-9.4000000000000004E-3</v>
      </c>
      <c r="AI81" s="35">
        <f t="shared" si="30"/>
        <v>3.367857142857103E-3</v>
      </c>
      <c r="AJ81" s="35">
        <f t="shared" si="31"/>
        <v>4.5401428571428572E-2</v>
      </c>
      <c r="AK81" s="35">
        <f t="shared" si="31"/>
        <v>1.3701428571428573E-2</v>
      </c>
      <c r="AL81">
        <v>9.3200000000000005E-2</v>
      </c>
      <c r="AM81">
        <v>-1.46E-2</v>
      </c>
      <c r="AN81">
        <v>-5.8999999999999999E-3</v>
      </c>
      <c r="AO81" s="35">
        <f t="shared" si="32"/>
        <v>6.2221428571428566E-3</v>
      </c>
      <c r="AP81" s="35">
        <f t="shared" si="33"/>
        <v>1.8901428571428572E-2</v>
      </c>
      <c r="AQ81" s="35">
        <f t="shared" si="33"/>
        <v>1.0201428571428571E-2</v>
      </c>
      <c r="AR81">
        <v>5.3499999999999999E-2</v>
      </c>
      <c r="AS81">
        <v>9.9000000000000008E-3</v>
      </c>
      <c r="AT81">
        <v>-4.8999999999999998E-3</v>
      </c>
      <c r="AU81" s="35">
        <f t="shared" si="34"/>
        <v>6.7657142857142916E-3</v>
      </c>
      <c r="AV81" s="35">
        <f t="shared" si="35"/>
        <v>1.4201428571428573E-2</v>
      </c>
      <c r="AW81" s="35">
        <f t="shared" si="35"/>
        <v>9.2014285714285722E-3</v>
      </c>
      <c r="AX81">
        <v>1.7100000000000001E-2</v>
      </c>
      <c r="AY81">
        <v>-7.6E-3</v>
      </c>
      <c r="AZ81">
        <v>1.9599999999999999E-2</v>
      </c>
      <c r="BA81" s="35">
        <f t="shared" si="36"/>
        <v>2.5554285714285741E-2</v>
      </c>
      <c r="BB81" s="35">
        <f t="shared" si="37"/>
        <v>1.1901428571428571E-2</v>
      </c>
      <c r="BC81" s="35">
        <f t="shared" si="37"/>
        <v>2.390142857142857E-2</v>
      </c>
    </row>
    <row r="82" spans="1:55" ht="15">
      <c r="A82" s="1">
        <v>76</v>
      </c>
      <c r="B82">
        <v>0.11119999999999999</v>
      </c>
      <c r="C82">
        <v>-1.0200000000000001E-2</v>
      </c>
      <c r="D82">
        <v>-6.1999999999999998E-3</v>
      </c>
      <c r="E82" s="34">
        <f t="shared" si="19"/>
        <v>1.5021428571428408E-3</v>
      </c>
      <c r="F82" s="34">
        <f t="shared" si="20"/>
        <v>1.4292857142857144E-2</v>
      </c>
      <c r="G82" s="34">
        <f t="shared" si="21"/>
        <v>1.0501428571428571E-2</v>
      </c>
      <c r="H82">
        <v>7.3200000000000001E-2</v>
      </c>
      <c r="I82">
        <v>-2.0899999999999998E-2</v>
      </c>
      <c r="J82">
        <v>5.8999999999999999E-3</v>
      </c>
      <c r="K82" s="35">
        <f t="shared" si="22"/>
        <v>1.7764285714285719E-2</v>
      </c>
      <c r="L82" s="35">
        <f t="shared" si="23"/>
        <v>2.5201428571428569E-2</v>
      </c>
      <c r="M82" s="35">
        <f t="shared" si="23"/>
        <v>1.0201428571428571E-2</v>
      </c>
      <c r="N82">
        <v>0.1139</v>
      </c>
      <c r="O82">
        <v>-3.8E-3</v>
      </c>
      <c r="P82">
        <v>-2.0999999999999999E-3</v>
      </c>
      <c r="Q82" s="35">
        <f t="shared" si="24"/>
        <v>4.6328571428571885E-3</v>
      </c>
      <c r="R82" s="35">
        <f t="shared" si="25"/>
        <v>5.014285714285715E-4</v>
      </c>
      <c r="S82" s="35">
        <f t="shared" si="25"/>
        <v>2.2014285714285716E-3</v>
      </c>
      <c r="T82">
        <v>9.1999999999999998E-2</v>
      </c>
      <c r="U82">
        <v>-5.3E-3</v>
      </c>
      <c r="V82">
        <v>-2.0999999999999999E-3</v>
      </c>
      <c r="W82" s="35">
        <f t="shared" si="26"/>
        <v>1.3817857142857159E-2</v>
      </c>
      <c r="X82" s="35">
        <f t="shared" si="27"/>
        <v>9.6014285714285715E-3</v>
      </c>
      <c r="Y82" s="35">
        <f t="shared" si="27"/>
        <v>2.2014285714285716E-3</v>
      </c>
      <c r="Z82">
        <v>9.1499999999999998E-2</v>
      </c>
      <c r="AA82">
        <v>-2.3699999999999999E-2</v>
      </c>
      <c r="AB82">
        <v>6.3E-3</v>
      </c>
      <c r="AC82" s="35">
        <f t="shared" si="28"/>
        <v>5.9428571428568611E-4</v>
      </c>
      <c r="AD82" s="35">
        <f t="shared" si="29"/>
        <v>2.8001428571428569E-2</v>
      </c>
      <c r="AE82" s="35">
        <f t="shared" si="29"/>
        <v>1.0601428571428571E-2</v>
      </c>
      <c r="AF82">
        <v>0.10150000000000001</v>
      </c>
      <c r="AG82">
        <v>-3.9600000000000003E-2</v>
      </c>
      <c r="AH82">
        <v>-4.1000000000000003E-3</v>
      </c>
      <c r="AI82" s="35">
        <f t="shared" si="30"/>
        <v>5.8321428571428968E-3</v>
      </c>
      <c r="AJ82" s="35">
        <f t="shared" si="31"/>
        <v>4.3901428571428577E-2</v>
      </c>
      <c r="AK82" s="35">
        <f t="shared" si="31"/>
        <v>2.0142857142857115E-4</v>
      </c>
      <c r="AL82">
        <v>8.5400000000000004E-2</v>
      </c>
      <c r="AM82">
        <v>2.3999999999999998E-3</v>
      </c>
      <c r="AN82">
        <v>-3.8E-3</v>
      </c>
      <c r="AO82" s="35">
        <f t="shared" si="32"/>
        <v>1.5778571428571447E-3</v>
      </c>
      <c r="AP82" s="35">
        <f t="shared" si="33"/>
        <v>6.7014285714285717E-3</v>
      </c>
      <c r="AQ82" s="35">
        <f t="shared" si="33"/>
        <v>5.014285714285715E-4</v>
      </c>
      <c r="AR82">
        <v>7.4399999999999994E-2</v>
      </c>
      <c r="AS82">
        <v>1.6799999999999999E-2</v>
      </c>
      <c r="AT82">
        <v>-1.35E-2</v>
      </c>
      <c r="AU82" s="35">
        <f t="shared" si="34"/>
        <v>2.7665714285714287E-2</v>
      </c>
      <c r="AV82" s="35">
        <f t="shared" si="35"/>
        <v>2.110142857142857E-2</v>
      </c>
      <c r="AW82" s="35">
        <f t="shared" si="35"/>
        <v>1.7801428571428572E-2</v>
      </c>
      <c r="AX82">
        <v>3.5000000000000003E-2</v>
      </c>
      <c r="AY82">
        <v>5.4000000000000003E-3</v>
      </c>
      <c r="AZ82">
        <v>6.1999999999999998E-3</v>
      </c>
      <c r="BA82" s="35">
        <f t="shared" si="36"/>
        <v>7.6542857142857385E-3</v>
      </c>
      <c r="BB82" s="35">
        <f t="shared" si="37"/>
        <v>9.7014285714285727E-3</v>
      </c>
      <c r="BC82" s="35">
        <f t="shared" si="37"/>
        <v>1.0501428571428571E-2</v>
      </c>
    </row>
    <row r="83" spans="1:55" ht="15">
      <c r="A83" s="1">
        <v>77</v>
      </c>
      <c r="B83">
        <v>0.11650000000000001</v>
      </c>
      <c r="C83">
        <v>-1.15E-2</v>
      </c>
      <c r="D83">
        <v>-2.8999999999999998E-3</v>
      </c>
      <c r="E83" s="34">
        <f t="shared" si="19"/>
        <v>6.8021428571428538E-3</v>
      </c>
      <c r="F83" s="34">
        <f t="shared" si="20"/>
        <v>1.5592857142857143E-2</v>
      </c>
      <c r="G83" s="34">
        <f t="shared" si="21"/>
        <v>1.4014285714285717E-3</v>
      </c>
      <c r="H83">
        <v>8.2100000000000006E-2</v>
      </c>
      <c r="I83">
        <v>-2.7E-2</v>
      </c>
      <c r="J83">
        <v>7.4000000000000003E-3</v>
      </c>
      <c r="K83" s="35">
        <f t="shared" si="22"/>
        <v>8.8642857142857134E-3</v>
      </c>
      <c r="L83" s="35">
        <f t="shared" si="23"/>
        <v>3.130142857142857E-2</v>
      </c>
      <c r="M83" s="35">
        <f t="shared" si="23"/>
        <v>1.1701428571428571E-2</v>
      </c>
      <c r="N83">
        <v>0.1242</v>
      </c>
      <c r="O83">
        <v>1E-4</v>
      </c>
      <c r="P83">
        <v>-1.8E-3</v>
      </c>
      <c r="Q83" s="35">
        <f t="shared" si="24"/>
        <v>5.6671428571428151E-3</v>
      </c>
      <c r="R83" s="35">
        <f t="shared" si="25"/>
        <v>4.4014285714285718E-3</v>
      </c>
      <c r="S83" s="35">
        <f t="shared" si="25"/>
        <v>2.5014285714285715E-3</v>
      </c>
      <c r="T83">
        <v>9.1899999999999996E-2</v>
      </c>
      <c r="U83">
        <v>-9.1999999999999998E-3</v>
      </c>
      <c r="V83">
        <v>-7.6E-3</v>
      </c>
      <c r="W83" s="35">
        <f t="shared" si="26"/>
        <v>1.3917857142857162E-2</v>
      </c>
      <c r="X83" s="35">
        <f t="shared" si="27"/>
        <v>1.350142857142857E-2</v>
      </c>
      <c r="Y83" s="35">
        <f t="shared" si="27"/>
        <v>1.1901428571428571E-2</v>
      </c>
      <c r="Z83">
        <v>8.5900000000000004E-2</v>
      </c>
      <c r="AA83">
        <v>-1.78E-2</v>
      </c>
      <c r="AB83">
        <v>7.4999999999999997E-3</v>
      </c>
      <c r="AC83" s="35">
        <f t="shared" si="28"/>
        <v>5.0057142857143078E-3</v>
      </c>
      <c r="AD83" s="35">
        <f t="shared" si="29"/>
        <v>2.210142857142857E-2</v>
      </c>
      <c r="AE83" s="35">
        <f t="shared" si="29"/>
        <v>1.180142857142857E-2</v>
      </c>
      <c r="AF83">
        <v>9.9900000000000003E-2</v>
      </c>
      <c r="AG83">
        <v>-3.5000000000000003E-2</v>
      </c>
      <c r="AH83">
        <v>1E-3</v>
      </c>
      <c r="AI83" s="35">
        <f t="shared" si="30"/>
        <v>7.432142857142901E-3</v>
      </c>
      <c r="AJ83" s="35">
        <f t="shared" si="31"/>
        <v>3.9301428571428577E-2</v>
      </c>
      <c r="AK83" s="35">
        <f t="shared" si="31"/>
        <v>5.3014285714285715E-3</v>
      </c>
      <c r="AL83">
        <v>8.3199999999999996E-2</v>
      </c>
      <c r="AM83">
        <v>-5.7999999999999996E-3</v>
      </c>
      <c r="AN83">
        <v>-4.5999999999999999E-3</v>
      </c>
      <c r="AO83" s="35">
        <f t="shared" si="32"/>
        <v>3.7778571428571522E-3</v>
      </c>
      <c r="AP83" s="35">
        <f t="shared" si="33"/>
        <v>1.010142857142857E-2</v>
      </c>
      <c r="AQ83" s="35">
        <f t="shared" si="33"/>
        <v>8.9014285714285706E-3</v>
      </c>
      <c r="AR83">
        <v>4.9500000000000002E-2</v>
      </c>
      <c r="AS83">
        <v>1.1999999999999999E-3</v>
      </c>
      <c r="AT83">
        <v>8.6999999999999994E-3</v>
      </c>
      <c r="AU83" s="35">
        <f t="shared" si="34"/>
        <v>2.765714285714295E-3</v>
      </c>
      <c r="AV83" s="35">
        <f t="shared" si="35"/>
        <v>5.5014285714285712E-3</v>
      </c>
      <c r="AW83" s="35">
        <f t="shared" si="35"/>
        <v>1.300142857142857E-2</v>
      </c>
      <c r="AX83">
        <v>2.3699999999999999E-2</v>
      </c>
      <c r="AY83">
        <v>-3.4000000000000002E-2</v>
      </c>
      <c r="AZ83">
        <v>-3.2000000000000002E-3</v>
      </c>
      <c r="BA83" s="35">
        <f t="shared" si="36"/>
        <v>1.8954285714285743E-2</v>
      </c>
      <c r="BB83" s="35">
        <f t="shared" si="37"/>
        <v>3.8301428571428577E-2</v>
      </c>
      <c r="BC83" s="35">
        <f t="shared" si="37"/>
        <v>1.1014285714285713E-3</v>
      </c>
    </row>
    <row r="84" spans="1:55" ht="15">
      <c r="A84" s="1">
        <v>78</v>
      </c>
      <c r="B84">
        <v>0.11609999999999999</v>
      </c>
      <c r="C84">
        <v>-7.1999999999999998E-3</v>
      </c>
      <c r="D84">
        <v>-3.2000000000000002E-3</v>
      </c>
      <c r="E84" s="34">
        <f t="shared" si="19"/>
        <v>6.4021428571428424E-3</v>
      </c>
      <c r="F84" s="34">
        <f t="shared" si="20"/>
        <v>1.1292857142857143E-2</v>
      </c>
      <c r="G84" s="34">
        <f t="shared" si="21"/>
        <v>1.1014285714285713E-3</v>
      </c>
      <c r="H84">
        <v>8.2699999999999996E-2</v>
      </c>
      <c r="I84">
        <v>-3.04E-2</v>
      </c>
      <c r="J84">
        <v>1.0699999999999999E-2</v>
      </c>
      <c r="K84" s="35">
        <f t="shared" si="22"/>
        <v>8.264285714285724E-3</v>
      </c>
      <c r="L84" s="35">
        <f t="shared" si="23"/>
        <v>3.4701428571428571E-2</v>
      </c>
      <c r="M84" s="35">
        <f t="shared" si="23"/>
        <v>1.5001428571428572E-2</v>
      </c>
      <c r="N84">
        <v>0.1191</v>
      </c>
      <c r="O84">
        <v>-7.6E-3</v>
      </c>
      <c r="P84">
        <v>-3.0999999999999999E-3</v>
      </c>
      <c r="Q84" s="35">
        <f t="shared" si="24"/>
        <v>5.6714285714280777E-4</v>
      </c>
      <c r="R84" s="35">
        <f t="shared" si="25"/>
        <v>1.1901428571428571E-2</v>
      </c>
      <c r="S84" s="35">
        <f t="shared" si="25"/>
        <v>1.2014285714285716E-3</v>
      </c>
      <c r="T84">
        <v>9.0200000000000002E-2</v>
      </c>
      <c r="U84">
        <v>-1.6999999999999999E-3</v>
      </c>
      <c r="V84">
        <v>-1.12E-2</v>
      </c>
      <c r="W84" s="35">
        <f t="shared" si="26"/>
        <v>1.5617857142857156E-2</v>
      </c>
      <c r="X84" s="35">
        <f t="shared" si="27"/>
        <v>2.6014285714285714E-3</v>
      </c>
      <c r="Y84" s="35">
        <f t="shared" si="27"/>
        <v>1.5501428571428572E-2</v>
      </c>
      <c r="Z84">
        <v>9.4700000000000006E-2</v>
      </c>
      <c r="AA84">
        <v>-2.0500000000000001E-2</v>
      </c>
      <c r="AB84">
        <v>6.1999999999999998E-3</v>
      </c>
      <c r="AC84" s="35">
        <f t="shared" si="28"/>
        <v>3.7942857142856945E-3</v>
      </c>
      <c r="AD84" s="35">
        <f t="shared" si="29"/>
        <v>2.4801428571428571E-2</v>
      </c>
      <c r="AE84" s="35">
        <f t="shared" si="29"/>
        <v>1.0501428571428571E-2</v>
      </c>
      <c r="AF84">
        <v>0.1066</v>
      </c>
      <c r="AG84">
        <v>-3.09E-2</v>
      </c>
      <c r="AH84">
        <v>-4.7000000000000002E-3</v>
      </c>
      <c r="AI84" s="35">
        <f t="shared" si="30"/>
        <v>7.3214285714290339E-4</v>
      </c>
      <c r="AJ84" s="35">
        <f t="shared" si="31"/>
        <v>3.5201428571428571E-2</v>
      </c>
      <c r="AK84" s="35">
        <f t="shared" si="31"/>
        <v>9.0014285714285717E-3</v>
      </c>
      <c r="AL84">
        <v>8.3799999999999999E-2</v>
      </c>
      <c r="AM84">
        <v>-2.7000000000000001E-3</v>
      </c>
      <c r="AN84">
        <v>-2.2000000000000001E-3</v>
      </c>
      <c r="AO84" s="35">
        <f t="shared" si="32"/>
        <v>3.1778571428571489E-3</v>
      </c>
      <c r="AP84" s="35">
        <f t="shared" si="33"/>
        <v>1.6014285714285714E-3</v>
      </c>
      <c r="AQ84" s="35">
        <f t="shared" si="33"/>
        <v>2.1014285714285714E-3</v>
      </c>
      <c r="AR84">
        <v>4.3799999999999999E-2</v>
      </c>
      <c r="AS84">
        <v>1.0500000000000001E-2</v>
      </c>
      <c r="AT84">
        <v>1.43E-2</v>
      </c>
      <c r="AU84" s="35">
        <f t="shared" si="34"/>
        <v>2.9342857142857087E-3</v>
      </c>
      <c r="AV84" s="35">
        <f t="shared" si="35"/>
        <v>1.4801428571428573E-2</v>
      </c>
      <c r="AW84" s="35">
        <f t="shared" si="35"/>
        <v>1.8601428571428571E-2</v>
      </c>
      <c r="AX84">
        <v>3.15E-2</v>
      </c>
      <c r="AY84">
        <v>-3.44E-2</v>
      </c>
      <c r="AZ84">
        <v>-1.01E-2</v>
      </c>
      <c r="BA84" s="35">
        <f t="shared" si="36"/>
        <v>1.1154285714285742E-2</v>
      </c>
      <c r="BB84" s="35">
        <f t="shared" si="37"/>
        <v>3.8701428571428574E-2</v>
      </c>
      <c r="BC84" s="35">
        <f t="shared" si="37"/>
        <v>1.4401428571428572E-2</v>
      </c>
    </row>
    <row r="85" spans="1:55" ht="15">
      <c r="A85" s="1">
        <v>79</v>
      </c>
      <c r="B85">
        <v>0.1197</v>
      </c>
      <c r="C85">
        <v>-7.4000000000000003E-3</v>
      </c>
      <c r="D85">
        <v>-6.7999999999999996E-3</v>
      </c>
      <c r="E85" s="34">
        <f t="shared" si="19"/>
        <v>1.0002142857142848E-2</v>
      </c>
      <c r="F85" s="34">
        <f t="shared" si="20"/>
        <v>1.1492857142857143E-2</v>
      </c>
      <c r="G85" s="34">
        <f t="shared" si="21"/>
        <v>1.1101428571428571E-2</v>
      </c>
      <c r="H85">
        <v>7.8299999999999995E-2</v>
      </c>
      <c r="I85">
        <v>-1.1000000000000001E-3</v>
      </c>
      <c r="J85">
        <v>9.7000000000000003E-3</v>
      </c>
      <c r="K85" s="35">
        <f t="shared" si="22"/>
        <v>1.2664285714285725E-2</v>
      </c>
      <c r="L85" s="35">
        <f t="shared" si="23"/>
        <v>3.2014285714285712E-3</v>
      </c>
      <c r="M85" s="35">
        <f t="shared" si="23"/>
        <v>1.4001428571428571E-2</v>
      </c>
      <c r="N85">
        <v>0.11600000000000001</v>
      </c>
      <c r="O85">
        <v>-9.2999999999999992E-3</v>
      </c>
      <c r="P85">
        <v>-6.0000000000000001E-3</v>
      </c>
      <c r="Q85" s="35">
        <f t="shared" si="24"/>
        <v>2.5328571428571839E-3</v>
      </c>
      <c r="R85" s="35">
        <f t="shared" si="25"/>
        <v>1.360142857142857E-2</v>
      </c>
      <c r="S85" s="35">
        <f t="shared" si="25"/>
        <v>1.0301428571428572E-2</v>
      </c>
      <c r="T85">
        <v>9.5000000000000001E-2</v>
      </c>
      <c r="U85">
        <v>-4.8999999999999998E-3</v>
      </c>
      <c r="V85">
        <v>-1.0999999999999999E-2</v>
      </c>
      <c r="W85" s="35">
        <f t="shared" si="26"/>
        <v>1.0817857142857157E-2</v>
      </c>
      <c r="X85" s="35">
        <f t="shared" si="27"/>
        <v>9.2014285714285722E-3</v>
      </c>
      <c r="Y85" s="35">
        <f t="shared" si="27"/>
        <v>1.530142857142857E-2</v>
      </c>
      <c r="Z85">
        <v>9.6500000000000002E-2</v>
      </c>
      <c r="AA85">
        <v>-2.5100000000000001E-2</v>
      </c>
      <c r="AB85">
        <v>-3.0999999999999999E-3</v>
      </c>
      <c r="AC85" s="35">
        <f t="shared" si="28"/>
        <v>5.5942857142856905E-3</v>
      </c>
      <c r="AD85" s="35">
        <f t="shared" si="29"/>
        <v>2.9401428571428571E-2</v>
      </c>
      <c r="AE85" s="35">
        <f t="shared" si="29"/>
        <v>1.2014285714285716E-3</v>
      </c>
      <c r="AF85">
        <v>0.1048</v>
      </c>
      <c r="AG85">
        <v>-2.9100000000000001E-2</v>
      </c>
      <c r="AH85">
        <v>-1.3299999999999999E-2</v>
      </c>
      <c r="AI85" s="35">
        <f t="shared" si="30"/>
        <v>2.5321428571428994E-3</v>
      </c>
      <c r="AJ85" s="35">
        <f t="shared" si="31"/>
        <v>3.3401428571428575E-2</v>
      </c>
      <c r="AK85" s="35">
        <f t="shared" si="31"/>
        <v>1.760142857142857E-2</v>
      </c>
      <c r="AL85">
        <v>9.6100000000000005E-2</v>
      </c>
      <c r="AM85">
        <v>-1.83E-2</v>
      </c>
      <c r="AN85">
        <v>-4.8999999999999998E-3</v>
      </c>
      <c r="AO85" s="35">
        <f t="shared" si="32"/>
        <v>9.1221428571428564E-3</v>
      </c>
      <c r="AP85" s="35">
        <f t="shared" si="33"/>
        <v>2.2601428571428571E-2</v>
      </c>
      <c r="AQ85" s="35">
        <f t="shared" si="33"/>
        <v>9.2014285714285722E-3</v>
      </c>
      <c r="AR85">
        <v>3.6900000000000002E-2</v>
      </c>
      <c r="AS85">
        <v>-3.8999999999999998E-3</v>
      </c>
      <c r="AT85">
        <v>8.6E-3</v>
      </c>
      <c r="AU85" s="35">
        <f t="shared" si="34"/>
        <v>9.8342857142857051E-3</v>
      </c>
      <c r="AV85" s="35">
        <f t="shared" si="35"/>
        <v>4.0142857142857168E-4</v>
      </c>
      <c r="AW85" s="35">
        <f t="shared" si="35"/>
        <v>1.2901428571428571E-2</v>
      </c>
      <c r="AX85">
        <v>1.1599999999999999E-2</v>
      </c>
      <c r="AY85">
        <v>-5.0900000000000001E-2</v>
      </c>
      <c r="AZ85">
        <v>-3.5000000000000001E-3</v>
      </c>
      <c r="BA85" s="35">
        <f t="shared" si="36"/>
        <v>3.1054285714285743E-2</v>
      </c>
      <c r="BB85" s="35">
        <f t="shared" si="37"/>
        <v>5.5201428571428575E-2</v>
      </c>
      <c r="BC85" s="35">
        <f t="shared" si="37"/>
        <v>8.0142857142857142E-4</v>
      </c>
    </row>
    <row r="86" spans="1:55" ht="15">
      <c r="A86" s="1">
        <v>80</v>
      </c>
      <c r="B86">
        <v>0.1152</v>
      </c>
      <c r="C86">
        <v>-3.8E-3</v>
      </c>
      <c r="D86">
        <v>-0.01</v>
      </c>
      <c r="E86" s="34">
        <f t="shared" si="19"/>
        <v>5.5021428571428443E-3</v>
      </c>
      <c r="F86" s="34">
        <f t="shared" si="20"/>
        <v>2.9285714285714288E-4</v>
      </c>
      <c r="G86" s="34">
        <f t="shared" si="21"/>
        <v>1.4301428571428573E-2</v>
      </c>
      <c r="H86">
        <v>7.9799999999999996E-2</v>
      </c>
      <c r="I86">
        <v>-1.2E-2</v>
      </c>
      <c r="J86">
        <v>1.15E-2</v>
      </c>
      <c r="K86" s="35">
        <f t="shared" si="22"/>
        <v>1.1164285714285724E-2</v>
      </c>
      <c r="L86" s="35">
        <f t="shared" si="23"/>
        <v>1.6301428571428571E-2</v>
      </c>
      <c r="M86" s="35">
        <f t="shared" si="23"/>
        <v>1.580142857142857E-2</v>
      </c>
      <c r="N86">
        <v>0.1143</v>
      </c>
      <c r="O86">
        <v>-6.7999999999999996E-3</v>
      </c>
      <c r="P86">
        <v>-4.0000000000000001E-3</v>
      </c>
      <c r="Q86" s="35">
        <f t="shared" si="24"/>
        <v>4.2328571428571909E-3</v>
      </c>
      <c r="R86" s="35">
        <f t="shared" si="25"/>
        <v>1.1101428571428571E-2</v>
      </c>
      <c r="S86" s="35">
        <f t="shared" si="25"/>
        <v>3.0142857142857141E-4</v>
      </c>
      <c r="T86">
        <v>0.106</v>
      </c>
      <c r="U86">
        <v>-1.23E-2</v>
      </c>
      <c r="V86">
        <v>-1.35E-2</v>
      </c>
      <c r="W86" s="35">
        <f t="shared" si="26"/>
        <v>1.8214285714283907E-4</v>
      </c>
      <c r="X86" s="35">
        <f t="shared" si="27"/>
        <v>1.6601428571428573E-2</v>
      </c>
      <c r="Y86" s="35">
        <f t="shared" si="27"/>
        <v>1.7801428571428572E-2</v>
      </c>
      <c r="Z86">
        <v>8.8400000000000006E-2</v>
      </c>
      <c r="AA86">
        <v>-2.4E-2</v>
      </c>
      <c r="AB86">
        <v>3.3999999999999998E-3</v>
      </c>
      <c r="AC86" s="35">
        <f t="shared" si="28"/>
        <v>2.5057142857143055E-3</v>
      </c>
      <c r="AD86" s="35">
        <f t="shared" si="29"/>
        <v>2.8301428571428571E-2</v>
      </c>
      <c r="AE86" s="35">
        <f t="shared" si="29"/>
        <v>7.7014285714285709E-3</v>
      </c>
      <c r="AF86">
        <v>0.1027</v>
      </c>
      <c r="AG86">
        <v>-3.5499999999999997E-2</v>
      </c>
      <c r="AH86">
        <v>-1.7999999999999999E-2</v>
      </c>
      <c r="AI86" s="35">
        <f t="shared" si="30"/>
        <v>4.6321428571429041E-3</v>
      </c>
      <c r="AJ86" s="35">
        <f t="shared" si="31"/>
        <v>3.9801428571428571E-2</v>
      </c>
      <c r="AK86" s="35">
        <f t="shared" si="31"/>
        <v>2.2301428571428569E-2</v>
      </c>
      <c r="AL86">
        <v>8.7800000000000003E-2</v>
      </c>
      <c r="AM86">
        <v>-1.47E-2</v>
      </c>
      <c r="AN86">
        <v>2.8999999999999998E-3</v>
      </c>
      <c r="AO86" s="35">
        <f t="shared" si="32"/>
        <v>8.2214285714285462E-4</v>
      </c>
      <c r="AP86" s="35">
        <f t="shared" si="33"/>
        <v>1.9001428571428572E-2</v>
      </c>
      <c r="AQ86" s="35">
        <f t="shared" si="33"/>
        <v>7.2014285714285713E-3</v>
      </c>
      <c r="AR86">
        <v>3.4000000000000002E-2</v>
      </c>
      <c r="AS86">
        <v>-5.3E-3</v>
      </c>
      <c r="AT86">
        <v>4.0000000000000002E-4</v>
      </c>
      <c r="AU86" s="35">
        <f t="shared" si="34"/>
        <v>1.2734285714285705E-2</v>
      </c>
      <c r="AV86" s="35">
        <f t="shared" si="35"/>
        <v>9.6014285714285715E-3</v>
      </c>
      <c r="AW86" s="35">
        <f t="shared" si="35"/>
        <v>4.7014285714285717E-3</v>
      </c>
      <c r="AX86">
        <v>3.7100000000000001E-2</v>
      </c>
      <c r="AY86">
        <v>-3.9100000000000003E-2</v>
      </c>
      <c r="AZ86">
        <v>-5.0000000000000001E-4</v>
      </c>
      <c r="BA86" s="35">
        <f t="shared" si="36"/>
        <v>5.5542857142857407E-3</v>
      </c>
      <c r="BB86" s="35">
        <f t="shared" si="37"/>
        <v>4.3401428571428577E-2</v>
      </c>
      <c r="BC86" s="35">
        <f t="shared" si="37"/>
        <v>3.8014285714285715E-3</v>
      </c>
    </row>
    <row r="87" spans="1:55" ht="15">
      <c r="A87" s="1">
        <v>81</v>
      </c>
      <c r="B87">
        <v>0.1166</v>
      </c>
      <c r="C87">
        <v>-4.7000000000000002E-3</v>
      </c>
      <c r="D87">
        <v>-0.01</v>
      </c>
      <c r="E87" s="34">
        <f t="shared" si="19"/>
        <v>6.9021428571428428E-3</v>
      </c>
      <c r="F87" s="34">
        <f t="shared" si="20"/>
        <v>8.7928571428571439E-3</v>
      </c>
      <c r="G87" s="34">
        <f t="shared" si="21"/>
        <v>1.4301428571428573E-2</v>
      </c>
      <c r="H87">
        <v>8.3199999999999996E-2</v>
      </c>
      <c r="I87">
        <v>-5.7999999999999996E-3</v>
      </c>
      <c r="J87">
        <v>3.3E-3</v>
      </c>
      <c r="K87" s="35">
        <f t="shared" si="22"/>
        <v>7.7642857142857236E-3</v>
      </c>
      <c r="L87" s="35">
        <f t="shared" si="23"/>
        <v>1.010142857142857E-2</v>
      </c>
      <c r="M87" s="35">
        <f t="shared" si="23"/>
        <v>7.6014285714285715E-3</v>
      </c>
      <c r="N87">
        <v>0.1167</v>
      </c>
      <c r="O87">
        <v>-5.7999999999999996E-3</v>
      </c>
      <c r="P87">
        <v>-2.9999999999999997E-4</v>
      </c>
      <c r="Q87" s="35">
        <f t="shared" si="24"/>
        <v>1.8328571428571916E-3</v>
      </c>
      <c r="R87" s="35">
        <f t="shared" si="25"/>
        <v>1.010142857142857E-2</v>
      </c>
      <c r="S87" s="35">
        <f t="shared" si="25"/>
        <v>4.0014285714285716E-3</v>
      </c>
      <c r="T87">
        <v>0.1076</v>
      </c>
      <c r="U87">
        <v>-1.09E-2</v>
      </c>
      <c r="V87">
        <v>-1.11E-2</v>
      </c>
      <c r="W87" s="35">
        <f t="shared" si="26"/>
        <v>1.7821428571428433E-3</v>
      </c>
      <c r="X87" s="35">
        <f t="shared" si="27"/>
        <v>1.5201428571428571E-2</v>
      </c>
      <c r="Y87" s="35">
        <f t="shared" si="27"/>
        <v>1.5401428571428573E-2</v>
      </c>
      <c r="Z87">
        <v>0.10680000000000001</v>
      </c>
      <c r="AA87">
        <v>-2.8899999999999999E-2</v>
      </c>
      <c r="AB87">
        <v>0</v>
      </c>
      <c r="AC87" s="35">
        <f t="shared" si="28"/>
        <v>1.5894285714285694E-2</v>
      </c>
      <c r="AD87" s="35">
        <f t="shared" si="29"/>
        <v>3.3201428571428569E-2</v>
      </c>
      <c r="AE87" s="35">
        <f t="shared" si="29"/>
        <v>4.3014285714285715E-3</v>
      </c>
      <c r="AF87">
        <v>9.5399999999999999E-2</v>
      </c>
      <c r="AG87">
        <v>-3.9600000000000003E-2</v>
      </c>
      <c r="AH87">
        <v>-2.5000000000000001E-3</v>
      </c>
      <c r="AI87" s="35">
        <f t="shared" si="30"/>
        <v>1.1932142857142905E-2</v>
      </c>
      <c r="AJ87" s="35">
        <f t="shared" si="31"/>
        <v>4.3901428571428577E-2</v>
      </c>
      <c r="AK87" s="35">
        <f t="shared" si="31"/>
        <v>1.8014285714285714E-3</v>
      </c>
      <c r="AL87">
        <v>8.3099999999999993E-2</v>
      </c>
      <c r="AM87">
        <v>-2E-3</v>
      </c>
      <c r="AN87">
        <v>-2.7000000000000001E-3</v>
      </c>
      <c r="AO87" s="35">
        <f t="shared" si="32"/>
        <v>3.8778571428571551E-3</v>
      </c>
      <c r="AP87" s="35">
        <f t="shared" si="33"/>
        <v>2.3014285714285715E-3</v>
      </c>
      <c r="AQ87" s="35">
        <f t="shared" si="33"/>
        <v>1.6014285714285714E-3</v>
      </c>
      <c r="AR87">
        <v>3.1099999999999999E-2</v>
      </c>
      <c r="AS87">
        <v>-2.5499999999999998E-2</v>
      </c>
      <c r="AT87">
        <v>-5.5999999999999999E-3</v>
      </c>
      <c r="AU87" s="35">
        <f t="shared" si="34"/>
        <v>1.5634285714285708E-2</v>
      </c>
      <c r="AV87" s="35">
        <f t="shared" si="35"/>
        <v>2.9801428571428569E-2</v>
      </c>
      <c r="AW87" s="35">
        <f t="shared" si="35"/>
        <v>9.9014285714285714E-3</v>
      </c>
      <c r="AX87">
        <v>5.5599999999999997E-2</v>
      </c>
      <c r="AY87">
        <v>-1.8499999999999999E-2</v>
      </c>
      <c r="AZ87">
        <v>-4.4000000000000003E-3</v>
      </c>
      <c r="BA87" s="35">
        <f t="shared" si="36"/>
        <v>1.2945714285714255E-2</v>
      </c>
      <c r="BB87" s="35">
        <f t="shared" si="37"/>
        <v>2.280142857142857E-2</v>
      </c>
      <c r="BC87" s="35">
        <f t="shared" si="37"/>
        <v>8.7014285714285718E-3</v>
      </c>
    </row>
    <row r="88" spans="1:55" ht="15">
      <c r="A88" s="1">
        <v>82</v>
      </c>
      <c r="B88">
        <v>0.1171</v>
      </c>
      <c r="C88">
        <v>-9.2999999999999992E-3</v>
      </c>
      <c r="D88">
        <v>-1.11E-2</v>
      </c>
      <c r="E88" s="34">
        <f t="shared" si="19"/>
        <v>7.4021428571428433E-3</v>
      </c>
      <c r="F88" s="34">
        <f t="shared" si="20"/>
        <v>1.3392857142857142E-2</v>
      </c>
      <c r="G88" s="34">
        <f t="shared" si="21"/>
        <v>1.5401428571428573E-2</v>
      </c>
      <c r="H88">
        <v>7.1199999999999999E-2</v>
      </c>
      <c r="I88">
        <v>3.3999999999999998E-3</v>
      </c>
      <c r="J88">
        <v>-0.01</v>
      </c>
      <c r="K88" s="35">
        <f t="shared" si="22"/>
        <v>1.976428571428572E-2</v>
      </c>
      <c r="L88" s="35">
        <f t="shared" si="23"/>
        <v>7.7014285714285709E-3</v>
      </c>
      <c r="M88" s="35">
        <f t="shared" si="23"/>
        <v>1.4301428571428573E-2</v>
      </c>
      <c r="N88">
        <v>0.11840000000000001</v>
      </c>
      <c r="O88">
        <v>2.0999999999999999E-3</v>
      </c>
      <c r="P88">
        <v>-8.9999999999999998E-4</v>
      </c>
      <c r="Q88" s="35">
        <f t="shared" si="24"/>
        <v>1.3285714285718453E-4</v>
      </c>
      <c r="R88" s="35">
        <f t="shared" si="25"/>
        <v>6.4014285714285718E-3</v>
      </c>
      <c r="S88" s="35">
        <f t="shared" si="25"/>
        <v>3.4014285714285717E-3</v>
      </c>
      <c r="T88">
        <v>0.10680000000000001</v>
      </c>
      <c r="U88">
        <v>-7.3000000000000001E-3</v>
      </c>
      <c r="V88">
        <v>-5.1999999999999998E-3</v>
      </c>
      <c r="W88" s="35">
        <f t="shared" si="26"/>
        <v>9.821428571428481E-4</v>
      </c>
      <c r="X88" s="35">
        <f t="shared" si="27"/>
        <v>1.1601428571428572E-2</v>
      </c>
      <c r="Y88" s="35">
        <f t="shared" si="27"/>
        <v>9.5014285714285704E-3</v>
      </c>
      <c r="Z88">
        <v>9.9900000000000003E-2</v>
      </c>
      <c r="AA88">
        <v>-2.2499999999999999E-2</v>
      </c>
      <c r="AB88">
        <v>-1.6000000000000001E-3</v>
      </c>
      <c r="AC88" s="35">
        <f t="shared" si="28"/>
        <v>8.9942857142856908E-3</v>
      </c>
      <c r="AD88" s="35">
        <f t="shared" si="29"/>
        <v>2.680142857142857E-2</v>
      </c>
      <c r="AE88" s="35">
        <f t="shared" si="29"/>
        <v>2.7014285714285716E-3</v>
      </c>
      <c r="AF88">
        <v>0.1021</v>
      </c>
      <c r="AG88">
        <v>-3.0499999999999999E-2</v>
      </c>
      <c r="AH88">
        <v>3.3999999999999998E-3</v>
      </c>
      <c r="AI88" s="35">
        <f t="shared" si="30"/>
        <v>5.2321428571429074E-3</v>
      </c>
      <c r="AJ88" s="35">
        <f t="shared" si="31"/>
        <v>3.4801428571428573E-2</v>
      </c>
      <c r="AK88" s="35">
        <f t="shared" si="31"/>
        <v>7.7014285714285709E-3</v>
      </c>
      <c r="AL88">
        <v>7.8299999999999995E-2</v>
      </c>
      <c r="AM88">
        <v>-5.9999999999999995E-4</v>
      </c>
      <c r="AN88">
        <v>1.6999999999999999E-3</v>
      </c>
      <c r="AO88" s="35">
        <f t="shared" si="32"/>
        <v>8.6778571428571538E-3</v>
      </c>
      <c r="AP88" s="35">
        <f t="shared" si="33"/>
        <v>3.7014285714285717E-3</v>
      </c>
      <c r="AQ88" s="35">
        <f t="shared" si="33"/>
        <v>6.0014285714285716E-3</v>
      </c>
      <c r="AR88">
        <v>3.6999999999999998E-2</v>
      </c>
      <c r="AS88">
        <v>-1.6799999999999999E-2</v>
      </c>
      <c r="AT88">
        <v>-6.9999999999999999E-4</v>
      </c>
      <c r="AU88" s="35">
        <f t="shared" si="34"/>
        <v>9.7342857142857092E-3</v>
      </c>
      <c r="AV88" s="35">
        <f t="shared" si="35"/>
        <v>2.110142857142857E-2</v>
      </c>
      <c r="AW88" s="35">
        <f t="shared" si="35"/>
        <v>3.6014285714285714E-3</v>
      </c>
      <c r="AX88">
        <v>6.93E-2</v>
      </c>
      <c r="AY88">
        <v>-1.6000000000000001E-3</v>
      </c>
      <c r="AZ88">
        <v>-1.0999999999999999E-2</v>
      </c>
      <c r="BA88" s="35">
        <f t="shared" si="36"/>
        <v>2.6645714285714259E-2</v>
      </c>
      <c r="BB88" s="35">
        <f t="shared" si="37"/>
        <v>2.7014285714285716E-3</v>
      </c>
      <c r="BC88" s="35">
        <f t="shared" si="37"/>
        <v>1.530142857142857E-2</v>
      </c>
    </row>
    <row r="89" spans="1:55" ht="15">
      <c r="A89" s="1">
        <v>83</v>
      </c>
      <c r="B89">
        <v>0.1163</v>
      </c>
      <c r="C89">
        <v>2.9999999999999997E-4</v>
      </c>
      <c r="D89">
        <v>-4.0000000000000001E-3</v>
      </c>
      <c r="E89" s="34">
        <f t="shared" si="19"/>
        <v>6.6021428571428481E-3</v>
      </c>
      <c r="F89" s="34">
        <f t="shared" si="20"/>
        <v>4.3928571428571428E-3</v>
      </c>
      <c r="G89" s="34">
        <f t="shared" si="21"/>
        <v>3.0142857142857141E-4</v>
      </c>
      <c r="H89">
        <v>5.9499999999999997E-2</v>
      </c>
      <c r="I89">
        <v>-2.76E-2</v>
      </c>
      <c r="J89">
        <v>-8.8999999999999999E-3</v>
      </c>
      <c r="K89" s="35">
        <f t="shared" si="22"/>
        <v>3.1464285714285722E-2</v>
      </c>
      <c r="L89" s="35">
        <f t="shared" si="23"/>
        <v>3.1901428571428574E-2</v>
      </c>
      <c r="M89" s="35">
        <f t="shared" si="23"/>
        <v>1.3201428571428572E-2</v>
      </c>
      <c r="N89">
        <v>0.1162</v>
      </c>
      <c r="O89">
        <v>1.4E-3</v>
      </c>
      <c r="P89">
        <v>-4.1999999999999997E-3</v>
      </c>
      <c r="Q89" s="35">
        <f t="shared" si="24"/>
        <v>2.332857142857192E-3</v>
      </c>
      <c r="R89" s="35">
        <f t="shared" si="25"/>
        <v>5.7014285714285717E-3</v>
      </c>
      <c r="S89" s="35">
        <f t="shared" si="25"/>
        <v>1.0142857142857176E-4</v>
      </c>
      <c r="T89">
        <v>0.104</v>
      </c>
      <c r="U89">
        <v>-1.2500000000000001E-2</v>
      </c>
      <c r="V89">
        <v>-2.8999999999999998E-3</v>
      </c>
      <c r="W89" s="35">
        <f t="shared" si="26"/>
        <v>1.8178571428571627E-3</v>
      </c>
      <c r="X89" s="35">
        <f t="shared" si="27"/>
        <v>1.6801428571428571E-2</v>
      </c>
      <c r="Y89" s="35">
        <f t="shared" si="27"/>
        <v>1.4014285714285717E-3</v>
      </c>
      <c r="Z89">
        <v>9.4600000000000004E-2</v>
      </c>
      <c r="AA89">
        <v>-3.1E-2</v>
      </c>
      <c r="AB89">
        <v>-8.0000000000000004E-4</v>
      </c>
      <c r="AC89" s="35">
        <f t="shared" si="28"/>
        <v>3.6942857142856916E-3</v>
      </c>
      <c r="AD89" s="35">
        <f t="shared" si="29"/>
        <v>3.5301428571428574E-2</v>
      </c>
      <c r="AE89" s="35">
        <f t="shared" si="29"/>
        <v>3.5014285714285716E-3</v>
      </c>
      <c r="AF89">
        <v>0.1017</v>
      </c>
      <c r="AG89">
        <v>-3.4799999999999998E-2</v>
      </c>
      <c r="AH89">
        <v>-8.0000000000000002E-3</v>
      </c>
      <c r="AI89" s="35">
        <f t="shared" si="30"/>
        <v>5.632142857142905E-3</v>
      </c>
      <c r="AJ89" s="35">
        <f t="shared" si="31"/>
        <v>3.9101428571428572E-2</v>
      </c>
      <c r="AK89" s="35">
        <f t="shared" si="31"/>
        <v>1.2301428571428571E-2</v>
      </c>
      <c r="AL89">
        <v>8.0600000000000005E-2</v>
      </c>
      <c r="AM89">
        <v>5.0000000000000001E-4</v>
      </c>
      <c r="AN89">
        <v>-5.4000000000000003E-3</v>
      </c>
      <c r="AO89" s="35">
        <f t="shared" si="32"/>
        <v>6.3778571428571434E-3</v>
      </c>
      <c r="AP89" s="35">
        <f t="shared" si="33"/>
        <v>4.8014285714285711E-3</v>
      </c>
      <c r="AQ89" s="35">
        <f t="shared" si="33"/>
        <v>9.7014285714285727E-3</v>
      </c>
      <c r="AR89">
        <v>4.1599999999999998E-2</v>
      </c>
      <c r="AS89">
        <v>-5.8999999999999999E-3</v>
      </c>
      <c r="AT89">
        <v>2.2000000000000001E-3</v>
      </c>
      <c r="AU89" s="35">
        <f t="shared" si="34"/>
        <v>5.1342857142857093E-3</v>
      </c>
      <c r="AV89" s="35">
        <f t="shared" si="35"/>
        <v>1.0201428571428571E-2</v>
      </c>
      <c r="AW89" s="35">
        <f t="shared" si="35"/>
        <v>6.5014285714285712E-3</v>
      </c>
      <c r="AX89">
        <v>8.1299999999999997E-2</v>
      </c>
      <c r="AY89">
        <v>-1.7299999999999999E-2</v>
      </c>
      <c r="AZ89">
        <v>-2.29E-2</v>
      </c>
      <c r="BA89" s="35">
        <f t="shared" si="36"/>
        <v>3.8645714285714255E-2</v>
      </c>
      <c r="BB89" s="35">
        <f t="shared" si="37"/>
        <v>2.160142857142857E-2</v>
      </c>
      <c r="BC89" s="35">
        <f t="shared" si="37"/>
        <v>2.7201428571428571E-2</v>
      </c>
    </row>
    <row r="90" spans="1:55" ht="15">
      <c r="A90" s="1">
        <v>84</v>
      </c>
      <c r="B90">
        <v>0.1178</v>
      </c>
      <c r="C90">
        <v>3.7000000000000002E-3</v>
      </c>
      <c r="D90">
        <v>-7.7999999999999996E-3</v>
      </c>
      <c r="E90" s="34">
        <f t="shared" si="19"/>
        <v>8.1021428571428494E-3</v>
      </c>
      <c r="F90" s="34">
        <f t="shared" si="20"/>
        <v>7.792857142857143E-3</v>
      </c>
      <c r="G90" s="34">
        <f t="shared" si="21"/>
        <v>1.2101428571428572E-2</v>
      </c>
      <c r="H90">
        <v>7.8799999999999995E-2</v>
      </c>
      <c r="I90">
        <v>-1.06E-2</v>
      </c>
      <c r="J90">
        <v>7.1000000000000004E-3</v>
      </c>
      <c r="K90" s="35">
        <f t="shared" si="22"/>
        <v>1.2164285714285725E-2</v>
      </c>
      <c r="L90" s="35">
        <f t="shared" si="23"/>
        <v>1.4901428571428572E-2</v>
      </c>
      <c r="M90" s="35">
        <f t="shared" si="23"/>
        <v>1.1401428571428573E-2</v>
      </c>
      <c r="N90">
        <v>0.108</v>
      </c>
      <c r="O90">
        <v>2.9999999999999997E-4</v>
      </c>
      <c r="P90">
        <v>3.0000000000000001E-3</v>
      </c>
      <c r="Q90" s="35">
        <f t="shared" si="24"/>
        <v>1.0532857142857191E-2</v>
      </c>
      <c r="R90" s="35">
        <f t="shared" si="25"/>
        <v>4.6014285714285714E-3</v>
      </c>
      <c r="S90" s="35">
        <f t="shared" si="25"/>
        <v>7.3014285714285716E-3</v>
      </c>
      <c r="T90">
        <v>0.1081</v>
      </c>
      <c r="U90">
        <v>-1.23E-2</v>
      </c>
      <c r="V90">
        <v>-3.7000000000000002E-3</v>
      </c>
      <c r="W90" s="35">
        <f t="shared" si="26"/>
        <v>2.2821428571428437E-3</v>
      </c>
      <c r="X90" s="35">
        <f t="shared" si="27"/>
        <v>1.6601428571428573E-2</v>
      </c>
      <c r="Y90" s="35">
        <f t="shared" si="27"/>
        <v>6.0142857142857133E-4</v>
      </c>
      <c r="Z90">
        <v>9.4600000000000004E-2</v>
      </c>
      <c r="AA90">
        <v>-2.2599999999999999E-2</v>
      </c>
      <c r="AB90">
        <v>5.0000000000000001E-4</v>
      </c>
      <c r="AC90" s="35">
        <f t="shared" si="28"/>
        <v>3.6942857142856916E-3</v>
      </c>
      <c r="AD90" s="35">
        <f t="shared" si="29"/>
        <v>2.6901428571428569E-2</v>
      </c>
      <c r="AE90" s="35">
        <f t="shared" si="29"/>
        <v>4.8014285714285711E-3</v>
      </c>
      <c r="AF90">
        <v>0.10290000000000001</v>
      </c>
      <c r="AG90">
        <v>-2.87E-2</v>
      </c>
      <c r="AH90">
        <v>-1.1299999999999999E-2</v>
      </c>
      <c r="AI90" s="35">
        <f t="shared" si="30"/>
        <v>4.4321428571428984E-3</v>
      </c>
      <c r="AJ90" s="35">
        <f t="shared" si="31"/>
        <v>3.300142857142857E-2</v>
      </c>
      <c r="AK90" s="35">
        <f t="shared" si="31"/>
        <v>1.5601428571428572E-2</v>
      </c>
      <c r="AL90">
        <v>8.4900000000000003E-2</v>
      </c>
      <c r="AM90">
        <v>-1.2999999999999999E-3</v>
      </c>
      <c r="AN90">
        <v>-7.9000000000000008E-3</v>
      </c>
      <c r="AO90" s="35">
        <f t="shared" si="32"/>
        <v>2.0778571428571452E-3</v>
      </c>
      <c r="AP90" s="35">
        <f t="shared" si="33"/>
        <v>3.0014285714285716E-3</v>
      </c>
      <c r="AQ90" s="35">
        <f t="shared" si="33"/>
        <v>1.2201428571428571E-2</v>
      </c>
      <c r="AR90">
        <v>5.8999999999999997E-2</v>
      </c>
      <c r="AS90">
        <v>1.2800000000000001E-2</v>
      </c>
      <c r="AT90">
        <v>-6.7000000000000002E-3</v>
      </c>
      <c r="AU90" s="35">
        <f t="shared" si="34"/>
        <v>1.226571428571429E-2</v>
      </c>
      <c r="AV90" s="35">
        <f t="shared" si="35"/>
        <v>1.7101428571428573E-2</v>
      </c>
      <c r="AW90" s="35">
        <f t="shared" si="35"/>
        <v>1.1001428571428572E-2</v>
      </c>
      <c r="AX90">
        <v>7.3999999999999996E-2</v>
      </c>
      <c r="AY90">
        <v>2.7000000000000001E-3</v>
      </c>
      <c r="AZ90">
        <v>-1.4200000000000001E-2</v>
      </c>
      <c r="BA90" s="35">
        <f t="shared" si="36"/>
        <v>3.1345714285714255E-2</v>
      </c>
      <c r="BB90" s="35">
        <f t="shared" si="37"/>
        <v>7.0014285714285716E-3</v>
      </c>
      <c r="BC90" s="35">
        <f t="shared" si="37"/>
        <v>1.8501428571428571E-2</v>
      </c>
    </row>
    <row r="91" spans="1:55" ht="15">
      <c r="A91" s="1">
        <v>85</v>
      </c>
      <c r="B91">
        <v>0.115</v>
      </c>
      <c r="C91">
        <v>4.4000000000000003E-3</v>
      </c>
      <c r="D91">
        <v>-1.17E-2</v>
      </c>
      <c r="E91" s="34">
        <f t="shared" si="19"/>
        <v>5.3021428571428525E-3</v>
      </c>
      <c r="F91" s="34">
        <f t="shared" si="20"/>
        <v>8.4928571428571423E-3</v>
      </c>
      <c r="G91" s="34">
        <f t="shared" si="21"/>
        <v>1.6001428571428573E-2</v>
      </c>
      <c r="H91">
        <v>7.5399999999999995E-2</v>
      </c>
      <c r="I91">
        <v>-2E-3</v>
      </c>
      <c r="J91">
        <v>-1.1999999999999999E-3</v>
      </c>
      <c r="K91" s="35">
        <f t="shared" si="22"/>
        <v>1.5564285714285725E-2</v>
      </c>
      <c r="L91" s="35">
        <f t="shared" si="23"/>
        <v>2.3014285714285715E-3</v>
      </c>
      <c r="M91" s="35">
        <f t="shared" si="23"/>
        <v>3.1014285714285718E-3</v>
      </c>
      <c r="N91">
        <v>0.1137</v>
      </c>
      <c r="O91">
        <v>4.4000000000000003E-3</v>
      </c>
      <c r="P91">
        <v>2.8999999999999998E-3</v>
      </c>
      <c r="Q91" s="35">
        <f t="shared" si="24"/>
        <v>4.8328571428571943E-3</v>
      </c>
      <c r="R91" s="35">
        <f t="shared" si="25"/>
        <v>8.7014285714285718E-3</v>
      </c>
      <c r="S91" s="35">
        <f t="shared" si="25"/>
        <v>7.2014285714285713E-3</v>
      </c>
      <c r="T91">
        <v>0.10929999999999999</v>
      </c>
      <c r="U91">
        <v>-1.29E-2</v>
      </c>
      <c r="V91">
        <v>-7.7000000000000002E-3</v>
      </c>
      <c r="W91" s="35">
        <f t="shared" si="26"/>
        <v>3.4821428571428364E-3</v>
      </c>
      <c r="X91" s="35">
        <f t="shared" si="27"/>
        <v>1.7201428571428572E-2</v>
      </c>
      <c r="Y91" s="35">
        <f t="shared" si="27"/>
        <v>1.2001428571428573E-2</v>
      </c>
      <c r="Z91">
        <v>0.10199999999999999</v>
      </c>
      <c r="AA91">
        <v>-1.1900000000000001E-2</v>
      </c>
      <c r="AB91">
        <v>-3.5000000000000001E-3</v>
      </c>
      <c r="AC91" s="35">
        <f t="shared" si="28"/>
        <v>1.1094285714285682E-2</v>
      </c>
      <c r="AD91" s="35">
        <f t="shared" si="29"/>
        <v>1.6201428571428571E-2</v>
      </c>
      <c r="AE91" s="35">
        <f t="shared" si="29"/>
        <v>8.0142857142857142E-4</v>
      </c>
      <c r="AF91">
        <v>0.1114</v>
      </c>
      <c r="AG91">
        <v>-3.5499999999999997E-2</v>
      </c>
      <c r="AH91">
        <v>-1.6799999999999999E-2</v>
      </c>
      <c r="AI91" s="35">
        <f t="shared" si="30"/>
        <v>4.0678571428570953E-3</v>
      </c>
      <c r="AJ91" s="35">
        <f t="shared" si="31"/>
        <v>3.9801428571428571E-2</v>
      </c>
      <c r="AK91" s="35">
        <f t="shared" si="31"/>
        <v>2.110142857142857E-2</v>
      </c>
      <c r="AL91">
        <v>8.9200000000000002E-2</v>
      </c>
      <c r="AM91">
        <v>6.8999999999999999E-3</v>
      </c>
      <c r="AN91">
        <v>-1.0699999999999999E-2</v>
      </c>
      <c r="AO91" s="35">
        <f t="shared" si="32"/>
        <v>2.2221428571428531E-3</v>
      </c>
      <c r="AP91" s="35">
        <f t="shared" si="33"/>
        <v>1.1201428571428571E-2</v>
      </c>
      <c r="AQ91" s="35">
        <f t="shared" si="33"/>
        <v>1.5001428571428572E-2</v>
      </c>
      <c r="AR91">
        <v>6.2600000000000003E-2</v>
      </c>
      <c r="AS91">
        <v>5.7999999999999996E-3</v>
      </c>
      <c r="AT91">
        <v>-1.6199999999999999E-2</v>
      </c>
      <c r="AU91" s="35">
        <f t="shared" si="34"/>
        <v>1.5865714285714295E-2</v>
      </c>
      <c r="AV91" s="35">
        <f t="shared" si="35"/>
        <v>1.010142857142857E-2</v>
      </c>
      <c r="AW91" s="35">
        <f t="shared" si="35"/>
        <v>2.050142857142857E-2</v>
      </c>
      <c r="AX91">
        <v>7.9000000000000001E-2</v>
      </c>
      <c r="AY91">
        <v>-1.14E-2</v>
      </c>
      <c r="AZ91">
        <v>-1.7000000000000001E-2</v>
      </c>
      <c r="BA91" s="35">
        <f t="shared" si="36"/>
        <v>3.6345714285714259E-2</v>
      </c>
      <c r="BB91" s="35">
        <f t="shared" si="37"/>
        <v>1.5701428571428571E-2</v>
      </c>
      <c r="BC91" s="35">
        <f t="shared" si="37"/>
        <v>2.1301428571428572E-2</v>
      </c>
    </row>
    <row r="92" spans="1:55" ht="15">
      <c r="A92" s="1">
        <v>86</v>
      </c>
      <c r="B92">
        <v>0.1178</v>
      </c>
      <c r="C92">
        <v>5.0000000000000001E-4</v>
      </c>
      <c r="D92">
        <v>-6.3E-3</v>
      </c>
      <c r="E92" s="34">
        <f t="shared" si="19"/>
        <v>8.1021428571428494E-3</v>
      </c>
      <c r="F92" s="34">
        <f t="shared" si="20"/>
        <v>4.5928571428571433E-3</v>
      </c>
      <c r="G92" s="34">
        <f t="shared" si="21"/>
        <v>1.0601428571428571E-2</v>
      </c>
      <c r="H92">
        <v>7.9899999999999999E-2</v>
      </c>
      <c r="I92">
        <v>-1.6000000000000001E-3</v>
      </c>
      <c r="J92">
        <v>-5.4999999999999997E-3</v>
      </c>
      <c r="K92" s="35">
        <f t="shared" si="22"/>
        <v>1.1064285714285721E-2</v>
      </c>
      <c r="L92" s="35">
        <f t="shared" si="23"/>
        <v>2.7014285714285716E-3</v>
      </c>
      <c r="M92" s="35">
        <f t="shared" si="23"/>
        <v>9.801428571428572E-3</v>
      </c>
      <c r="N92">
        <v>0.1128</v>
      </c>
      <c r="O92">
        <v>-3.3999999999999998E-3</v>
      </c>
      <c r="P92">
        <v>5.0000000000000001E-4</v>
      </c>
      <c r="Q92" s="35">
        <f t="shared" si="24"/>
        <v>5.7328571428571923E-3</v>
      </c>
      <c r="R92" s="35">
        <f t="shared" si="25"/>
        <v>9.0142857142857169E-4</v>
      </c>
      <c r="S92" s="35">
        <f t="shared" si="25"/>
        <v>4.8014285714285711E-3</v>
      </c>
      <c r="T92">
        <v>9.6799999999999997E-2</v>
      </c>
      <c r="U92">
        <v>-1.21E-2</v>
      </c>
      <c r="V92">
        <v>-6.4000000000000003E-3</v>
      </c>
      <c r="W92" s="35">
        <f t="shared" si="26"/>
        <v>9.0178571428571608E-3</v>
      </c>
      <c r="X92" s="35">
        <f t="shared" si="27"/>
        <v>1.640142857142857E-2</v>
      </c>
      <c r="Y92" s="35">
        <f t="shared" si="27"/>
        <v>1.0701428571428572E-2</v>
      </c>
      <c r="Z92">
        <v>9.5399999999999999E-2</v>
      </c>
      <c r="AA92">
        <v>-2.4899999999999999E-2</v>
      </c>
      <c r="AB92">
        <v>-1.15E-2</v>
      </c>
      <c r="AC92" s="35">
        <f t="shared" si="28"/>
        <v>4.4942857142856868E-3</v>
      </c>
      <c r="AD92" s="35">
        <f t="shared" si="29"/>
        <v>2.9201428571428569E-2</v>
      </c>
      <c r="AE92" s="35">
        <f t="shared" si="29"/>
        <v>1.580142857142857E-2</v>
      </c>
      <c r="AF92">
        <v>0.1149</v>
      </c>
      <c r="AG92">
        <v>-3.2300000000000002E-2</v>
      </c>
      <c r="AH92">
        <v>-1.46E-2</v>
      </c>
      <c r="AI92" s="35">
        <f t="shared" si="30"/>
        <v>7.5678571428570984E-3</v>
      </c>
      <c r="AJ92" s="35">
        <f t="shared" si="31"/>
        <v>3.6601428571428576E-2</v>
      </c>
      <c r="AK92" s="35">
        <f t="shared" si="31"/>
        <v>1.8901428571428572E-2</v>
      </c>
      <c r="AL92">
        <v>8.3900000000000002E-2</v>
      </c>
      <c r="AM92">
        <v>3.2000000000000002E-3</v>
      </c>
      <c r="AN92">
        <v>-1.0999999999999999E-2</v>
      </c>
      <c r="AO92" s="35">
        <f t="shared" si="32"/>
        <v>3.0778571428571461E-3</v>
      </c>
      <c r="AP92" s="35">
        <f t="shared" si="33"/>
        <v>7.5014285714285721E-3</v>
      </c>
      <c r="AQ92" s="35">
        <f t="shared" si="33"/>
        <v>1.530142857142857E-2</v>
      </c>
      <c r="AR92">
        <v>5.0099999999999999E-2</v>
      </c>
      <c r="AS92">
        <v>-9.4999999999999998E-3</v>
      </c>
      <c r="AT92">
        <v>-7.7999999999999996E-3</v>
      </c>
      <c r="AU92" s="35">
        <f t="shared" si="34"/>
        <v>3.3657142857142913E-3</v>
      </c>
      <c r="AV92" s="35">
        <f t="shared" si="35"/>
        <v>1.3801428571428572E-2</v>
      </c>
      <c r="AW92" s="35">
        <f t="shared" si="35"/>
        <v>1.2101428571428572E-2</v>
      </c>
      <c r="AX92">
        <v>7.6899999999999996E-2</v>
      </c>
      <c r="AY92">
        <v>-1.6199999999999999E-2</v>
      </c>
      <c r="AZ92">
        <v>-1.34E-2</v>
      </c>
      <c r="BA92" s="35">
        <f t="shared" si="36"/>
        <v>3.4245714285714254E-2</v>
      </c>
      <c r="BB92" s="35">
        <f t="shared" si="37"/>
        <v>2.050142857142857E-2</v>
      </c>
      <c r="BC92" s="35">
        <f t="shared" si="37"/>
        <v>1.7701428571428573E-2</v>
      </c>
    </row>
    <row r="93" spans="1:55" ht="15">
      <c r="A93" s="1">
        <v>87</v>
      </c>
      <c r="B93">
        <v>0.1173</v>
      </c>
      <c r="C93">
        <v>-6.4999999999999997E-3</v>
      </c>
      <c r="D93">
        <v>-2.7000000000000001E-3</v>
      </c>
      <c r="E93" s="34">
        <f t="shared" si="19"/>
        <v>7.602142857142849E-3</v>
      </c>
      <c r="F93" s="34">
        <f t="shared" si="20"/>
        <v>1.0592857142857143E-2</v>
      </c>
      <c r="G93" s="34">
        <f t="shared" si="21"/>
        <v>1.6014285714285714E-3</v>
      </c>
      <c r="H93">
        <v>9.3700000000000006E-2</v>
      </c>
      <c r="I93">
        <v>5.5999999999999999E-3</v>
      </c>
      <c r="J93">
        <v>-9.7999999999999997E-3</v>
      </c>
      <c r="K93" s="35">
        <f t="shared" si="22"/>
        <v>2.7357142857142858E-3</v>
      </c>
      <c r="L93" s="35">
        <f t="shared" si="23"/>
        <v>9.9014285714285714E-3</v>
      </c>
      <c r="M93" s="35">
        <f t="shared" si="23"/>
        <v>1.410142857142857E-2</v>
      </c>
      <c r="N93">
        <v>0.1159</v>
      </c>
      <c r="O93">
        <v>-4.0000000000000002E-4</v>
      </c>
      <c r="P93">
        <v>1.9E-3</v>
      </c>
      <c r="Q93" s="35">
        <f t="shared" si="24"/>
        <v>2.6328571428571867E-3</v>
      </c>
      <c r="R93" s="35">
        <f t="shared" si="25"/>
        <v>3.9014285714285713E-3</v>
      </c>
      <c r="S93" s="35">
        <f t="shared" si="25"/>
        <v>6.2014285714285713E-3</v>
      </c>
      <c r="T93">
        <v>9.4399999999999998E-2</v>
      </c>
      <c r="U93">
        <v>-1.21E-2</v>
      </c>
      <c r="V93">
        <v>-4.1000000000000003E-3</v>
      </c>
      <c r="W93" s="35">
        <f t="shared" si="26"/>
        <v>1.141785714285716E-2</v>
      </c>
      <c r="X93" s="35">
        <f t="shared" si="27"/>
        <v>1.640142857142857E-2</v>
      </c>
      <c r="Y93" s="35">
        <f t="shared" si="27"/>
        <v>2.0142857142857115E-4</v>
      </c>
      <c r="Z93">
        <v>9.7900000000000001E-2</v>
      </c>
      <c r="AA93">
        <v>-2.69E-2</v>
      </c>
      <c r="AB93">
        <v>-9.1000000000000004E-3</v>
      </c>
      <c r="AC93" s="35">
        <f t="shared" si="28"/>
        <v>6.994285714285689E-3</v>
      </c>
      <c r="AD93" s="35">
        <f t="shared" si="29"/>
        <v>3.1201428571428571E-2</v>
      </c>
      <c r="AE93" s="35">
        <f t="shared" si="29"/>
        <v>1.3401428571428571E-2</v>
      </c>
      <c r="AF93">
        <v>0.1208</v>
      </c>
      <c r="AG93">
        <v>-2.3599999999999999E-2</v>
      </c>
      <c r="AH93">
        <v>-1.0800000000000001E-2</v>
      </c>
      <c r="AI93" s="35">
        <f t="shared" si="30"/>
        <v>1.3467857142857101E-2</v>
      </c>
      <c r="AJ93" s="35">
        <f t="shared" si="31"/>
        <v>2.790142857142857E-2</v>
      </c>
      <c r="AK93" s="35">
        <f t="shared" si="31"/>
        <v>1.5101428571428571E-2</v>
      </c>
      <c r="AL93">
        <v>8.2199999999999995E-2</v>
      </c>
      <c r="AM93">
        <v>-3.0999999999999999E-3</v>
      </c>
      <c r="AN93">
        <v>-8.3999999999999995E-3</v>
      </c>
      <c r="AO93" s="35">
        <f t="shared" si="32"/>
        <v>4.7778571428571531E-3</v>
      </c>
      <c r="AP93" s="35">
        <f t="shared" si="33"/>
        <v>1.2014285714285716E-3</v>
      </c>
      <c r="AQ93" s="35">
        <f t="shared" si="33"/>
        <v>1.2701428571428572E-2</v>
      </c>
      <c r="AR93">
        <v>5.3199999999999997E-2</v>
      </c>
      <c r="AS93">
        <v>1.5800000000000002E-2</v>
      </c>
      <c r="AT93">
        <v>2E-3</v>
      </c>
      <c r="AU93" s="35">
        <f t="shared" si="34"/>
        <v>6.4657142857142899E-3</v>
      </c>
      <c r="AV93" s="35">
        <f t="shared" si="35"/>
        <v>2.0101428571428572E-2</v>
      </c>
      <c r="AW93" s="35">
        <f t="shared" si="35"/>
        <v>6.3014285714285715E-3</v>
      </c>
      <c r="AX93">
        <v>6.3899999999999998E-2</v>
      </c>
      <c r="AY93">
        <v>2.2000000000000001E-3</v>
      </c>
      <c r="AZ93">
        <v>-9.4000000000000004E-3</v>
      </c>
      <c r="BA93" s="35">
        <f t="shared" si="36"/>
        <v>2.1245714285714257E-2</v>
      </c>
      <c r="BB93" s="35">
        <f t="shared" si="37"/>
        <v>6.5014285714285712E-3</v>
      </c>
      <c r="BC93" s="35">
        <f t="shared" si="37"/>
        <v>1.3701428571428573E-2</v>
      </c>
    </row>
    <row r="94" spans="1:55" ht="15">
      <c r="A94" s="1">
        <v>88</v>
      </c>
      <c r="B94">
        <v>0.11269999999999999</v>
      </c>
      <c r="C94">
        <v>-4.8999999999999998E-3</v>
      </c>
      <c r="D94">
        <v>-1E-4</v>
      </c>
      <c r="E94" s="34">
        <f t="shared" si="19"/>
        <v>3.0021428571428421E-3</v>
      </c>
      <c r="F94" s="34">
        <f t="shared" si="20"/>
        <v>8.9928571428571427E-3</v>
      </c>
      <c r="G94" s="34">
        <f t="shared" si="21"/>
        <v>4.2014285714285712E-3</v>
      </c>
      <c r="H94">
        <v>6.2199999999999998E-2</v>
      </c>
      <c r="I94">
        <v>-2.1700000000000001E-2</v>
      </c>
      <c r="J94">
        <v>2.7000000000000001E-3</v>
      </c>
      <c r="K94" s="35">
        <f t="shared" si="22"/>
        <v>2.8764285714285721E-2</v>
      </c>
      <c r="L94" s="35">
        <f t="shared" si="23"/>
        <v>2.6001428571428571E-2</v>
      </c>
      <c r="M94" s="35">
        <f t="shared" si="23"/>
        <v>7.0014285714285716E-3</v>
      </c>
      <c r="N94">
        <v>0.11890000000000001</v>
      </c>
      <c r="O94">
        <v>-3.7000000000000002E-3</v>
      </c>
      <c r="P94">
        <v>4.4000000000000003E-3</v>
      </c>
      <c r="Q94" s="35">
        <f t="shared" si="24"/>
        <v>3.6714285714281591E-4</v>
      </c>
      <c r="R94" s="35">
        <f t="shared" si="25"/>
        <v>6.0142857142857133E-4</v>
      </c>
      <c r="S94" s="35">
        <f t="shared" si="25"/>
        <v>8.7014285714285718E-3</v>
      </c>
      <c r="T94">
        <v>9.11E-2</v>
      </c>
      <c r="U94">
        <v>-1.5800000000000002E-2</v>
      </c>
      <c r="V94">
        <v>0</v>
      </c>
      <c r="W94" s="35">
        <f t="shared" si="26"/>
        <v>1.4717857142857158E-2</v>
      </c>
      <c r="X94" s="35">
        <f t="shared" si="27"/>
        <v>2.0101428571428572E-2</v>
      </c>
      <c r="Y94" s="35">
        <f t="shared" si="27"/>
        <v>4.3014285714285715E-3</v>
      </c>
      <c r="Z94">
        <v>9.01E-2</v>
      </c>
      <c r="AA94">
        <v>-2.92E-2</v>
      </c>
      <c r="AB94">
        <v>-4.1999999999999997E-3</v>
      </c>
      <c r="AC94" s="35">
        <f t="shared" si="28"/>
        <v>8.0571428571431236E-4</v>
      </c>
      <c r="AD94" s="35">
        <f t="shared" si="29"/>
        <v>3.3501428571428571E-2</v>
      </c>
      <c r="AE94" s="35">
        <f t="shared" si="29"/>
        <v>1.0142857142857176E-4</v>
      </c>
      <c r="AF94">
        <v>0.121</v>
      </c>
      <c r="AG94">
        <v>-3.1300000000000001E-2</v>
      </c>
      <c r="AH94">
        <v>-1.04E-2</v>
      </c>
      <c r="AI94" s="35">
        <f t="shared" si="30"/>
        <v>1.3667857142857093E-2</v>
      </c>
      <c r="AJ94" s="35">
        <f t="shared" si="31"/>
        <v>3.5601428571428576E-2</v>
      </c>
      <c r="AK94" s="35">
        <f t="shared" si="31"/>
        <v>1.470142857142857E-2</v>
      </c>
      <c r="AL94">
        <v>8.5900000000000004E-2</v>
      </c>
      <c r="AM94">
        <v>-3.5999999999999999E-3</v>
      </c>
      <c r="AN94">
        <v>-7.7000000000000002E-3</v>
      </c>
      <c r="AO94" s="35">
        <f t="shared" si="32"/>
        <v>1.0778571428571443E-3</v>
      </c>
      <c r="AP94" s="35">
        <f t="shared" si="33"/>
        <v>7.014285714285716E-4</v>
      </c>
      <c r="AQ94" s="35">
        <f t="shared" si="33"/>
        <v>1.2001428571428573E-2</v>
      </c>
      <c r="AR94">
        <v>5.2600000000000001E-2</v>
      </c>
      <c r="AS94">
        <v>3.0000000000000001E-3</v>
      </c>
      <c r="AT94">
        <v>-1.1999999999999999E-3</v>
      </c>
      <c r="AU94" s="35">
        <f t="shared" si="34"/>
        <v>5.8657142857142935E-3</v>
      </c>
      <c r="AV94" s="35">
        <f t="shared" si="35"/>
        <v>7.3014285714285716E-3</v>
      </c>
      <c r="AW94" s="35">
        <f t="shared" si="35"/>
        <v>3.1014285714285718E-3</v>
      </c>
      <c r="AX94">
        <v>6.4699999999999994E-2</v>
      </c>
      <c r="AY94">
        <v>-2.9700000000000001E-2</v>
      </c>
      <c r="AZ94">
        <v>-2.06E-2</v>
      </c>
      <c r="BA94" s="35">
        <f t="shared" si="36"/>
        <v>2.2045714285714252E-2</v>
      </c>
      <c r="BB94" s="35">
        <f t="shared" si="37"/>
        <v>3.4001428571428571E-2</v>
      </c>
      <c r="BC94" s="35">
        <f t="shared" si="37"/>
        <v>2.4901428571428571E-2</v>
      </c>
    </row>
    <row r="95" spans="1:55" ht="15">
      <c r="A95" s="1">
        <v>89</v>
      </c>
      <c r="B95">
        <v>0.1163</v>
      </c>
      <c r="C95">
        <v>-3.3E-3</v>
      </c>
      <c r="D95">
        <v>-4.0000000000000002E-4</v>
      </c>
      <c r="E95" s="34">
        <f t="shared" si="19"/>
        <v>6.6021428571428481E-3</v>
      </c>
      <c r="F95" s="34">
        <f t="shared" si="20"/>
        <v>7.9285714285714289E-4</v>
      </c>
      <c r="G95" s="34">
        <f t="shared" si="21"/>
        <v>3.9014285714285713E-3</v>
      </c>
      <c r="H95">
        <v>7.8299999999999995E-2</v>
      </c>
      <c r="I95">
        <v>-1.8100000000000002E-2</v>
      </c>
      <c r="J95">
        <v>1.2E-2</v>
      </c>
      <c r="K95" s="35">
        <f t="shared" si="22"/>
        <v>1.2664285714285725E-2</v>
      </c>
      <c r="L95" s="35">
        <f t="shared" si="23"/>
        <v>2.2401428571428572E-2</v>
      </c>
      <c r="M95" s="35">
        <f t="shared" si="23"/>
        <v>1.6301428571428571E-2</v>
      </c>
      <c r="N95">
        <v>0.1241</v>
      </c>
      <c r="O95">
        <v>-3.0000000000000001E-3</v>
      </c>
      <c r="P95">
        <v>4.0000000000000001E-3</v>
      </c>
      <c r="Q95" s="35">
        <f t="shared" si="24"/>
        <v>5.5671428571428122E-3</v>
      </c>
      <c r="R95" s="35">
        <f t="shared" si="25"/>
        <v>1.3014285714285714E-3</v>
      </c>
      <c r="S95" s="35">
        <f t="shared" si="25"/>
        <v>8.3014285714285707E-3</v>
      </c>
      <c r="T95">
        <v>9.7799999999999998E-2</v>
      </c>
      <c r="U95">
        <v>-1.2500000000000001E-2</v>
      </c>
      <c r="V95">
        <v>5.4999999999999997E-3</v>
      </c>
      <c r="W95" s="35">
        <f t="shared" si="26"/>
        <v>8.0178571428571599E-3</v>
      </c>
      <c r="X95" s="35">
        <f t="shared" si="27"/>
        <v>1.6801428571428571E-2</v>
      </c>
      <c r="Y95" s="35">
        <f t="shared" si="27"/>
        <v>9.801428571428572E-3</v>
      </c>
      <c r="Z95">
        <v>9.0399999999999994E-2</v>
      </c>
      <c r="AA95">
        <v>-3.1E-2</v>
      </c>
      <c r="AB95">
        <v>-2.5999999999999999E-3</v>
      </c>
      <c r="AC95" s="35">
        <f t="shared" si="28"/>
        <v>5.0571428571431765E-4</v>
      </c>
      <c r="AD95" s="35">
        <f t="shared" si="29"/>
        <v>3.5301428571428574E-2</v>
      </c>
      <c r="AE95" s="35">
        <f t="shared" si="29"/>
        <v>1.7014285714285716E-3</v>
      </c>
      <c r="AF95">
        <v>0.1113</v>
      </c>
      <c r="AG95">
        <v>-2.52E-2</v>
      </c>
      <c r="AH95">
        <v>-7.9000000000000008E-3</v>
      </c>
      <c r="AI95" s="35">
        <f t="shared" si="30"/>
        <v>3.9678571428570925E-3</v>
      </c>
      <c r="AJ95" s="35">
        <f t="shared" si="31"/>
        <v>2.9501428571428571E-2</v>
      </c>
      <c r="AK95" s="35">
        <f t="shared" si="31"/>
        <v>1.2201428571428571E-2</v>
      </c>
      <c r="AL95">
        <v>8.72E-2</v>
      </c>
      <c r="AM95">
        <v>-1.3599999999999999E-2</v>
      </c>
      <c r="AN95">
        <v>-1.0200000000000001E-2</v>
      </c>
      <c r="AO95" s="35">
        <f t="shared" si="32"/>
        <v>2.2214285714285131E-4</v>
      </c>
      <c r="AP95" s="35">
        <f t="shared" si="33"/>
        <v>1.7901428571428572E-2</v>
      </c>
      <c r="AQ95" s="35">
        <f t="shared" si="33"/>
        <v>1.4501428571428571E-2</v>
      </c>
      <c r="AR95">
        <v>6.7299999999999999E-2</v>
      </c>
      <c r="AS95">
        <v>1.04E-2</v>
      </c>
      <c r="AT95">
        <v>3.5000000000000001E-3</v>
      </c>
      <c r="AU95" s="35">
        <f t="shared" si="34"/>
        <v>2.0565714285714291E-2</v>
      </c>
      <c r="AV95" s="35">
        <f t="shared" si="35"/>
        <v>1.470142857142857E-2</v>
      </c>
      <c r="AW95" s="35">
        <f t="shared" si="35"/>
        <v>7.801428571428572E-3</v>
      </c>
      <c r="AX95">
        <v>4.0599999999999997E-2</v>
      </c>
      <c r="AY95">
        <v>-4.41E-2</v>
      </c>
      <c r="AZ95">
        <v>-3.7000000000000002E-3</v>
      </c>
      <c r="BA95" s="35">
        <f t="shared" si="36"/>
        <v>2.0542857142857446E-3</v>
      </c>
      <c r="BB95" s="35">
        <f t="shared" si="37"/>
        <v>4.8401428571428574E-2</v>
      </c>
      <c r="BC95" s="35">
        <f t="shared" si="37"/>
        <v>6.0142857142857133E-4</v>
      </c>
    </row>
    <row r="96" spans="1:55" ht="15">
      <c r="A96" s="1">
        <v>90</v>
      </c>
      <c r="B96">
        <v>0.11509999999999999</v>
      </c>
      <c r="C96">
        <v>-4.8999999999999998E-3</v>
      </c>
      <c r="D96">
        <v>-4.4999999999999997E-3</v>
      </c>
      <c r="E96" s="34">
        <f t="shared" si="19"/>
        <v>5.4021428571428415E-3</v>
      </c>
      <c r="F96" s="34">
        <f t="shared" si="20"/>
        <v>8.9928571428571427E-3</v>
      </c>
      <c r="G96" s="34">
        <f t="shared" si="21"/>
        <v>8.8014285714285712E-3</v>
      </c>
      <c r="H96">
        <v>7.5700000000000003E-2</v>
      </c>
      <c r="I96">
        <v>7.4999999999999997E-3</v>
      </c>
      <c r="J96">
        <v>6.6E-3</v>
      </c>
      <c r="K96" s="35">
        <f t="shared" si="22"/>
        <v>1.5264285714285716E-2</v>
      </c>
      <c r="L96" s="35">
        <f t="shared" si="23"/>
        <v>1.180142857142857E-2</v>
      </c>
      <c r="M96" s="35">
        <f t="shared" si="23"/>
        <v>1.0901428571428572E-2</v>
      </c>
      <c r="N96">
        <v>0.1207</v>
      </c>
      <c r="O96">
        <v>1E-4</v>
      </c>
      <c r="P96">
        <v>1.1999999999999999E-3</v>
      </c>
      <c r="Q96" s="35">
        <f t="shared" si="24"/>
        <v>2.167142857142812E-3</v>
      </c>
      <c r="R96" s="35">
        <f t="shared" si="25"/>
        <v>4.4014285714285718E-3</v>
      </c>
      <c r="S96" s="35">
        <f t="shared" si="25"/>
        <v>5.5014285714285712E-3</v>
      </c>
      <c r="T96">
        <v>9.5399999999999999E-2</v>
      </c>
      <c r="U96">
        <v>-5.0000000000000001E-4</v>
      </c>
      <c r="V96">
        <v>4.4999999999999997E-3</v>
      </c>
      <c r="W96" s="35">
        <f t="shared" si="26"/>
        <v>1.0417857142857159E-2</v>
      </c>
      <c r="X96" s="35">
        <f t="shared" si="27"/>
        <v>3.8014285714285715E-3</v>
      </c>
      <c r="Y96" s="35">
        <f t="shared" si="27"/>
        <v>8.8014285714285712E-3</v>
      </c>
      <c r="Z96">
        <v>0.1009</v>
      </c>
      <c r="AA96">
        <v>-2.3400000000000001E-2</v>
      </c>
      <c r="AB96">
        <v>1.9E-3</v>
      </c>
      <c r="AC96" s="35">
        <f t="shared" si="28"/>
        <v>9.9942857142856917E-3</v>
      </c>
      <c r="AD96" s="35">
        <f t="shared" si="29"/>
        <v>2.7701428571428571E-2</v>
      </c>
      <c r="AE96" s="35">
        <f t="shared" si="29"/>
        <v>6.2014285714285713E-3</v>
      </c>
      <c r="AF96">
        <v>0.10979999999999999</v>
      </c>
      <c r="AG96">
        <v>-1.89E-2</v>
      </c>
      <c r="AH96">
        <v>-9.7999999999999997E-3</v>
      </c>
      <c r="AI96" s="35">
        <f t="shared" si="30"/>
        <v>2.4678571428570911E-3</v>
      </c>
      <c r="AJ96" s="35">
        <f t="shared" si="31"/>
        <v>2.3201428571428571E-2</v>
      </c>
      <c r="AK96" s="35">
        <f t="shared" si="31"/>
        <v>1.410142857142857E-2</v>
      </c>
      <c r="AL96">
        <v>8.3099999999999993E-2</v>
      </c>
      <c r="AM96">
        <v>-4.7000000000000002E-3</v>
      </c>
      <c r="AN96">
        <v>-7.7999999999999996E-3</v>
      </c>
      <c r="AO96" s="35">
        <f t="shared" si="32"/>
        <v>3.8778571428571551E-3</v>
      </c>
      <c r="AP96" s="35">
        <f t="shared" si="33"/>
        <v>9.0014285714285717E-3</v>
      </c>
      <c r="AQ96" s="35">
        <f t="shared" si="33"/>
        <v>1.2101428571428572E-2</v>
      </c>
      <c r="AR96">
        <v>6.2700000000000006E-2</v>
      </c>
      <c r="AS96">
        <v>1.7899999999999999E-2</v>
      </c>
      <c r="AT96">
        <v>-8.0000000000000004E-4</v>
      </c>
      <c r="AU96" s="35">
        <f t="shared" si="34"/>
        <v>1.5965714285714298E-2</v>
      </c>
      <c r="AV96" s="35">
        <f t="shared" si="35"/>
        <v>2.220142857142857E-2</v>
      </c>
      <c r="AW96" s="35">
        <f t="shared" si="35"/>
        <v>3.5014285714285716E-3</v>
      </c>
      <c r="AX96">
        <v>4.0800000000000003E-2</v>
      </c>
      <c r="AY96">
        <v>-1.9800000000000002E-2</v>
      </c>
      <c r="AZ96">
        <v>6.9999999999999999E-4</v>
      </c>
      <c r="BA96" s="35">
        <f t="shared" si="36"/>
        <v>1.8542857142857389E-3</v>
      </c>
      <c r="BB96" s="35">
        <f t="shared" si="37"/>
        <v>2.4101428571428572E-2</v>
      </c>
      <c r="BC96" s="35">
        <f t="shared" si="37"/>
        <v>5.0014285714285716E-3</v>
      </c>
    </row>
    <row r="97" spans="1:55" ht="15">
      <c r="A97" s="1">
        <v>91</v>
      </c>
      <c r="B97">
        <v>0.11219999999999999</v>
      </c>
      <c r="C97">
        <v>8.9999999999999998E-4</v>
      </c>
      <c r="D97">
        <v>-6.4000000000000003E-3</v>
      </c>
      <c r="E97" s="34">
        <f t="shared" si="19"/>
        <v>2.5021428571428417E-3</v>
      </c>
      <c r="F97" s="34">
        <f t="shared" si="20"/>
        <v>4.9928571428571426E-3</v>
      </c>
      <c r="G97" s="34">
        <f t="shared" si="21"/>
        <v>1.0701428571428572E-2</v>
      </c>
      <c r="H97">
        <v>6.5299999999999997E-2</v>
      </c>
      <c r="I97">
        <v>-2.52E-2</v>
      </c>
      <c r="J97">
        <v>1.1900000000000001E-2</v>
      </c>
      <c r="K97" s="35">
        <f t="shared" si="22"/>
        <v>2.5664285714285723E-2</v>
      </c>
      <c r="L97" s="35">
        <f t="shared" si="23"/>
        <v>2.9501428571428571E-2</v>
      </c>
      <c r="M97" s="35">
        <f t="shared" si="23"/>
        <v>1.6201428571428571E-2</v>
      </c>
      <c r="N97">
        <v>0.1285</v>
      </c>
      <c r="O97">
        <v>-2.8E-3</v>
      </c>
      <c r="P97">
        <v>-3.0000000000000001E-3</v>
      </c>
      <c r="Q97" s="35">
        <f t="shared" si="24"/>
        <v>9.9671428571428133E-3</v>
      </c>
      <c r="R97" s="35">
        <f t="shared" si="25"/>
        <v>1.5014285714285715E-3</v>
      </c>
      <c r="S97" s="35">
        <f t="shared" si="25"/>
        <v>1.3014285714285714E-3</v>
      </c>
      <c r="T97">
        <v>0.1033</v>
      </c>
      <c r="U97">
        <v>-1.55E-2</v>
      </c>
      <c r="V97">
        <v>-4.0000000000000001E-3</v>
      </c>
      <c r="W97" s="35">
        <f t="shared" si="26"/>
        <v>2.517857142857155E-3</v>
      </c>
      <c r="X97" s="35">
        <f t="shared" si="27"/>
        <v>1.9801428571428571E-2</v>
      </c>
      <c r="Y97" s="35">
        <f t="shared" si="27"/>
        <v>3.0142857142857141E-4</v>
      </c>
      <c r="Z97">
        <v>9.7600000000000006E-2</v>
      </c>
      <c r="AA97">
        <v>-1.8700000000000001E-2</v>
      </c>
      <c r="AB97">
        <v>2.0000000000000001E-4</v>
      </c>
      <c r="AC97" s="35">
        <f t="shared" si="28"/>
        <v>6.6942857142856943E-3</v>
      </c>
      <c r="AD97" s="35">
        <f t="shared" si="29"/>
        <v>2.3001428571428572E-2</v>
      </c>
      <c r="AE97" s="35">
        <f t="shared" si="29"/>
        <v>4.5014285714285712E-3</v>
      </c>
      <c r="AF97">
        <v>0.1137</v>
      </c>
      <c r="AG97">
        <v>-3.5700000000000003E-2</v>
      </c>
      <c r="AH97">
        <v>-1.2200000000000001E-2</v>
      </c>
      <c r="AI97" s="35">
        <f t="shared" si="30"/>
        <v>6.3678571428570918E-3</v>
      </c>
      <c r="AJ97" s="35">
        <f t="shared" si="31"/>
        <v>4.0001428571428577E-2</v>
      </c>
      <c r="AK97" s="35">
        <f t="shared" si="31"/>
        <v>1.6501428571428573E-2</v>
      </c>
      <c r="AL97">
        <v>9.4299999999999995E-2</v>
      </c>
      <c r="AM97">
        <v>-1E-3</v>
      </c>
      <c r="AN97">
        <v>-8.2000000000000007E-3</v>
      </c>
      <c r="AO97" s="35">
        <f t="shared" si="32"/>
        <v>7.3221428571428465E-3</v>
      </c>
      <c r="AP97" s="35">
        <f t="shared" si="33"/>
        <v>3.3014285714285715E-3</v>
      </c>
      <c r="AQ97" s="35">
        <f t="shared" si="33"/>
        <v>1.2501428571428573E-2</v>
      </c>
      <c r="AR97">
        <v>5.45E-2</v>
      </c>
      <c r="AS97">
        <v>-4.1999999999999997E-3</v>
      </c>
      <c r="AT97">
        <v>-7.0000000000000001E-3</v>
      </c>
      <c r="AU97" s="35">
        <f t="shared" si="34"/>
        <v>7.7657142857142925E-3</v>
      </c>
      <c r="AV97" s="35">
        <f t="shared" si="35"/>
        <v>1.0142857142857176E-4</v>
      </c>
      <c r="AW97" s="35">
        <f t="shared" si="35"/>
        <v>1.1301428571428572E-2</v>
      </c>
      <c r="AX97">
        <v>5.7099999999999998E-2</v>
      </c>
      <c r="AY97">
        <v>5.1000000000000004E-3</v>
      </c>
      <c r="AZ97">
        <v>-4.8999999999999998E-3</v>
      </c>
      <c r="BA97" s="35">
        <f t="shared" si="36"/>
        <v>1.4445714285714256E-2</v>
      </c>
      <c r="BB97" s="35">
        <f t="shared" si="37"/>
        <v>9.401428571428571E-3</v>
      </c>
      <c r="BC97" s="35">
        <f t="shared" si="37"/>
        <v>9.2014285714285722E-3</v>
      </c>
    </row>
    <row r="98" spans="1:55" ht="15">
      <c r="A98" s="1">
        <v>92</v>
      </c>
      <c r="B98">
        <v>0.1038</v>
      </c>
      <c r="C98">
        <v>3.8E-3</v>
      </c>
      <c r="D98">
        <v>-7.4000000000000003E-3</v>
      </c>
      <c r="E98" s="34">
        <f t="shared" si="19"/>
        <v>5.8978571428571491E-3</v>
      </c>
      <c r="F98" s="34">
        <f t="shared" si="20"/>
        <v>7.8928571428571424E-3</v>
      </c>
      <c r="G98" s="34">
        <f t="shared" si="21"/>
        <v>1.1701428571428571E-2</v>
      </c>
      <c r="H98">
        <v>8.3000000000000004E-2</v>
      </c>
      <c r="I98">
        <v>-1.1900000000000001E-2</v>
      </c>
      <c r="J98">
        <v>1.77E-2</v>
      </c>
      <c r="K98" s="35">
        <f t="shared" si="22"/>
        <v>7.9642857142857154E-3</v>
      </c>
      <c r="L98" s="35">
        <f t="shared" si="23"/>
        <v>1.6201428571428571E-2</v>
      </c>
      <c r="M98" s="35">
        <f t="shared" si="23"/>
        <v>2.2001428571428571E-2</v>
      </c>
      <c r="N98">
        <v>0.1211</v>
      </c>
      <c r="O98">
        <v>-1.2200000000000001E-2</v>
      </c>
      <c r="P98">
        <v>-2.0000000000000001E-4</v>
      </c>
      <c r="Q98" s="35">
        <f t="shared" si="24"/>
        <v>2.5671428571428095E-3</v>
      </c>
      <c r="R98" s="35">
        <f t="shared" si="25"/>
        <v>1.6501428571428573E-2</v>
      </c>
      <c r="S98" s="35">
        <f t="shared" si="25"/>
        <v>4.1014285714285718E-3</v>
      </c>
      <c r="T98">
        <v>0.1111</v>
      </c>
      <c r="U98">
        <v>-1.9800000000000002E-2</v>
      </c>
      <c r="V98">
        <v>-7.6E-3</v>
      </c>
      <c r="W98" s="35">
        <f t="shared" si="26"/>
        <v>5.2821428571428464E-3</v>
      </c>
      <c r="X98" s="35">
        <f t="shared" si="27"/>
        <v>2.4101428571428572E-2</v>
      </c>
      <c r="Y98" s="35">
        <f t="shared" si="27"/>
        <v>1.1901428571428571E-2</v>
      </c>
      <c r="Z98">
        <v>8.9700000000000002E-2</v>
      </c>
      <c r="AA98">
        <v>-2.76E-2</v>
      </c>
      <c r="AB98">
        <v>-1.5E-3</v>
      </c>
      <c r="AC98" s="35">
        <f t="shared" si="28"/>
        <v>1.2057142857143099E-3</v>
      </c>
      <c r="AD98" s="35">
        <f t="shared" si="29"/>
        <v>3.1901428571428574E-2</v>
      </c>
      <c r="AE98" s="35">
        <f t="shared" si="29"/>
        <v>2.8014285714285715E-3</v>
      </c>
      <c r="AF98">
        <v>0.1157</v>
      </c>
      <c r="AG98">
        <v>-3.04E-2</v>
      </c>
      <c r="AH98">
        <v>-6.4000000000000003E-3</v>
      </c>
      <c r="AI98" s="35">
        <f t="shared" si="30"/>
        <v>8.3678571428570936E-3</v>
      </c>
      <c r="AJ98" s="35">
        <f t="shared" si="31"/>
        <v>3.4701428571428571E-2</v>
      </c>
      <c r="AK98" s="35">
        <f t="shared" si="31"/>
        <v>1.0701428571428572E-2</v>
      </c>
      <c r="AL98">
        <v>9.6600000000000005E-2</v>
      </c>
      <c r="AM98">
        <v>-4.8999999999999998E-3</v>
      </c>
      <c r="AN98">
        <v>-1.4E-2</v>
      </c>
      <c r="AO98" s="35">
        <f t="shared" si="32"/>
        <v>9.6221428571428569E-3</v>
      </c>
      <c r="AP98" s="35">
        <f t="shared" si="33"/>
        <v>9.2014285714285722E-3</v>
      </c>
      <c r="AQ98" s="35">
        <f t="shared" si="33"/>
        <v>1.8301428571428573E-2</v>
      </c>
      <c r="AR98">
        <v>5.16E-2</v>
      </c>
      <c r="AS98">
        <v>6.7000000000000002E-3</v>
      </c>
      <c r="AT98">
        <v>1.6999999999999999E-3</v>
      </c>
      <c r="AU98" s="35">
        <f t="shared" si="34"/>
        <v>4.8657142857142927E-3</v>
      </c>
      <c r="AV98" s="35">
        <f t="shared" si="35"/>
        <v>1.1001428571428572E-2</v>
      </c>
      <c r="AW98" s="35">
        <f t="shared" si="35"/>
        <v>6.0014285714285716E-3</v>
      </c>
      <c r="AX98">
        <v>6.4799999999999996E-2</v>
      </c>
      <c r="AY98">
        <v>-2.2000000000000001E-3</v>
      </c>
      <c r="AZ98">
        <v>-1.61E-2</v>
      </c>
      <c r="BA98" s="35">
        <f t="shared" si="36"/>
        <v>2.2145714285714255E-2</v>
      </c>
      <c r="BB98" s="35">
        <f t="shared" si="37"/>
        <v>2.1014285714285714E-3</v>
      </c>
      <c r="BC98" s="35">
        <f t="shared" si="37"/>
        <v>2.040142857142857E-2</v>
      </c>
    </row>
    <row r="99" spans="1:55" ht="15">
      <c r="A99" s="1">
        <v>93</v>
      </c>
      <c r="B99">
        <v>0.10290000000000001</v>
      </c>
      <c r="C99">
        <v>5.4000000000000003E-3</v>
      </c>
      <c r="D99">
        <v>-7.7000000000000002E-3</v>
      </c>
      <c r="E99" s="34">
        <f t="shared" si="19"/>
        <v>6.7978571428571472E-3</v>
      </c>
      <c r="F99" s="34">
        <f t="shared" si="20"/>
        <v>9.4928571428571432E-3</v>
      </c>
      <c r="G99" s="34">
        <f t="shared" si="21"/>
        <v>1.2001428571428573E-2</v>
      </c>
      <c r="H99">
        <v>9.1899999999999996E-2</v>
      </c>
      <c r="I99">
        <v>1.8E-3</v>
      </c>
      <c r="J99">
        <v>8.9999999999999993E-3</v>
      </c>
      <c r="K99" s="35">
        <f t="shared" si="22"/>
        <v>9.3571428571427584E-4</v>
      </c>
      <c r="L99" s="35">
        <f t="shared" si="23"/>
        <v>6.1014285714285719E-3</v>
      </c>
      <c r="M99" s="35">
        <f t="shared" si="23"/>
        <v>1.3301428571428572E-2</v>
      </c>
      <c r="N99">
        <v>0.1212</v>
      </c>
      <c r="O99">
        <v>-7.6E-3</v>
      </c>
      <c r="P99">
        <v>2.3E-3</v>
      </c>
      <c r="Q99" s="35">
        <f t="shared" si="24"/>
        <v>2.6671428571428124E-3</v>
      </c>
      <c r="R99" s="35">
        <f t="shared" si="25"/>
        <v>1.1901428571428571E-2</v>
      </c>
      <c r="S99" s="35">
        <f t="shared" si="25"/>
        <v>6.6014285714285715E-3</v>
      </c>
      <c r="T99">
        <v>0.1123</v>
      </c>
      <c r="U99">
        <v>-2.3599999999999999E-2</v>
      </c>
      <c r="V99">
        <v>-2.5999999999999999E-3</v>
      </c>
      <c r="W99" s="35">
        <f t="shared" si="26"/>
        <v>6.4821428571428391E-3</v>
      </c>
      <c r="X99" s="35">
        <f t="shared" si="27"/>
        <v>2.790142857142857E-2</v>
      </c>
      <c r="Y99" s="35">
        <f t="shared" si="27"/>
        <v>1.7014285714285716E-3</v>
      </c>
      <c r="Z99">
        <v>0.08</v>
      </c>
      <c r="AA99">
        <v>-1.2699999999999999E-2</v>
      </c>
      <c r="AB99">
        <v>3.3E-3</v>
      </c>
      <c r="AC99" s="35">
        <f t="shared" si="28"/>
        <v>1.090571428571431E-2</v>
      </c>
      <c r="AD99" s="35">
        <f t="shared" si="29"/>
        <v>1.700142857142857E-2</v>
      </c>
      <c r="AE99" s="35">
        <f t="shared" si="29"/>
        <v>7.6014285714285715E-3</v>
      </c>
      <c r="AF99">
        <v>0.1168</v>
      </c>
      <c r="AG99">
        <v>-2.9499999999999998E-2</v>
      </c>
      <c r="AH99">
        <v>-1.0800000000000001E-2</v>
      </c>
      <c r="AI99" s="35">
        <f t="shared" si="30"/>
        <v>9.4678571428570973E-3</v>
      </c>
      <c r="AJ99" s="35">
        <f t="shared" si="31"/>
        <v>3.3801428571428573E-2</v>
      </c>
      <c r="AK99" s="35">
        <f t="shared" si="31"/>
        <v>1.5101428571428571E-2</v>
      </c>
      <c r="AL99">
        <v>8.6300000000000002E-2</v>
      </c>
      <c r="AM99">
        <v>-1.15E-2</v>
      </c>
      <c r="AN99">
        <v>-1.2800000000000001E-2</v>
      </c>
      <c r="AO99" s="35">
        <f t="shared" si="32"/>
        <v>6.7785714285714671E-4</v>
      </c>
      <c r="AP99" s="35">
        <f t="shared" si="33"/>
        <v>1.580142857142857E-2</v>
      </c>
      <c r="AQ99" s="35">
        <f t="shared" si="33"/>
        <v>1.7101428571428573E-2</v>
      </c>
      <c r="AR99">
        <v>6.9800000000000001E-2</v>
      </c>
      <c r="AS99">
        <v>3.0200000000000001E-2</v>
      </c>
      <c r="AT99">
        <v>-7.1000000000000004E-3</v>
      </c>
      <c r="AU99" s="35">
        <f t="shared" si="34"/>
        <v>2.3065714285714294E-2</v>
      </c>
      <c r="AV99" s="35">
        <f t="shared" si="35"/>
        <v>3.4501428571428572E-2</v>
      </c>
      <c r="AW99" s="35">
        <f t="shared" si="35"/>
        <v>1.1401428571428573E-2</v>
      </c>
      <c r="AX99">
        <v>5.9900000000000002E-2</v>
      </c>
      <c r="AY99">
        <v>-8.6E-3</v>
      </c>
      <c r="AZ99">
        <v>-1.7000000000000001E-2</v>
      </c>
      <c r="BA99" s="35">
        <f t="shared" si="36"/>
        <v>1.724571428571426E-2</v>
      </c>
      <c r="BB99" s="35">
        <f t="shared" si="37"/>
        <v>1.2901428571428571E-2</v>
      </c>
      <c r="BC99" s="35">
        <f t="shared" si="37"/>
        <v>2.1301428571428572E-2</v>
      </c>
    </row>
    <row r="100" spans="1:55" ht="15">
      <c r="A100" s="1">
        <v>94</v>
      </c>
      <c r="B100">
        <v>0.1074</v>
      </c>
      <c r="C100">
        <v>2.3E-3</v>
      </c>
      <c r="D100">
        <v>-2.3E-3</v>
      </c>
      <c r="E100" s="34">
        <f t="shared" si="19"/>
        <v>2.297857142857157E-3</v>
      </c>
      <c r="F100" s="34">
        <f t="shared" si="20"/>
        <v>6.3928571428571428E-3</v>
      </c>
      <c r="G100" s="34">
        <f t="shared" si="21"/>
        <v>2.0014285714285715E-3</v>
      </c>
      <c r="H100">
        <v>9.3100000000000002E-2</v>
      </c>
      <c r="I100">
        <v>2E-3</v>
      </c>
      <c r="J100">
        <v>-2.5000000000000001E-3</v>
      </c>
      <c r="K100" s="35">
        <f t="shared" si="22"/>
        <v>2.1357142857142825E-3</v>
      </c>
      <c r="L100" s="35">
        <f t="shared" si="23"/>
        <v>6.3014285714285715E-3</v>
      </c>
      <c r="M100" s="35">
        <f t="shared" si="23"/>
        <v>1.8014285714285714E-3</v>
      </c>
      <c r="N100">
        <v>0.12180000000000001</v>
      </c>
      <c r="O100">
        <v>-9.1999999999999998E-3</v>
      </c>
      <c r="P100">
        <v>-8.9999999999999998E-4</v>
      </c>
      <c r="Q100" s="35">
        <f t="shared" si="24"/>
        <v>3.2671428571428157E-3</v>
      </c>
      <c r="R100" s="35">
        <f t="shared" si="25"/>
        <v>1.350142857142857E-2</v>
      </c>
      <c r="S100" s="35">
        <f t="shared" si="25"/>
        <v>3.4014285714285717E-3</v>
      </c>
      <c r="T100">
        <v>0.1206</v>
      </c>
      <c r="U100">
        <v>-1.5800000000000002E-2</v>
      </c>
      <c r="V100">
        <v>-3.0999999999999999E-3</v>
      </c>
      <c r="W100" s="35">
        <f t="shared" si="26"/>
        <v>1.4782142857142841E-2</v>
      </c>
      <c r="X100" s="35">
        <f t="shared" si="27"/>
        <v>2.0101428571428572E-2</v>
      </c>
      <c r="Y100" s="35">
        <f t="shared" si="27"/>
        <v>1.2014285714285716E-3</v>
      </c>
      <c r="Z100">
        <v>8.3000000000000004E-2</v>
      </c>
      <c r="AA100">
        <v>-1.3299999999999999E-2</v>
      </c>
      <c r="AB100">
        <v>7.0000000000000001E-3</v>
      </c>
      <c r="AC100" s="35">
        <f t="shared" si="28"/>
        <v>7.9057142857143076E-3</v>
      </c>
      <c r="AD100" s="35">
        <f t="shared" si="29"/>
        <v>1.760142857142857E-2</v>
      </c>
      <c r="AE100" s="35">
        <f t="shared" si="29"/>
        <v>1.1301428571428572E-2</v>
      </c>
      <c r="AF100">
        <v>0.1089</v>
      </c>
      <c r="AG100">
        <v>-3.4299999999999997E-2</v>
      </c>
      <c r="AH100">
        <v>-7.6E-3</v>
      </c>
      <c r="AI100" s="35">
        <f t="shared" si="30"/>
        <v>1.5678571428570931E-3</v>
      </c>
      <c r="AJ100" s="35">
        <f t="shared" si="31"/>
        <v>3.8601428571428571E-2</v>
      </c>
      <c r="AK100" s="35">
        <f t="shared" si="31"/>
        <v>1.1901428571428571E-2</v>
      </c>
      <c r="AL100">
        <v>9.2899999999999996E-2</v>
      </c>
      <c r="AM100">
        <v>-1.0999999999999999E-2</v>
      </c>
      <c r="AN100">
        <v>-8.6999999999999994E-3</v>
      </c>
      <c r="AO100" s="35">
        <f t="shared" si="32"/>
        <v>5.922142857142848E-3</v>
      </c>
      <c r="AP100" s="35">
        <f t="shared" si="33"/>
        <v>1.530142857142857E-2</v>
      </c>
      <c r="AQ100" s="35">
        <f t="shared" si="33"/>
        <v>1.300142857142857E-2</v>
      </c>
      <c r="AR100">
        <v>5.8299999999999998E-2</v>
      </c>
      <c r="AS100">
        <v>5.3E-3</v>
      </c>
      <c r="AT100">
        <v>-3.8999999999999998E-3</v>
      </c>
      <c r="AU100" s="35">
        <f t="shared" si="34"/>
        <v>1.156571428571429E-2</v>
      </c>
      <c r="AV100" s="35">
        <f t="shared" si="35"/>
        <v>9.6014285714285715E-3</v>
      </c>
      <c r="AW100" s="35">
        <f t="shared" si="35"/>
        <v>4.0142857142857168E-4</v>
      </c>
      <c r="AX100">
        <v>5.4899999999999997E-2</v>
      </c>
      <c r="AY100">
        <v>4.5999999999999999E-3</v>
      </c>
      <c r="AZ100">
        <v>-7.6E-3</v>
      </c>
      <c r="BA100" s="35">
        <f t="shared" si="36"/>
        <v>1.2245714285714256E-2</v>
      </c>
      <c r="BB100" s="35">
        <f t="shared" si="37"/>
        <v>8.9014285714285706E-3</v>
      </c>
      <c r="BC100" s="35">
        <f t="shared" si="37"/>
        <v>1.1901428571428571E-2</v>
      </c>
    </row>
    <row r="101" spans="1:55" ht="15">
      <c r="A101" s="1">
        <v>95</v>
      </c>
      <c r="B101">
        <v>0.1077</v>
      </c>
      <c r="C101">
        <v>1.4E-3</v>
      </c>
      <c r="D101">
        <v>-8.6E-3</v>
      </c>
      <c r="E101" s="34">
        <f t="shared" si="19"/>
        <v>1.9978571428571484E-3</v>
      </c>
      <c r="F101" s="34">
        <f t="shared" si="20"/>
        <v>5.4928571428571431E-3</v>
      </c>
      <c r="G101" s="34">
        <f t="shared" si="21"/>
        <v>1.2901428571428571E-2</v>
      </c>
      <c r="H101">
        <v>9.4899999999999998E-2</v>
      </c>
      <c r="I101">
        <v>-2.3699999999999999E-2</v>
      </c>
      <c r="J101">
        <v>-1.8E-3</v>
      </c>
      <c r="K101" s="35">
        <f t="shared" si="22"/>
        <v>3.9357142857142785E-3</v>
      </c>
      <c r="L101" s="35">
        <f t="shared" si="23"/>
        <v>2.8001428571428569E-2</v>
      </c>
      <c r="M101" s="35">
        <f t="shared" si="23"/>
        <v>2.5014285714285715E-3</v>
      </c>
      <c r="N101">
        <v>0.1239</v>
      </c>
      <c r="O101">
        <v>-1.3299999999999999E-2</v>
      </c>
      <c r="P101">
        <v>5.0000000000000001E-4</v>
      </c>
      <c r="Q101" s="35">
        <f t="shared" si="24"/>
        <v>5.3671428571428065E-3</v>
      </c>
      <c r="R101" s="35">
        <f t="shared" si="25"/>
        <v>1.760142857142857E-2</v>
      </c>
      <c r="S101" s="35">
        <f t="shared" si="25"/>
        <v>4.8014285714285711E-3</v>
      </c>
      <c r="T101">
        <v>0.1162</v>
      </c>
      <c r="U101">
        <v>-1.6500000000000001E-2</v>
      </c>
      <c r="V101">
        <v>-5.5999999999999999E-3</v>
      </c>
      <c r="W101" s="35">
        <f t="shared" si="26"/>
        <v>1.038214285714284E-2</v>
      </c>
      <c r="X101" s="35">
        <f t="shared" si="27"/>
        <v>2.0801428571428571E-2</v>
      </c>
      <c r="Y101" s="35">
        <f t="shared" si="27"/>
        <v>9.9014285714285714E-3</v>
      </c>
      <c r="Z101">
        <v>8.3500000000000005E-2</v>
      </c>
      <c r="AA101">
        <v>-1.0800000000000001E-2</v>
      </c>
      <c r="AB101">
        <v>-3.0999999999999999E-3</v>
      </c>
      <c r="AC101" s="35">
        <f t="shared" si="28"/>
        <v>7.4057142857143071E-3</v>
      </c>
      <c r="AD101" s="35">
        <f t="shared" si="29"/>
        <v>1.5101428571428571E-2</v>
      </c>
      <c r="AE101" s="35">
        <f t="shared" si="29"/>
        <v>1.2014285714285716E-3</v>
      </c>
      <c r="AF101">
        <v>0.1108</v>
      </c>
      <c r="AG101">
        <v>-2.47E-2</v>
      </c>
      <c r="AH101">
        <v>-2.7000000000000001E-3</v>
      </c>
      <c r="AI101" s="35">
        <f t="shared" si="30"/>
        <v>3.467857142857092E-3</v>
      </c>
      <c r="AJ101" s="35">
        <f t="shared" si="31"/>
        <v>2.900142857142857E-2</v>
      </c>
      <c r="AK101" s="35">
        <f t="shared" si="31"/>
        <v>1.6014285714285714E-3</v>
      </c>
      <c r="AL101">
        <v>7.8200000000000006E-2</v>
      </c>
      <c r="AM101">
        <v>-1.9300000000000001E-2</v>
      </c>
      <c r="AN101">
        <v>8.0000000000000004E-4</v>
      </c>
      <c r="AO101" s="35">
        <f t="shared" si="32"/>
        <v>8.7778571428571428E-3</v>
      </c>
      <c r="AP101" s="35">
        <f t="shared" si="33"/>
        <v>2.3601428571428572E-2</v>
      </c>
      <c r="AQ101" s="35">
        <f t="shared" si="33"/>
        <v>5.1014285714285719E-3</v>
      </c>
      <c r="AR101">
        <v>5.1200000000000002E-2</v>
      </c>
      <c r="AS101">
        <v>1.8499999999999999E-2</v>
      </c>
      <c r="AT101">
        <v>1.0800000000000001E-2</v>
      </c>
      <c r="AU101" s="35">
        <f t="shared" si="34"/>
        <v>4.4657142857142951E-3</v>
      </c>
      <c r="AV101" s="35">
        <f t="shared" si="35"/>
        <v>2.280142857142857E-2</v>
      </c>
      <c r="AW101" s="35">
        <f t="shared" si="35"/>
        <v>1.5101428571428571E-2</v>
      </c>
      <c r="AX101">
        <v>5.9200000000000003E-2</v>
      </c>
      <c r="AY101">
        <v>1E-4</v>
      </c>
      <c r="AZ101">
        <v>-4.7999999999999996E-3</v>
      </c>
      <c r="BA101" s="35">
        <f t="shared" si="36"/>
        <v>1.6545714285714261E-2</v>
      </c>
      <c r="BB101" s="35">
        <f t="shared" si="37"/>
        <v>4.4014285714285718E-3</v>
      </c>
      <c r="BC101" s="35">
        <f t="shared" si="37"/>
        <v>9.1014285714285711E-3</v>
      </c>
    </row>
    <row r="102" spans="1:55" ht="15">
      <c r="A102" s="1">
        <v>96</v>
      </c>
      <c r="B102">
        <v>0.1123</v>
      </c>
      <c r="C102">
        <v>-3.8E-3</v>
      </c>
      <c r="D102">
        <v>-8.6999999999999994E-3</v>
      </c>
      <c r="E102" s="34">
        <f t="shared" si="19"/>
        <v>2.6021428571428445E-3</v>
      </c>
      <c r="F102" s="34">
        <f t="shared" si="20"/>
        <v>2.9285714285714288E-4</v>
      </c>
      <c r="G102" s="34">
        <f t="shared" si="21"/>
        <v>1.300142857142857E-2</v>
      </c>
      <c r="H102">
        <v>9.8799999999999999E-2</v>
      </c>
      <c r="I102">
        <v>-1.46E-2</v>
      </c>
      <c r="J102">
        <v>-7.4999999999999997E-3</v>
      </c>
      <c r="K102" s="35">
        <f t="shared" si="22"/>
        <v>7.8357142857142792E-3</v>
      </c>
      <c r="L102" s="35">
        <f t="shared" si="23"/>
        <v>1.8901428571428572E-2</v>
      </c>
      <c r="M102" s="35">
        <f t="shared" si="23"/>
        <v>1.180142857142857E-2</v>
      </c>
      <c r="N102">
        <v>0.1212</v>
      </c>
      <c r="O102">
        <v>-2.5999999999999999E-3</v>
      </c>
      <c r="P102">
        <v>-8.0000000000000004E-4</v>
      </c>
      <c r="Q102" s="35">
        <f t="shared" si="24"/>
        <v>2.6671428571428124E-3</v>
      </c>
      <c r="R102" s="35">
        <f t="shared" si="25"/>
        <v>1.7014285714285716E-3</v>
      </c>
      <c r="S102" s="35">
        <f t="shared" si="25"/>
        <v>3.5014285714285716E-3</v>
      </c>
      <c r="T102">
        <v>0.11609999999999999</v>
      </c>
      <c r="U102">
        <v>-1.6799999999999999E-2</v>
      </c>
      <c r="V102">
        <v>-4.4999999999999997E-3</v>
      </c>
      <c r="W102" s="35">
        <f t="shared" si="26"/>
        <v>1.0282142857142837E-2</v>
      </c>
      <c r="X102" s="35">
        <f t="shared" si="27"/>
        <v>2.110142857142857E-2</v>
      </c>
      <c r="Y102" s="35">
        <f t="shared" si="27"/>
        <v>8.8014285714285712E-3</v>
      </c>
      <c r="Z102">
        <v>8.5599999999999996E-2</v>
      </c>
      <c r="AA102">
        <v>-2.3300000000000001E-2</v>
      </c>
      <c r="AB102">
        <v>-4.1000000000000003E-3</v>
      </c>
      <c r="AC102" s="35">
        <f t="shared" si="28"/>
        <v>5.3057142857143164E-3</v>
      </c>
      <c r="AD102" s="35">
        <f t="shared" si="29"/>
        <v>2.7601428571428572E-2</v>
      </c>
      <c r="AE102" s="35">
        <f t="shared" si="29"/>
        <v>2.0142857142857115E-4</v>
      </c>
      <c r="AF102">
        <v>0.1065</v>
      </c>
      <c r="AG102">
        <v>-2.8400000000000002E-2</v>
      </c>
      <c r="AH102">
        <v>-1.6000000000000001E-3</v>
      </c>
      <c r="AI102" s="35">
        <f t="shared" si="30"/>
        <v>8.3214285714290626E-4</v>
      </c>
      <c r="AJ102" s="35">
        <f t="shared" si="31"/>
        <v>3.2701428571428576E-2</v>
      </c>
      <c r="AK102" s="35">
        <f t="shared" si="31"/>
        <v>2.7014285714285716E-3</v>
      </c>
      <c r="AL102">
        <v>8.5300000000000001E-2</v>
      </c>
      <c r="AM102">
        <v>2.5999999999999999E-3</v>
      </c>
      <c r="AN102">
        <v>-1.9E-3</v>
      </c>
      <c r="AO102" s="35">
        <f t="shared" si="32"/>
        <v>1.6778571428571476E-3</v>
      </c>
      <c r="AP102" s="35">
        <f t="shared" si="33"/>
        <v>6.9014285714285714E-3</v>
      </c>
      <c r="AQ102" s="35">
        <f t="shared" si="33"/>
        <v>2.4014285714285717E-3</v>
      </c>
      <c r="AR102">
        <v>6.7799999999999999E-2</v>
      </c>
      <c r="AS102">
        <v>2.3900000000000001E-2</v>
      </c>
      <c r="AT102">
        <v>3.5000000000000001E-3</v>
      </c>
      <c r="AU102" s="35">
        <f t="shared" si="34"/>
        <v>2.1065714285714292E-2</v>
      </c>
      <c r="AV102" s="35">
        <f t="shared" si="35"/>
        <v>2.8201428571428572E-2</v>
      </c>
      <c r="AW102" s="35">
        <f t="shared" si="35"/>
        <v>7.801428571428572E-3</v>
      </c>
      <c r="AX102">
        <v>8.2299999999999998E-2</v>
      </c>
      <c r="AY102">
        <v>8.9999999999999998E-4</v>
      </c>
      <c r="AZ102">
        <v>-1.9400000000000001E-2</v>
      </c>
      <c r="BA102" s="35">
        <f t="shared" si="36"/>
        <v>3.9645714285714256E-2</v>
      </c>
      <c r="BB102" s="35">
        <f t="shared" si="37"/>
        <v>5.2014285714285713E-3</v>
      </c>
      <c r="BC102" s="35">
        <f t="shared" si="37"/>
        <v>2.3701428571428571E-2</v>
      </c>
    </row>
    <row r="103" spans="1:55" ht="15">
      <c r="A103" s="1">
        <v>97</v>
      </c>
      <c r="B103">
        <v>0.1123</v>
      </c>
      <c r="C103">
        <v>-5.9999999999999995E-4</v>
      </c>
      <c r="D103">
        <v>-3.5000000000000001E-3</v>
      </c>
      <c r="E103" s="34">
        <f t="shared" si="19"/>
        <v>2.6021428571428445E-3</v>
      </c>
      <c r="F103" s="34">
        <f t="shared" si="20"/>
        <v>3.492857142857143E-3</v>
      </c>
      <c r="G103" s="34">
        <f t="shared" si="21"/>
        <v>8.0142857142857142E-4</v>
      </c>
      <c r="H103">
        <v>9.11E-2</v>
      </c>
      <c r="I103">
        <v>-1.8100000000000002E-2</v>
      </c>
      <c r="J103">
        <v>-3.0999999999999999E-3</v>
      </c>
      <c r="K103" s="35">
        <f t="shared" si="22"/>
        <v>1.3571428571428068E-4</v>
      </c>
      <c r="L103" s="35">
        <f t="shared" si="23"/>
        <v>2.2401428571428572E-2</v>
      </c>
      <c r="M103" s="35">
        <f t="shared" si="23"/>
        <v>1.2014285714285716E-3</v>
      </c>
      <c r="N103">
        <v>0.1157</v>
      </c>
      <c r="O103">
        <v>2.8E-3</v>
      </c>
      <c r="P103">
        <v>-1.01E-2</v>
      </c>
      <c r="Q103" s="35">
        <f t="shared" si="24"/>
        <v>2.8328571428571925E-3</v>
      </c>
      <c r="R103" s="35">
        <f t="shared" si="25"/>
        <v>7.101428571428571E-3</v>
      </c>
      <c r="S103" s="35">
        <f t="shared" si="25"/>
        <v>1.4401428571428572E-2</v>
      </c>
      <c r="T103">
        <v>0.115</v>
      </c>
      <c r="U103">
        <v>-1.54E-2</v>
      </c>
      <c r="V103">
        <v>-5.1000000000000004E-3</v>
      </c>
      <c r="W103" s="35">
        <f t="shared" si="26"/>
        <v>9.1821428571428471E-3</v>
      </c>
      <c r="X103" s="35">
        <f t="shared" si="27"/>
        <v>1.9701428571428571E-2</v>
      </c>
      <c r="Y103" s="35">
        <f t="shared" si="27"/>
        <v>9.401428571428571E-3</v>
      </c>
      <c r="Z103">
        <v>8.8400000000000006E-2</v>
      </c>
      <c r="AA103">
        <v>-1.29E-2</v>
      </c>
      <c r="AB103">
        <v>-8.8999999999999999E-3</v>
      </c>
      <c r="AC103" s="35">
        <f t="shared" si="28"/>
        <v>2.5057142857143055E-3</v>
      </c>
      <c r="AD103" s="35">
        <f t="shared" si="29"/>
        <v>1.7201428571428572E-2</v>
      </c>
      <c r="AE103" s="35">
        <f t="shared" si="29"/>
        <v>1.3201428571428572E-2</v>
      </c>
      <c r="AF103">
        <v>0.1077</v>
      </c>
      <c r="AG103">
        <v>-2.7300000000000001E-2</v>
      </c>
      <c r="AH103">
        <v>-1.6999999999999999E-3</v>
      </c>
      <c r="AI103" s="35">
        <f t="shared" si="30"/>
        <v>3.6785714285710036E-4</v>
      </c>
      <c r="AJ103" s="35">
        <f t="shared" si="31"/>
        <v>3.1601428571428572E-2</v>
      </c>
      <c r="AK103" s="35">
        <f t="shared" si="31"/>
        <v>2.6014285714285714E-3</v>
      </c>
      <c r="AL103">
        <v>8.3699999999999997E-2</v>
      </c>
      <c r="AM103">
        <v>2.5999999999999999E-3</v>
      </c>
      <c r="AN103">
        <v>-4.7000000000000002E-3</v>
      </c>
      <c r="AO103" s="35">
        <f t="shared" si="32"/>
        <v>3.2778571428571518E-3</v>
      </c>
      <c r="AP103" s="35">
        <f t="shared" si="33"/>
        <v>6.9014285714285714E-3</v>
      </c>
      <c r="AQ103" s="35">
        <f t="shared" si="33"/>
        <v>9.0014285714285717E-3</v>
      </c>
      <c r="AR103">
        <v>7.0599999999999996E-2</v>
      </c>
      <c r="AS103">
        <v>1.04E-2</v>
      </c>
      <c r="AT103">
        <v>-9.4000000000000004E-3</v>
      </c>
      <c r="AU103" s="35">
        <f t="shared" si="34"/>
        <v>2.3865714285714289E-2</v>
      </c>
      <c r="AV103" s="35">
        <f t="shared" si="35"/>
        <v>1.470142857142857E-2</v>
      </c>
      <c r="AW103" s="35">
        <f t="shared" si="35"/>
        <v>1.3701428571428573E-2</v>
      </c>
      <c r="AX103">
        <v>5.8900000000000001E-2</v>
      </c>
      <c r="AY103">
        <v>2.2800000000000001E-2</v>
      </c>
      <c r="AZ103">
        <v>-2.47E-2</v>
      </c>
      <c r="BA103" s="35">
        <f t="shared" si="36"/>
        <v>1.6245714285714259E-2</v>
      </c>
      <c r="BB103" s="35">
        <f t="shared" si="37"/>
        <v>2.7101428571428571E-2</v>
      </c>
      <c r="BC103" s="35">
        <f t="shared" si="37"/>
        <v>2.900142857142857E-2</v>
      </c>
    </row>
    <row r="104" spans="1:55" ht="15">
      <c r="A104" s="1">
        <v>98</v>
      </c>
      <c r="B104">
        <v>0.1152</v>
      </c>
      <c r="C104">
        <v>-7.9000000000000008E-3</v>
      </c>
      <c r="D104">
        <v>-1.2999999999999999E-3</v>
      </c>
      <c r="E104" s="34">
        <f t="shared" si="19"/>
        <v>5.5021428571428443E-3</v>
      </c>
      <c r="F104" s="34">
        <f t="shared" si="20"/>
        <v>1.1992857142857144E-2</v>
      </c>
      <c r="G104" s="34">
        <f t="shared" si="21"/>
        <v>3.0014285714285716E-3</v>
      </c>
      <c r="H104">
        <v>9.7699999999999995E-2</v>
      </c>
      <c r="I104">
        <v>-1.14E-2</v>
      </c>
      <c r="J104">
        <v>1.6999999999999999E-3</v>
      </c>
      <c r="K104" s="35">
        <f t="shared" si="22"/>
        <v>6.7357142857142754E-3</v>
      </c>
      <c r="L104" s="35">
        <f t="shared" si="23"/>
        <v>1.5701428571428571E-2</v>
      </c>
      <c r="M104" s="35">
        <f t="shared" si="23"/>
        <v>6.0014285714285716E-3</v>
      </c>
      <c r="N104">
        <v>0.107</v>
      </c>
      <c r="O104">
        <v>2.5000000000000001E-3</v>
      </c>
      <c r="P104">
        <v>-1.1900000000000001E-2</v>
      </c>
      <c r="Q104" s="35">
        <f t="shared" si="24"/>
        <v>1.1532857142857192E-2</v>
      </c>
      <c r="R104" s="35">
        <f t="shared" si="25"/>
        <v>6.8014285714285711E-3</v>
      </c>
      <c r="S104" s="35">
        <f t="shared" si="25"/>
        <v>1.6201428571428571E-2</v>
      </c>
      <c r="T104">
        <v>0.1217</v>
      </c>
      <c r="U104">
        <v>-1.0800000000000001E-2</v>
      </c>
      <c r="V104">
        <v>-9.1999999999999998E-3</v>
      </c>
      <c r="W104" s="35">
        <f t="shared" si="26"/>
        <v>1.5882142857142845E-2</v>
      </c>
      <c r="X104" s="35">
        <f t="shared" si="27"/>
        <v>1.5101428571428571E-2</v>
      </c>
      <c r="Y104" s="35">
        <f t="shared" si="27"/>
        <v>1.350142857142857E-2</v>
      </c>
      <c r="Z104">
        <v>8.1299999999999997E-2</v>
      </c>
      <c r="AA104">
        <v>-1.09E-2</v>
      </c>
      <c r="AB104">
        <v>-1.4E-3</v>
      </c>
      <c r="AC104" s="35">
        <f t="shared" si="28"/>
        <v>9.6057142857143146E-3</v>
      </c>
      <c r="AD104" s="35">
        <f t="shared" si="29"/>
        <v>1.5201428571428571E-2</v>
      </c>
      <c r="AE104" s="35">
        <f t="shared" si="29"/>
        <v>2.9014285714285713E-3</v>
      </c>
      <c r="AF104">
        <v>0.11</v>
      </c>
      <c r="AG104">
        <v>-3.0200000000000001E-2</v>
      </c>
      <c r="AH104">
        <v>-4.7000000000000002E-3</v>
      </c>
      <c r="AI104" s="35">
        <f t="shared" si="30"/>
        <v>2.6678571428570969E-3</v>
      </c>
      <c r="AJ104" s="35">
        <f t="shared" si="31"/>
        <v>3.4501428571428572E-2</v>
      </c>
      <c r="AK104" s="35">
        <f t="shared" si="31"/>
        <v>9.0014285714285717E-3</v>
      </c>
      <c r="AL104">
        <v>8.9399999999999993E-2</v>
      </c>
      <c r="AM104">
        <v>-4.0000000000000001E-3</v>
      </c>
      <c r="AN104">
        <v>-9.7000000000000003E-3</v>
      </c>
      <c r="AO104" s="35">
        <f t="shared" si="32"/>
        <v>2.4221428571428449E-3</v>
      </c>
      <c r="AP104" s="35">
        <f t="shared" si="33"/>
        <v>3.0142857142857141E-4</v>
      </c>
      <c r="AQ104" s="35">
        <f t="shared" si="33"/>
        <v>1.4001428571428571E-2</v>
      </c>
      <c r="AR104">
        <v>6.2399999999999997E-2</v>
      </c>
      <c r="AS104">
        <v>1.06E-2</v>
      </c>
      <c r="AT104">
        <v>3.2000000000000002E-3</v>
      </c>
      <c r="AU104" s="35">
        <f t="shared" si="34"/>
        <v>1.566571428571429E-2</v>
      </c>
      <c r="AV104" s="35">
        <f t="shared" si="35"/>
        <v>1.4901428571428572E-2</v>
      </c>
      <c r="AW104" s="35">
        <f t="shared" si="35"/>
        <v>7.5014285714285721E-3</v>
      </c>
      <c r="AX104">
        <v>5.1400000000000001E-2</v>
      </c>
      <c r="AY104">
        <v>-1.6000000000000001E-3</v>
      </c>
      <c r="AZ104">
        <v>-2.41E-2</v>
      </c>
      <c r="BA104" s="35">
        <f t="shared" si="36"/>
        <v>8.7457142857142595E-3</v>
      </c>
      <c r="BB104" s="35">
        <f t="shared" si="37"/>
        <v>2.7014285714285716E-3</v>
      </c>
      <c r="BC104" s="35">
        <f t="shared" si="37"/>
        <v>2.8401428571428571E-2</v>
      </c>
    </row>
    <row r="105" spans="1:55" ht="15">
      <c r="A105" s="1">
        <v>99</v>
      </c>
      <c r="B105">
        <v>0.1168</v>
      </c>
      <c r="C105">
        <v>-3.8E-3</v>
      </c>
      <c r="D105">
        <v>-6.7000000000000002E-3</v>
      </c>
      <c r="E105" s="34">
        <f t="shared" si="19"/>
        <v>7.1021428571428485E-3</v>
      </c>
      <c r="F105" s="34">
        <f t="shared" si="20"/>
        <v>2.9285714285714288E-4</v>
      </c>
      <c r="G105" s="34">
        <f t="shared" si="21"/>
        <v>1.1001428571428572E-2</v>
      </c>
      <c r="H105">
        <v>0.10580000000000001</v>
      </c>
      <c r="I105">
        <v>-1.66E-2</v>
      </c>
      <c r="J105">
        <v>-5.4000000000000003E-3</v>
      </c>
      <c r="K105" s="35">
        <f t="shared" si="22"/>
        <v>1.4835714285714285E-2</v>
      </c>
      <c r="L105" s="35">
        <f t="shared" si="23"/>
        <v>2.0901428571428571E-2</v>
      </c>
      <c r="M105" s="35">
        <f t="shared" si="23"/>
        <v>9.7014285714285727E-3</v>
      </c>
      <c r="N105">
        <v>0.114</v>
      </c>
      <c r="O105">
        <v>-1.8E-3</v>
      </c>
      <c r="P105">
        <v>-6.4999999999999997E-3</v>
      </c>
      <c r="Q105" s="35">
        <f t="shared" si="24"/>
        <v>4.5328571428571857E-3</v>
      </c>
      <c r="R105" s="35">
        <f t="shared" si="25"/>
        <v>2.5014285714285715E-3</v>
      </c>
      <c r="S105" s="35">
        <f t="shared" si="25"/>
        <v>1.0801428571428571E-2</v>
      </c>
      <c r="T105">
        <v>0.1142</v>
      </c>
      <c r="U105">
        <v>-6.9999999999999999E-4</v>
      </c>
      <c r="V105">
        <v>-1.32E-2</v>
      </c>
      <c r="W105" s="35">
        <f t="shared" si="26"/>
        <v>8.382142857142838E-3</v>
      </c>
      <c r="X105" s="35">
        <f t="shared" si="27"/>
        <v>3.6014285714285714E-3</v>
      </c>
      <c r="Y105" s="35">
        <f t="shared" si="27"/>
        <v>1.7501428571428571E-2</v>
      </c>
      <c r="Z105">
        <v>8.1799999999999998E-2</v>
      </c>
      <c r="AA105">
        <v>-1.67E-2</v>
      </c>
      <c r="AB105">
        <v>1.0699999999999999E-2</v>
      </c>
      <c r="AC105" s="35">
        <f t="shared" si="28"/>
        <v>9.1057142857143142E-3</v>
      </c>
      <c r="AD105" s="35">
        <f t="shared" si="29"/>
        <v>2.100142857142857E-2</v>
      </c>
      <c r="AE105" s="35">
        <f t="shared" si="29"/>
        <v>1.5001428571428572E-2</v>
      </c>
      <c r="AF105">
        <v>0.1084</v>
      </c>
      <c r="AG105">
        <v>-2.93E-2</v>
      </c>
      <c r="AH105">
        <v>-8.9999999999999998E-4</v>
      </c>
      <c r="AI105" s="35">
        <f t="shared" si="30"/>
        <v>1.0678571428570927E-3</v>
      </c>
      <c r="AJ105" s="35">
        <f t="shared" si="31"/>
        <v>3.3601428571428574E-2</v>
      </c>
      <c r="AK105" s="35">
        <f t="shared" si="31"/>
        <v>3.4014285714285717E-3</v>
      </c>
      <c r="AL105">
        <v>9.0300000000000005E-2</v>
      </c>
      <c r="AM105">
        <v>-1.29E-2</v>
      </c>
      <c r="AN105">
        <v>-1.5599999999999999E-2</v>
      </c>
      <c r="AO105" s="35">
        <f t="shared" si="32"/>
        <v>3.3221428571428568E-3</v>
      </c>
      <c r="AP105" s="35">
        <f t="shared" si="33"/>
        <v>1.7201428571428572E-2</v>
      </c>
      <c r="AQ105" s="35">
        <f t="shared" si="33"/>
        <v>1.990142857142857E-2</v>
      </c>
      <c r="AR105">
        <v>5.5E-2</v>
      </c>
      <c r="AS105">
        <v>1.2800000000000001E-2</v>
      </c>
      <c r="AT105">
        <v>-2.0000000000000001E-4</v>
      </c>
      <c r="AU105" s="35">
        <f t="shared" si="34"/>
        <v>8.2657142857142929E-3</v>
      </c>
      <c r="AV105" s="35">
        <f t="shared" si="35"/>
        <v>1.7101428571428573E-2</v>
      </c>
      <c r="AW105" s="35">
        <f t="shared" si="35"/>
        <v>4.1014285714285718E-3</v>
      </c>
      <c r="AX105">
        <v>1.84E-2</v>
      </c>
      <c r="AY105">
        <v>-1.7899999999999999E-2</v>
      </c>
      <c r="AZ105">
        <v>-1.2200000000000001E-2</v>
      </c>
      <c r="BA105" s="35">
        <f t="shared" si="36"/>
        <v>2.4254285714285742E-2</v>
      </c>
      <c r="BB105" s="35">
        <f t="shared" si="37"/>
        <v>2.220142857142857E-2</v>
      </c>
      <c r="BC105" s="35">
        <f t="shared" si="37"/>
        <v>1.6501428571428573E-2</v>
      </c>
    </row>
    <row r="106" spans="1:55" ht="15">
      <c r="A106" s="1">
        <v>100</v>
      </c>
      <c r="B106">
        <v>0.1198</v>
      </c>
      <c r="C106">
        <v>8.0000000000000004E-4</v>
      </c>
      <c r="D106">
        <v>-9.1999999999999998E-3</v>
      </c>
      <c r="E106" s="34">
        <f t="shared" si="19"/>
        <v>1.0102142857142851E-2</v>
      </c>
      <c r="F106" s="34">
        <f t="shared" si="20"/>
        <v>4.8928571428571432E-3</v>
      </c>
      <c r="G106" s="34">
        <f t="shared" si="21"/>
        <v>1.350142857142857E-2</v>
      </c>
      <c r="H106">
        <v>8.9300000000000004E-2</v>
      </c>
      <c r="I106">
        <v>-1.5299999999999999E-2</v>
      </c>
      <c r="J106">
        <v>-1.1999999999999999E-3</v>
      </c>
      <c r="K106" s="35">
        <f t="shared" si="22"/>
        <v>1.6642857142857154E-3</v>
      </c>
      <c r="L106" s="35">
        <f t="shared" si="23"/>
        <v>1.9601428571428572E-2</v>
      </c>
      <c r="M106" s="35">
        <f t="shared" si="23"/>
        <v>3.1014285714285718E-3</v>
      </c>
      <c r="N106">
        <v>0.1202</v>
      </c>
      <c r="O106">
        <v>1.9E-3</v>
      </c>
      <c r="P106">
        <v>-2.2000000000000001E-3</v>
      </c>
      <c r="Q106" s="35">
        <f t="shared" si="24"/>
        <v>1.6671428571428115E-3</v>
      </c>
      <c r="R106" s="35">
        <f t="shared" si="25"/>
        <v>6.2014285714285713E-3</v>
      </c>
      <c r="S106" s="35">
        <f t="shared" si="25"/>
        <v>2.1014285714285714E-3</v>
      </c>
      <c r="T106">
        <v>0.1173</v>
      </c>
      <c r="U106">
        <v>-1.11E-2</v>
      </c>
      <c r="V106">
        <v>-9.7999999999999997E-3</v>
      </c>
      <c r="W106" s="35">
        <f t="shared" si="26"/>
        <v>1.1482142857142844E-2</v>
      </c>
      <c r="X106" s="35">
        <f t="shared" si="27"/>
        <v>1.5401428571428573E-2</v>
      </c>
      <c r="Y106" s="35">
        <f t="shared" si="27"/>
        <v>1.410142857142857E-2</v>
      </c>
      <c r="Z106">
        <v>9.8100000000000007E-2</v>
      </c>
      <c r="AA106">
        <v>-1.34E-2</v>
      </c>
      <c r="AB106">
        <v>6.1999999999999998E-3</v>
      </c>
      <c r="AC106" s="35">
        <f t="shared" si="28"/>
        <v>7.1942857142856947E-3</v>
      </c>
      <c r="AD106" s="35">
        <f t="shared" si="29"/>
        <v>1.7701428571428573E-2</v>
      </c>
      <c r="AE106" s="35">
        <f t="shared" si="29"/>
        <v>1.0501428571428571E-2</v>
      </c>
      <c r="AF106">
        <v>9.9500000000000005E-2</v>
      </c>
      <c r="AG106">
        <v>-2.0500000000000001E-2</v>
      </c>
      <c r="AH106">
        <v>7.9000000000000008E-3</v>
      </c>
      <c r="AI106" s="35">
        <f t="shared" si="30"/>
        <v>7.8321428571428986E-3</v>
      </c>
      <c r="AJ106" s="35">
        <f t="shared" si="31"/>
        <v>2.4801428571428571E-2</v>
      </c>
      <c r="AK106" s="35">
        <f t="shared" si="31"/>
        <v>1.2201428571428571E-2</v>
      </c>
      <c r="AL106">
        <v>8.3900000000000002E-2</v>
      </c>
      <c r="AM106">
        <v>-1.0200000000000001E-2</v>
      </c>
      <c r="AN106">
        <v>-8.3999999999999995E-3</v>
      </c>
      <c r="AO106" s="35">
        <f t="shared" si="32"/>
        <v>3.0778571428571461E-3</v>
      </c>
      <c r="AP106" s="35">
        <f t="shared" si="33"/>
        <v>1.4501428571428571E-2</v>
      </c>
      <c r="AQ106" s="35">
        <f t="shared" si="33"/>
        <v>1.2701428571428572E-2</v>
      </c>
      <c r="AR106">
        <v>4.8599999999999997E-2</v>
      </c>
      <c r="AS106">
        <v>4.5999999999999999E-3</v>
      </c>
      <c r="AT106">
        <v>-5.0000000000000001E-4</v>
      </c>
      <c r="AU106" s="35">
        <f t="shared" si="34"/>
        <v>1.86571428571429E-3</v>
      </c>
      <c r="AV106" s="35">
        <f t="shared" si="35"/>
        <v>8.9014285714285706E-3</v>
      </c>
      <c r="AW106" s="35">
        <f t="shared" si="35"/>
        <v>3.8014285714285715E-3</v>
      </c>
      <c r="AX106">
        <v>2.5399999999999999E-2</v>
      </c>
      <c r="AY106">
        <v>-4.19E-2</v>
      </c>
      <c r="AZ106">
        <v>5.9999999999999995E-4</v>
      </c>
      <c r="BA106" s="35">
        <f t="shared" si="36"/>
        <v>1.7254285714285743E-2</v>
      </c>
      <c r="BB106" s="35">
        <f t="shared" si="37"/>
        <v>4.6201428571428574E-2</v>
      </c>
      <c r="BC106" s="35">
        <f t="shared" si="37"/>
        <v>4.9014285714285713E-3</v>
      </c>
    </row>
    <row r="107" spans="1:55" ht="15">
      <c r="A107" s="1">
        <v>101</v>
      </c>
      <c r="B107">
        <v>0.1166</v>
      </c>
      <c r="C107">
        <v>6.9999999999999999E-4</v>
      </c>
      <c r="D107">
        <v>-6.7999999999999996E-3</v>
      </c>
      <c r="E107" s="34">
        <f t="shared" si="19"/>
        <v>6.9021428571428428E-3</v>
      </c>
      <c r="F107" s="34">
        <f t="shared" si="20"/>
        <v>4.792857142857143E-3</v>
      </c>
      <c r="G107" s="34">
        <f t="shared" si="21"/>
        <v>1.1101428571428571E-2</v>
      </c>
      <c r="H107">
        <v>9.4799999999999995E-2</v>
      </c>
      <c r="I107">
        <v>-2.8000000000000001E-2</v>
      </c>
      <c r="J107">
        <v>7.7999999999999996E-3</v>
      </c>
      <c r="K107" s="35">
        <f t="shared" si="22"/>
        <v>3.8357142857142756E-3</v>
      </c>
      <c r="L107" s="35">
        <f t="shared" si="23"/>
        <v>3.2301428571428571E-2</v>
      </c>
      <c r="M107" s="35">
        <f t="shared" si="23"/>
        <v>1.2101428571428572E-2</v>
      </c>
      <c r="N107">
        <v>0.1205</v>
      </c>
      <c r="O107">
        <v>4.5999999999999999E-3</v>
      </c>
      <c r="P107">
        <v>-2.7000000000000001E-3</v>
      </c>
      <c r="Q107" s="35">
        <f t="shared" si="24"/>
        <v>1.9671428571428062E-3</v>
      </c>
      <c r="R107" s="35">
        <f t="shared" si="25"/>
        <v>8.9014285714285706E-3</v>
      </c>
      <c r="S107" s="35">
        <f t="shared" si="25"/>
        <v>1.6014285714285714E-3</v>
      </c>
      <c r="T107">
        <v>0.1118</v>
      </c>
      <c r="U107">
        <v>-1.4999999999999999E-2</v>
      </c>
      <c r="V107">
        <v>-1.2E-2</v>
      </c>
      <c r="W107" s="35">
        <f t="shared" si="26"/>
        <v>5.9821428571428387E-3</v>
      </c>
      <c r="X107" s="35">
        <f t="shared" si="27"/>
        <v>1.930142857142857E-2</v>
      </c>
      <c r="Y107" s="35">
        <f t="shared" si="27"/>
        <v>1.6301428571428571E-2</v>
      </c>
      <c r="Z107">
        <v>8.5999999999999993E-2</v>
      </c>
      <c r="AA107">
        <v>-2.4400000000000002E-2</v>
      </c>
      <c r="AB107">
        <v>2.0999999999999999E-3</v>
      </c>
      <c r="AC107" s="35">
        <f t="shared" si="28"/>
        <v>4.9057142857143188E-3</v>
      </c>
      <c r="AD107" s="35">
        <f t="shared" si="29"/>
        <v>2.8701428571428572E-2</v>
      </c>
      <c r="AE107" s="35">
        <f t="shared" si="29"/>
        <v>6.4014285714285718E-3</v>
      </c>
      <c r="AF107">
        <v>0.1008</v>
      </c>
      <c r="AG107">
        <v>-1.6799999999999999E-2</v>
      </c>
      <c r="AH107">
        <v>7.4000000000000003E-3</v>
      </c>
      <c r="AI107" s="35">
        <f t="shared" si="30"/>
        <v>6.532142857142903E-3</v>
      </c>
      <c r="AJ107" s="35">
        <f t="shared" si="31"/>
        <v>2.110142857142857E-2</v>
      </c>
      <c r="AK107" s="35">
        <f t="shared" si="31"/>
        <v>1.1701428571428571E-2</v>
      </c>
      <c r="AL107">
        <v>9.3899999999999997E-2</v>
      </c>
      <c r="AM107">
        <v>5.9999999999999995E-4</v>
      </c>
      <c r="AN107">
        <v>-3.8999999999999998E-3</v>
      </c>
      <c r="AO107" s="35">
        <f t="shared" si="32"/>
        <v>6.9221428571428489E-3</v>
      </c>
      <c r="AP107" s="35">
        <f t="shared" si="33"/>
        <v>4.9014285714285713E-3</v>
      </c>
      <c r="AQ107" s="35">
        <f t="shared" si="33"/>
        <v>4.0142857142857168E-4</v>
      </c>
      <c r="AR107">
        <v>2.3599999999999999E-2</v>
      </c>
      <c r="AS107">
        <v>-9.4000000000000004E-3</v>
      </c>
      <c r="AT107">
        <v>-2.3E-3</v>
      </c>
      <c r="AU107" s="35">
        <f t="shared" si="34"/>
        <v>2.3134285714285708E-2</v>
      </c>
      <c r="AV107" s="35">
        <f t="shared" si="35"/>
        <v>1.3701428571428573E-2</v>
      </c>
      <c r="AW107" s="35">
        <f t="shared" si="35"/>
        <v>2.0014285714285715E-3</v>
      </c>
      <c r="AX107">
        <v>3.8899999999999997E-2</v>
      </c>
      <c r="AY107">
        <v>-2.52E-2</v>
      </c>
      <c r="AZ107">
        <v>6.1999999999999998E-3</v>
      </c>
      <c r="BA107" s="35">
        <f t="shared" si="36"/>
        <v>3.7542857142857447E-3</v>
      </c>
      <c r="BB107" s="35">
        <f t="shared" si="37"/>
        <v>2.9501428571428571E-2</v>
      </c>
      <c r="BC107" s="35">
        <f t="shared" si="37"/>
        <v>1.0501428571428571E-2</v>
      </c>
    </row>
    <row r="108" spans="1:55" ht="15">
      <c r="A108" s="1">
        <v>102</v>
      </c>
      <c r="B108">
        <v>0.11650000000000001</v>
      </c>
      <c r="C108">
        <v>-4.7000000000000002E-3</v>
      </c>
      <c r="D108">
        <v>-5.0000000000000001E-3</v>
      </c>
      <c r="E108" s="34">
        <f t="shared" si="19"/>
        <v>6.8021428571428538E-3</v>
      </c>
      <c r="F108" s="34">
        <f t="shared" si="20"/>
        <v>8.7928571428571439E-3</v>
      </c>
      <c r="G108" s="34">
        <f t="shared" si="21"/>
        <v>9.3014285714285716E-3</v>
      </c>
      <c r="H108">
        <v>0.10589999999999999</v>
      </c>
      <c r="I108">
        <v>-3.7499999999999999E-2</v>
      </c>
      <c r="J108">
        <v>-1.2999999999999999E-3</v>
      </c>
      <c r="K108" s="35">
        <f t="shared" si="22"/>
        <v>1.4935714285714274E-2</v>
      </c>
      <c r="L108" s="35">
        <f t="shared" si="23"/>
        <v>4.1801428571428573E-2</v>
      </c>
      <c r="M108" s="35">
        <f t="shared" si="23"/>
        <v>3.0014285714285716E-3</v>
      </c>
      <c r="N108">
        <v>0.12540000000000001</v>
      </c>
      <c r="O108">
        <v>1.6999999999999999E-3</v>
      </c>
      <c r="P108">
        <v>-2.5999999999999999E-3</v>
      </c>
      <c r="Q108" s="35">
        <f t="shared" si="24"/>
        <v>6.8671428571428217E-3</v>
      </c>
      <c r="R108" s="35">
        <f t="shared" si="25"/>
        <v>6.0014285714285716E-3</v>
      </c>
      <c r="S108" s="35">
        <f t="shared" si="25"/>
        <v>1.7014285714285716E-3</v>
      </c>
      <c r="T108">
        <v>0.1023</v>
      </c>
      <c r="U108">
        <v>-1.37E-2</v>
      </c>
      <c r="V108">
        <v>-1.24E-2</v>
      </c>
      <c r="W108" s="35">
        <f t="shared" si="26"/>
        <v>3.5178571428571559E-3</v>
      </c>
      <c r="X108" s="35">
        <f t="shared" si="27"/>
        <v>1.8001428571428571E-2</v>
      </c>
      <c r="Y108" s="35">
        <f t="shared" si="27"/>
        <v>1.6701428571428572E-2</v>
      </c>
      <c r="Z108">
        <v>9.3899999999999997E-2</v>
      </c>
      <c r="AA108">
        <v>-2.9999999999999997E-4</v>
      </c>
      <c r="AB108">
        <v>1E-4</v>
      </c>
      <c r="AC108" s="35">
        <f t="shared" si="28"/>
        <v>2.9942857142856855E-3</v>
      </c>
      <c r="AD108" s="35">
        <f t="shared" si="29"/>
        <v>4.0014285714285716E-3</v>
      </c>
      <c r="AE108" s="35">
        <f t="shared" si="29"/>
        <v>4.4014285714285718E-3</v>
      </c>
      <c r="AF108">
        <v>9.5100000000000004E-2</v>
      </c>
      <c r="AG108">
        <v>-1.66E-2</v>
      </c>
      <c r="AH108">
        <v>4.8999999999999998E-3</v>
      </c>
      <c r="AI108" s="35">
        <f t="shared" si="30"/>
        <v>1.22321428571429E-2</v>
      </c>
      <c r="AJ108" s="35">
        <f t="shared" si="31"/>
        <v>2.0901428571428571E-2</v>
      </c>
      <c r="AK108" s="35">
        <f t="shared" si="31"/>
        <v>9.2014285714285722E-3</v>
      </c>
      <c r="AL108">
        <v>7.8100000000000003E-2</v>
      </c>
      <c r="AM108">
        <v>-8.6E-3</v>
      </c>
      <c r="AN108">
        <v>5.7999999999999996E-3</v>
      </c>
      <c r="AO108" s="35">
        <f t="shared" si="32"/>
        <v>8.8778571428571457E-3</v>
      </c>
      <c r="AP108" s="35">
        <f t="shared" si="33"/>
        <v>1.2901428571428571E-2</v>
      </c>
      <c r="AQ108" s="35">
        <f t="shared" si="33"/>
        <v>1.010142857142857E-2</v>
      </c>
      <c r="AR108">
        <v>4.1000000000000002E-2</v>
      </c>
      <c r="AS108">
        <v>-1.5900000000000001E-2</v>
      </c>
      <c r="AT108">
        <v>-6.1000000000000004E-3</v>
      </c>
      <c r="AU108" s="35">
        <f t="shared" si="34"/>
        <v>5.7342857142857057E-3</v>
      </c>
      <c r="AV108" s="35">
        <f t="shared" si="35"/>
        <v>2.0201428571428572E-2</v>
      </c>
      <c r="AW108" s="35">
        <f t="shared" si="35"/>
        <v>1.0401428571428572E-2</v>
      </c>
      <c r="AX108">
        <v>3.0499999999999999E-2</v>
      </c>
      <c r="AY108">
        <v>-1.0200000000000001E-2</v>
      </c>
      <c r="AZ108">
        <v>1.5299999999999999E-2</v>
      </c>
      <c r="BA108" s="35">
        <f t="shared" si="36"/>
        <v>1.2154285714285742E-2</v>
      </c>
      <c r="BB108" s="35">
        <f t="shared" si="37"/>
        <v>1.4501428571428571E-2</v>
      </c>
      <c r="BC108" s="35">
        <f t="shared" si="37"/>
        <v>1.9601428571428572E-2</v>
      </c>
    </row>
    <row r="109" spans="1:55" ht="15">
      <c r="A109" s="1">
        <v>103</v>
      </c>
      <c r="B109">
        <v>0.1116</v>
      </c>
      <c r="C109">
        <v>-7.7000000000000002E-3</v>
      </c>
      <c r="D109">
        <v>-1.6000000000000001E-3</v>
      </c>
      <c r="E109" s="34">
        <f t="shared" si="19"/>
        <v>1.9021428571428523E-3</v>
      </c>
      <c r="F109" s="34">
        <f t="shared" si="20"/>
        <v>1.1792857142857143E-2</v>
      </c>
      <c r="G109" s="34">
        <f t="shared" si="21"/>
        <v>2.7014285714285716E-3</v>
      </c>
      <c r="H109">
        <v>9.2100000000000001E-2</v>
      </c>
      <c r="I109">
        <v>-9.5999999999999992E-3</v>
      </c>
      <c r="J109">
        <v>-1.8E-3</v>
      </c>
      <c r="K109" s="35">
        <f t="shared" si="22"/>
        <v>1.1357142857142816E-3</v>
      </c>
      <c r="L109" s="35">
        <f t="shared" si="23"/>
        <v>1.3901428571428572E-2</v>
      </c>
      <c r="M109" s="35">
        <f t="shared" si="23"/>
        <v>2.5014285714285715E-3</v>
      </c>
      <c r="N109">
        <v>0.12239999999999999</v>
      </c>
      <c r="O109">
        <v>8.0000000000000004E-4</v>
      </c>
      <c r="P109">
        <v>-5.0000000000000001E-4</v>
      </c>
      <c r="Q109" s="35">
        <f t="shared" si="24"/>
        <v>3.8671428571428051E-3</v>
      </c>
      <c r="R109" s="35">
        <f t="shared" si="25"/>
        <v>5.1014285714285719E-3</v>
      </c>
      <c r="S109" s="35">
        <f t="shared" si="25"/>
        <v>3.8014285714285715E-3</v>
      </c>
      <c r="T109">
        <v>9.3600000000000003E-2</v>
      </c>
      <c r="U109">
        <v>-2.4199999999999999E-2</v>
      </c>
      <c r="V109">
        <v>-5.1999999999999998E-3</v>
      </c>
      <c r="W109" s="35">
        <f t="shared" si="26"/>
        <v>1.2217857142857155E-2</v>
      </c>
      <c r="X109" s="35">
        <f t="shared" si="27"/>
        <v>2.850142857142857E-2</v>
      </c>
      <c r="Y109" s="35">
        <f t="shared" si="27"/>
        <v>9.5014285714285704E-3</v>
      </c>
      <c r="Z109">
        <v>8.5900000000000004E-2</v>
      </c>
      <c r="AA109">
        <v>-1.7000000000000001E-2</v>
      </c>
      <c r="AB109">
        <v>0</v>
      </c>
      <c r="AC109" s="35">
        <f t="shared" si="28"/>
        <v>5.0057142857143078E-3</v>
      </c>
      <c r="AD109" s="35">
        <f t="shared" si="29"/>
        <v>2.1301428571428572E-2</v>
      </c>
      <c r="AE109" s="35">
        <f t="shared" si="29"/>
        <v>4.3014285714285715E-3</v>
      </c>
      <c r="AF109">
        <v>9.1600000000000001E-2</v>
      </c>
      <c r="AG109">
        <v>-2.4899999999999999E-2</v>
      </c>
      <c r="AH109">
        <v>2.2000000000000001E-3</v>
      </c>
      <c r="AI109" s="35">
        <f t="shared" si="30"/>
        <v>1.5732142857142903E-2</v>
      </c>
      <c r="AJ109" s="35">
        <f t="shared" si="31"/>
        <v>2.9201428571428569E-2</v>
      </c>
      <c r="AK109" s="35">
        <f t="shared" si="31"/>
        <v>6.5014285714285712E-3</v>
      </c>
      <c r="AL109">
        <v>7.7899999999999997E-2</v>
      </c>
      <c r="AM109">
        <v>-7.7000000000000002E-3</v>
      </c>
      <c r="AN109">
        <v>3.8E-3</v>
      </c>
      <c r="AO109" s="35">
        <f t="shared" si="32"/>
        <v>9.0778571428571514E-3</v>
      </c>
      <c r="AP109" s="35">
        <f t="shared" si="33"/>
        <v>1.2001428571428573E-2</v>
      </c>
      <c r="AQ109" s="35">
        <f t="shared" si="33"/>
        <v>8.1014285714285719E-3</v>
      </c>
      <c r="AR109">
        <v>4.7100000000000003E-2</v>
      </c>
      <c r="AS109">
        <v>-2.23E-2</v>
      </c>
      <c r="AT109">
        <v>-1.15E-2</v>
      </c>
      <c r="AU109" s="35">
        <f t="shared" si="34"/>
        <v>3.6571428571429559E-4</v>
      </c>
      <c r="AV109" s="35">
        <f t="shared" si="35"/>
        <v>2.6601428571428571E-2</v>
      </c>
      <c r="AW109" s="35">
        <f t="shared" si="35"/>
        <v>1.580142857142857E-2</v>
      </c>
      <c r="AX109">
        <v>5.5300000000000002E-2</v>
      </c>
      <c r="AY109">
        <v>-2.2800000000000001E-2</v>
      </c>
      <c r="AZ109">
        <v>1.34E-2</v>
      </c>
      <c r="BA109" s="35">
        <f t="shared" si="36"/>
        <v>1.264571428571426E-2</v>
      </c>
      <c r="BB109" s="35">
        <f t="shared" si="37"/>
        <v>2.7101428571428571E-2</v>
      </c>
      <c r="BC109" s="35">
        <f t="shared" si="37"/>
        <v>1.7701428571428573E-2</v>
      </c>
    </row>
    <row r="110" spans="1:55" ht="15">
      <c r="A110" s="1">
        <v>104</v>
      </c>
      <c r="B110">
        <v>0.1077</v>
      </c>
      <c r="C110">
        <v>-5.1999999999999998E-3</v>
      </c>
      <c r="D110">
        <v>8.9999999999999998E-4</v>
      </c>
      <c r="E110" s="34">
        <f t="shared" si="19"/>
        <v>1.9978571428571484E-3</v>
      </c>
      <c r="F110" s="34">
        <f t="shared" si="20"/>
        <v>9.2928571428571426E-3</v>
      </c>
      <c r="G110" s="34">
        <f t="shared" si="21"/>
        <v>5.2014285714285713E-3</v>
      </c>
      <c r="H110">
        <v>8.1600000000000006E-2</v>
      </c>
      <c r="I110">
        <v>-2.4199999999999999E-2</v>
      </c>
      <c r="J110">
        <v>1.14E-2</v>
      </c>
      <c r="K110" s="35">
        <f t="shared" si="22"/>
        <v>9.3642857142857139E-3</v>
      </c>
      <c r="L110" s="35">
        <f t="shared" si="23"/>
        <v>2.850142857142857E-2</v>
      </c>
      <c r="M110" s="35">
        <f t="shared" si="23"/>
        <v>1.5701428571428571E-2</v>
      </c>
      <c r="N110">
        <v>0.1109</v>
      </c>
      <c r="O110">
        <v>6.0000000000000001E-3</v>
      </c>
      <c r="P110">
        <v>2.8999999999999998E-3</v>
      </c>
      <c r="Q110" s="35">
        <f t="shared" si="24"/>
        <v>7.6328571428571912E-3</v>
      </c>
      <c r="R110" s="35">
        <f t="shared" si="25"/>
        <v>1.0301428571428572E-2</v>
      </c>
      <c r="S110" s="35">
        <f t="shared" si="25"/>
        <v>7.2014285714285713E-3</v>
      </c>
      <c r="T110">
        <v>9.7199999999999995E-2</v>
      </c>
      <c r="U110">
        <v>-1.7999999999999999E-2</v>
      </c>
      <c r="V110">
        <v>7.3000000000000001E-3</v>
      </c>
      <c r="W110" s="35">
        <f t="shared" si="26"/>
        <v>8.6178571428571632E-3</v>
      </c>
      <c r="X110" s="35">
        <f t="shared" si="27"/>
        <v>2.2301428571428569E-2</v>
      </c>
      <c r="Y110" s="35">
        <f t="shared" si="27"/>
        <v>1.1601428571428572E-2</v>
      </c>
      <c r="Z110">
        <v>8.3599999999999994E-2</v>
      </c>
      <c r="AA110">
        <v>-1.15E-2</v>
      </c>
      <c r="AB110">
        <v>1.6999999999999999E-3</v>
      </c>
      <c r="AC110" s="35">
        <f t="shared" si="28"/>
        <v>7.3057142857143181E-3</v>
      </c>
      <c r="AD110" s="35">
        <f t="shared" si="29"/>
        <v>1.580142857142857E-2</v>
      </c>
      <c r="AE110" s="35">
        <f t="shared" si="29"/>
        <v>6.0014285714285716E-3</v>
      </c>
      <c r="AF110">
        <v>9.2299999999999993E-2</v>
      </c>
      <c r="AG110">
        <v>-2.5100000000000001E-2</v>
      </c>
      <c r="AH110">
        <v>3.0999999999999999E-3</v>
      </c>
      <c r="AI110" s="35">
        <f t="shared" si="30"/>
        <v>1.5032142857142911E-2</v>
      </c>
      <c r="AJ110" s="35">
        <f t="shared" si="31"/>
        <v>2.9401428571428571E-2</v>
      </c>
      <c r="AK110" s="35">
        <f t="shared" si="31"/>
        <v>7.401428571428571E-3</v>
      </c>
      <c r="AL110">
        <v>7.3599999999999999E-2</v>
      </c>
      <c r="AM110">
        <v>4.7999999999999996E-3</v>
      </c>
      <c r="AN110">
        <v>-5.0000000000000001E-4</v>
      </c>
      <c r="AO110" s="35">
        <f t="shared" si="32"/>
        <v>1.337785714285715E-2</v>
      </c>
      <c r="AP110" s="35">
        <f t="shared" si="33"/>
        <v>9.1014285714285711E-3</v>
      </c>
      <c r="AQ110" s="35">
        <f t="shared" si="33"/>
        <v>3.8014285714285715E-3</v>
      </c>
      <c r="AR110">
        <v>3.9600000000000003E-2</v>
      </c>
      <c r="AS110">
        <v>-2.9100000000000001E-2</v>
      </c>
      <c r="AT110">
        <v>-8.9999999999999993E-3</v>
      </c>
      <c r="AU110" s="35">
        <f t="shared" si="34"/>
        <v>7.1342857142857041E-3</v>
      </c>
      <c r="AV110" s="35">
        <f t="shared" si="35"/>
        <v>3.3401428571428575E-2</v>
      </c>
      <c r="AW110" s="35">
        <f t="shared" si="35"/>
        <v>1.3301428571428572E-2</v>
      </c>
      <c r="AX110">
        <v>5.5300000000000002E-2</v>
      </c>
      <c r="AY110">
        <v>-2.9600000000000001E-2</v>
      </c>
      <c r="AZ110">
        <v>6.3E-3</v>
      </c>
      <c r="BA110" s="35">
        <f t="shared" si="36"/>
        <v>1.264571428571426E-2</v>
      </c>
      <c r="BB110" s="35">
        <f t="shared" si="37"/>
        <v>3.3901428571428575E-2</v>
      </c>
      <c r="BC110" s="35">
        <f t="shared" si="37"/>
        <v>1.0601428571428571E-2</v>
      </c>
    </row>
    <row r="111" spans="1:55" ht="15">
      <c r="A111" s="1">
        <v>105</v>
      </c>
      <c r="B111">
        <v>0.111</v>
      </c>
      <c r="C111">
        <v>-9.1000000000000004E-3</v>
      </c>
      <c r="D111">
        <v>-1.1999999999999999E-3</v>
      </c>
      <c r="E111" s="34">
        <f t="shared" si="19"/>
        <v>1.3021428571428489E-3</v>
      </c>
      <c r="F111" s="34">
        <f t="shared" si="20"/>
        <v>1.3192857142857143E-2</v>
      </c>
      <c r="G111" s="34">
        <f t="shared" si="21"/>
        <v>3.1014285714285718E-3</v>
      </c>
      <c r="H111">
        <v>7.9000000000000001E-2</v>
      </c>
      <c r="I111">
        <v>-3.3E-3</v>
      </c>
      <c r="J111">
        <v>1.6899999999999998E-2</v>
      </c>
      <c r="K111" s="35">
        <f t="shared" si="22"/>
        <v>1.1964285714285719E-2</v>
      </c>
      <c r="L111" s="35">
        <f t="shared" si="23"/>
        <v>1.0014285714285715E-3</v>
      </c>
      <c r="M111" s="35">
        <f t="shared" si="23"/>
        <v>2.1201428571428569E-2</v>
      </c>
      <c r="N111">
        <v>0.1103</v>
      </c>
      <c r="O111">
        <v>-1.2999999999999999E-3</v>
      </c>
      <c r="P111">
        <v>5.7999999999999996E-3</v>
      </c>
      <c r="Q111" s="35">
        <f t="shared" si="24"/>
        <v>8.2328571428571945E-3</v>
      </c>
      <c r="R111" s="35">
        <f t="shared" si="25"/>
        <v>3.0014285714285716E-3</v>
      </c>
      <c r="S111" s="35">
        <f t="shared" si="25"/>
        <v>1.010142857142857E-2</v>
      </c>
      <c r="T111">
        <v>0.1057</v>
      </c>
      <c r="U111">
        <v>-1.7299999999999999E-2</v>
      </c>
      <c r="V111">
        <v>-8.9999999999999998E-4</v>
      </c>
      <c r="W111" s="35">
        <f t="shared" si="26"/>
        <v>1.1785714285715565E-4</v>
      </c>
      <c r="X111" s="35">
        <f t="shared" si="27"/>
        <v>2.160142857142857E-2</v>
      </c>
      <c r="Y111" s="35">
        <f t="shared" si="27"/>
        <v>3.4014285714285717E-3</v>
      </c>
      <c r="Z111">
        <v>7.6999999999999999E-2</v>
      </c>
      <c r="AA111">
        <v>-1.8599999999999998E-2</v>
      </c>
      <c r="AB111">
        <v>-2.5999999999999999E-3</v>
      </c>
      <c r="AC111" s="35">
        <f t="shared" si="28"/>
        <v>1.3905714285714313E-2</v>
      </c>
      <c r="AD111" s="35">
        <f t="shared" si="29"/>
        <v>2.2901428571428569E-2</v>
      </c>
      <c r="AE111" s="35">
        <f t="shared" si="29"/>
        <v>1.7014285714285716E-3</v>
      </c>
      <c r="AF111">
        <v>8.8800000000000004E-2</v>
      </c>
      <c r="AG111">
        <v>-2.1000000000000001E-2</v>
      </c>
      <c r="AH111">
        <v>2E-3</v>
      </c>
      <c r="AI111" s="35">
        <f t="shared" si="30"/>
        <v>1.85321428571429E-2</v>
      </c>
      <c r="AJ111" s="35">
        <f t="shared" si="31"/>
        <v>2.5301428571428572E-2</v>
      </c>
      <c r="AK111" s="35">
        <f t="shared" si="31"/>
        <v>6.3014285714285715E-3</v>
      </c>
      <c r="AL111">
        <v>7.6300000000000007E-2</v>
      </c>
      <c r="AM111">
        <v>3.2000000000000002E-3</v>
      </c>
      <c r="AN111">
        <v>6.3E-3</v>
      </c>
      <c r="AO111" s="35">
        <f t="shared" si="32"/>
        <v>1.0677857142857142E-2</v>
      </c>
      <c r="AP111" s="35">
        <f t="shared" si="33"/>
        <v>7.5014285714285721E-3</v>
      </c>
      <c r="AQ111" s="35">
        <f t="shared" si="33"/>
        <v>1.0601428571428571E-2</v>
      </c>
      <c r="AR111">
        <v>3.0499999999999999E-2</v>
      </c>
      <c r="AS111">
        <v>-1.4800000000000001E-2</v>
      </c>
      <c r="AT111">
        <v>-1E-3</v>
      </c>
      <c r="AU111" s="35">
        <f t="shared" si="34"/>
        <v>1.6234285714285708E-2</v>
      </c>
      <c r="AV111" s="35">
        <f t="shared" si="35"/>
        <v>1.9101428571428571E-2</v>
      </c>
      <c r="AW111" s="35">
        <f t="shared" si="35"/>
        <v>3.3014285714285715E-3</v>
      </c>
      <c r="AX111">
        <v>5.2299999999999999E-2</v>
      </c>
      <c r="AY111">
        <v>-2.4899999999999999E-2</v>
      </c>
      <c r="AZ111">
        <v>2.0000000000000001E-4</v>
      </c>
      <c r="BA111" s="35">
        <f t="shared" si="36"/>
        <v>9.6457142857142575E-3</v>
      </c>
      <c r="BB111" s="35">
        <f t="shared" si="37"/>
        <v>2.9201428571428569E-2</v>
      </c>
      <c r="BC111" s="35">
        <f t="shared" si="37"/>
        <v>4.5014285714285712E-3</v>
      </c>
    </row>
    <row r="112" spans="1:55" ht="15">
      <c r="A112" s="1">
        <v>106</v>
      </c>
      <c r="B112">
        <v>0.1154</v>
      </c>
      <c r="C112">
        <v>5.0000000000000001E-4</v>
      </c>
      <c r="D112">
        <v>-4.4000000000000003E-3</v>
      </c>
      <c r="E112" s="34">
        <f t="shared" si="19"/>
        <v>5.7021428571428501E-3</v>
      </c>
      <c r="F112" s="34">
        <f t="shared" si="20"/>
        <v>4.5928571428571433E-3</v>
      </c>
      <c r="G112" s="34">
        <f t="shared" si="21"/>
        <v>8.7014285714285718E-3</v>
      </c>
      <c r="H112">
        <v>8.9899999999999994E-2</v>
      </c>
      <c r="I112">
        <v>4.1999999999999997E-3</v>
      </c>
      <c r="J112">
        <v>8.5000000000000006E-3</v>
      </c>
      <c r="K112" s="35">
        <f t="shared" si="22"/>
        <v>1.0642857142857259E-3</v>
      </c>
      <c r="L112" s="35">
        <f t="shared" si="23"/>
        <v>8.5014285714285712E-3</v>
      </c>
      <c r="M112" s="35">
        <f t="shared" si="23"/>
        <v>1.2801428571428571E-2</v>
      </c>
      <c r="N112">
        <v>0.1125</v>
      </c>
      <c r="O112">
        <v>-3.3E-3</v>
      </c>
      <c r="P112">
        <v>4.4000000000000003E-3</v>
      </c>
      <c r="Q112" s="35">
        <f t="shared" si="24"/>
        <v>6.032857142857187E-3</v>
      </c>
      <c r="R112" s="35">
        <f t="shared" si="25"/>
        <v>1.0014285714285715E-3</v>
      </c>
      <c r="S112" s="35">
        <f t="shared" si="25"/>
        <v>8.7014285714285718E-3</v>
      </c>
      <c r="T112">
        <v>0.1157</v>
      </c>
      <c r="U112">
        <v>-1.61E-2</v>
      </c>
      <c r="V112">
        <v>-8.6999999999999994E-3</v>
      </c>
      <c r="W112" s="35">
        <f t="shared" si="26"/>
        <v>9.8821428571428394E-3</v>
      </c>
      <c r="X112" s="35">
        <f t="shared" si="27"/>
        <v>2.040142857142857E-2</v>
      </c>
      <c r="Y112" s="35">
        <f t="shared" si="27"/>
        <v>1.300142857142857E-2</v>
      </c>
      <c r="Z112">
        <v>7.6200000000000004E-2</v>
      </c>
      <c r="AA112">
        <v>-1.09E-2</v>
      </c>
      <c r="AB112">
        <v>1.5E-3</v>
      </c>
      <c r="AC112" s="35">
        <f t="shared" si="28"/>
        <v>1.4705714285714308E-2</v>
      </c>
      <c r="AD112" s="35">
        <f t="shared" si="29"/>
        <v>1.5201428571428571E-2</v>
      </c>
      <c r="AE112" s="35">
        <f t="shared" si="29"/>
        <v>5.801428571428572E-3</v>
      </c>
      <c r="AF112">
        <v>9.7000000000000003E-2</v>
      </c>
      <c r="AG112">
        <v>-2.0799999999999999E-2</v>
      </c>
      <c r="AH112">
        <v>-7.4000000000000003E-3</v>
      </c>
      <c r="AI112" s="35">
        <f t="shared" si="30"/>
        <v>1.0332142857142901E-2</v>
      </c>
      <c r="AJ112" s="35">
        <f t="shared" si="31"/>
        <v>2.510142857142857E-2</v>
      </c>
      <c r="AK112" s="35">
        <f t="shared" si="31"/>
        <v>1.1701428571428571E-2</v>
      </c>
      <c r="AL112">
        <v>7.5399999999999995E-2</v>
      </c>
      <c r="AM112">
        <v>5.7000000000000002E-3</v>
      </c>
      <c r="AN112">
        <v>7.0000000000000001E-3</v>
      </c>
      <c r="AO112" s="35">
        <f t="shared" si="32"/>
        <v>1.1577857142857154E-2</v>
      </c>
      <c r="AP112" s="35">
        <f t="shared" si="33"/>
        <v>1.0001428571428571E-2</v>
      </c>
      <c r="AQ112" s="35">
        <f t="shared" si="33"/>
        <v>1.1301428571428572E-2</v>
      </c>
      <c r="AR112">
        <v>3.7699999999999997E-2</v>
      </c>
      <c r="AS112">
        <v>0</v>
      </c>
      <c r="AT112">
        <v>-2.3E-3</v>
      </c>
      <c r="AU112" s="35">
        <f t="shared" si="34"/>
        <v>9.03428571428571E-3</v>
      </c>
      <c r="AV112" s="35">
        <f t="shared" si="35"/>
        <v>4.3014285714285715E-3</v>
      </c>
      <c r="AW112" s="35">
        <f t="shared" si="35"/>
        <v>2.0014285714285715E-3</v>
      </c>
      <c r="AX112">
        <v>3.7699999999999997E-2</v>
      </c>
      <c r="AY112">
        <v>-2.7300000000000001E-2</v>
      </c>
      <c r="AZ112">
        <v>1.9E-3</v>
      </c>
      <c r="BA112" s="35">
        <f t="shared" si="36"/>
        <v>4.9542857142857444E-3</v>
      </c>
      <c r="BB112" s="35">
        <f t="shared" si="37"/>
        <v>3.1601428571428572E-2</v>
      </c>
      <c r="BC112" s="35">
        <f t="shared" si="37"/>
        <v>6.2014285714285713E-3</v>
      </c>
    </row>
    <row r="113" spans="1:55" ht="15">
      <c r="A113" s="1">
        <v>107</v>
      </c>
      <c r="B113">
        <v>0.1196</v>
      </c>
      <c r="C113">
        <v>-4.4999999999999997E-3</v>
      </c>
      <c r="D113">
        <v>-5.1999999999999998E-3</v>
      </c>
      <c r="E113" s="34">
        <f t="shared" si="19"/>
        <v>9.9021428571428455E-3</v>
      </c>
      <c r="F113" s="34">
        <f t="shared" si="20"/>
        <v>8.5928571428571417E-3</v>
      </c>
      <c r="G113" s="34">
        <f t="shared" si="21"/>
        <v>9.5014285714285704E-3</v>
      </c>
      <c r="H113">
        <v>0.1072</v>
      </c>
      <c r="I113">
        <v>-6.1000000000000004E-3</v>
      </c>
      <c r="J113">
        <v>6.1000000000000004E-3</v>
      </c>
      <c r="K113" s="35">
        <f t="shared" si="22"/>
        <v>1.6235714285714284E-2</v>
      </c>
      <c r="L113" s="35">
        <f t="shared" si="23"/>
        <v>1.0401428571428572E-2</v>
      </c>
      <c r="M113" s="35">
        <f t="shared" si="23"/>
        <v>1.0401428571428572E-2</v>
      </c>
      <c r="N113">
        <v>0.11650000000000001</v>
      </c>
      <c r="O113">
        <v>-3.3E-3</v>
      </c>
      <c r="P113">
        <v>3.5999999999999999E-3</v>
      </c>
      <c r="Q113" s="35">
        <f t="shared" si="24"/>
        <v>2.0328571428571834E-3</v>
      </c>
      <c r="R113" s="35">
        <f t="shared" si="25"/>
        <v>1.0014285714285715E-3</v>
      </c>
      <c r="S113" s="35">
        <f t="shared" si="25"/>
        <v>7.9014285714285714E-3</v>
      </c>
      <c r="T113">
        <v>0.11749999999999999</v>
      </c>
      <c r="U113">
        <v>-1.7399999999999999E-2</v>
      </c>
      <c r="V113">
        <v>-9.7999999999999997E-3</v>
      </c>
      <c r="W113" s="35">
        <f t="shared" si="26"/>
        <v>1.1682142857142835E-2</v>
      </c>
      <c r="X113" s="35">
        <f t="shared" si="27"/>
        <v>2.1701428571428569E-2</v>
      </c>
      <c r="Y113" s="35">
        <f t="shared" si="27"/>
        <v>1.410142857142857E-2</v>
      </c>
      <c r="Z113">
        <v>8.2100000000000006E-2</v>
      </c>
      <c r="AA113">
        <v>-1.77E-2</v>
      </c>
      <c r="AB113">
        <v>3.0999999999999999E-3</v>
      </c>
      <c r="AC113" s="35">
        <f t="shared" si="28"/>
        <v>8.8057142857143056E-3</v>
      </c>
      <c r="AD113" s="35">
        <f t="shared" si="29"/>
        <v>2.2001428571428571E-2</v>
      </c>
      <c r="AE113" s="35">
        <f t="shared" si="29"/>
        <v>7.401428571428571E-3</v>
      </c>
      <c r="AF113">
        <v>9.8100000000000007E-2</v>
      </c>
      <c r="AG113">
        <v>-3.5099999999999999E-2</v>
      </c>
      <c r="AH113">
        <v>-8.8000000000000005E-3</v>
      </c>
      <c r="AI113" s="35">
        <f t="shared" si="30"/>
        <v>9.2321428571428971E-3</v>
      </c>
      <c r="AJ113" s="35">
        <f t="shared" si="31"/>
        <v>3.9401428571428573E-2</v>
      </c>
      <c r="AK113" s="35">
        <f t="shared" si="31"/>
        <v>1.3101428571428573E-2</v>
      </c>
      <c r="AL113">
        <v>8.1199999999999994E-2</v>
      </c>
      <c r="AM113">
        <v>-1.06E-2</v>
      </c>
      <c r="AN113">
        <v>1E-3</v>
      </c>
      <c r="AO113" s="35">
        <f t="shared" si="32"/>
        <v>5.777857142857154E-3</v>
      </c>
      <c r="AP113" s="35">
        <f t="shared" si="33"/>
        <v>1.4901428571428572E-2</v>
      </c>
      <c r="AQ113" s="35">
        <f t="shared" si="33"/>
        <v>5.3014285714285715E-3</v>
      </c>
      <c r="AR113">
        <v>4.7100000000000003E-2</v>
      </c>
      <c r="AS113">
        <v>-8.8000000000000005E-3</v>
      </c>
      <c r="AT113">
        <v>-4.8999999999999998E-3</v>
      </c>
      <c r="AU113" s="35">
        <f t="shared" si="34"/>
        <v>3.6571428571429559E-4</v>
      </c>
      <c r="AV113" s="35">
        <f t="shared" si="35"/>
        <v>1.3101428571428573E-2</v>
      </c>
      <c r="AW113" s="35">
        <f t="shared" si="35"/>
        <v>9.2014285714285722E-3</v>
      </c>
      <c r="AX113">
        <v>5.62E-2</v>
      </c>
      <c r="AY113">
        <v>-8.5000000000000006E-3</v>
      </c>
      <c r="AZ113">
        <v>-3.7000000000000002E-3</v>
      </c>
      <c r="BA113" s="35">
        <f t="shared" si="36"/>
        <v>1.3545714285714258E-2</v>
      </c>
      <c r="BB113" s="35">
        <f t="shared" si="37"/>
        <v>1.2801428571428571E-2</v>
      </c>
      <c r="BC113" s="35">
        <f t="shared" si="37"/>
        <v>6.0142857142857133E-4</v>
      </c>
    </row>
    <row r="114" spans="1:55" ht="15">
      <c r="A114" s="1">
        <v>108</v>
      </c>
      <c r="B114">
        <v>0.11609999999999999</v>
      </c>
      <c r="C114">
        <v>-8.9999999999999993E-3</v>
      </c>
      <c r="D114">
        <v>-2.9999999999999997E-4</v>
      </c>
      <c r="E114" s="34">
        <f t="shared" si="19"/>
        <v>6.4021428571428424E-3</v>
      </c>
      <c r="F114" s="34">
        <f t="shared" si="20"/>
        <v>1.3092857142857142E-2</v>
      </c>
      <c r="G114" s="34">
        <f t="shared" si="21"/>
        <v>4.0014285714285716E-3</v>
      </c>
      <c r="H114">
        <v>0.1124</v>
      </c>
      <c r="I114">
        <v>-1.84E-2</v>
      </c>
      <c r="J114">
        <v>-2.3E-3</v>
      </c>
      <c r="K114" s="35">
        <f t="shared" si="22"/>
        <v>2.143571428571428E-2</v>
      </c>
      <c r="L114" s="35">
        <f t="shared" si="23"/>
        <v>2.270142857142857E-2</v>
      </c>
      <c r="M114" s="35">
        <f t="shared" si="23"/>
        <v>2.0014285714285715E-3</v>
      </c>
      <c r="N114">
        <v>0.11700000000000001</v>
      </c>
      <c r="O114">
        <v>-6.0000000000000001E-3</v>
      </c>
      <c r="P114">
        <v>3.5999999999999999E-3</v>
      </c>
      <c r="Q114" s="35">
        <f t="shared" si="24"/>
        <v>1.532857142857183E-3</v>
      </c>
      <c r="R114" s="35">
        <f t="shared" si="25"/>
        <v>1.0301428571428572E-2</v>
      </c>
      <c r="S114" s="35">
        <f t="shared" si="25"/>
        <v>7.9014285714285714E-3</v>
      </c>
      <c r="T114">
        <v>0.1205</v>
      </c>
      <c r="U114">
        <v>-1.29E-2</v>
      </c>
      <c r="V114">
        <v>-9.4999999999999998E-3</v>
      </c>
      <c r="W114" s="35">
        <f t="shared" si="26"/>
        <v>1.4682142857142838E-2</v>
      </c>
      <c r="X114" s="35">
        <f t="shared" si="27"/>
        <v>1.7201428571428572E-2</v>
      </c>
      <c r="Y114" s="35">
        <f t="shared" si="27"/>
        <v>1.3801428571428572E-2</v>
      </c>
      <c r="Z114">
        <v>9.2399999999999996E-2</v>
      </c>
      <c r="AA114">
        <v>-2.3900000000000001E-2</v>
      </c>
      <c r="AB114">
        <v>1.9E-3</v>
      </c>
      <c r="AC114" s="35">
        <f t="shared" si="28"/>
        <v>1.4942857142856841E-3</v>
      </c>
      <c r="AD114" s="35">
        <f t="shared" si="29"/>
        <v>2.8201428571428572E-2</v>
      </c>
      <c r="AE114" s="35">
        <f t="shared" si="29"/>
        <v>6.2014285714285713E-3</v>
      </c>
      <c r="AF114">
        <v>0.1009</v>
      </c>
      <c r="AG114">
        <v>-2.4799999999999999E-2</v>
      </c>
      <c r="AH114">
        <v>-3.3999999999999998E-3</v>
      </c>
      <c r="AI114" s="35">
        <f t="shared" si="30"/>
        <v>6.4321428571429001E-3</v>
      </c>
      <c r="AJ114" s="35">
        <f t="shared" si="31"/>
        <v>2.910142857142857E-2</v>
      </c>
      <c r="AK114" s="35">
        <f t="shared" si="31"/>
        <v>9.0142857142857169E-4</v>
      </c>
      <c r="AL114">
        <v>8.1799999999999998E-2</v>
      </c>
      <c r="AM114">
        <v>2.0999999999999999E-3</v>
      </c>
      <c r="AN114">
        <v>-1.1999999999999999E-3</v>
      </c>
      <c r="AO114" s="35">
        <f t="shared" si="32"/>
        <v>5.1778571428571507E-3</v>
      </c>
      <c r="AP114" s="35">
        <f t="shared" si="33"/>
        <v>6.4014285714285718E-3</v>
      </c>
      <c r="AQ114" s="35">
        <f t="shared" si="33"/>
        <v>3.1014285714285718E-3</v>
      </c>
      <c r="AR114">
        <v>4.0099999999999997E-2</v>
      </c>
      <c r="AS114">
        <v>-3.09E-2</v>
      </c>
      <c r="AT114">
        <v>-9.7999999999999997E-3</v>
      </c>
      <c r="AU114" s="35">
        <f t="shared" si="34"/>
        <v>6.6342857142857106E-3</v>
      </c>
      <c r="AV114" s="35">
        <f t="shared" si="35"/>
        <v>3.5201428571428571E-2</v>
      </c>
      <c r="AW114" s="35">
        <f t="shared" si="35"/>
        <v>1.410142857142857E-2</v>
      </c>
      <c r="AX114">
        <v>4.1399999999999999E-2</v>
      </c>
      <c r="AY114">
        <v>1.0699999999999999E-2</v>
      </c>
      <c r="AZ114">
        <v>-9.2999999999999992E-3</v>
      </c>
      <c r="BA114" s="35">
        <f t="shared" si="36"/>
        <v>1.2542857142857425E-3</v>
      </c>
      <c r="BB114" s="35">
        <f t="shared" si="37"/>
        <v>1.5001428571428572E-2</v>
      </c>
      <c r="BC114" s="35">
        <f t="shared" si="37"/>
        <v>1.360142857142857E-2</v>
      </c>
    </row>
    <row r="115" spans="1:55" ht="15">
      <c r="A115" s="1">
        <v>109</v>
      </c>
      <c r="B115">
        <v>0.1177</v>
      </c>
      <c r="C115">
        <v>-6.7000000000000002E-3</v>
      </c>
      <c r="D115">
        <v>1E-3</v>
      </c>
      <c r="E115" s="34">
        <f t="shared" si="19"/>
        <v>8.0021428571428466E-3</v>
      </c>
      <c r="F115" s="34">
        <f t="shared" si="20"/>
        <v>1.0792857142857142E-2</v>
      </c>
      <c r="G115" s="34">
        <f t="shared" si="21"/>
        <v>5.3014285714285715E-3</v>
      </c>
      <c r="H115">
        <v>0.1103</v>
      </c>
      <c r="I115">
        <v>-2.29E-2</v>
      </c>
      <c r="J115">
        <v>-1.6000000000000001E-3</v>
      </c>
      <c r="K115" s="35">
        <f t="shared" si="22"/>
        <v>1.9335714285714276E-2</v>
      </c>
      <c r="L115" s="35">
        <f t="shared" si="23"/>
        <v>2.7201428571428571E-2</v>
      </c>
      <c r="M115" s="35">
        <f t="shared" si="23"/>
        <v>2.7014285714285716E-3</v>
      </c>
      <c r="N115">
        <v>0.1221</v>
      </c>
      <c r="O115">
        <v>-5.1000000000000004E-3</v>
      </c>
      <c r="P115">
        <v>4.3E-3</v>
      </c>
      <c r="Q115" s="35">
        <f t="shared" si="24"/>
        <v>3.5671428571428104E-3</v>
      </c>
      <c r="R115" s="35">
        <f t="shared" si="25"/>
        <v>9.401428571428571E-3</v>
      </c>
      <c r="S115" s="35">
        <f t="shared" si="25"/>
        <v>8.6014285714285724E-3</v>
      </c>
      <c r="T115">
        <v>0.1193</v>
      </c>
      <c r="U115">
        <v>-8.6E-3</v>
      </c>
      <c r="V115">
        <v>-7.1000000000000004E-3</v>
      </c>
      <c r="W115" s="35">
        <f t="shared" si="26"/>
        <v>1.3482142857142845E-2</v>
      </c>
      <c r="X115" s="35">
        <f t="shared" si="27"/>
        <v>1.2901428571428571E-2</v>
      </c>
      <c r="Y115" s="35">
        <f t="shared" si="27"/>
        <v>1.1401428571428573E-2</v>
      </c>
      <c r="Z115">
        <v>9.2200000000000004E-2</v>
      </c>
      <c r="AA115">
        <v>-9.7999999999999997E-3</v>
      </c>
      <c r="AB115">
        <v>1.2200000000000001E-2</v>
      </c>
      <c r="AC115" s="35">
        <f t="shared" si="28"/>
        <v>1.2942857142856923E-3</v>
      </c>
      <c r="AD115" s="35">
        <f t="shared" si="29"/>
        <v>1.410142857142857E-2</v>
      </c>
      <c r="AE115" s="35">
        <f t="shared" si="29"/>
        <v>1.6501428571428573E-2</v>
      </c>
      <c r="AF115">
        <v>0.1051</v>
      </c>
      <c r="AG115">
        <v>-1.5900000000000001E-2</v>
      </c>
      <c r="AH115">
        <v>-2.5000000000000001E-3</v>
      </c>
      <c r="AI115" s="35">
        <f t="shared" si="30"/>
        <v>2.2321428571429047E-3</v>
      </c>
      <c r="AJ115" s="35">
        <f t="shared" si="31"/>
        <v>2.0201428571428572E-2</v>
      </c>
      <c r="AK115" s="35">
        <f t="shared" si="31"/>
        <v>1.8014285714285714E-3</v>
      </c>
      <c r="AL115">
        <v>9.8900000000000002E-2</v>
      </c>
      <c r="AM115">
        <v>-5.1000000000000004E-3</v>
      </c>
      <c r="AN115">
        <v>-1.49E-2</v>
      </c>
      <c r="AO115" s="35">
        <f t="shared" si="32"/>
        <v>1.1922142857142853E-2</v>
      </c>
      <c r="AP115" s="35">
        <f t="shared" si="33"/>
        <v>9.401428571428571E-3</v>
      </c>
      <c r="AQ115" s="35">
        <f t="shared" si="33"/>
        <v>1.9201428571428571E-2</v>
      </c>
      <c r="AR115">
        <v>5.21E-2</v>
      </c>
      <c r="AS115">
        <v>-3.4299999999999997E-2</v>
      </c>
      <c r="AT115">
        <v>-4.7000000000000002E-3</v>
      </c>
      <c r="AU115" s="35">
        <f t="shared" si="34"/>
        <v>5.3657142857142931E-3</v>
      </c>
      <c r="AV115" s="35">
        <f t="shared" si="35"/>
        <v>3.8601428571428571E-2</v>
      </c>
      <c r="AW115" s="35">
        <f t="shared" si="35"/>
        <v>9.0014285714285717E-3</v>
      </c>
      <c r="AX115">
        <v>2.2599999999999999E-2</v>
      </c>
      <c r="AY115">
        <v>-1.8800000000000001E-2</v>
      </c>
      <c r="AZ115">
        <v>-1.04E-2</v>
      </c>
      <c r="BA115" s="35">
        <f t="shared" si="36"/>
        <v>2.0054285714285743E-2</v>
      </c>
      <c r="BB115" s="35">
        <f t="shared" si="37"/>
        <v>2.3101428571428571E-2</v>
      </c>
      <c r="BC115" s="35">
        <f t="shared" si="37"/>
        <v>1.470142857142857E-2</v>
      </c>
    </row>
    <row r="116" spans="1:55" ht="15">
      <c r="A116" s="1">
        <v>110</v>
      </c>
      <c r="B116">
        <v>0.1183</v>
      </c>
      <c r="C116">
        <v>-4.4999999999999997E-3</v>
      </c>
      <c r="D116">
        <v>-1.9E-3</v>
      </c>
      <c r="E116" s="34">
        <f t="shared" si="19"/>
        <v>8.6021428571428499E-3</v>
      </c>
      <c r="F116" s="34">
        <f t="shared" si="20"/>
        <v>8.5928571428571417E-3</v>
      </c>
      <c r="G116" s="34">
        <f t="shared" si="21"/>
        <v>2.4014285714285717E-3</v>
      </c>
      <c r="H116">
        <v>0.1021</v>
      </c>
      <c r="I116">
        <v>-8.0000000000000002E-3</v>
      </c>
      <c r="J116">
        <v>-3.0000000000000001E-3</v>
      </c>
      <c r="K116" s="35">
        <f t="shared" si="22"/>
        <v>1.1135714285714277E-2</v>
      </c>
      <c r="L116" s="35">
        <f t="shared" si="23"/>
        <v>1.2301428571428571E-2</v>
      </c>
      <c r="M116" s="35">
        <f t="shared" si="23"/>
        <v>1.3014285714285714E-3</v>
      </c>
      <c r="N116">
        <v>0.1207</v>
      </c>
      <c r="O116">
        <v>-3.5000000000000001E-3</v>
      </c>
      <c r="P116">
        <v>3.5000000000000001E-3</v>
      </c>
      <c r="Q116" s="35">
        <f t="shared" si="24"/>
        <v>2.167142857142812E-3</v>
      </c>
      <c r="R116" s="35">
        <f t="shared" si="25"/>
        <v>8.0142857142857142E-4</v>
      </c>
      <c r="S116" s="35">
        <f t="shared" si="25"/>
        <v>7.801428571428572E-3</v>
      </c>
      <c r="T116">
        <v>0.1149</v>
      </c>
      <c r="U116">
        <v>-6.1000000000000004E-3</v>
      </c>
      <c r="V116">
        <v>-3.3E-3</v>
      </c>
      <c r="W116" s="35">
        <f t="shared" si="26"/>
        <v>9.0821428571428442E-3</v>
      </c>
      <c r="X116" s="35">
        <f t="shared" si="27"/>
        <v>1.0401428571428572E-2</v>
      </c>
      <c r="Y116" s="35">
        <f t="shared" si="27"/>
        <v>1.0014285714285715E-3</v>
      </c>
      <c r="Z116">
        <v>9.69E-2</v>
      </c>
      <c r="AA116">
        <v>-1.0500000000000001E-2</v>
      </c>
      <c r="AB116">
        <v>-8.9999999999999998E-4</v>
      </c>
      <c r="AC116" s="35">
        <f t="shared" si="28"/>
        <v>5.9942857142856881E-3</v>
      </c>
      <c r="AD116" s="35">
        <f t="shared" si="29"/>
        <v>1.4801428571428573E-2</v>
      </c>
      <c r="AE116" s="35">
        <f t="shared" si="29"/>
        <v>3.4014285714285717E-3</v>
      </c>
      <c r="AF116">
        <v>9.6199999999999994E-2</v>
      </c>
      <c r="AG116">
        <v>-3.0099999999999998E-2</v>
      </c>
      <c r="AH116">
        <v>-4.1000000000000003E-3</v>
      </c>
      <c r="AI116" s="35">
        <f t="shared" si="30"/>
        <v>1.113214285714291E-2</v>
      </c>
      <c r="AJ116" s="35">
        <f t="shared" si="31"/>
        <v>3.4401428571428569E-2</v>
      </c>
      <c r="AK116" s="35">
        <f t="shared" si="31"/>
        <v>2.0142857142857115E-4</v>
      </c>
      <c r="AL116">
        <v>9.6100000000000005E-2</v>
      </c>
      <c r="AM116">
        <v>2.3999999999999998E-3</v>
      </c>
      <c r="AN116">
        <v>-1.6500000000000001E-2</v>
      </c>
      <c r="AO116" s="35">
        <f t="shared" si="32"/>
        <v>9.1221428571428564E-3</v>
      </c>
      <c r="AP116" s="35">
        <f t="shared" si="33"/>
        <v>6.7014285714285717E-3</v>
      </c>
      <c r="AQ116" s="35">
        <f t="shared" si="33"/>
        <v>2.0801428571428571E-2</v>
      </c>
      <c r="AR116">
        <v>6.7400000000000002E-2</v>
      </c>
      <c r="AS116">
        <v>-8.8999999999999999E-3</v>
      </c>
      <c r="AT116">
        <v>-1.1599999999999999E-2</v>
      </c>
      <c r="AU116" s="35">
        <f t="shared" si="34"/>
        <v>2.0665714285714294E-2</v>
      </c>
      <c r="AV116" s="35">
        <f t="shared" si="35"/>
        <v>1.3201428571428572E-2</v>
      </c>
      <c r="AW116" s="35">
        <f t="shared" si="35"/>
        <v>1.590142857142857E-2</v>
      </c>
      <c r="AX116">
        <v>2.35E-2</v>
      </c>
      <c r="AY116">
        <v>-2.4899999999999999E-2</v>
      </c>
      <c r="AZ116">
        <v>-7.0000000000000001E-3</v>
      </c>
      <c r="BA116" s="35">
        <f t="shared" si="36"/>
        <v>1.9154285714285742E-2</v>
      </c>
      <c r="BB116" s="35">
        <f t="shared" si="37"/>
        <v>2.9201428571428569E-2</v>
      </c>
      <c r="BC116" s="35">
        <f t="shared" si="37"/>
        <v>1.1301428571428572E-2</v>
      </c>
    </row>
    <row r="117" spans="1:55" ht="15">
      <c r="A117" s="1">
        <v>111</v>
      </c>
      <c r="B117">
        <v>0.12280000000000001</v>
      </c>
      <c r="C117">
        <v>1E-3</v>
      </c>
      <c r="D117">
        <v>-4.4999999999999997E-3</v>
      </c>
      <c r="E117" s="34">
        <f t="shared" si="19"/>
        <v>1.3102142857142854E-2</v>
      </c>
      <c r="F117" s="34">
        <f t="shared" si="20"/>
        <v>5.0928571428571429E-3</v>
      </c>
      <c r="G117" s="34">
        <f t="shared" si="21"/>
        <v>8.8014285714285712E-3</v>
      </c>
      <c r="H117">
        <v>9.5399999999999999E-2</v>
      </c>
      <c r="I117">
        <v>-2.2100000000000002E-2</v>
      </c>
      <c r="J117">
        <v>-3.0000000000000001E-3</v>
      </c>
      <c r="K117" s="35">
        <f t="shared" si="22"/>
        <v>4.4357142857142789E-3</v>
      </c>
      <c r="L117" s="35">
        <f t="shared" si="23"/>
        <v>2.6401428571428572E-2</v>
      </c>
      <c r="M117" s="35">
        <f t="shared" si="23"/>
        <v>1.3014285714285714E-3</v>
      </c>
      <c r="N117">
        <v>0.1241</v>
      </c>
      <c r="O117">
        <v>-2.5999999999999999E-3</v>
      </c>
      <c r="P117">
        <v>5.9999999999999995E-4</v>
      </c>
      <c r="Q117" s="35">
        <f t="shared" si="24"/>
        <v>5.5671428571428122E-3</v>
      </c>
      <c r="R117" s="35">
        <f t="shared" si="25"/>
        <v>1.7014285714285716E-3</v>
      </c>
      <c r="S117" s="35">
        <f t="shared" si="25"/>
        <v>4.9014285714285713E-3</v>
      </c>
      <c r="T117">
        <v>0.11609999999999999</v>
      </c>
      <c r="U117">
        <v>-7.1999999999999998E-3</v>
      </c>
      <c r="V117">
        <v>-2.2000000000000001E-3</v>
      </c>
      <c r="W117" s="35">
        <f t="shared" si="26"/>
        <v>1.0282142857142837E-2</v>
      </c>
      <c r="X117" s="35">
        <f t="shared" si="27"/>
        <v>1.1501428571428572E-2</v>
      </c>
      <c r="Y117" s="35">
        <f t="shared" si="27"/>
        <v>2.1014285714285714E-3</v>
      </c>
      <c r="Z117">
        <v>9.9299999999999999E-2</v>
      </c>
      <c r="AA117">
        <v>-2.2800000000000001E-2</v>
      </c>
      <c r="AB117">
        <v>-1.26E-2</v>
      </c>
      <c r="AC117" s="35">
        <f t="shared" si="28"/>
        <v>8.3942857142856875E-3</v>
      </c>
      <c r="AD117" s="35">
        <f t="shared" si="29"/>
        <v>2.7101428571428571E-2</v>
      </c>
      <c r="AE117" s="35">
        <f t="shared" si="29"/>
        <v>1.6901428571428571E-2</v>
      </c>
      <c r="AF117">
        <v>9.5899999999999999E-2</v>
      </c>
      <c r="AG117">
        <v>-1.9400000000000001E-2</v>
      </c>
      <c r="AH117">
        <v>-1.1999999999999999E-3</v>
      </c>
      <c r="AI117" s="35">
        <f t="shared" si="30"/>
        <v>1.1432142857142905E-2</v>
      </c>
      <c r="AJ117" s="35">
        <f t="shared" si="31"/>
        <v>2.3701428571428571E-2</v>
      </c>
      <c r="AK117" s="35">
        <f t="shared" si="31"/>
        <v>3.1014285714285718E-3</v>
      </c>
      <c r="AL117">
        <v>9.7799999999999998E-2</v>
      </c>
      <c r="AM117">
        <v>-7.4000000000000003E-3</v>
      </c>
      <c r="AN117">
        <v>-1.38E-2</v>
      </c>
      <c r="AO117" s="35">
        <f t="shared" si="32"/>
        <v>1.082214285714285E-2</v>
      </c>
      <c r="AP117" s="35">
        <f t="shared" si="33"/>
        <v>1.1701428571428571E-2</v>
      </c>
      <c r="AQ117" s="35">
        <f t="shared" si="33"/>
        <v>1.810142857142857E-2</v>
      </c>
      <c r="AR117">
        <v>6.8900000000000003E-2</v>
      </c>
      <c r="AS117">
        <v>-1.2999999999999999E-2</v>
      </c>
      <c r="AT117">
        <v>-7.4999999999999997E-3</v>
      </c>
      <c r="AU117" s="35">
        <f t="shared" si="34"/>
        <v>2.2165714285714296E-2</v>
      </c>
      <c r="AV117" s="35">
        <f t="shared" si="35"/>
        <v>1.7301428571428572E-2</v>
      </c>
      <c r="AW117" s="35">
        <f t="shared" si="35"/>
        <v>1.180142857142857E-2</v>
      </c>
      <c r="AX117">
        <v>4.4999999999999998E-2</v>
      </c>
      <c r="AY117">
        <v>-2.0000000000000001E-4</v>
      </c>
      <c r="AZ117">
        <v>-5.7999999999999996E-3</v>
      </c>
      <c r="BA117" s="35">
        <f t="shared" si="36"/>
        <v>2.3457142857142566E-3</v>
      </c>
      <c r="BB117" s="35">
        <f t="shared" si="37"/>
        <v>4.1014285714285718E-3</v>
      </c>
      <c r="BC117" s="35">
        <f t="shared" si="37"/>
        <v>1.010142857142857E-2</v>
      </c>
    </row>
    <row r="118" spans="1:55" ht="15">
      <c r="A118" s="1">
        <v>112</v>
      </c>
      <c r="B118">
        <v>0.1177</v>
      </c>
      <c r="C118">
        <v>8.0000000000000004E-4</v>
      </c>
      <c r="D118">
        <v>-6.8999999999999999E-3</v>
      </c>
      <c r="E118" s="34">
        <f t="shared" si="19"/>
        <v>8.0021428571428466E-3</v>
      </c>
      <c r="F118" s="34">
        <f t="shared" si="20"/>
        <v>4.8928571428571432E-3</v>
      </c>
      <c r="G118" s="34">
        <f t="shared" si="21"/>
        <v>1.1201428571428571E-2</v>
      </c>
      <c r="H118">
        <v>0.10929999999999999</v>
      </c>
      <c r="I118">
        <v>-2.8999999999999998E-3</v>
      </c>
      <c r="J118">
        <v>2.9999999999999997E-4</v>
      </c>
      <c r="K118" s="35">
        <f t="shared" si="22"/>
        <v>1.8335714285714275E-2</v>
      </c>
      <c r="L118" s="35">
        <f t="shared" si="23"/>
        <v>1.4014285714285717E-3</v>
      </c>
      <c r="M118" s="35">
        <f t="shared" si="23"/>
        <v>4.6014285714285714E-3</v>
      </c>
      <c r="N118">
        <v>0.1212</v>
      </c>
      <c r="O118">
        <v>-4.8999999999999998E-3</v>
      </c>
      <c r="P118">
        <v>-2.2000000000000001E-3</v>
      </c>
      <c r="Q118" s="35">
        <f t="shared" si="24"/>
        <v>2.6671428571428124E-3</v>
      </c>
      <c r="R118" s="35">
        <f t="shared" si="25"/>
        <v>9.2014285714285722E-3</v>
      </c>
      <c r="S118" s="35">
        <f t="shared" si="25"/>
        <v>2.1014285714285714E-3</v>
      </c>
      <c r="T118">
        <v>0.1128</v>
      </c>
      <c r="U118">
        <v>-8.8000000000000005E-3</v>
      </c>
      <c r="V118">
        <v>-8.9999999999999998E-4</v>
      </c>
      <c r="W118" s="35">
        <f t="shared" si="26"/>
        <v>6.9821428571428396E-3</v>
      </c>
      <c r="X118" s="35">
        <f t="shared" si="27"/>
        <v>1.3101428571428573E-2</v>
      </c>
      <c r="Y118" s="35">
        <f t="shared" si="27"/>
        <v>3.4014285714285717E-3</v>
      </c>
      <c r="Z118">
        <v>9.2799999999999994E-2</v>
      </c>
      <c r="AA118">
        <v>-9.4000000000000004E-3</v>
      </c>
      <c r="AB118">
        <v>-4.5999999999999999E-3</v>
      </c>
      <c r="AC118" s="35">
        <f t="shared" si="28"/>
        <v>1.8942857142856817E-3</v>
      </c>
      <c r="AD118" s="35">
        <f t="shared" si="29"/>
        <v>1.3701428571428573E-2</v>
      </c>
      <c r="AE118" s="35">
        <f t="shared" si="29"/>
        <v>8.9014285714285706E-3</v>
      </c>
      <c r="AF118">
        <v>0.1095</v>
      </c>
      <c r="AG118">
        <v>-2.1999999999999999E-2</v>
      </c>
      <c r="AH118">
        <v>-4.7999999999999996E-3</v>
      </c>
      <c r="AI118" s="35">
        <f t="shared" si="30"/>
        <v>2.1678571428570964E-3</v>
      </c>
      <c r="AJ118" s="35">
        <f t="shared" si="31"/>
        <v>2.6301428571428569E-2</v>
      </c>
      <c r="AK118" s="35">
        <f t="shared" si="31"/>
        <v>9.1014285714285711E-3</v>
      </c>
      <c r="AL118">
        <v>9.3700000000000006E-2</v>
      </c>
      <c r="AM118">
        <v>-8.6999999999999994E-3</v>
      </c>
      <c r="AN118">
        <v>-4.8999999999999998E-3</v>
      </c>
      <c r="AO118" s="35">
        <f t="shared" si="32"/>
        <v>6.7221428571428571E-3</v>
      </c>
      <c r="AP118" s="35">
        <f t="shared" si="33"/>
        <v>1.300142857142857E-2</v>
      </c>
      <c r="AQ118" s="35">
        <f t="shared" si="33"/>
        <v>9.2014285714285722E-3</v>
      </c>
      <c r="AR118">
        <v>8.3400000000000002E-2</v>
      </c>
      <c r="AS118">
        <v>2.23E-2</v>
      </c>
      <c r="AT118">
        <v>-5.7000000000000002E-3</v>
      </c>
      <c r="AU118" s="35">
        <f t="shared" si="34"/>
        <v>3.6665714285714295E-2</v>
      </c>
      <c r="AV118" s="35">
        <f t="shared" si="35"/>
        <v>2.6601428571428571E-2</v>
      </c>
      <c r="AW118" s="35">
        <f t="shared" si="35"/>
        <v>1.0001428571428571E-2</v>
      </c>
      <c r="AX118">
        <v>4.0599999999999997E-2</v>
      </c>
      <c r="AY118">
        <v>-2.1600000000000001E-2</v>
      </c>
      <c r="AZ118">
        <v>1E-4</v>
      </c>
      <c r="BA118" s="35">
        <f t="shared" si="36"/>
        <v>2.0542857142857446E-3</v>
      </c>
      <c r="BB118" s="35">
        <f t="shared" si="37"/>
        <v>2.5901428571428572E-2</v>
      </c>
      <c r="BC118" s="35">
        <f t="shared" si="37"/>
        <v>4.4014285714285718E-3</v>
      </c>
    </row>
    <row r="119" spans="1:55" ht="15">
      <c r="A119" s="1">
        <v>113</v>
      </c>
      <c r="B119">
        <v>0.1137</v>
      </c>
      <c r="C119">
        <v>3.3999999999999998E-3</v>
      </c>
      <c r="D119">
        <v>-8.6999999999999994E-3</v>
      </c>
      <c r="E119" s="34">
        <f t="shared" si="19"/>
        <v>4.002142857142843E-3</v>
      </c>
      <c r="F119" s="34">
        <f t="shared" si="20"/>
        <v>7.4928571428571431E-3</v>
      </c>
      <c r="G119" s="34">
        <f t="shared" si="21"/>
        <v>1.300142857142857E-2</v>
      </c>
      <c r="H119">
        <v>0.1011</v>
      </c>
      <c r="I119">
        <v>-1.4999999999999999E-2</v>
      </c>
      <c r="J119">
        <v>5.4999999999999997E-3</v>
      </c>
      <c r="K119" s="35">
        <f t="shared" si="22"/>
        <v>1.0135714285714276E-2</v>
      </c>
      <c r="L119" s="35">
        <f t="shared" si="23"/>
        <v>1.930142857142857E-2</v>
      </c>
      <c r="M119" s="35">
        <f t="shared" si="23"/>
        <v>9.801428571428572E-3</v>
      </c>
      <c r="N119">
        <v>0.11650000000000001</v>
      </c>
      <c r="O119">
        <v>-7.0000000000000001E-3</v>
      </c>
      <c r="P119">
        <v>-2.8E-3</v>
      </c>
      <c r="Q119" s="35">
        <f t="shared" si="24"/>
        <v>2.0328571428571834E-3</v>
      </c>
      <c r="R119" s="35">
        <f t="shared" si="25"/>
        <v>1.1301428571428572E-2</v>
      </c>
      <c r="S119" s="35">
        <f t="shared" si="25"/>
        <v>1.5014285714285715E-3</v>
      </c>
      <c r="T119">
        <v>0.11849999999999999</v>
      </c>
      <c r="U119">
        <v>-2.1999999999999999E-2</v>
      </c>
      <c r="V119">
        <v>-2.8999999999999998E-3</v>
      </c>
      <c r="W119" s="35">
        <f t="shared" si="26"/>
        <v>1.2682142857142836E-2</v>
      </c>
      <c r="X119" s="35">
        <f t="shared" si="27"/>
        <v>2.6301428571428569E-2</v>
      </c>
      <c r="Y119" s="35">
        <f t="shared" si="27"/>
        <v>1.4014285714285717E-3</v>
      </c>
      <c r="Z119">
        <v>0.1024</v>
      </c>
      <c r="AA119">
        <v>-2.1399999999999999E-2</v>
      </c>
      <c r="AB119">
        <v>-3.0999999999999999E-3</v>
      </c>
      <c r="AC119" s="35">
        <f t="shared" si="28"/>
        <v>1.1494285714285693E-2</v>
      </c>
      <c r="AD119" s="35">
        <f t="shared" si="29"/>
        <v>2.570142857142857E-2</v>
      </c>
      <c r="AE119" s="35">
        <f t="shared" si="29"/>
        <v>1.2014285714285716E-3</v>
      </c>
      <c r="AF119">
        <v>0.11119999999999999</v>
      </c>
      <c r="AG119">
        <v>-2.0400000000000001E-2</v>
      </c>
      <c r="AH119">
        <v>-5.5999999999999999E-3</v>
      </c>
      <c r="AI119" s="35">
        <f t="shared" si="30"/>
        <v>3.8678571428570896E-3</v>
      </c>
      <c r="AJ119" s="35">
        <f t="shared" si="31"/>
        <v>2.4701428571428572E-2</v>
      </c>
      <c r="AK119" s="35">
        <f t="shared" si="31"/>
        <v>9.9014285714285714E-3</v>
      </c>
      <c r="AL119">
        <v>0.1057</v>
      </c>
      <c r="AM119">
        <v>2.5000000000000001E-3</v>
      </c>
      <c r="AN119">
        <v>-4.7999999999999996E-3</v>
      </c>
      <c r="AO119" s="35">
        <f t="shared" si="32"/>
        <v>1.8722142857142854E-2</v>
      </c>
      <c r="AP119" s="35">
        <f t="shared" si="33"/>
        <v>6.8014285714285711E-3</v>
      </c>
      <c r="AQ119" s="35">
        <f t="shared" si="33"/>
        <v>9.1014285714285711E-3</v>
      </c>
      <c r="AR119">
        <v>7.3599999999999999E-2</v>
      </c>
      <c r="AS119">
        <v>2.23E-2</v>
      </c>
      <c r="AT119">
        <v>-6.9999999999999999E-4</v>
      </c>
      <c r="AU119" s="35">
        <f t="shared" si="34"/>
        <v>2.6865714285714291E-2</v>
      </c>
      <c r="AV119" s="35">
        <f t="shared" si="35"/>
        <v>2.6601428571428571E-2</v>
      </c>
      <c r="AW119" s="35">
        <f t="shared" si="35"/>
        <v>3.6014285714285714E-3</v>
      </c>
      <c r="AX119">
        <v>4.2900000000000001E-2</v>
      </c>
      <c r="AY119">
        <v>-6.3E-3</v>
      </c>
      <c r="AZ119">
        <v>8.2000000000000007E-3</v>
      </c>
      <c r="BA119" s="35">
        <f t="shared" si="36"/>
        <v>2.4571428571425885E-4</v>
      </c>
      <c r="BB119" s="35">
        <f t="shared" si="37"/>
        <v>1.0601428571428571E-2</v>
      </c>
      <c r="BC119" s="35">
        <f t="shared" si="37"/>
        <v>1.2501428571428573E-2</v>
      </c>
    </row>
    <row r="120" spans="1:55" ht="15">
      <c r="A120" s="1">
        <v>114</v>
      </c>
      <c r="B120">
        <v>0.1147</v>
      </c>
      <c r="C120">
        <v>2.9999999999999997E-4</v>
      </c>
      <c r="D120">
        <v>-7.1999999999999998E-3</v>
      </c>
      <c r="E120" s="34">
        <f t="shared" si="19"/>
        <v>5.0021428571428439E-3</v>
      </c>
      <c r="F120" s="34">
        <f t="shared" si="20"/>
        <v>4.3928571428571428E-3</v>
      </c>
      <c r="G120" s="34">
        <f t="shared" si="21"/>
        <v>1.1501428571428572E-2</v>
      </c>
      <c r="H120">
        <v>0.1003</v>
      </c>
      <c r="I120">
        <v>-1.95E-2</v>
      </c>
      <c r="J120">
        <v>1.3100000000000001E-2</v>
      </c>
      <c r="K120" s="35">
        <f t="shared" si="22"/>
        <v>9.3357142857142805E-3</v>
      </c>
      <c r="L120" s="35">
        <f t="shared" si="23"/>
        <v>2.3801428571428571E-2</v>
      </c>
      <c r="M120" s="35">
        <f t="shared" si="23"/>
        <v>1.7401428571428571E-2</v>
      </c>
      <c r="N120">
        <v>0.1172</v>
      </c>
      <c r="O120">
        <v>-6.3E-3</v>
      </c>
      <c r="P120">
        <v>2.5000000000000001E-3</v>
      </c>
      <c r="Q120" s="35">
        <f t="shared" si="24"/>
        <v>1.3328571428571911E-3</v>
      </c>
      <c r="R120" s="35">
        <f t="shared" si="25"/>
        <v>1.0601428571428571E-2</v>
      </c>
      <c r="S120" s="35">
        <f t="shared" si="25"/>
        <v>6.8014285714285711E-3</v>
      </c>
      <c r="T120">
        <v>0.1104</v>
      </c>
      <c r="U120">
        <v>-2.8199999999999999E-2</v>
      </c>
      <c r="V120">
        <v>-4.4000000000000003E-3</v>
      </c>
      <c r="W120" s="35">
        <f t="shared" si="26"/>
        <v>4.5821428571428402E-3</v>
      </c>
      <c r="X120" s="35">
        <f t="shared" si="27"/>
        <v>3.250142857142857E-2</v>
      </c>
      <c r="Y120" s="35">
        <f t="shared" si="27"/>
        <v>8.7014285714285718E-3</v>
      </c>
      <c r="Z120">
        <v>9.8900000000000002E-2</v>
      </c>
      <c r="AA120">
        <v>-2.5899999999999999E-2</v>
      </c>
      <c r="AB120">
        <v>3.0999999999999999E-3</v>
      </c>
      <c r="AC120" s="35">
        <f t="shared" si="28"/>
        <v>7.9942857142856899E-3</v>
      </c>
      <c r="AD120" s="35">
        <f t="shared" si="29"/>
        <v>3.020142857142857E-2</v>
      </c>
      <c r="AE120" s="35">
        <f t="shared" si="29"/>
        <v>7.401428571428571E-3</v>
      </c>
      <c r="AF120">
        <v>0.11169999999999999</v>
      </c>
      <c r="AG120">
        <v>-1.8800000000000001E-2</v>
      </c>
      <c r="AH120">
        <v>-5.3E-3</v>
      </c>
      <c r="AI120" s="35">
        <f t="shared" si="30"/>
        <v>4.36785714285709E-3</v>
      </c>
      <c r="AJ120" s="35">
        <f t="shared" si="31"/>
        <v>2.3101428571428571E-2</v>
      </c>
      <c r="AK120" s="35">
        <f t="shared" si="31"/>
        <v>9.6014285714285715E-3</v>
      </c>
      <c r="AL120">
        <v>0.1147</v>
      </c>
      <c r="AM120">
        <v>-6.4999999999999997E-3</v>
      </c>
      <c r="AN120">
        <v>-4.4000000000000003E-3</v>
      </c>
      <c r="AO120" s="35">
        <f t="shared" si="32"/>
        <v>2.7722142857142848E-2</v>
      </c>
      <c r="AP120" s="35">
        <f t="shared" si="33"/>
        <v>1.0801428571428571E-2</v>
      </c>
      <c r="AQ120" s="35">
        <f t="shared" si="33"/>
        <v>8.7014285714285718E-3</v>
      </c>
      <c r="AR120">
        <v>7.3300000000000004E-2</v>
      </c>
      <c r="AS120">
        <v>-2E-3</v>
      </c>
      <c r="AT120">
        <v>-3.0999999999999999E-3</v>
      </c>
      <c r="AU120" s="35">
        <f t="shared" si="34"/>
        <v>2.6565714285714297E-2</v>
      </c>
      <c r="AV120" s="35">
        <f t="shared" si="35"/>
        <v>2.3014285714285715E-3</v>
      </c>
      <c r="AW120" s="35">
        <f t="shared" si="35"/>
        <v>1.2014285714285716E-3</v>
      </c>
      <c r="AX120">
        <v>3.1899999999999998E-2</v>
      </c>
      <c r="AY120">
        <v>-1.32E-2</v>
      </c>
      <c r="AZ120">
        <v>1.15E-2</v>
      </c>
      <c r="BA120" s="35">
        <f t="shared" si="36"/>
        <v>1.0754285714285744E-2</v>
      </c>
      <c r="BB120" s="35">
        <f t="shared" si="37"/>
        <v>1.7501428571428571E-2</v>
      </c>
      <c r="BC120" s="35">
        <f t="shared" si="37"/>
        <v>1.580142857142857E-2</v>
      </c>
    </row>
    <row r="121" spans="1:55" ht="15">
      <c r="A121" s="1">
        <v>115</v>
      </c>
      <c r="B121">
        <v>0.11559999999999999</v>
      </c>
      <c r="C121">
        <v>-5.8999999999999999E-3</v>
      </c>
      <c r="D121">
        <v>-6.8999999999999999E-3</v>
      </c>
      <c r="E121" s="34">
        <f t="shared" si="19"/>
        <v>5.9021428571428419E-3</v>
      </c>
      <c r="F121" s="34">
        <f t="shared" si="20"/>
        <v>9.9928571428571436E-3</v>
      </c>
      <c r="G121" s="34">
        <f t="shared" si="21"/>
        <v>1.1201428571428571E-2</v>
      </c>
      <c r="H121">
        <v>0.1089</v>
      </c>
      <c r="I121">
        <v>1E-4</v>
      </c>
      <c r="J121">
        <v>1.03E-2</v>
      </c>
      <c r="K121" s="35">
        <f t="shared" si="22"/>
        <v>1.7935714285714277E-2</v>
      </c>
      <c r="L121" s="35">
        <f t="shared" si="23"/>
        <v>4.4014285714285718E-3</v>
      </c>
      <c r="M121" s="35">
        <f t="shared" si="23"/>
        <v>1.4601428571428571E-2</v>
      </c>
      <c r="N121">
        <v>0.1192</v>
      </c>
      <c r="O121">
        <v>-3.3E-3</v>
      </c>
      <c r="P121">
        <v>5.0000000000000001E-4</v>
      </c>
      <c r="Q121" s="35">
        <f t="shared" si="24"/>
        <v>6.6714285714281063E-4</v>
      </c>
      <c r="R121" s="35">
        <f t="shared" si="25"/>
        <v>1.0014285714285715E-3</v>
      </c>
      <c r="S121" s="35">
        <f t="shared" si="25"/>
        <v>4.8014285714285711E-3</v>
      </c>
      <c r="T121">
        <v>0.1066</v>
      </c>
      <c r="U121">
        <v>-2.9100000000000001E-2</v>
      </c>
      <c r="V121">
        <v>-2.8999999999999998E-3</v>
      </c>
      <c r="W121" s="35">
        <f t="shared" si="26"/>
        <v>7.8214285714284237E-4</v>
      </c>
      <c r="X121" s="35">
        <f t="shared" si="27"/>
        <v>3.3401428571428575E-2</v>
      </c>
      <c r="Y121" s="35">
        <f t="shared" si="27"/>
        <v>1.4014285714285717E-3</v>
      </c>
      <c r="Z121">
        <v>9.9699999999999997E-2</v>
      </c>
      <c r="AA121">
        <v>-1.21E-2</v>
      </c>
      <c r="AB121">
        <v>-1.6000000000000001E-3</v>
      </c>
      <c r="AC121" s="35">
        <f t="shared" si="28"/>
        <v>8.7942857142856851E-3</v>
      </c>
      <c r="AD121" s="35">
        <f t="shared" si="29"/>
        <v>1.640142857142857E-2</v>
      </c>
      <c r="AE121" s="35">
        <f t="shared" si="29"/>
        <v>2.7014285714285716E-3</v>
      </c>
      <c r="AF121">
        <v>0.11119999999999999</v>
      </c>
      <c r="AG121">
        <v>-2.2700000000000001E-2</v>
      </c>
      <c r="AH121">
        <v>-6.0000000000000001E-3</v>
      </c>
      <c r="AI121" s="35">
        <f t="shared" si="30"/>
        <v>3.8678571428570896E-3</v>
      </c>
      <c r="AJ121" s="35">
        <f t="shared" si="31"/>
        <v>2.7001428571428572E-2</v>
      </c>
      <c r="AK121" s="35">
        <f t="shared" si="31"/>
        <v>1.0301428571428572E-2</v>
      </c>
      <c r="AL121">
        <v>0.10929999999999999</v>
      </c>
      <c r="AM121">
        <v>-6.6E-3</v>
      </c>
      <c r="AN121">
        <v>-3.0999999999999999E-3</v>
      </c>
      <c r="AO121" s="35">
        <f t="shared" si="32"/>
        <v>2.2322142857142846E-2</v>
      </c>
      <c r="AP121" s="35">
        <f t="shared" si="33"/>
        <v>1.0901428571428572E-2</v>
      </c>
      <c r="AQ121" s="35">
        <f t="shared" si="33"/>
        <v>1.2014285714285716E-3</v>
      </c>
      <c r="AR121">
        <v>7.7100000000000002E-2</v>
      </c>
      <c r="AS121">
        <v>-6.4000000000000003E-3</v>
      </c>
      <c r="AT121">
        <v>-1.2E-2</v>
      </c>
      <c r="AU121" s="35">
        <f t="shared" si="34"/>
        <v>3.0365714285714294E-2</v>
      </c>
      <c r="AV121" s="35">
        <f t="shared" si="35"/>
        <v>1.0701428571428572E-2</v>
      </c>
      <c r="AW121" s="35">
        <f t="shared" si="35"/>
        <v>1.6301428571428571E-2</v>
      </c>
      <c r="AX121">
        <v>3.0700000000000002E-2</v>
      </c>
      <c r="AY121">
        <v>-2.3900000000000001E-2</v>
      </c>
      <c r="AZ121">
        <v>7.7999999999999996E-3</v>
      </c>
      <c r="BA121" s="35">
        <f t="shared" si="36"/>
        <v>1.195428571428574E-2</v>
      </c>
      <c r="BB121" s="35">
        <f t="shared" si="37"/>
        <v>2.8201428571428572E-2</v>
      </c>
      <c r="BC121" s="35">
        <f t="shared" si="37"/>
        <v>1.2101428571428572E-2</v>
      </c>
    </row>
    <row r="122" spans="1:55" ht="15">
      <c r="A122" s="1">
        <v>116</v>
      </c>
      <c r="B122">
        <v>0.1134</v>
      </c>
      <c r="C122">
        <v>-8.9999999999999993E-3</v>
      </c>
      <c r="D122">
        <v>-2.8E-3</v>
      </c>
      <c r="E122" s="34">
        <f t="shared" si="19"/>
        <v>3.7021428571428483E-3</v>
      </c>
      <c r="F122" s="34">
        <f t="shared" si="20"/>
        <v>1.3092857142857142E-2</v>
      </c>
      <c r="G122" s="34">
        <f t="shared" si="21"/>
        <v>1.5014285714285715E-3</v>
      </c>
      <c r="H122">
        <v>0.1052</v>
      </c>
      <c r="I122">
        <v>-2.3800000000000002E-2</v>
      </c>
      <c r="J122">
        <v>1.15E-2</v>
      </c>
      <c r="K122" s="35">
        <f t="shared" si="22"/>
        <v>1.4235714285714282E-2</v>
      </c>
      <c r="L122" s="35">
        <f t="shared" si="23"/>
        <v>2.8101428571428572E-2</v>
      </c>
      <c r="M122" s="35">
        <f t="shared" si="23"/>
        <v>1.580142857142857E-2</v>
      </c>
      <c r="N122">
        <v>0.1193</v>
      </c>
      <c r="O122">
        <v>-4.4000000000000003E-3</v>
      </c>
      <c r="P122">
        <v>1.8E-3</v>
      </c>
      <c r="Q122" s="35">
        <f t="shared" si="24"/>
        <v>7.6714285714281349E-4</v>
      </c>
      <c r="R122" s="35">
        <f t="shared" si="25"/>
        <v>8.7014285714285718E-3</v>
      </c>
      <c r="S122" s="35">
        <f t="shared" si="25"/>
        <v>6.1014285714285719E-3</v>
      </c>
      <c r="T122">
        <v>0.11210000000000001</v>
      </c>
      <c r="U122">
        <v>-2.6599999999999999E-2</v>
      </c>
      <c r="V122">
        <v>-2.5999999999999999E-3</v>
      </c>
      <c r="W122" s="35">
        <f t="shared" si="26"/>
        <v>6.2821428571428473E-3</v>
      </c>
      <c r="X122" s="35">
        <f t="shared" si="27"/>
        <v>3.0901428571428569E-2</v>
      </c>
      <c r="Y122" s="35">
        <f t="shared" si="27"/>
        <v>1.7014285714285716E-3</v>
      </c>
      <c r="Z122">
        <v>9.4899999999999998E-2</v>
      </c>
      <c r="AA122">
        <v>-1.9400000000000001E-2</v>
      </c>
      <c r="AB122">
        <v>-6.0000000000000001E-3</v>
      </c>
      <c r="AC122" s="35">
        <f t="shared" si="28"/>
        <v>3.9942857142856864E-3</v>
      </c>
      <c r="AD122" s="35">
        <f t="shared" si="29"/>
        <v>2.3701428571428571E-2</v>
      </c>
      <c r="AE122" s="35">
        <f t="shared" si="29"/>
        <v>1.0301428571428572E-2</v>
      </c>
      <c r="AF122">
        <v>0.1081</v>
      </c>
      <c r="AG122">
        <v>-2.5700000000000001E-2</v>
      </c>
      <c r="AH122">
        <v>-4.0000000000000002E-4</v>
      </c>
      <c r="AI122" s="35">
        <f t="shared" si="30"/>
        <v>7.6785714285709794E-4</v>
      </c>
      <c r="AJ122" s="35">
        <f t="shared" si="31"/>
        <v>3.0001428571428571E-2</v>
      </c>
      <c r="AK122" s="35">
        <f t="shared" si="31"/>
        <v>3.9014285714285713E-3</v>
      </c>
      <c r="AL122">
        <v>0.1173</v>
      </c>
      <c r="AM122">
        <v>-1.3299999999999999E-2</v>
      </c>
      <c r="AN122">
        <v>-8.0000000000000002E-3</v>
      </c>
      <c r="AO122" s="35">
        <f t="shared" si="32"/>
        <v>3.0322142857142853E-2</v>
      </c>
      <c r="AP122" s="35">
        <f t="shared" si="33"/>
        <v>1.760142857142857E-2</v>
      </c>
      <c r="AQ122" s="35">
        <f t="shared" si="33"/>
        <v>1.2301428571428571E-2</v>
      </c>
      <c r="AR122">
        <v>7.0199999999999999E-2</v>
      </c>
      <c r="AS122">
        <v>-3.7000000000000002E-3</v>
      </c>
      <c r="AT122">
        <v>-1.21E-2</v>
      </c>
      <c r="AU122" s="35">
        <f t="shared" si="34"/>
        <v>2.3465714285714291E-2</v>
      </c>
      <c r="AV122" s="35">
        <f t="shared" si="35"/>
        <v>6.0142857142857133E-4</v>
      </c>
      <c r="AW122" s="35">
        <f t="shared" si="35"/>
        <v>1.640142857142857E-2</v>
      </c>
      <c r="AX122">
        <v>4.2299999999999997E-2</v>
      </c>
      <c r="AY122">
        <v>-1.8599999999999998E-2</v>
      </c>
      <c r="AZ122">
        <v>4.0000000000000001E-3</v>
      </c>
      <c r="BA122" s="35">
        <f t="shared" si="36"/>
        <v>3.5428571428574446E-4</v>
      </c>
      <c r="BB122" s="35">
        <f t="shared" si="37"/>
        <v>2.2901428571428569E-2</v>
      </c>
      <c r="BC122" s="35">
        <f t="shared" si="37"/>
        <v>8.3014285714285707E-3</v>
      </c>
    </row>
    <row r="123" spans="1:55" ht="15">
      <c r="A123" s="1">
        <v>117</v>
      </c>
      <c r="B123">
        <v>0.113</v>
      </c>
      <c r="C123">
        <v>-1.34E-2</v>
      </c>
      <c r="D123">
        <v>-2.3999999999999998E-3</v>
      </c>
      <c r="E123" s="34">
        <f t="shared" si="19"/>
        <v>3.3021428571428507E-3</v>
      </c>
      <c r="F123" s="34">
        <f t="shared" si="20"/>
        <v>1.7492857142857143E-2</v>
      </c>
      <c r="G123" s="34">
        <f t="shared" si="21"/>
        <v>1.9014285714285717E-3</v>
      </c>
      <c r="H123">
        <v>9.6699999999999994E-2</v>
      </c>
      <c r="I123">
        <v>2.2000000000000001E-3</v>
      </c>
      <c r="J123">
        <v>2.0999999999999999E-3</v>
      </c>
      <c r="K123" s="35">
        <f t="shared" si="22"/>
        <v>5.7357142857142746E-3</v>
      </c>
      <c r="L123" s="35">
        <f t="shared" si="23"/>
        <v>6.5014285714285712E-3</v>
      </c>
      <c r="M123" s="35">
        <f t="shared" si="23"/>
        <v>6.4014285714285718E-3</v>
      </c>
      <c r="N123">
        <v>0.1166</v>
      </c>
      <c r="O123">
        <v>4.8999999999999998E-3</v>
      </c>
      <c r="P123">
        <v>-1.2999999999999999E-3</v>
      </c>
      <c r="Q123" s="35">
        <f t="shared" si="24"/>
        <v>1.9328571428571945E-3</v>
      </c>
      <c r="R123" s="35">
        <f t="shared" si="25"/>
        <v>9.2014285714285722E-3</v>
      </c>
      <c r="S123" s="35">
        <f t="shared" si="25"/>
        <v>3.0014285714285716E-3</v>
      </c>
      <c r="T123">
        <v>0.11169999999999999</v>
      </c>
      <c r="U123">
        <v>-2.5000000000000001E-2</v>
      </c>
      <c r="V123">
        <v>-1E-3</v>
      </c>
      <c r="W123" s="35">
        <f t="shared" si="26"/>
        <v>5.8821428571428358E-3</v>
      </c>
      <c r="X123" s="35">
        <f t="shared" si="27"/>
        <v>2.9301428571428572E-2</v>
      </c>
      <c r="Y123" s="35">
        <f t="shared" si="27"/>
        <v>3.3014285714285715E-3</v>
      </c>
      <c r="Z123">
        <v>8.8099999999999998E-2</v>
      </c>
      <c r="AA123">
        <v>-1.06E-2</v>
      </c>
      <c r="AB123">
        <v>-4.1999999999999997E-3</v>
      </c>
      <c r="AC123" s="35">
        <f t="shared" si="28"/>
        <v>2.8057142857143141E-3</v>
      </c>
      <c r="AD123" s="35">
        <f t="shared" si="29"/>
        <v>1.4901428571428572E-2</v>
      </c>
      <c r="AE123" s="35">
        <f t="shared" si="29"/>
        <v>1.0142857142857176E-4</v>
      </c>
      <c r="AF123">
        <v>0.1137</v>
      </c>
      <c r="AG123">
        <v>-1.54E-2</v>
      </c>
      <c r="AH123">
        <v>-2.0999999999999999E-3</v>
      </c>
      <c r="AI123" s="35">
        <f t="shared" si="30"/>
        <v>6.3678571428570918E-3</v>
      </c>
      <c r="AJ123" s="35">
        <f t="shared" si="31"/>
        <v>1.9701428571428571E-2</v>
      </c>
      <c r="AK123" s="35">
        <f t="shared" si="31"/>
        <v>2.2014285714285716E-3</v>
      </c>
      <c r="AL123">
        <v>0.11700000000000001</v>
      </c>
      <c r="AM123">
        <v>-1.34E-2</v>
      </c>
      <c r="AN123">
        <v>-1.1900000000000001E-2</v>
      </c>
      <c r="AO123" s="35">
        <f t="shared" si="32"/>
        <v>3.0022142857142858E-2</v>
      </c>
      <c r="AP123" s="35">
        <f t="shared" si="33"/>
        <v>1.7701428571428573E-2</v>
      </c>
      <c r="AQ123" s="35">
        <f t="shared" si="33"/>
        <v>1.6201428571428571E-2</v>
      </c>
      <c r="AR123">
        <v>6.6000000000000003E-2</v>
      </c>
      <c r="AS123">
        <v>7.6E-3</v>
      </c>
      <c r="AT123">
        <v>-1.7000000000000001E-2</v>
      </c>
      <c r="AU123" s="35">
        <f t="shared" si="34"/>
        <v>1.9265714285714296E-2</v>
      </c>
      <c r="AV123" s="35">
        <f t="shared" si="35"/>
        <v>1.1901428571428571E-2</v>
      </c>
      <c r="AW123" s="35">
        <f t="shared" si="35"/>
        <v>2.1301428571428572E-2</v>
      </c>
      <c r="AX123">
        <v>6.2600000000000003E-2</v>
      </c>
      <c r="AY123">
        <v>-3.2099999999999997E-2</v>
      </c>
      <c r="AZ123">
        <v>-1.1999999999999999E-3</v>
      </c>
      <c r="BA123" s="35">
        <f t="shared" si="36"/>
        <v>1.9945714285714261E-2</v>
      </c>
      <c r="BB123" s="35">
        <f t="shared" si="37"/>
        <v>3.6401428571428571E-2</v>
      </c>
      <c r="BC123" s="35">
        <f t="shared" si="37"/>
        <v>3.1014285714285718E-3</v>
      </c>
    </row>
    <row r="124" spans="1:55" ht="15">
      <c r="A124" s="1">
        <v>118</v>
      </c>
      <c r="B124">
        <v>0.1076</v>
      </c>
      <c r="C124">
        <v>-8.6E-3</v>
      </c>
      <c r="D124">
        <v>-5.0000000000000001E-4</v>
      </c>
      <c r="E124" s="34">
        <f t="shared" si="19"/>
        <v>2.0978571428571513E-3</v>
      </c>
      <c r="F124" s="34">
        <f t="shared" si="20"/>
        <v>1.2692857142857143E-2</v>
      </c>
      <c r="G124" s="34">
        <f t="shared" si="21"/>
        <v>3.8014285714285715E-3</v>
      </c>
      <c r="H124">
        <v>9.0700000000000003E-2</v>
      </c>
      <c r="I124">
        <v>-1.6899999999999998E-2</v>
      </c>
      <c r="J124">
        <v>9.1000000000000004E-3</v>
      </c>
      <c r="K124" s="35">
        <f t="shared" si="22"/>
        <v>2.642857142857169E-4</v>
      </c>
      <c r="L124" s="35">
        <f t="shared" si="23"/>
        <v>2.1201428571428569E-2</v>
      </c>
      <c r="M124" s="35">
        <f t="shared" si="23"/>
        <v>1.3401428571428571E-2</v>
      </c>
      <c r="N124">
        <v>0.1166</v>
      </c>
      <c r="O124">
        <v>6.9999999999999999E-4</v>
      </c>
      <c r="P124">
        <v>-5.5999999999999999E-3</v>
      </c>
      <c r="Q124" s="35">
        <f t="shared" si="24"/>
        <v>1.9328571428571945E-3</v>
      </c>
      <c r="R124" s="35">
        <f t="shared" si="25"/>
        <v>5.0014285714285716E-3</v>
      </c>
      <c r="S124" s="35">
        <f t="shared" si="25"/>
        <v>9.9014285714285714E-3</v>
      </c>
      <c r="T124">
        <v>0.1104</v>
      </c>
      <c r="U124">
        <v>-2.2200000000000001E-2</v>
      </c>
      <c r="V124">
        <v>5.0000000000000001E-4</v>
      </c>
      <c r="W124" s="35">
        <f t="shared" si="26"/>
        <v>4.5821428571428402E-3</v>
      </c>
      <c r="X124" s="35">
        <f t="shared" si="27"/>
        <v>2.6501428571428572E-2</v>
      </c>
      <c r="Y124" s="35">
        <f t="shared" si="27"/>
        <v>4.8014285714285711E-3</v>
      </c>
      <c r="Z124">
        <v>8.4099999999999994E-2</v>
      </c>
      <c r="AA124">
        <v>-2.81E-2</v>
      </c>
      <c r="AB124">
        <v>-6.9999999999999999E-4</v>
      </c>
      <c r="AC124" s="35">
        <f t="shared" si="28"/>
        <v>6.8057142857143177E-3</v>
      </c>
      <c r="AD124" s="35">
        <f t="shared" si="29"/>
        <v>3.2401428571428574E-2</v>
      </c>
      <c r="AE124" s="35">
        <f t="shared" si="29"/>
        <v>3.6014285714285714E-3</v>
      </c>
      <c r="AF124">
        <v>0.11550000000000001</v>
      </c>
      <c r="AG124">
        <v>-1.8599999999999998E-2</v>
      </c>
      <c r="AH124">
        <v>-8.5000000000000006E-3</v>
      </c>
      <c r="AI124" s="35">
        <f t="shared" si="30"/>
        <v>8.1678571428571017E-3</v>
      </c>
      <c r="AJ124" s="35">
        <f t="shared" si="31"/>
        <v>2.2901428571428569E-2</v>
      </c>
      <c r="AK124" s="35">
        <f t="shared" si="31"/>
        <v>1.2801428571428571E-2</v>
      </c>
      <c r="AL124">
        <v>0.108</v>
      </c>
      <c r="AM124">
        <v>-1.52E-2</v>
      </c>
      <c r="AN124">
        <v>-1.0999999999999999E-2</v>
      </c>
      <c r="AO124" s="35">
        <f t="shared" si="32"/>
        <v>2.102214285714285E-2</v>
      </c>
      <c r="AP124" s="35">
        <f t="shared" si="33"/>
        <v>1.9501428571428572E-2</v>
      </c>
      <c r="AQ124" s="35">
        <f t="shared" si="33"/>
        <v>1.530142857142857E-2</v>
      </c>
      <c r="AR124">
        <v>5.9700000000000003E-2</v>
      </c>
      <c r="AS124">
        <v>8.9999999999999993E-3</v>
      </c>
      <c r="AT124">
        <v>-1.6199999999999999E-2</v>
      </c>
      <c r="AU124" s="35">
        <f t="shared" si="34"/>
        <v>1.2965714285714296E-2</v>
      </c>
      <c r="AV124" s="35">
        <f t="shared" si="35"/>
        <v>1.3301428571428572E-2</v>
      </c>
      <c r="AW124" s="35">
        <f t="shared" si="35"/>
        <v>2.050142857142857E-2</v>
      </c>
      <c r="AX124">
        <v>3.6400000000000002E-2</v>
      </c>
      <c r="AY124">
        <v>-2.46E-2</v>
      </c>
      <c r="AZ124">
        <v>4.0000000000000002E-4</v>
      </c>
      <c r="BA124" s="35">
        <f t="shared" si="36"/>
        <v>6.25428571428574E-3</v>
      </c>
      <c r="BB124" s="35">
        <f t="shared" si="37"/>
        <v>2.8901428571428571E-2</v>
      </c>
      <c r="BC124" s="35">
        <f t="shared" si="37"/>
        <v>4.7014285714285717E-3</v>
      </c>
    </row>
    <row r="125" spans="1:55" ht="15">
      <c r="A125" s="1">
        <v>119</v>
      </c>
      <c r="B125">
        <v>0.1072</v>
      </c>
      <c r="C125">
        <v>-7.9000000000000008E-3</v>
      </c>
      <c r="D125">
        <v>4.7999999999999996E-3</v>
      </c>
      <c r="E125" s="34">
        <f t="shared" si="19"/>
        <v>2.4978571428571489E-3</v>
      </c>
      <c r="F125" s="34">
        <f t="shared" si="20"/>
        <v>1.1992857142857144E-2</v>
      </c>
      <c r="G125" s="34">
        <f t="shared" si="21"/>
        <v>9.1014285714285711E-3</v>
      </c>
      <c r="H125">
        <v>0.1045</v>
      </c>
      <c r="I125">
        <v>2.9999999999999997E-4</v>
      </c>
      <c r="J125">
        <v>9.9000000000000008E-3</v>
      </c>
      <c r="K125" s="35">
        <f t="shared" si="22"/>
        <v>1.3535714285714276E-2</v>
      </c>
      <c r="L125" s="35">
        <f t="shared" si="23"/>
        <v>4.6014285714285714E-3</v>
      </c>
      <c r="M125" s="35">
        <f t="shared" si="23"/>
        <v>1.4201428571428573E-2</v>
      </c>
      <c r="N125">
        <v>0.114</v>
      </c>
      <c r="O125">
        <v>-4.4999999999999997E-3</v>
      </c>
      <c r="P125">
        <v>-6.6E-3</v>
      </c>
      <c r="Q125" s="35">
        <f t="shared" si="24"/>
        <v>4.5328571428571857E-3</v>
      </c>
      <c r="R125" s="35">
        <f t="shared" si="25"/>
        <v>8.8014285714285712E-3</v>
      </c>
      <c r="S125" s="35">
        <f t="shared" si="25"/>
        <v>1.0901428571428572E-2</v>
      </c>
      <c r="T125">
        <v>0.1077</v>
      </c>
      <c r="U125">
        <v>-2.0899999999999998E-2</v>
      </c>
      <c r="V125">
        <v>1.1999999999999999E-3</v>
      </c>
      <c r="W125" s="35">
        <f t="shared" si="26"/>
        <v>1.8821428571428461E-3</v>
      </c>
      <c r="X125" s="35">
        <f t="shared" si="27"/>
        <v>2.5201428571428569E-2</v>
      </c>
      <c r="Y125" s="35">
        <f t="shared" si="27"/>
        <v>5.5014285714285712E-3</v>
      </c>
      <c r="Z125">
        <v>9.1200000000000003E-2</v>
      </c>
      <c r="AA125">
        <v>-2.69E-2</v>
      </c>
      <c r="AB125">
        <v>1.0699999999999999E-2</v>
      </c>
      <c r="AC125" s="35">
        <f t="shared" si="28"/>
        <v>2.9428571428569139E-4</v>
      </c>
      <c r="AD125" s="35">
        <f t="shared" si="29"/>
        <v>3.1201428571428571E-2</v>
      </c>
      <c r="AE125" s="35">
        <f t="shared" si="29"/>
        <v>1.5001428571428572E-2</v>
      </c>
      <c r="AF125">
        <v>0.1089</v>
      </c>
      <c r="AG125">
        <v>-1.77E-2</v>
      </c>
      <c r="AH125">
        <v>-8.5000000000000006E-3</v>
      </c>
      <c r="AI125" s="35">
        <f t="shared" si="30"/>
        <v>1.5678571428570931E-3</v>
      </c>
      <c r="AJ125" s="35">
        <f t="shared" si="31"/>
        <v>2.2001428571428571E-2</v>
      </c>
      <c r="AK125" s="35">
        <f t="shared" si="31"/>
        <v>1.2801428571428571E-2</v>
      </c>
      <c r="AL125">
        <v>0.1056</v>
      </c>
      <c r="AM125">
        <v>-6.1999999999999998E-3</v>
      </c>
      <c r="AN125">
        <v>-1.0500000000000001E-2</v>
      </c>
      <c r="AO125" s="35">
        <f t="shared" si="32"/>
        <v>1.8622142857142851E-2</v>
      </c>
      <c r="AP125" s="35">
        <f t="shared" si="33"/>
        <v>1.0501428571428571E-2</v>
      </c>
      <c r="AQ125" s="35">
        <f t="shared" si="33"/>
        <v>1.4801428571428573E-2</v>
      </c>
      <c r="AR125">
        <v>4.36E-2</v>
      </c>
      <c r="AS125">
        <v>-1.2E-2</v>
      </c>
      <c r="AT125">
        <v>-1.9E-3</v>
      </c>
      <c r="AU125" s="35">
        <f t="shared" si="34"/>
        <v>3.1342857142857075E-3</v>
      </c>
      <c r="AV125" s="35">
        <f t="shared" si="35"/>
        <v>1.6301428571428571E-2</v>
      </c>
      <c r="AW125" s="35">
        <f t="shared" si="35"/>
        <v>2.4014285714285717E-3</v>
      </c>
      <c r="AX125">
        <v>2.47E-2</v>
      </c>
      <c r="AY125">
        <v>-4.0000000000000001E-3</v>
      </c>
      <c r="AZ125">
        <v>2.5000000000000001E-3</v>
      </c>
      <c r="BA125" s="35">
        <f t="shared" si="36"/>
        <v>1.7954285714285742E-2</v>
      </c>
      <c r="BB125" s="35">
        <f t="shared" si="37"/>
        <v>3.0142857142857141E-4</v>
      </c>
      <c r="BC125" s="35">
        <f t="shared" si="37"/>
        <v>6.8014285714285711E-3</v>
      </c>
    </row>
    <row r="126" spans="1:55" ht="15">
      <c r="A126" s="1">
        <v>120</v>
      </c>
      <c r="B126">
        <v>0.1077</v>
      </c>
      <c r="C126">
        <v>-9.2999999999999992E-3</v>
      </c>
      <c r="D126">
        <v>6.7999999999999996E-3</v>
      </c>
      <c r="E126" s="34">
        <f t="shared" si="19"/>
        <v>1.9978571428571484E-3</v>
      </c>
      <c r="F126" s="34">
        <f t="shared" si="20"/>
        <v>1.3392857142857142E-2</v>
      </c>
      <c r="G126" s="34">
        <f t="shared" si="21"/>
        <v>1.1101428571428571E-2</v>
      </c>
      <c r="H126">
        <v>9.7000000000000003E-2</v>
      </c>
      <c r="I126">
        <v>-2.35E-2</v>
      </c>
      <c r="J126">
        <v>-4.4999999999999997E-3</v>
      </c>
      <c r="K126" s="35">
        <f t="shared" si="22"/>
        <v>6.0357142857142831E-3</v>
      </c>
      <c r="L126" s="35">
        <f t="shared" si="23"/>
        <v>2.7801428571428571E-2</v>
      </c>
      <c r="M126" s="35">
        <f t="shared" si="23"/>
        <v>8.8014285714285712E-3</v>
      </c>
      <c r="N126">
        <v>0.1105</v>
      </c>
      <c r="O126">
        <v>-1.23E-2</v>
      </c>
      <c r="P126">
        <v>-5.1999999999999998E-3</v>
      </c>
      <c r="Q126" s="35">
        <f t="shared" si="24"/>
        <v>8.0328571428571888E-3</v>
      </c>
      <c r="R126" s="35">
        <f t="shared" si="25"/>
        <v>1.6601428571428573E-2</v>
      </c>
      <c r="S126" s="35">
        <f t="shared" si="25"/>
        <v>9.5014285714285704E-3</v>
      </c>
      <c r="T126">
        <v>0.10630000000000001</v>
      </c>
      <c r="U126">
        <v>-1.43E-2</v>
      </c>
      <c r="V126">
        <v>1E-4</v>
      </c>
      <c r="W126" s="35">
        <f t="shared" si="26"/>
        <v>4.8214285714284766E-4</v>
      </c>
      <c r="X126" s="35">
        <f t="shared" si="27"/>
        <v>1.8601428571428571E-2</v>
      </c>
      <c r="Y126" s="35">
        <f t="shared" si="27"/>
        <v>4.4014285714285718E-3</v>
      </c>
      <c r="Z126">
        <v>8.5000000000000006E-2</v>
      </c>
      <c r="AA126">
        <v>-8.9999999999999993E-3</v>
      </c>
      <c r="AB126">
        <v>8.6E-3</v>
      </c>
      <c r="AC126" s="35">
        <f t="shared" si="28"/>
        <v>5.9057142857143058E-3</v>
      </c>
      <c r="AD126" s="35">
        <f t="shared" si="29"/>
        <v>1.3301428571428572E-2</v>
      </c>
      <c r="AE126" s="35">
        <f t="shared" si="29"/>
        <v>1.2901428571428571E-2</v>
      </c>
      <c r="AF126">
        <v>0.1085</v>
      </c>
      <c r="AG126">
        <v>-2.5000000000000001E-2</v>
      </c>
      <c r="AH126">
        <v>-4.4000000000000003E-3</v>
      </c>
      <c r="AI126" s="35">
        <f t="shared" si="30"/>
        <v>1.1678571428570955E-3</v>
      </c>
      <c r="AJ126" s="35">
        <f t="shared" si="31"/>
        <v>2.9301428571428572E-2</v>
      </c>
      <c r="AK126" s="35">
        <f t="shared" si="31"/>
        <v>8.7014285714285718E-3</v>
      </c>
      <c r="AL126">
        <v>0.1119</v>
      </c>
      <c r="AM126">
        <v>-1.18E-2</v>
      </c>
      <c r="AN126">
        <v>-1.5100000000000001E-2</v>
      </c>
      <c r="AO126" s="35">
        <f t="shared" si="32"/>
        <v>2.4922142857142851E-2</v>
      </c>
      <c r="AP126" s="35">
        <f t="shared" si="33"/>
        <v>1.6101428571428572E-2</v>
      </c>
      <c r="AQ126" s="35">
        <f t="shared" si="33"/>
        <v>1.9401428571428573E-2</v>
      </c>
      <c r="AR126">
        <v>4.8599999999999997E-2</v>
      </c>
      <c r="AS126">
        <v>-1.7399999999999999E-2</v>
      </c>
      <c r="AT126">
        <v>5.4999999999999997E-3</v>
      </c>
      <c r="AU126" s="35">
        <f t="shared" si="34"/>
        <v>1.86571428571429E-3</v>
      </c>
      <c r="AV126" s="35">
        <f t="shared" si="35"/>
        <v>2.1701428571428569E-2</v>
      </c>
      <c r="AW126" s="35">
        <f t="shared" si="35"/>
        <v>9.801428571428572E-3</v>
      </c>
      <c r="AX126">
        <v>3.1300000000000001E-2</v>
      </c>
      <c r="AY126">
        <v>2.1499999999999998E-2</v>
      </c>
      <c r="AZ126">
        <v>-5.1999999999999998E-3</v>
      </c>
      <c r="BA126" s="35">
        <f t="shared" si="36"/>
        <v>1.135428571428574E-2</v>
      </c>
      <c r="BB126" s="35">
        <f t="shared" si="37"/>
        <v>2.5801428571428569E-2</v>
      </c>
      <c r="BC126" s="35">
        <f t="shared" si="37"/>
        <v>9.5014285714285704E-3</v>
      </c>
    </row>
    <row r="127" spans="1:55" ht="15">
      <c r="A127" s="1">
        <v>121</v>
      </c>
      <c r="B127">
        <v>0.1076</v>
      </c>
      <c r="C127">
        <v>5.0000000000000001E-4</v>
      </c>
      <c r="D127">
        <v>5.1000000000000004E-3</v>
      </c>
      <c r="E127" s="34">
        <f t="shared" si="19"/>
        <v>2.0978571428571513E-3</v>
      </c>
      <c r="F127" s="34">
        <f t="shared" si="20"/>
        <v>4.5928571428571433E-3</v>
      </c>
      <c r="G127" s="34">
        <f t="shared" si="21"/>
        <v>9.401428571428571E-3</v>
      </c>
      <c r="H127">
        <v>7.9000000000000001E-2</v>
      </c>
      <c r="I127">
        <v>-1.66E-2</v>
      </c>
      <c r="J127">
        <v>-1.09E-2</v>
      </c>
      <c r="K127" s="35">
        <f t="shared" si="22"/>
        <v>1.1964285714285719E-2</v>
      </c>
      <c r="L127" s="35">
        <f t="shared" si="23"/>
        <v>2.0901428571428571E-2</v>
      </c>
      <c r="M127" s="35">
        <f t="shared" si="23"/>
        <v>1.5201428571428571E-2</v>
      </c>
      <c r="N127">
        <v>0.1145</v>
      </c>
      <c r="O127">
        <v>-1.1299999999999999E-2</v>
      </c>
      <c r="P127">
        <v>1.5E-3</v>
      </c>
      <c r="Q127" s="35">
        <f t="shared" si="24"/>
        <v>4.0328571428571852E-3</v>
      </c>
      <c r="R127" s="35">
        <f t="shared" si="25"/>
        <v>1.5601428571428572E-2</v>
      </c>
      <c r="S127" s="35">
        <f t="shared" si="25"/>
        <v>5.801428571428572E-3</v>
      </c>
      <c r="T127">
        <v>0.1081</v>
      </c>
      <c r="U127">
        <v>-2.1999999999999999E-2</v>
      </c>
      <c r="V127">
        <v>-1.1999999999999999E-3</v>
      </c>
      <c r="W127" s="35">
        <f t="shared" si="26"/>
        <v>2.2821428571428437E-3</v>
      </c>
      <c r="X127" s="35">
        <f t="shared" si="27"/>
        <v>2.6301428571428569E-2</v>
      </c>
      <c r="Y127" s="35">
        <f t="shared" si="27"/>
        <v>3.1014285714285718E-3</v>
      </c>
      <c r="Z127">
        <v>7.8600000000000003E-2</v>
      </c>
      <c r="AA127">
        <v>-3.5000000000000001E-3</v>
      </c>
      <c r="AB127">
        <v>1.5299999999999999E-2</v>
      </c>
      <c r="AC127" s="35">
        <f t="shared" si="28"/>
        <v>1.2305714285714309E-2</v>
      </c>
      <c r="AD127" s="35">
        <f t="shared" si="29"/>
        <v>8.0142857142857142E-4</v>
      </c>
      <c r="AE127" s="35">
        <f t="shared" si="29"/>
        <v>1.9601428571428572E-2</v>
      </c>
      <c r="AF127">
        <v>0.10059999999999999</v>
      </c>
      <c r="AG127">
        <v>-1.18E-2</v>
      </c>
      <c r="AH127">
        <v>1.8E-3</v>
      </c>
      <c r="AI127" s="35">
        <f t="shared" si="30"/>
        <v>6.7321428571429087E-3</v>
      </c>
      <c r="AJ127" s="35">
        <f t="shared" si="31"/>
        <v>1.6101428571428572E-2</v>
      </c>
      <c r="AK127" s="35">
        <f t="shared" si="31"/>
        <v>6.1014285714285719E-3</v>
      </c>
      <c r="AL127">
        <v>9.9599999999999994E-2</v>
      </c>
      <c r="AM127">
        <v>-8.0000000000000004E-4</v>
      </c>
      <c r="AN127">
        <v>-1.38E-2</v>
      </c>
      <c r="AO127" s="35">
        <f t="shared" si="32"/>
        <v>1.2622142857142846E-2</v>
      </c>
      <c r="AP127" s="35">
        <f t="shared" si="33"/>
        <v>3.5014285714285716E-3</v>
      </c>
      <c r="AQ127" s="35">
        <f t="shared" si="33"/>
        <v>1.810142857142857E-2</v>
      </c>
      <c r="AR127">
        <v>6.1100000000000002E-2</v>
      </c>
      <c r="AS127">
        <v>1.8800000000000001E-2</v>
      </c>
      <c r="AT127">
        <v>7.0000000000000001E-3</v>
      </c>
      <c r="AU127" s="35">
        <f t="shared" si="34"/>
        <v>1.4365714285714294E-2</v>
      </c>
      <c r="AV127" s="35">
        <f t="shared" si="35"/>
        <v>2.3101428571428571E-2</v>
      </c>
      <c r="AW127" s="35">
        <f t="shared" si="35"/>
        <v>1.1301428571428572E-2</v>
      </c>
      <c r="AX127">
        <v>4.7100000000000003E-2</v>
      </c>
      <c r="AY127">
        <v>3.5700000000000003E-2</v>
      </c>
      <c r="AZ127">
        <v>-7.1000000000000004E-3</v>
      </c>
      <c r="BA127" s="35">
        <f t="shared" si="36"/>
        <v>4.4457142857142612E-3</v>
      </c>
      <c r="BB127" s="35">
        <f t="shared" si="37"/>
        <v>4.0001428571428577E-2</v>
      </c>
      <c r="BC127" s="35">
        <f t="shared" si="37"/>
        <v>1.1401428571428573E-2</v>
      </c>
    </row>
    <row r="128" spans="1:55" ht="15">
      <c r="A128" s="1">
        <v>122</v>
      </c>
      <c r="B128">
        <v>0.11070000000000001</v>
      </c>
      <c r="C128">
        <v>-2.8999999999999998E-3</v>
      </c>
      <c r="D128">
        <v>-1.9E-3</v>
      </c>
      <c r="E128" s="34">
        <f t="shared" si="19"/>
        <v>1.0021428571428542E-3</v>
      </c>
      <c r="F128" s="34">
        <f t="shared" si="20"/>
        <v>1.1928571428571431E-3</v>
      </c>
      <c r="G128" s="34">
        <f t="shared" si="21"/>
        <v>2.4014285714285717E-3</v>
      </c>
      <c r="H128">
        <v>0.1028</v>
      </c>
      <c r="I128">
        <v>3.2000000000000002E-3</v>
      </c>
      <c r="J128">
        <v>4.7999999999999996E-3</v>
      </c>
      <c r="K128" s="35">
        <f t="shared" si="22"/>
        <v>1.1835714285714283E-2</v>
      </c>
      <c r="L128" s="35">
        <f t="shared" si="23"/>
        <v>7.5014285714285721E-3</v>
      </c>
      <c r="M128" s="35">
        <f t="shared" si="23"/>
        <v>9.1014285714285711E-3</v>
      </c>
      <c r="N128">
        <v>0.12690000000000001</v>
      </c>
      <c r="O128">
        <v>-6.0000000000000001E-3</v>
      </c>
      <c r="P128">
        <v>-3.0999999999999999E-3</v>
      </c>
      <c r="Q128" s="35">
        <f t="shared" si="24"/>
        <v>8.367142857142823E-3</v>
      </c>
      <c r="R128" s="35">
        <f t="shared" si="25"/>
        <v>1.0301428571428572E-2</v>
      </c>
      <c r="S128" s="35">
        <f t="shared" si="25"/>
        <v>1.2014285714285716E-3</v>
      </c>
      <c r="T128">
        <v>0.108</v>
      </c>
      <c r="U128">
        <v>-1.8599999999999998E-2</v>
      </c>
      <c r="V128">
        <v>4.0000000000000001E-3</v>
      </c>
      <c r="W128" s="35">
        <f t="shared" si="26"/>
        <v>2.1821428571428408E-3</v>
      </c>
      <c r="X128" s="35">
        <f t="shared" si="27"/>
        <v>2.2901428571428569E-2</v>
      </c>
      <c r="Y128" s="35">
        <f t="shared" si="27"/>
        <v>8.3014285714285707E-3</v>
      </c>
      <c r="Z128">
        <v>0.10340000000000001</v>
      </c>
      <c r="AA128">
        <v>-1.5699999999999999E-2</v>
      </c>
      <c r="AB128">
        <v>8.0000000000000002E-3</v>
      </c>
      <c r="AC128" s="35">
        <f t="shared" si="28"/>
        <v>1.2494285714285694E-2</v>
      </c>
      <c r="AD128" s="35">
        <f t="shared" si="29"/>
        <v>2.0001428571428569E-2</v>
      </c>
      <c r="AE128" s="35">
        <f t="shared" si="29"/>
        <v>1.2301428571428571E-2</v>
      </c>
      <c r="AF128">
        <v>0.1033</v>
      </c>
      <c r="AG128">
        <v>-2.1600000000000001E-2</v>
      </c>
      <c r="AH128">
        <v>1.5E-3</v>
      </c>
      <c r="AI128" s="35">
        <f t="shared" si="30"/>
        <v>4.0321428571429008E-3</v>
      </c>
      <c r="AJ128" s="35">
        <f t="shared" si="31"/>
        <v>2.5901428571428572E-2</v>
      </c>
      <c r="AK128" s="35">
        <f t="shared" si="31"/>
        <v>5.801428571428572E-3</v>
      </c>
      <c r="AL128">
        <v>0.1023</v>
      </c>
      <c r="AM128">
        <v>9.7000000000000003E-3</v>
      </c>
      <c r="AN128">
        <v>-5.1999999999999998E-3</v>
      </c>
      <c r="AO128" s="35">
        <f t="shared" si="32"/>
        <v>1.5322142857142854E-2</v>
      </c>
      <c r="AP128" s="35">
        <f t="shared" si="33"/>
        <v>1.4001428571428571E-2</v>
      </c>
      <c r="AQ128" s="35">
        <f t="shared" si="33"/>
        <v>9.5014285714285704E-3</v>
      </c>
      <c r="AR128">
        <v>4.6600000000000003E-2</v>
      </c>
      <c r="AS128">
        <v>-1.6000000000000001E-3</v>
      </c>
      <c r="AT128">
        <v>-5.1999999999999998E-3</v>
      </c>
      <c r="AU128" s="35">
        <f t="shared" si="34"/>
        <v>1.3428571428570485E-4</v>
      </c>
      <c r="AV128" s="35">
        <f t="shared" si="35"/>
        <v>2.7014285714285716E-3</v>
      </c>
      <c r="AW128" s="35">
        <f t="shared" si="35"/>
        <v>9.5014285714285704E-3</v>
      </c>
      <c r="AX128">
        <v>5.4100000000000002E-2</v>
      </c>
      <c r="AY128">
        <v>2.2599999999999999E-2</v>
      </c>
      <c r="AZ128">
        <v>-8.9999999999999998E-4</v>
      </c>
      <c r="BA128" s="35">
        <f t="shared" si="36"/>
        <v>1.144571428571426E-2</v>
      </c>
      <c r="BB128" s="35">
        <f t="shared" si="37"/>
        <v>2.6901428571428569E-2</v>
      </c>
      <c r="BC128" s="35">
        <f t="shared" si="37"/>
        <v>3.4014285714285717E-3</v>
      </c>
    </row>
    <row r="129" spans="1:55" ht="15">
      <c r="A129" s="1">
        <v>123</v>
      </c>
      <c r="B129">
        <v>0.1132</v>
      </c>
      <c r="C129">
        <v>-9.1000000000000004E-3</v>
      </c>
      <c r="D129">
        <v>-6.3E-3</v>
      </c>
      <c r="E129" s="34">
        <f t="shared" si="19"/>
        <v>3.5021428571428426E-3</v>
      </c>
      <c r="F129" s="34">
        <f t="shared" si="20"/>
        <v>1.3192857142857143E-2</v>
      </c>
      <c r="G129" s="34">
        <f t="shared" si="21"/>
        <v>1.0601428571428571E-2</v>
      </c>
      <c r="H129">
        <v>7.5700000000000003E-2</v>
      </c>
      <c r="I129">
        <v>-3.8999999999999998E-3</v>
      </c>
      <c r="J129">
        <v>-6.4000000000000003E-3</v>
      </c>
      <c r="K129" s="35">
        <f t="shared" si="22"/>
        <v>1.5264285714285716E-2</v>
      </c>
      <c r="L129" s="35">
        <f t="shared" si="23"/>
        <v>4.0142857142857168E-4</v>
      </c>
      <c r="M129" s="35">
        <f t="shared" si="23"/>
        <v>1.0701428571428572E-2</v>
      </c>
      <c r="N129">
        <v>0.12479999999999999</v>
      </c>
      <c r="O129">
        <v>-7.4000000000000003E-3</v>
      </c>
      <c r="P129">
        <v>-6.1000000000000004E-3</v>
      </c>
      <c r="Q129" s="35">
        <f t="shared" si="24"/>
        <v>6.2671428571428045E-3</v>
      </c>
      <c r="R129" s="35">
        <f t="shared" si="25"/>
        <v>1.1701428571428571E-2</v>
      </c>
      <c r="S129" s="35">
        <f t="shared" si="25"/>
        <v>1.0401428571428572E-2</v>
      </c>
      <c r="T129">
        <v>0.1125</v>
      </c>
      <c r="U129">
        <v>-2.3599999999999999E-2</v>
      </c>
      <c r="V129">
        <v>-1.6999999999999999E-3</v>
      </c>
      <c r="W129" s="35">
        <f t="shared" si="26"/>
        <v>6.6821428571428448E-3</v>
      </c>
      <c r="X129" s="35">
        <f t="shared" si="27"/>
        <v>2.790142857142857E-2</v>
      </c>
      <c r="Y129" s="35">
        <f t="shared" si="27"/>
        <v>2.6014285714285714E-3</v>
      </c>
      <c r="Z129">
        <v>9.3899999999999997E-2</v>
      </c>
      <c r="AA129">
        <v>-2.1000000000000001E-2</v>
      </c>
      <c r="AB129">
        <v>-3.5000000000000001E-3</v>
      </c>
      <c r="AC129" s="35">
        <f t="shared" si="28"/>
        <v>2.9942857142856855E-3</v>
      </c>
      <c r="AD129" s="35">
        <f t="shared" si="29"/>
        <v>2.5301428571428572E-2</v>
      </c>
      <c r="AE129" s="35">
        <f t="shared" si="29"/>
        <v>8.0142857142857142E-4</v>
      </c>
      <c r="AF129">
        <v>0.11020000000000001</v>
      </c>
      <c r="AG129">
        <v>-1.95E-2</v>
      </c>
      <c r="AH129">
        <v>-1.1000000000000001E-3</v>
      </c>
      <c r="AI129" s="35">
        <f t="shared" si="30"/>
        <v>2.8678571428571026E-3</v>
      </c>
      <c r="AJ129" s="35">
        <f t="shared" si="31"/>
        <v>2.3801428571428571E-2</v>
      </c>
      <c r="AK129" s="35">
        <f t="shared" si="31"/>
        <v>3.2014285714285712E-3</v>
      </c>
      <c r="AL129">
        <v>9.7799999999999998E-2</v>
      </c>
      <c r="AM129">
        <v>1.38E-2</v>
      </c>
      <c r="AN129">
        <v>-6.7000000000000002E-3</v>
      </c>
      <c r="AO129" s="35">
        <f t="shared" si="32"/>
        <v>1.082214285714285E-2</v>
      </c>
      <c r="AP129" s="35">
        <f t="shared" si="33"/>
        <v>1.810142857142857E-2</v>
      </c>
      <c r="AQ129" s="35">
        <f t="shared" si="33"/>
        <v>1.1001428571428572E-2</v>
      </c>
      <c r="AR129">
        <v>4.3799999999999999E-2</v>
      </c>
      <c r="AS129">
        <v>5.4999999999999997E-3</v>
      </c>
      <c r="AT129">
        <v>7.3000000000000001E-3</v>
      </c>
      <c r="AU129" s="35">
        <f t="shared" si="34"/>
        <v>2.9342857142857087E-3</v>
      </c>
      <c r="AV129" s="35">
        <f t="shared" si="35"/>
        <v>9.801428571428572E-3</v>
      </c>
      <c r="AW129" s="35">
        <f t="shared" si="35"/>
        <v>1.1601428571428572E-2</v>
      </c>
      <c r="AX129">
        <v>6.3100000000000003E-2</v>
      </c>
      <c r="AY129">
        <v>1.4E-2</v>
      </c>
      <c r="AZ129">
        <v>4.0000000000000002E-4</v>
      </c>
      <c r="BA129" s="35">
        <f t="shared" si="36"/>
        <v>2.0445714285714262E-2</v>
      </c>
      <c r="BB129" s="35">
        <f t="shared" si="37"/>
        <v>1.8301428571428573E-2</v>
      </c>
      <c r="BC129" s="35">
        <f t="shared" si="37"/>
        <v>4.7014285714285717E-3</v>
      </c>
    </row>
    <row r="130" spans="1:55" ht="15">
      <c r="A130" s="1">
        <v>124</v>
      </c>
      <c r="B130">
        <v>0.1216</v>
      </c>
      <c r="C130">
        <v>-4.1999999999999997E-3</v>
      </c>
      <c r="D130">
        <v>-8.6E-3</v>
      </c>
      <c r="E130" s="34">
        <f t="shared" si="19"/>
        <v>1.1902142857142847E-2</v>
      </c>
      <c r="F130" s="34">
        <f t="shared" si="20"/>
        <v>8.2928571428571435E-3</v>
      </c>
      <c r="G130" s="34">
        <f t="shared" si="21"/>
        <v>1.2901428571428571E-2</v>
      </c>
      <c r="H130">
        <v>7.7700000000000005E-2</v>
      </c>
      <c r="I130">
        <v>-5.1999999999999998E-3</v>
      </c>
      <c r="J130">
        <v>5.7000000000000002E-3</v>
      </c>
      <c r="K130" s="35">
        <f t="shared" si="22"/>
        <v>1.3264285714285715E-2</v>
      </c>
      <c r="L130" s="35">
        <f t="shared" si="23"/>
        <v>9.5014285714285704E-3</v>
      </c>
      <c r="M130" s="35">
        <f t="shared" si="23"/>
        <v>1.0001428571428571E-2</v>
      </c>
      <c r="N130">
        <v>0.122</v>
      </c>
      <c r="O130">
        <v>-7.1999999999999998E-3</v>
      </c>
      <c r="P130">
        <v>-4.5999999999999999E-3</v>
      </c>
      <c r="Q130" s="35">
        <f t="shared" si="24"/>
        <v>3.4671428571428076E-3</v>
      </c>
      <c r="R130" s="35">
        <f t="shared" si="25"/>
        <v>1.1501428571428572E-2</v>
      </c>
      <c r="S130" s="35">
        <f t="shared" si="25"/>
        <v>8.9014285714285706E-3</v>
      </c>
      <c r="T130">
        <v>0.1143</v>
      </c>
      <c r="U130">
        <v>-1.7000000000000001E-2</v>
      </c>
      <c r="V130">
        <v>-2.5000000000000001E-3</v>
      </c>
      <c r="W130" s="35">
        <f t="shared" si="26"/>
        <v>8.4821428571428409E-3</v>
      </c>
      <c r="X130" s="35">
        <f t="shared" si="27"/>
        <v>2.1301428571428572E-2</v>
      </c>
      <c r="Y130" s="35">
        <f t="shared" si="27"/>
        <v>1.8014285714285714E-3</v>
      </c>
      <c r="Z130">
        <v>9.11E-2</v>
      </c>
      <c r="AA130">
        <v>-2.1700000000000001E-2</v>
      </c>
      <c r="AB130">
        <v>8.9999999999999998E-4</v>
      </c>
      <c r="AC130" s="35">
        <f t="shared" si="28"/>
        <v>1.9428571428568853E-4</v>
      </c>
      <c r="AD130" s="35">
        <f t="shared" si="29"/>
        <v>2.6001428571428571E-2</v>
      </c>
      <c r="AE130" s="35">
        <f t="shared" si="29"/>
        <v>5.2014285714285713E-3</v>
      </c>
      <c r="AF130">
        <v>0.1125</v>
      </c>
      <c r="AG130">
        <v>-2.2200000000000001E-2</v>
      </c>
      <c r="AH130">
        <v>-1.5E-3</v>
      </c>
      <c r="AI130" s="35">
        <f t="shared" si="30"/>
        <v>5.1678571428570991E-3</v>
      </c>
      <c r="AJ130" s="35">
        <f t="shared" si="31"/>
        <v>2.6501428571428572E-2</v>
      </c>
      <c r="AK130" s="35">
        <f t="shared" si="31"/>
        <v>2.8014285714285715E-3</v>
      </c>
      <c r="AL130">
        <v>9.11E-2</v>
      </c>
      <c r="AM130">
        <v>9.1999999999999998E-3</v>
      </c>
      <c r="AN130">
        <v>-1.2E-2</v>
      </c>
      <c r="AO130" s="35">
        <f t="shared" si="32"/>
        <v>4.122142857142852E-3</v>
      </c>
      <c r="AP130" s="35">
        <f t="shared" si="33"/>
        <v>1.350142857142857E-2</v>
      </c>
      <c r="AQ130" s="35">
        <f t="shared" si="33"/>
        <v>1.6301428571428571E-2</v>
      </c>
      <c r="AR130">
        <v>5.3699999999999998E-2</v>
      </c>
      <c r="AS130">
        <v>6.7000000000000002E-3</v>
      </c>
      <c r="AT130">
        <v>7.0000000000000001E-3</v>
      </c>
      <c r="AU130" s="35">
        <f t="shared" si="34"/>
        <v>6.9657142857142904E-3</v>
      </c>
      <c r="AV130" s="35">
        <f t="shared" si="35"/>
        <v>1.1001428571428572E-2</v>
      </c>
      <c r="AW130" s="35">
        <f t="shared" si="35"/>
        <v>1.1301428571428572E-2</v>
      </c>
      <c r="AX130">
        <v>4.07E-2</v>
      </c>
      <c r="AY130">
        <v>5.4000000000000003E-3</v>
      </c>
      <c r="AZ130">
        <v>-7.4999999999999997E-3</v>
      </c>
      <c r="BA130" s="35">
        <f t="shared" si="36"/>
        <v>1.9542857142857417E-3</v>
      </c>
      <c r="BB130" s="35">
        <f t="shared" si="37"/>
        <v>9.7014285714285727E-3</v>
      </c>
      <c r="BC130" s="35">
        <f t="shared" si="37"/>
        <v>1.180142857142857E-2</v>
      </c>
    </row>
    <row r="131" spans="1:55" ht="15">
      <c r="A131" s="1">
        <v>125</v>
      </c>
      <c r="B131">
        <v>0.123</v>
      </c>
      <c r="C131">
        <v>2.2000000000000001E-3</v>
      </c>
      <c r="D131">
        <v>-5.7999999999999996E-3</v>
      </c>
      <c r="E131" s="34">
        <f t="shared" si="19"/>
        <v>1.3302142857142846E-2</v>
      </c>
      <c r="F131" s="34">
        <f t="shared" si="20"/>
        <v>6.2928571428571434E-3</v>
      </c>
      <c r="G131" s="34">
        <f t="shared" si="21"/>
        <v>1.010142857142857E-2</v>
      </c>
      <c r="H131">
        <v>8.14E-2</v>
      </c>
      <c r="I131">
        <v>5.0000000000000001E-4</v>
      </c>
      <c r="J131">
        <v>7.9000000000000008E-3</v>
      </c>
      <c r="K131" s="35">
        <f t="shared" si="22"/>
        <v>9.5642857142857196E-3</v>
      </c>
      <c r="L131" s="35">
        <f t="shared" si="23"/>
        <v>4.8014285714285711E-3</v>
      </c>
      <c r="M131" s="35">
        <f t="shared" si="23"/>
        <v>1.2201428571428571E-2</v>
      </c>
      <c r="N131">
        <v>0.124</v>
      </c>
      <c r="O131">
        <v>-3.3E-3</v>
      </c>
      <c r="P131">
        <v>-6.4000000000000003E-3</v>
      </c>
      <c r="Q131" s="35">
        <f t="shared" si="24"/>
        <v>5.4671428571428093E-3</v>
      </c>
      <c r="R131" s="35">
        <f t="shared" si="25"/>
        <v>1.0014285714285715E-3</v>
      </c>
      <c r="S131" s="35">
        <f t="shared" si="25"/>
        <v>1.0701428571428572E-2</v>
      </c>
      <c r="T131">
        <v>0.1106</v>
      </c>
      <c r="U131">
        <v>-1.2500000000000001E-2</v>
      </c>
      <c r="V131">
        <v>2.0000000000000001E-4</v>
      </c>
      <c r="W131" s="35">
        <f t="shared" si="26"/>
        <v>4.7821428571428459E-3</v>
      </c>
      <c r="X131" s="35">
        <f t="shared" si="27"/>
        <v>1.6801428571428571E-2</v>
      </c>
      <c r="Y131" s="35">
        <f t="shared" si="27"/>
        <v>4.5014285714285712E-3</v>
      </c>
      <c r="Z131">
        <v>8.6199999999999999E-2</v>
      </c>
      <c r="AA131">
        <v>-2.01E-2</v>
      </c>
      <c r="AB131">
        <v>2.2000000000000001E-3</v>
      </c>
      <c r="AC131" s="35">
        <f t="shared" si="28"/>
        <v>4.705714285714313E-3</v>
      </c>
      <c r="AD131" s="35">
        <f t="shared" si="29"/>
        <v>2.440142857142857E-2</v>
      </c>
      <c r="AE131" s="35">
        <f t="shared" si="29"/>
        <v>6.5014285714285712E-3</v>
      </c>
      <c r="AF131">
        <v>0.1052</v>
      </c>
      <c r="AG131">
        <v>-2.3400000000000001E-2</v>
      </c>
      <c r="AH131">
        <v>-5.9999999999999995E-4</v>
      </c>
      <c r="AI131" s="35">
        <f t="shared" si="30"/>
        <v>2.1321428571429019E-3</v>
      </c>
      <c r="AJ131" s="35">
        <f t="shared" si="31"/>
        <v>2.7701428571428571E-2</v>
      </c>
      <c r="AK131" s="35">
        <f t="shared" si="31"/>
        <v>3.7014285714285717E-3</v>
      </c>
      <c r="AL131">
        <v>9.3899999999999997E-2</v>
      </c>
      <c r="AM131">
        <v>-1.4500000000000001E-2</v>
      </c>
      <c r="AN131">
        <v>-1.7600000000000001E-2</v>
      </c>
      <c r="AO131" s="35">
        <f t="shared" si="32"/>
        <v>6.9221428571428489E-3</v>
      </c>
      <c r="AP131" s="35">
        <f t="shared" si="33"/>
        <v>1.8801428571428573E-2</v>
      </c>
      <c r="AQ131" s="35">
        <f t="shared" si="33"/>
        <v>2.1901428571428572E-2</v>
      </c>
      <c r="AR131">
        <v>3.9899999999999998E-2</v>
      </c>
      <c r="AS131">
        <v>1.5900000000000001E-2</v>
      </c>
      <c r="AT131">
        <v>6.9999999999999999E-4</v>
      </c>
      <c r="AU131" s="35">
        <f t="shared" si="34"/>
        <v>6.8342857142857094E-3</v>
      </c>
      <c r="AV131" s="35">
        <f t="shared" si="35"/>
        <v>2.0201428571428572E-2</v>
      </c>
      <c r="AW131" s="35">
        <f t="shared" si="35"/>
        <v>5.0014285714285716E-3</v>
      </c>
      <c r="AX131">
        <v>3.49E-2</v>
      </c>
      <c r="AY131">
        <v>1.6799999999999999E-2</v>
      </c>
      <c r="AZ131">
        <v>-4.4999999999999997E-3</v>
      </c>
      <c r="BA131" s="35">
        <f t="shared" si="36"/>
        <v>7.7542857142857413E-3</v>
      </c>
      <c r="BB131" s="35">
        <f t="shared" si="37"/>
        <v>2.110142857142857E-2</v>
      </c>
      <c r="BC131" s="35">
        <f t="shared" si="37"/>
        <v>8.8014285714285712E-3</v>
      </c>
    </row>
    <row r="132" spans="1:55" ht="15">
      <c r="A132" s="1">
        <v>126</v>
      </c>
      <c r="B132">
        <v>0.1166</v>
      </c>
      <c r="C132">
        <v>3.0000000000000001E-3</v>
      </c>
      <c r="D132">
        <v>-6.7000000000000002E-3</v>
      </c>
      <c r="E132" s="34">
        <f t="shared" si="19"/>
        <v>6.9021428571428428E-3</v>
      </c>
      <c r="F132" s="34">
        <f t="shared" si="20"/>
        <v>7.0928571428571429E-3</v>
      </c>
      <c r="G132" s="34">
        <f t="shared" si="21"/>
        <v>1.1001428571428572E-2</v>
      </c>
      <c r="H132">
        <v>8.3400000000000002E-2</v>
      </c>
      <c r="I132">
        <v>-8.5000000000000006E-3</v>
      </c>
      <c r="J132">
        <v>1.1599999999999999E-2</v>
      </c>
      <c r="K132" s="35">
        <f t="shared" si="22"/>
        <v>7.5642857142857178E-3</v>
      </c>
      <c r="L132" s="35">
        <f t="shared" si="23"/>
        <v>1.2801428571428571E-2</v>
      </c>
      <c r="M132" s="35">
        <f t="shared" si="23"/>
        <v>1.590142857142857E-2</v>
      </c>
      <c r="N132">
        <v>0.12239999999999999</v>
      </c>
      <c r="O132">
        <v>-7.7999999999999996E-3</v>
      </c>
      <c r="P132">
        <v>-3.7000000000000002E-3</v>
      </c>
      <c r="Q132" s="35">
        <f t="shared" si="24"/>
        <v>3.8671428571428051E-3</v>
      </c>
      <c r="R132" s="35">
        <f t="shared" si="25"/>
        <v>1.2101428571428572E-2</v>
      </c>
      <c r="S132" s="35">
        <f t="shared" si="25"/>
        <v>6.0142857142857133E-4</v>
      </c>
      <c r="T132">
        <v>0.10589999999999999</v>
      </c>
      <c r="U132">
        <v>-1.6799999999999999E-2</v>
      </c>
      <c r="V132">
        <v>-5.0000000000000001E-4</v>
      </c>
      <c r="W132" s="35">
        <f t="shared" si="26"/>
        <v>8.2142857142836201E-5</v>
      </c>
      <c r="X132" s="35">
        <f t="shared" si="27"/>
        <v>2.110142857142857E-2</v>
      </c>
      <c r="Y132" s="35">
        <f t="shared" si="27"/>
        <v>3.8014285714285715E-3</v>
      </c>
      <c r="Z132">
        <v>8.09E-2</v>
      </c>
      <c r="AA132">
        <v>7.3000000000000001E-3</v>
      </c>
      <c r="AB132">
        <v>-1.4E-3</v>
      </c>
      <c r="AC132" s="35">
        <f t="shared" si="28"/>
        <v>1.0005714285714312E-2</v>
      </c>
      <c r="AD132" s="35">
        <f t="shared" si="29"/>
        <v>1.1601428571428572E-2</v>
      </c>
      <c r="AE132" s="35">
        <f t="shared" si="29"/>
        <v>2.9014285714285713E-3</v>
      </c>
      <c r="AF132">
        <v>9.7600000000000006E-2</v>
      </c>
      <c r="AG132">
        <v>-2.2800000000000001E-2</v>
      </c>
      <c r="AH132">
        <v>1.5E-3</v>
      </c>
      <c r="AI132" s="35">
        <f t="shared" si="30"/>
        <v>9.7321428571428975E-3</v>
      </c>
      <c r="AJ132" s="35">
        <f t="shared" si="31"/>
        <v>2.7101428571428571E-2</v>
      </c>
      <c r="AK132" s="35">
        <f t="shared" si="31"/>
        <v>5.801428571428572E-3</v>
      </c>
      <c r="AL132">
        <v>8.9300000000000004E-2</v>
      </c>
      <c r="AM132">
        <v>-1.2699999999999999E-2</v>
      </c>
      <c r="AN132">
        <v>-1.5100000000000001E-2</v>
      </c>
      <c r="AO132" s="35">
        <f t="shared" si="32"/>
        <v>2.322142857142856E-3</v>
      </c>
      <c r="AP132" s="35">
        <f t="shared" si="33"/>
        <v>1.700142857142857E-2</v>
      </c>
      <c r="AQ132" s="35">
        <f t="shared" si="33"/>
        <v>1.9401428571428573E-2</v>
      </c>
      <c r="AR132">
        <v>4.7E-2</v>
      </c>
      <c r="AS132">
        <v>-2.52E-2</v>
      </c>
      <c r="AT132">
        <v>-6.7999999999999996E-3</v>
      </c>
      <c r="AU132" s="35">
        <f t="shared" si="34"/>
        <v>2.6571428571429273E-4</v>
      </c>
      <c r="AV132" s="35">
        <f t="shared" si="35"/>
        <v>2.9501428571428571E-2</v>
      </c>
      <c r="AW132" s="35">
        <f t="shared" si="35"/>
        <v>1.1101428571428571E-2</v>
      </c>
      <c r="AX132">
        <v>4.7699999999999999E-2</v>
      </c>
      <c r="AY132">
        <v>1.1999999999999999E-3</v>
      </c>
      <c r="AZ132">
        <v>-2.7000000000000001E-3</v>
      </c>
      <c r="BA132" s="35">
        <f t="shared" si="36"/>
        <v>5.0457142857142576E-3</v>
      </c>
      <c r="BB132" s="35">
        <f t="shared" si="37"/>
        <v>5.5014285714285712E-3</v>
      </c>
      <c r="BC132" s="35">
        <f t="shared" si="37"/>
        <v>1.6014285714285714E-3</v>
      </c>
    </row>
    <row r="133" spans="1:55" ht="15">
      <c r="A133" s="1">
        <v>127</v>
      </c>
      <c r="B133">
        <v>0.115</v>
      </c>
      <c r="C133">
        <v>-2.5000000000000001E-3</v>
      </c>
      <c r="D133">
        <v>-7.9000000000000008E-3</v>
      </c>
      <c r="E133" s="34">
        <f t="shared" si="19"/>
        <v>5.3021428571428525E-3</v>
      </c>
      <c r="F133" s="34">
        <f t="shared" si="20"/>
        <v>1.5928571428571428E-3</v>
      </c>
      <c r="G133" s="34">
        <f t="shared" si="21"/>
        <v>1.2201428571428571E-2</v>
      </c>
      <c r="H133">
        <v>0.10249999999999999</v>
      </c>
      <c r="I133">
        <v>2.8999999999999998E-3</v>
      </c>
      <c r="J133">
        <v>2.0999999999999999E-3</v>
      </c>
      <c r="K133" s="35">
        <f t="shared" si="22"/>
        <v>1.1535714285714274E-2</v>
      </c>
      <c r="L133" s="35">
        <f t="shared" si="23"/>
        <v>7.2014285714285713E-3</v>
      </c>
      <c r="M133" s="35">
        <f t="shared" si="23"/>
        <v>6.4014285714285718E-3</v>
      </c>
      <c r="N133">
        <v>0.1244</v>
      </c>
      <c r="O133">
        <v>-8.0999999999999996E-3</v>
      </c>
      <c r="P133">
        <v>-4.1000000000000003E-3</v>
      </c>
      <c r="Q133" s="35">
        <f t="shared" si="24"/>
        <v>5.8671428571428069E-3</v>
      </c>
      <c r="R133" s="35">
        <f t="shared" si="25"/>
        <v>1.240142857142857E-2</v>
      </c>
      <c r="S133" s="35">
        <f t="shared" si="25"/>
        <v>2.0142857142857115E-4</v>
      </c>
      <c r="T133">
        <v>0.1069</v>
      </c>
      <c r="U133">
        <v>-1.7000000000000001E-2</v>
      </c>
      <c r="V133">
        <v>-1.1999999999999999E-3</v>
      </c>
      <c r="W133" s="35">
        <f t="shared" si="26"/>
        <v>1.0821428571428371E-3</v>
      </c>
      <c r="X133" s="35">
        <f t="shared" si="27"/>
        <v>2.1301428571428572E-2</v>
      </c>
      <c r="Y133" s="35">
        <f t="shared" si="27"/>
        <v>3.1014285714285718E-3</v>
      </c>
      <c r="Z133">
        <v>8.9099999999999999E-2</v>
      </c>
      <c r="AA133">
        <v>-1.9199999999999998E-2</v>
      </c>
      <c r="AB133">
        <v>-7.3000000000000001E-3</v>
      </c>
      <c r="AC133" s="35">
        <f t="shared" si="28"/>
        <v>1.8057142857143132E-3</v>
      </c>
      <c r="AD133" s="35">
        <f t="shared" si="29"/>
        <v>2.3501428571428569E-2</v>
      </c>
      <c r="AE133" s="35">
        <f t="shared" si="29"/>
        <v>1.1601428571428572E-2</v>
      </c>
      <c r="AF133">
        <v>0.10390000000000001</v>
      </c>
      <c r="AG133">
        <v>-2.4799999999999999E-2</v>
      </c>
      <c r="AH133">
        <v>-3.5000000000000001E-3</v>
      </c>
      <c r="AI133" s="35">
        <f t="shared" si="30"/>
        <v>3.4321428571428975E-3</v>
      </c>
      <c r="AJ133" s="35">
        <f t="shared" si="31"/>
        <v>2.910142857142857E-2</v>
      </c>
      <c r="AK133" s="35">
        <f t="shared" si="31"/>
        <v>8.0142857142857142E-4</v>
      </c>
      <c r="AL133">
        <v>8.5000000000000006E-2</v>
      </c>
      <c r="AM133">
        <v>3.8999999999999998E-3</v>
      </c>
      <c r="AN133">
        <v>-8.3000000000000001E-3</v>
      </c>
      <c r="AO133" s="35">
        <f t="shared" si="32"/>
        <v>1.9778571428571423E-3</v>
      </c>
      <c r="AP133" s="35">
        <f t="shared" si="33"/>
        <v>8.2014285714285713E-3</v>
      </c>
      <c r="AQ133" s="35">
        <f t="shared" si="33"/>
        <v>1.2601428571428572E-2</v>
      </c>
      <c r="AR133">
        <v>4.5499999999999999E-2</v>
      </c>
      <c r="AS133">
        <v>-2.5899999999999999E-2</v>
      </c>
      <c r="AT133">
        <v>-7.4000000000000003E-3</v>
      </c>
      <c r="AU133" s="35">
        <f t="shared" si="34"/>
        <v>1.2342857142857086E-3</v>
      </c>
      <c r="AV133" s="35">
        <f t="shared" si="35"/>
        <v>3.020142857142857E-2</v>
      </c>
      <c r="AW133" s="35">
        <f t="shared" si="35"/>
        <v>1.1701428571428571E-2</v>
      </c>
      <c r="AX133">
        <v>4.82E-2</v>
      </c>
      <c r="AY133">
        <v>5.7000000000000002E-3</v>
      </c>
      <c r="AZ133">
        <v>-2.0000000000000001E-4</v>
      </c>
      <c r="BA133" s="35">
        <f t="shared" si="36"/>
        <v>5.545714285714258E-3</v>
      </c>
      <c r="BB133" s="35">
        <f t="shared" si="37"/>
        <v>1.0001428571428571E-2</v>
      </c>
      <c r="BC133" s="35">
        <f t="shared" si="37"/>
        <v>4.1014285714285718E-3</v>
      </c>
    </row>
    <row r="134" spans="1:55" ht="15">
      <c r="A134" s="1">
        <v>128</v>
      </c>
      <c r="B134">
        <v>0.1159</v>
      </c>
      <c r="C134">
        <v>-4.4999999999999997E-3</v>
      </c>
      <c r="D134">
        <v>-9.4999999999999998E-3</v>
      </c>
      <c r="E134" s="34">
        <f t="shared" si="19"/>
        <v>6.2021428571428505E-3</v>
      </c>
      <c r="F134" s="34">
        <f t="shared" si="20"/>
        <v>8.5928571428571417E-3</v>
      </c>
      <c r="G134" s="34">
        <f t="shared" si="21"/>
        <v>1.3801428571428572E-2</v>
      </c>
      <c r="H134">
        <v>9.7699999999999995E-2</v>
      </c>
      <c r="I134">
        <v>5.1999999999999998E-3</v>
      </c>
      <c r="J134">
        <v>-4.8999999999999998E-3</v>
      </c>
      <c r="K134" s="35">
        <f t="shared" si="22"/>
        <v>6.7357142857142754E-3</v>
      </c>
      <c r="L134" s="35">
        <f t="shared" si="23"/>
        <v>9.5014285714285704E-3</v>
      </c>
      <c r="M134" s="35">
        <f t="shared" si="23"/>
        <v>9.2014285714285722E-3</v>
      </c>
      <c r="N134">
        <v>0.1164</v>
      </c>
      <c r="O134">
        <v>-8.9999999999999993E-3</v>
      </c>
      <c r="P134">
        <v>-3.5999999999999999E-3</v>
      </c>
      <c r="Q134" s="35">
        <f t="shared" si="24"/>
        <v>2.1328571428571863E-3</v>
      </c>
      <c r="R134" s="35">
        <f t="shared" si="25"/>
        <v>1.3301428571428572E-2</v>
      </c>
      <c r="S134" s="35">
        <f t="shared" si="25"/>
        <v>7.014285714285716E-4</v>
      </c>
      <c r="T134">
        <v>0.1099</v>
      </c>
      <c r="U134">
        <v>-0.02</v>
      </c>
      <c r="V134">
        <v>-5.9999999999999995E-4</v>
      </c>
      <c r="W134" s="35">
        <f t="shared" si="26"/>
        <v>4.0821428571428398E-3</v>
      </c>
      <c r="X134" s="35">
        <f t="shared" si="27"/>
        <v>2.4301428571428571E-2</v>
      </c>
      <c r="Y134" s="35">
        <f t="shared" si="27"/>
        <v>3.7014285714285717E-3</v>
      </c>
      <c r="Z134">
        <v>8.1100000000000005E-2</v>
      </c>
      <c r="AA134">
        <v>-1.7399999999999999E-2</v>
      </c>
      <c r="AB134">
        <v>2.0000000000000001E-4</v>
      </c>
      <c r="AC134" s="35">
        <f t="shared" si="28"/>
        <v>9.8057142857143065E-3</v>
      </c>
      <c r="AD134" s="35">
        <f t="shared" si="29"/>
        <v>2.1701428571428569E-2</v>
      </c>
      <c r="AE134" s="35">
        <f t="shared" si="29"/>
        <v>4.5014285714285712E-3</v>
      </c>
      <c r="AF134">
        <v>9.5000000000000001E-2</v>
      </c>
      <c r="AG134">
        <v>-1.1900000000000001E-2</v>
      </c>
      <c r="AH134">
        <v>1.9E-3</v>
      </c>
      <c r="AI134" s="35">
        <f t="shared" si="30"/>
        <v>1.2332142857142903E-2</v>
      </c>
      <c r="AJ134" s="35">
        <f t="shared" si="31"/>
        <v>1.6201428571428571E-2</v>
      </c>
      <c r="AK134" s="35">
        <f t="shared" si="31"/>
        <v>6.2014285714285713E-3</v>
      </c>
      <c r="AL134">
        <v>9.0499999999999997E-2</v>
      </c>
      <c r="AM134">
        <v>-1.5599999999999999E-2</v>
      </c>
      <c r="AN134">
        <v>-6.0000000000000001E-3</v>
      </c>
      <c r="AO134" s="35">
        <f t="shared" si="32"/>
        <v>3.5221428571428487E-3</v>
      </c>
      <c r="AP134" s="35">
        <f t="shared" si="33"/>
        <v>1.990142857142857E-2</v>
      </c>
      <c r="AQ134" s="35">
        <f t="shared" si="33"/>
        <v>1.0301428571428572E-2</v>
      </c>
      <c r="AR134">
        <v>3.9800000000000002E-2</v>
      </c>
      <c r="AS134">
        <v>-1.7999999999999999E-2</v>
      </c>
      <c r="AT134">
        <v>-1.12E-2</v>
      </c>
      <c r="AU134" s="35">
        <f t="shared" si="34"/>
        <v>6.9342857142857053E-3</v>
      </c>
      <c r="AV134" s="35">
        <f t="shared" si="35"/>
        <v>2.2301428571428569E-2</v>
      </c>
      <c r="AW134" s="35">
        <f t="shared" si="35"/>
        <v>1.5501428571428572E-2</v>
      </c>
      <c r="AX134">
        <v>3.8800000000000001E-2</v>
      </c>
      <c r="AY134">
        <v>6.4000000000000003E-3</v>
      </c>
      <c r="AZ134">
        <v>1.2999999999999999E-3</v>
      </c>
      <c r="BA134" s="35">
        <f t="shared" si="36"/>
        <v>3.8542857142857406E-3</v>
      </c>
      <c r="BB134" s="35">
        <f t="shared" si="37"/>
        <v>1.0701428571428572E-2</v>
      </c>
      <c r="BC134" s="35">
        <f t="shared" si="37"/>
        <v>5.6014285714285714E-3</v>
      </c>
    </row>
    <row r="135" spans="1:55" ht="15">
      <c r="A135" s="1">
        <v>129</v>
      </c>
      <c r="B135">
        <v>0.11550000000000001</v>
      </c>
      <c r="C135">
        <v>-4.3E-3</v>
      </c>
      <c r="D135">
        <v>-9.7999999999999997E-3</v>
      </c>
      <c r="E135" s="34">
        <f t="shared" si="19"/>
        <v>5.8021428571428529E-3</v>
      </c>
      <c r="F135" s="34">
        <f t="shared" si="20"/>
        <v>8.3928571428571429E-3</v>
      </c>
      <c r="G135" s="34">
        <f t="shared" si="21"/>
        <v>1.410142857142857E-2</v>
      </c>
      <c r="H135">
        <v>0.1041</v>
      </c>
      <c r="I135">
        <v>4.7999999999999996E-3</v>
      </c>
      <c r="J135">
        <v>-4.1000000000000003E-3</v>
      </c>
      <c r="K135" s="35">
        <f t="shared" si="22"/>
        <v>1.3135714285714278E-2</v>
      </c>
      <c r="L135" s="35">
        <f t="shared" si="23"/>
        <v>9.1014285714285711E-3</v>
      </c>
      <c r="M135" s="35">
        <f t="shared" si="23"/>
        <v>2.0142857142857115E-4</v>
      </c>
      <c r="N135">
        <v>0.1114</v>
      </c>
      <c r="O135">
        <v>-9.2999999999999992E-3</v>
      </c>
      <c r="P135">
        <v>6.9999999999999999E-4</v>
      </c>
      <c r="Q135" s="35">
        <f t="shared" si="24"/>
        <v>7.1328571428571907E-3</v>
      </c>
      <c r="R135" s="35">
        <f t="shared" si="25"/>
        <v>1.360142857142857E-2</v>
      </c>
      <c r="S135" s="35">
        <f t="shared" si="25"/>
        <v>5.0014285714285716E-3</v>
      </c>
      <c r="T135">
        <v>0.1137</v>
      </c>
      <c r="U135">
        <v>-2.24E-2</v>
      </c>
      <c r="V135">
        <v>-1.6999999999999999E-3</v>
      </c>
      <c r="W135" s="35">
        <f t="shared" si="26"/>
        <v>7.8821428571428376E-3</v>
      </c>
      <c r="X135" s="35">
        <f t="shared" si="27"/>
        <v>2.670142857142857E-2</v>
      </c>
      <c r="Y135" s="35">
        <f t="shared" si="27"/>
        <v>2.6014285714285714E-3</v>
      </c>
      <c r="Z135">
        <v>7.9100000000000004E-2</v>
      </c>
      <c r="AA135">
        <v>-1.77E-2</v>
      </c>
      <c r="AB135">
        <v>4.7999999999999996E-3</v>
      </c>
      <c r="AC135" s="35">
        <f t="shared" si="28"/>
        <v>1.1805714285714308E-2</v>
      </c>
      <c r="AD135" s="35">
        <f t="shared" si="29"/>
        <v>2.2001428571428571E-2</v>
      </c>
      <c r="AE135" s="35">
        <f t="shared" si="29"/>
        <v>9.1014285714285711E-3</v>
      </c>
      <c r="AF135">
        <v>9.8100000000000007E-2</v>
      </c>
      <c r="AG135">
        <v>-1.21E-2</v>
      </c>
      <c r="AH135">
        <v>-2.2000000000000001E-3</v>
      </c>
      <c r="AI135" s="35">
        <f t="shared" si="30"/>
        <v>9.2321428571428971E-3</v>
      </c>
      <c r="AJ135" s="35">
        <f t="shared" si="31"/>
        <v>1.640142857142857E-2</v>
      </c>
      <c r="AK135" s="35">
        <f t="shared" si="31"/>
        <v>2.1014285714285714E-3</v>
      </c>
      <c r="AL135">
        <v>8.9399999999999993E-2</v>
      </c>
      <c r="AM135">
        <v>-1.9199999999999998E-2</v>
      </c>
      <c r="AN135">
        <v>-2.0999999999999999E-3</v>
      </c>
      <c r="AO135" s="35">
        <f t="shared" si="32"/>
        <v>2.4221428571428449E-3</v>
      </c>
      <c r="AP135" s="35">
        <f t="shared" si="33"/>
        <v>2.3501428571428569E-2</v>
      </c>
      <c r="AQ135" s="35">
        <f t="shared" si="33"/>
        <v>2.2014285714285716E-3</v>
      </c>
      <c r="AR135">
        <v>2.76E-2</v>
      </c>
      <c r="AS135">
        <v>-4.3499999999999997E-2</v>
      </c>
      <c r="AT135">
        <v>2.9999999999999997E-4</v>
      </c>
      <c r="AU135" s="35">
        <f t="shared" si="34"/>
        <v>1.9134285714285708E-2</v>
      </c>
      <c r="AV135" s="35">
        <f t="shared" si="35"/>
        <v>4.7801428571428571E-2</v>
      </c>
      <c r="AW135" s="35">
        <f t="shared" si="35"/>
        <v>4.6014285714285714E-3</v>
      </c>
      <c r="AX135">
        <v>6.2100000000000002E-2</v>
      </c>
      <c r="AY135">
        <v>1.5E-3</v>
      </c>
      <c r="AZ135">
        <v>-2.8999999999999998E-3</v>
      </c>
      <c r="BA135" s="35">
        <f t="shared" si="36"/>
        <v>1.9445714285714261E-2</v>
      </c>
      <c r="BB135" s="35">
        <f t="shared" si="37"/>
        <v>5.801428571428572E-3</v>
      </c>
      <c r="BC135" s="35">
        <f t="shared" si="37"/>
        <v>1.4014285714285717E-3</v>
      </c>
    </row>
    <row r="136" spans="1:55" ht="15">
      <c r="A136" s="1">
        <v>130</v>
      </c>
      <c r="B136">
        <v>0.1172</v>
      </c>
      <c r="C136">
        <v>-7.1999999999999998E-3</v>
      </c>
      <c r="D136">
        <v>-7.3000000000000001E-3</v>
      </c>
      <c r="E136" s="34">
        <f t="shared" ref="E136:E146" si="38">IF(B136&gt;$B$149,B136-$B$149,$B$149-B136)</f>
        <v>7.5021428571428461E-3</v>
      </c>
      <c r="F136" s="34">
        <f t="shared" ref="F136:F146" si="39">IF(C136&gt;$C$149,C136-$C$149,IF(C136&gt;0,$C$149-C136,IF(C136&gt;(-$C$149),$C$149-(C136*(-1)),(C136+$C$149)*(-1))))</f>
        <v>1.1292857142857143E-2</v>
      </c>
      <c r="G136" s="34">
        <f t="shared" ref="G136:G146" si="40">IF(D136&gt;$D$149,D136-$D$149,IF(D136&gt;0,$D$149-D136,IF(D136&gt;(-$D$149),$D$149-(D136*(-1)),(D136+$D$149)*(-1))))</f>
        <v>1.1601428571428572E-2</v>
      </c>
      <c r="H136">
        <v>0.1123</v>
      </c>
      <c r="I136">
        <v>6.9999999999999999E-4</v>
      </c>
      <c r="J136">
        <v>-2E-3</v>
      </c>
      <c r="K136" s="35">
        <f t="shared" ref="K136:K146" si="41">IF(H136&gt;$H$149,H136-$H$149,$H$149-H136)</f>
        <v>2.1335714285714277E-2</v>
      </c>
      <c r="L136" s="35">
        <f t="shared" ref="L136:M146" si="42">IF(I136&gt;$D$149,I136-$D$149,IF(I136&gt;0,$D$149-I136,IF(I136&gt;(-$D$149),$D$149-(I136*(-1)),(I136+$D$149)*(-1))))</f>
        <v>5.0014285714285716E-3</v>
      </c>
      <c r="M136" s="35">
        <f t="shared" si="42"/>
        <v>2.3014285714285715E-3</v>
      </c>
      <c r="N136">
        <v>0.1176</v>
      </c>
      <c r="O136">
        <v>-7.9000000000000008E-3</v>
      </c>
      <c r="P136">
        <v>2.3999999999999998E-3</v>
      </c>
      <c r="Q136" s="35">
        <f t="shared" ref="Q136:Q146" si="43">IF(N136&gt;$N$149,N136-$N$149,$N$149-N136)</f>
        <v>9.3285714285719357E-4</v>
      </c>
      <c r="R136" s="35">
        <f t="shared" ref="R136:S146" si="44">IF(O136&gt;$D$149,O136-$D$149,IF(O136&gt;0,$D$149-O136,IF(O136&gt;(-$D$149),$D$149-(O136*(-1)),(O136+$D$149)*(-1))))</f>
        <v>1.2201428571428571E-2</v>
      </c>
      <c r="S136" s="35">
        <f t="shared" si="44"/>
        <v>6.7014285714285717E-3</v>
      </c>
      <c r="T136">
        <v>0.11559999999999999</v>
      </c>
      <c r="U136">
        <v>-2.6100000000000002E-2</v>
      </c>
      <c r="V136">
        <v>-5.0000000000000001E-4</v>
      </c>
      <c r="W136" s="35">
        <f t="shared" ref="W136:W146" si="45">IF(T136&gt;$T$149,T136-$T$149,$T$149-T136)</f>
        <v>9.7821428571428365E-3</v>
      </c>
      <c r="X136" s="35">
        <f t="shared" ref="X136:Y146" si="46">IF(U136&gt;$D$149,U136-$D$149,IF(U136&gt;0,$D$149-U136,IF(U136&gt;(-$D$149),$D$149-(U136*(-1)),(U136+$D$149)*(-1))))</f>
        <v>3.0401428571428572E-2</v>
      </c>
      <c r="Y136" s="35">
        <f t="shared" si="46"/>
        <v>3.8014285714285715E-3</v>
      </c>
      <c r="Z136">
        <v>8.6300000000000002E-2</v>
      </c>
      <c r="AA136">
        <v>-2.4E-2</v>
      </c>
      <c r="AB136">
        <v>2.5000000000000001E-3</v>
      </c>
      <c r="AC136" s="35">
        <f t="shared" ref="AC136:AC146" si="47">IF(Z136&gt;$Z$149,Z136-$Z$149,$Z$149-Z136)</f>
        <v>4.6057142857143102E-3</v>
      </c>
      <c r="AD136" s="35">
        <f t="shared" ref="AD136:AE146" si="48">IF(AA136&gt;$D$149,AA136-$D$149,IF(AA136&gt;0,$D$149-AA136,IF(AA136&gt;(-$D$149),$D$149-(AA136*(-1)),(AA136+$D$149)*(-1))))</f>
        <v>2.8301428571428571E-2</v>
      </c>
      <c r="AE136" s="35">
        <f t="shared" si="48"/>
        <v>6.8014285714285711E-3</v>
      </c>
      <c r="AF136">
        <v>0.10100000000000001</v>
      </c>
      <c r="AG136">
        <v>-1.84E-2</v>
      </c>
      <c r="AH136">
        <v>2.5000000000000001E-3</v>
      </c>
      <c r="AI136" s="35">
        <f t="shared" ref="AI136:AI146" si="49">IF(AF136&gt;$AF$149,AF136-$AF$149,$AF$149-AF136)</f>
        <v>6.3321428571428973E-3</v>
      </c>
      <c r="AJ136" s="35">
        <f t="shared" ref="AJ136:AK146" si="50">IF(AG136&gt;$D$149,AG136-$D$149,IF(AG136&gt;0,$D$149-AG136,IF(AG136&gt;(-$D$149),$D$149-(AG136*(-1)),(AG136+$D$149)*(-1))))</f>
        <v>2.270142857142857E-2</v>
      </c>
      <c r="AK136" s="35">
        <f t="shared" si="50"/>
        <v>6.8014285714285711E-3</v>
      </c>
      <c r="AL136">
        <v>8.9300000000000004E-2</v>
      </c>
      <c r="AM136">
        <v>-1.1299999999999999E-2</v>
      </c>
      <c r="AN136">
        <v>-1.4E-3</v>
      </c>
      <c r="AO136" s="35">
        <f t="shared" ref="AO136:AO146" si="51">IF(AL136&gt;$AL$149,AL136-$AL$149,$AL$149-AL136)</f>
        <v>2.322142857142856E-3</v>
      </c>
      <c r="AP136" s="35">
        <f t="shared" ref="AP136:AQ146" si="52">IF(AM136&gt;$D$149,AM136-$D$149,IF(AM136&gt;0,$D$149-AM136,IF(AM136&gt;(-$D$149),$D$149-(AM136*(-1)),(AM136+$D$149)*(-1))))</f>
        <v>1.5601428571428572E-2</v>
      </c>
      <c r="AQ136" s="35">
        <f t="shared" si="52"/>
        <v>2.9014285714285713E-3</v>
      </c>
      <c r="AR136">
        <v>4.36E-2</v>
      </c>
      <c r="AS136">
        <v>-2.0000000000000001E-4</v>
      </c>
      <c r="AT136">
        <v>8.6E-3</v>
      </c>
      <c r="AU136" s="35">
        <f t="shared" ref="AU136:AU146" si="53">IF(AR136&gt;$AR$149,AR136-$AR$149,$AR$149-AR136)</f>
        <v>3.1342857142857075E-3</v>
      </c>
      <c r="AV136" s="35">
        <f t="shared" ref="AV136:AW146" si="54">IF(AS136&gt;$D$149,AS136-$D$149,IF(AS136&gt;0,$D$149-AS136,IF(AS136&gt;(-$D$149),$D$149-(AS136*(-1)),(AS136+$D$149)*(-1))))</f>
        <v>4.1014285714285718E-3</v>
      </c>
      <c r="AW136" s="35">
        <f t="shared" si="54"/>
        <v>1.2901428571428571E-2</v>
      </c>
      <c r="AX136">
        <v>6.6299999999999998E-2</v>
      </c>
      <c r="AY136">
        <v>1.2699999999999999E-2</v>
      </c>
      <c r="AZ136">
        <v>-1.1900000000000001E-2</v>
      </c>
      <c r="BA136" s="35">
        <f t="shared" ref="BA136:BA146" si="55">IF(AX136&gt;$AX$149,AX136-$AX$149,$AX$149-AX136)</f>
        <v>2.3645714285714256E-2</v>
      </c>
      <c r="BB136" s="35">
        <f t="shared" ref="BB136:BC146" si="56">IF(AY136&gt;$D$149,AY136-$D$149,IF(AY136&gt;0,$D$149-AY136,IF(AY136&gt;(-$D$149),$D$149-(AY136*(-1)),(AY136+$D$149)*(-1))))</f>
        <v>1.700142857142857E-2</v>
      </c>
      <c r="BC136" s="35">
        <f t="shared" si="56"/>
        <v>1.6201428571428571E-2</v>
      </c>
    </row>
    <row r="137" spans="1:55" ht="15">
      <c r="A137" s="1">
        <v>131</v>
      </c>
      <c r="B137">
        <v>0.1164</v>
      </c>
      <c r="C137">
        <v>-8.9999999999999993E-3</v>
      </c>
      <c r="D137">
        <v>-6.3E-3</v>
      </c>
      <c r="E137" s="34">
        <f t="shared" si="38"/>
        <v>6.702142857142851E-3</v>
      </c>
      <c r="F137" s="34">
        <f t="shared" si="39"/>
        <v>1.3092857142857142E-2</v>
      </c>
      <c r="G137" s="34">
        <f t="shared" si="40"/>
        <v>1.0601428571428571E-2</v>
      </c>
      <c r="H137">
        <v>0.11210000000000001</v>
      </c>
      <c r="I137">
        <v>1.1599999999999999E-2</v>
      </c>
      <c r="J137">
        <v>1.1000000000000001E-3</v>
      </c>
      <c r="K137" s="35">
        <f t="shared" si="41"/>
        <v>2.1135714285714285E-2</v>
      </c>
      <c r="L137" s="35">
        <f t="shared" si="42"/>
        <v>1.590142857142857E-2</v>
      </c>
      <c r="M137" s="35">
        <f t="shared" si="42"/>
        <v>5.4014285714285718E-3</v>
      </c>
      <c r="N137">
        <v>0.1147</v>
      </c>
      <c r="O137">
        <v>-3.3E-3</v>
      </c>
      <c r="P137">
        <v>-1.4E-3</v>
      </c>
      <c r="Q137" s="35">
        <f t="shared" si="43"/>
        <v>3.8328571428571934E-3</v>
      </c>
      <c r="R137" s="35">
        <f t="shared" si="44"/>
        <v>1.0014285714285715E-3</v>
      </c>
      <c r="S137" s="35">
        <f t="shared" si="44"/>
        <v>2.9014285714285713E-3</v>
      </c>
      <c r="T137">
        <v>0.11219999999999999</v>
      </c>
      <c r="U137">
        <v>-1.84E-2</v>
      </c>
      <c r="V137">
        <v>-2.0000000000000001E-4</v>
      </c>
      <c r="W137" s="35">
        <f t="shared" si="45"/>
        <v>6.3821428571428362E-3</v>
      </c>
      <c r="X137" s="35">
        <f t="shared" si="46"/>
        <v>2.270142857142857E-2</v>
      </c>
      <c r="Y137" s="35">
        <f t="shared" si="46"/>
        <v>4.1014285714285718E-3</v>
      </c>
      <c r="Z137">
        <v>8.48E-2</v>
      </c>
      <c r="AA137">
        <v>-8.0000000000000004E-4</v>
      </c>
      <c r="AB137">
        <v>2.0000000000000001E-4</v>
      </c>
      <c r="AC137" s="35">
        <f t="shared" si="47"/>
        <v>6.1057142857143115E-3</v>
      </c>
      <c r="AD137" s="35">
        <f t="shared" si="48"/>
        <v>3.5014285714285716E-3</v>
      </c>
      <c r="AE137" s="35">
        <f t="shared" si="48"/>
        <v>4.5014285714285712E-3</v>
      </c>
      <c r="AF137">
        <v>0.1118</v>
      </c>
      <c r="AG137">
        <v>-1.6299999999999999E-2</v>
      </c>
      <c r="AH137">
        <v>1.6999999999999999E-3</v>
      </c>
      <c r="AI137" s="35">
        <f t="shared" si="49"/>
        <v>4.4678571428570929E-3</v>
      </c>
      <c r="AJ137" s="35">
        <f t="shared" si="50"/>
        <v>2.0601428571428569E-2</v>
      </c>
      <c r="AK137" s="35">
        <f t="shared" si="50"/>
        <v>6.0014285714285716E-3</v>
      </c>
      <c r="AL137">
        <v>8.5900000000000004E-2</v>
      </c>
      <c r="AM137">
        <v>5.1000000000000004E-3</v>
      </c>
      <c r="AN137">
        <v>3.3999999999999998E-3</v>
      </c>
      <c r="AO137" s="35">
        <f t="shared" si="51"/>
        <v>1.0778571428571443E-3</v>
      </c>
      <c r="AP137" s="35">
        <f t="shared" si="52"/>
        <v>9.401428571428571E-3</v>
      </c>
      <c r="AQ137" s="35">
        <f t="shared" si="52"/>
        <v>7.7014285714285709E-3</v>
      </c>
      <c r="AR137">
        <v>5.3499999999999999E-2</v>
      </c>
      <c r="AS137">
        <v>1.9900000000000001E-2</v>
      </c>
      <c r="AT137">
        <v>2.0999999999999999E-3</v>
      </c>
      <c r="AU137" s="35">
        <f t="shared" si="53"/>
        <v>6.7657142857142916E-3</v>
      </c>
      <c r="AV137" s="35">
        <f t="shared" si="54"/>
        <v>2.4201428571428572E-2</v>
      </c>
      <c r="AW137" s="35">
        <f t="shared" si="54"/>
        <v>6.4014285714285718E-3</v>
      </c>
      <c r="AX137">
        <v>5.7799999999999997E-2</v>
      </c>
      <c r="AY137">
        <v>-8.9999999999999993E-3</v>
      </c>
      <c r="AZ137">
        <v>-2.1000000000000001E-2</v>
      </c>
      <c r="BA137" s="35">
        <f t="shared" si="55"/>
        <v>1.5145714285714255E-2</v>
      </c>
      <c r="BB137" s="35">
        <f t="shared" si="56"/>
        <v>1.3301428571428572E-2</v>
      </c>
      <c r="BC137" s="35">
        <f t="shared" si="56"/>
        <v>2.5301428571428572E-2</v>
      </c>
    </row>
    <row r="138" spans="1:55" ht="15">
      <c r="A138" s="1">
        <v>132</v>
      </c>
      <c r="B138">
        <v>0.1181</v>
      </c>
      <c r="C138">
        <v>-8.3000000000000001E-3</v>
      </c>
      <c r="D138">
        <v>-8.3999999999999995E-3</v>
      </c>
      <c r="E138" s="34">
        <f t="shared" si="38"/>
        <v>8.4021428571428441E-3</v>
      </c>
      <c r="F138" s="34">
        <f t="shared" si="39"/>
        <v>1.2392857142857143E-2</v>
      </c>
      <c r="G138" s="34">
        <f t="shared" si="40"/>
        <v>1.2701428571428572E-2</v>
      </c>
      <c r="H138">
        <v>0.1124</v>
      </c>
      <c r="I138">
        <v>6.1999999999999998E-3</v>
      </c>
      <c r="J138">
        <v>-7.4000000000000003E-3</v>
      </c>
      <c r="K138" s="35">
        <f t="shared" si="41"/>
        <v>2.143571428571428E-2</v>
      </c>
      <c r="L138" s="35">
        <f t="shared" si="42"/>
        <v>1.0501428571428571E-2</v>
      </c>
      <c r="M138" s="35">
        <f t="shared" si="42"/>
        <v>1.1701428571428571E-2</v>
      </c>
      <c r="N138">
        <v>0.1168</v>
      </c>
      <c r="O138">
        <v>-7.4000000000000003E-3</v>
      </c>
      <c r="P138">
        <v>-7.1999999999999998E-3</v>
      </c>
      <c r="Q138" s="35">
        <f t="shared" si="43"/>
        <v>1.7328571428571887E-3</v>
      </c>
      <c r="R138" s="35">
        <f t="shared" si="44"/>
        <v>1.1701428571428571E-2</v>
      </c>
      <c r="S138" s="35">
        <f t="shared" si="44"/>
        <v>1.1501428571428572E-2</v>
      </c>
      <c r="T138">
        <v>0.1172</v>
      </c>
      <c r="U138">
        <v>-2.1999999999999999E-2</v>
      </c>
      <c r="V138">
        <v>-4.7999999999999996E-3</v>
      </c>
      <c r="W138" s="35">
        <f t="shared" si="45"/>
        <v>1.1382142857142841E-2</v>
      </c>
      <c r="X138" s="35">
        <f t="shared" si="46"/>
        <v>2.6301428571428569E-2</v>
      </c>
      <c r="Y138" s="35">
        <f t="shared" si="46"/>
        <v>9.1014285714285711E-3</v>
      </c>
      <c r="Z138">
        <v>8.1799999999999998E-2</v>
      </c>
      <c r="AA138">
        <v>-7.0000000000000001E-3</v>
      </c>
      <c r="AB138">
        <v>-4.4000000000000003E-3</v>
      </c>
      <c r="AC138" s="35">
        <f t="shared" si="47"/>
        <v>9.1057142857143142E-3</v>
      </c>
      <c r="AD138" s="35">
        <f t="shared" si="48"/>
        <v>1.1301428571428572E-2</v>
      </c>
      <c r="AE138" s="35">
        <f t="shared" si="48"/>
        <v>8.7014285714285718E-3</v>
      </c>
      <c r="AF138">
        <v>0.1016</v>
      </c>
      <c r="AG138">
        <v>-2.69E-2</v>
      </c>
      <c r="AH138">
        <v>-1.8E-3</v>
      </c>
      <c r="AI138" s="35">
        <f t="shared" si="49"/>
        <v>5.7321428571429078E-3</v>
      </c>
      <c r="AJ138" s="35">
        <f t="shared" si="50"/>
        <v>3.1201428571428571E-2</v>
      </c>
      <c r="AK138" s="35">
        <f t="shared" si="50"/>
        <v>2.5014285714285715E-3</v>
      </c>
      <c r="AL138">
        <v>8.3900000000000002E-2</v>
      </c>
      <c r="AM138">
        <v>3.8999999999999998E-3</v>
      </c>
      <c r="AN138">
        <v>-1E-4</v>
      </c>
      <c r="AO138" s="35">
        <f t="shared" si="51"/>
        <v>3.0778571428571461E-3</v>
      </c>
      <c r="AP138" s="35">
        <f t="shared" si="52"/>
        <v>8.2014285714285713E-3</v>
      </c>
      <c r="AQ138" s="35">
        <f t="shared" si="52"/>
        <v>4.2014285714285712E-3</v>
      </c>
      <c r="AR138">
        <v>4.0599999999999997E-2</v>
      </c>
      <c r="AS138">
        <v>-2.7000000000000001E-3</v>
      </c>
      <c r="AT138">
        <v>2.8999999999999998E-3</v>
      </c>
      <c r="AU138" s="35">
        <f t="shared" si="53"/>
        <v>6.1342857142857102E-3</v>
      </c>
      <c r="AV138" s="35">
        <f t="shared" si="54"/>
        <v>1.6014285714285714E-3</v>
      </c>
      <c r="AW138" s="35">
        <f t="shared" si="54"/>
        <v>7.2014285714285713E-3</v>
      </c>
      <c r="AX138">
        <v>5.5199999999999999E-2</v>
      </c>
      <c r="AY138">
        <v>-2.7199999999999998E-2</v>
      </c>
      <c r="AZ138">
        <v>-6.7000000000000002E-3</v>
      </c>
      <c r="BA138" s="35">
        <f t="shared" si="55"/>
        <v>1.2545714285714257E-2</v>
      </c>
      <c r="BB138" s="35">
        <f t="shared" si="56"/>
        <v>3.1501428571428569E-2</v>
      </c>
      <c r="BC138" s="35">
        <f t="shared" si="56"/>
        <v>1.1001428571428572E-2</v>
      </c>
    </row>
    <row r="139" spans="1:55" ht="15">
      <c r="A139" s="1">
        <v>133</v>
      </c>
      <c r="B139">
        <v>0.1196</v>
      </c>
      <c r="C139">
        <v>-8.9999999999999993E-3</v>
      </c>
      <c r="D139">
        <v>-6.0000000000000001E-3</v>
      </c>
      <c r="E139" s="34">
        <f t="shared" si="38"/>
        <v>9.9021428571428455E-3</v>
      </c>
      <c r="F139" s="34">
        <f t="shared" si="39"/>
        <v>1.3092857142857142E-2</v>
      </c>
      <c r="G139" s="34">
        <f t="shared" si="40"/>
        <v>1.0301428571428572E-2</v>
      </c>
      <c r="H139">
        <v>0.1162</v>
      </c>
      <c r="I139">
        <v>-9.1999999999999998E-3</v>
      </c>
      <c r="J139">
        <v>2E-3</v>
      </c>
      <c r="K139" s="35">
        <f t="shared" si="41"/>
        <v>2.5235714285714278E-2</v>
      </c>
      <c r="L139" s="35">
        <f t="shared" si="42"/>
        <v>1.350142857142857E-2</v>
      </c>
      <c r="M139" s="35">
        <f t="shared" si="42"/>
        <v>6.3014285714285715E-3</v>
      </c>
      <c r="N139">
        <v>0.1123</v>
      </c>
      <c r="O139">
        <v>-7.0000000000000001E-3</v>
      </c>
      <c r="P139">
        <v>-1.0699999999999999E-2</v>
      </c>
      <c r="Q139" s="35">
        <f t="shared" si="43"/>
        <v>6.2328571428571927E-3</v>
      </c>
      <c r="R139" s="35">
        <f t="shared" si="44"/>
        <v>1.1301428571428572E-2</v>
      </c>
      <c r="S139" s="35">
        <f t="shared" si="44"/>
        <v>1.5001428571428572E-2</v>
      </c>
      <c r="T139">
        <v>0.1171</v>
      </c>
      <c r="U139">
        <v>-2.4E-2</v>
      </c>
      <c r="V139">
        <v>-8.3000000000000001E-3</v>
      </c>
      <c r="W139" s="35">
        <f t="shared" si="45"/>
        <v>1.1282142857142838E-2</v>
      </c>
      <c r="X139" s="35">
        <f t="shared" si="46"/>
        <v>2.8301428571428571E-2</v>
      </c>
      <c r="Y139" s="35">
        <f t="shared" si="46"/>
        <v>1.2601428571428572E-2</v>
      </c>
      <c r="Z139">
        <v>8.1299999999999997E-2</v>
      </c>
      <c r="AA139">
        <v>-1.2200000000000001E-2</v>
      </c>
      <c r="AB139">
        <v>-4.1999999999999997E-3</v>
      </c>
      <c r="AC139" s="35">
        <f t="shared" si="47"/>
        <v>9.6057142857143146E-3</v>
      </c>
      <c r="AD139" s="35">
        <f t="shared" si="48"/>
        <v>1.6501428571428573E-2</v>
      </c>
      <c r="AE139" s="35">
        <f t="shared" si="48"/>
        <v>1.0142857142857176E-4</v>
      </c>
      <c r="AF139">
        <v>9.69E-2</v>
      </c>
      <c r="AG139">
        <v>-2.4799999999999999E-2</v>
      </c>
      <c r="AH139">
        <v>6.9999999999999999E-4</v>
      </c>
      <c r="AI139" s="35">
        <f t="shared" si="49"/>
        <v>1.0432142857142904E-2</v>
      </c>
      <c r="AJ139" s="35">
        <f t="shared" si="50"/>
        <v>2.910142857142857E-2</v>
      </c>
      <c r="AK139" s="35">
        <f t="shared" si="50"/>
        <v>5.0014285714285716E-3</v>
      </c>
      <c r="AL139">
        <v>8.7900000000000006E-2</v>
      </c>
      <c r="AM139">
        <v>-5.9999999999999995E-4</v>
      </c>
      <c r="AN139">
        <v>1.1000000000000001E-3</v>
      </c>
      <c r="AO139" s="35">
        <f t="shared" si="51"/>
        <v>9.2214285714285749E-4</v>
      </c>
      <c r="AP139" s="35">
        <f t="shared" si="52"/>
        <v>3.7014285714285717E-3</v>
      </c>
      <c r="AQ139" s="35">
        <f t="shared" si="52"/>
        <v>5.4014285714285718E-3</v>
      </c>
      <c r="AR139">
        <v>4.5100000000000001E-2</v>
      </c>
      <c r="AS139">
        <v>-6.7999999999999996E-3</v>
      </c>
      <c r="AT139">
        <v>2.2000000000000001E-3</v>
      </c>
      <c r="AU139" s="35">
        <f t="shared" si="53"/>
        <v>1.6342857142857062E-3</v>
      </c>
      <c r="AV139" s="35">
        <f t="shared" si="54"/>
        <v>1.1101428571428571E-2</v>
      </c>
      <c r="AW139" s="35">
        <f t="shared" si="54"/>
        <v>6.5014285714285712E-3</v>
      </c>
      <c r="AX139">
        <v>0.05</v>
      </c>
      <c r="AY139">
        <v>-3.4500000000000003E-2</v>
      </c>
      <c r="AZ139">
        <v>-1.4E-2</v>
      </c>
      <c r="BA139" s="35">
        <f t="shared" si="55"/>
        <v>7.345714285714261E-3</v>
      </c>
      <c r="BB139" s="35">
        <f t="shared" si="56"/>
        <v>3.8801428571428577E-2</v>
      </c>
      <c r="BC139" s="35">
        <f t="shared" si="56"/>
        <v>1.8301428571428573E-2</v>
      </c>
    </row>
    <row r="140" spans="1:55" ht="15">
      <c r="A140" s="1">
        <v>134</v>
      </c>
      <c r="B140">
        <v>0.1195</v>
      </c>
      <c r="C140">
        <v>-1.35E-2</v>
      </c>
      <c r="D140">
        <v>1.6999999999999999E-3</v>
      </c>
      <c r="E140" s="34">
        <f t="shared" si="38"/>
        <v>9.8021428571428426E-3</v>
      </c>
      <c r="F140" s="34">
        <f t="shared" si="39"/>
        <v>1.7592857142857143E-2</v>
      </c>
      <c r="G140" s="34">
        <f t="shared" si="40"/>
        <v>6.0014285714285716E-3</v>
      </c>
      <c r="H140">
        <v>0.1042</v>
      </c>
      <c r="I140">
        <v>-8.9999999999999998E-4</v>
      </c>
      <c r="J140">
        <v>2.9999999999999997E-4</v>
      </c>
      <c r="K140" s="35">
        <f t="shared" si="41"/>
        <v>1.3235714285714281E-2</v>
      </c>
      <c r="L140" s="35">
        <f t="shared" si="42"/>
        <v>3.4014285714285717E-3</v>
      </c>
      <c r="M140" s="35">
        <f t="shared" si="42"/>
        <v>4.6014285714285714E-3</v>
      </c>
      <c r="N140">
        <v>0.1133</v>
      </c>
      <c r="O140">
        <v>-1.06E-2</v>
      </c>
      <c r="P140">
        <v>-7.3000000000000001E-3</v>
      </c>
      <c r="Q140" s="35">
        <f t="shared" si="43"/>
        <v>5.2328571428571918E-3</v>
      </c>
      <c r="R140" s="35">
        <f t="shared" si="44"/>
        <v>1.4901428571428572E-2</v>
      </c>
      <c r="S140" s="35">
        <f t="shared" si="44"/>
        <v>1.1601428571428572E-2</v>
      </c>
      <c r="T140">
        <v>0.11559999999999999</v>
      </c>
      <c r="U140">
        <v>-2.2499999999999999E-2</v>
      </c>
      <c r="V140">
        <v>-1.0500000000000001E-2</v>
      </c>
      <c r="W140" s="35">
        <f t="shared" si="45"/>
        <v>9.7821428571428365E-3</v>
      </c>
      <c r="X140" s="35">
        <f t="shared" si="46"/>
        <v>2.680142857142857E-2</v>
      </c>
      <c r="Y140" s="35">
        <f t="shared" si="46"/>
        <v>1.4801428571428573E-2</v>
      </c>
      <c r="Z140">
        <v>7.2800000000000004E-2</v>
      </c>
      <c r="AA140">
        <v>-1.2999999999999999E-3</v>
      </c>
      <c r="AB140">
        <v>8.6999999999999994E-3</v>
      </c>
      <c r="AC140" s="35">
        <f t="shared" si="47"/>
        <v>1.8105714285714308E-2</v>
      </c>
      <c r="AD140" s="35">
        <f t="shared" si="48"/>
        <v>3.0014285714285716E-3</v>
      </c>
      <c r="AE140" s="35">
        <f t="shared" si="48"/>
        <v>1.300142857142857E-2</v>
      </c>
      <c r="AF140">
        <v>0.10340000000000001</v>
      </c>
      <c r="AG140">
        <v>-1.9800000000000002E-2</v>
      </c>
      <c r="AH140">
        <v>1.6999999999999999E-3</v>
      </c>
      <c r="AI140" s="35">
        <f t="shared" si="49"/>
        <v>3.9321428571428979E-3</v>
      </c>
      <c r="AJ140" s="35">
        <f t="shared" si="50"/>
        <v>2.4101428571428572E-2</v>
      </c>
      <c r="AK140" s="35">
        <f t="shared" si="50"/>
        <v>6.0014285714285716E-3</v>
      </c>
      <c r="AL140">
        <v>8.7599999999999997E-2</v>
      </c>
      <c r="AM140">
        <v>4.1999999999999997E-3</v>
      </c>
      <c r="AN140">
        <v>-5.1000000000000004E-3</v>
      </c>
      <c r="AO140" s="35">
        <f t="shared" si="51"/>
        <v>6.2214285714284889E-4</v>
      </c>
      <c r="AP140" s="35">
        <f t="shared" si="52"/>
        <v>8.5014285714285712E-3</v>
      </c>
      <c r="AQ140" s="35">
        <f t="shared" si="52"/>
        <v>9.401428571428571E-3</v>
      </c>
      <c r="AR140">
        <v>4.6699999999999998E-2</v>
      </c>
      <c r="AS140">
        <v>-1.18E-2</v>
      </c>
      <c r="AT140">
        <v>-6.4000000000000003E-3</v>
      </c>
      <c r="AU140" s="35">
        <f t="shared" si="53"/>
        <v>3.4285714285708924E-5</v>
      </c>
      <c r="AV140" s="35">
        <f t="shared" si="54"/>
        <v>1.6101428571428572E-2</v>
      </c>
      <c r="AW140" s="35">
        <f t="shared" si="54"/>
        <v>1.0701428571428572E-2</v>
      </c>
      <c r="AX140">
        <v>3.44E-2</v>
      </c>
      <c r="AY140">
        <v>-2.76E-2</v>
      </c>
      <c r="AZ140">
        <v>-5.0000000000000001E-3</v>
      </c>
      <c r="BA140" s="35">
        <f t="shared" si="55"/>
        <v>8.2542857142857418E-3</v>
      </c>
      <c r="BB140" s="35">
        <f t="shared" si="56"/>
        <v>3.1901428571428574E-2</v>
      </c>
      <c r="BC140" s="35">
        <f t="shared" si="56"/>
        <v>9.3014285714285716E-3</v>
      </c>
    </row>
    <row r="141" spans="1:55" ht="15">
      <c r="A141" s="1">
        <v>135</v>
      </c>
      <c r="B141">
        <v>0.1144</v>
      </c>
      <c r="C141">
        <v>-1.8100000000000002E-2</v>
      </c>
      <c r="D141">
        <v>-1.1000000000000001E-3</v>
      </c>
      <c r="E141" s="34">
        <f t="shared" si="38"/>
        <v>4.7021428571428492E-3</v>
      </c>
      <c r="F141" s="34">
        <f t="shared" si="39"/>
        <v>2.2192857142857146E-2</v>
      </c>
      <c r="G141" s="34">
        <f t="shared" si="40"/>
        <v>3.2014285714285712E-3</v>
      </c>
      <c r="H141">
        <v>0.1134</v>
      </c>
      <c r="I141">
        <v>2.0999999999999999E-3</v>
      </c>
      <c r="J141">
        <v>-1.5E-3</v>
      </c>
      <c r="K141" s="35">
        <f t="shared" si="41"/>
        <v>2.2435714285714281E-2</v>
      </c>
      <c r="L141" s="35">
        <f t="shared" si="42"/>
        <v>6.4014285714285718E-3</v>
      </c>
      <c r="M141" s="35">
        <f t="shared" si="42"/>
        <v>2.8014285714285715E-3</v>
      </c>
      <c r="N141">
        <v>0.1113</v>
      </c>
      <c r="O141">
        <v>-1.3599999999999999E-2</v>
      </c>
      <c r="P141">
        <v>-4.5999999999999999E-3</v>
      </c>
      <c r="Q141" s="35">
        <f t="shared" si="43"/>
        <v>7.2328571428571936E-3</v>
      </c>
      <c r="R141" s="35">
        <f t="shared" si="44"/>
        <v>1.7901428571428572E-2</v>
      </c>
      <c r="S141" s="35">
        <f t="shared" si="44"/>
        <v>8.9014285714285706E-3</v>
      </c>
      <c r="T141">
        <v>0.1105</v>
      </c>
      <c r="U141">
        <v>-1.95E-2</v>
      </c>
      <c r="V141">
        <v>-9.9000000000000008E-3</v>
      </c>
      <c r="W141" s="35">
        <f t="shared" si="45"/>
        <v>4.6821428571428431E-3</v>
      </c>
      <c r="X141" s="35">
        <f t="shared" si="46"/>
        <v>2.3801428571428571E-2</v>
      </c>
      <c r="Y141" s="35">
        <f t="shared" si="46"/>
        <v>1.4201428571428573E-2</v>
      </c>
      <c r="Z141">
        <v>7.8200000000000006E-2</v>
      </c>
      <c r="AA141">
        <v>-1.61E-2</v>
      </c>
      <c r="AB141">
        <v>-1.8E-3</v>
      </c>
      <c r="AC141" s="35">
        <f t="shared" si="47"/>
        <v>1.2705714285714306E-2</v>
      </c>
      <c r="AD141" s="35">
        <f t="shared" si="48"/>
        <v>2.040142857142857E-2</v>
      </c>
      <c r="AE141" s="35">
        <f t="shared" si="48"/>
        <v>2.5014285714285715E-3</v>
      </c>
      <c r="AF141">
        <v>0.1046</v>
      </c>
      <c r="AG141">
        <v>-1.4500000000000001E-2</v>
      </c>
      <c r="AH141">
        <v>2.8E-3</v>
      </c>
      <c r="AI141" s="35">
        <f t="shared" si="49"/>
        <v>2.7321428571429052E-3</v>
      </c>
      <c r="AJ141" s="35">
        <f t="shared" si="50"/>
        <v>1.8801428571428573E-2</v>
      </c>
      <c r="AK141" s="35">
        <f t="shared" si="50"/>
        <v>7.101428571428571E-3</v>
      </c>
      <c r="AL141">
        <v>8.4500000000000006E-2</v>
      </c>
      <c r="AM141">
        <v>-1.8100000000000002E-2</v>
      </c>
      <c r="AN141">
        <v>-1.34E-2</v>
      </c>
      <c r="AO141" s="35">
        <f t="shared" si="51"/>
        <v>2.4778571428571428E-3</v>
      </c>
      <c r="AP141" s="35">
        <f t="shared" si="52"/>
        <v>2.2401428571428572E-2</v>
      </c>
      <c r="AQ141" s="35">
        <f t="shared" si="52"/>
        <v>1.7701428571428573E-2</v>
      </c>
      <c r="AR141">
        <v>5.33E-2</v>
      </c>
      <c r="AS141">
        <v>-4.0000000000000001E-3</v>
      </c>
      <c r="AT141">
        <v>-2.2000000000000001E-3</v>
      </c>
      <c r="AU141" s="35">
        <f t="shared" si="53"/>
        <v>6.5657142857142928E-3</v>
      </c>
      <c r="AV141" s="35">
        <f t="shared" si="54"/>
        <v>3.0142857142857141E-4</v>
      </c>
      <c r="AW141" s="35">
        <f t="shared" si="54"/>
        <v>2.1014285714285714E-3</v>
      </c>
      <c r="AX141">
        <v>4.4900000000000002E-2</v>
      </c>
      <c r="AY141">
        <v>-2.8199999999999999E-2</v>
      </c>
      <c r="AZ141">
        <v>-2.8E-3</v>
      </c>
      <c r="BA141" s="35">
        <f t="shared" si="55"/>
        <v>2.2457142857142606E-3</v>
      </c>
      <c r="BB141" s="35">
        <f t="shared" si="56"/>
        <v>3.250142857142857E-2</v>
      </c>
      <c r="BC141" s="35">
        <f t="shared" si="56"/>
        <v>1.5014285714285715E-3</v>
      </c>
    </row>
    <row r="142" spans="1:55" ht="15">
      <c r="A142" s="1">
        <v>136</v>
      </c>
      <c r="B142">
        <v>0.111</v>
      </c>
      <c r="C142">
        <v>-2.29E-2</v>
      </c>
      <c r="D142">
        <v>9.1999999999999998E-3</v>
      </c>
      <c r="E142" s="34">
        <f t="shared" si="38"/>
        <v>1.3021428571428489E-3</v>
      </c>
      <c r="F142" s="34">
        <f t="shared" si="39"/>
        <v>2.6992857142857145E-2</v>
      </c>
      <c r="G142" s="34">
        <f t="shared" si="40"/>
        <v>1.350142857142857E-2</v>
      </c>
      <c r="H142">
        <v>0.1158</v>
      </c>
      <c r="I142">
        <v>6.1999999999999998E-3</v>
      </c>
      <c r="J142">
        <v>-4.7999999999999996E-3</v>
      </c>
      <c r="K142" s="35">
        <f t="shared" si="41"/>
        <v>2.483571428571428E-2</v>
      </c>
      <c r="L142" s="35">
        <f t="shared" si="42"/>
        <v>1.0501428571428571E-2</v>
      </c>
      <c r="M142" s="35">
        <f t="shared" si="42"/>
        <v>9.1014285714285711E-3</v>
      </c>
      <c r="N142">
        <v>0.112</v>
      </c>
      <c r="O142">
        <v>-5.5999999999999999E-3</v>
      </c>
      <c r="P142">
        <v>1E-4</v>
      </c>
      <c r="Q142" s="35">
        <f t="shared" si="43"/>
        <v>6.5328571428571874E-3</v>
      </c>
      <c r="R142" s="35">
        <f t="shared" si="44"/>
        <v>9.9014285714285714E-3</v>
      </c>
      <c r="S142" s="35">
        <f t="shared" si="44"/>
        <v>4.4014285714285718E-3</v>
      </c>
      <c r="T142">
        <v>0.11070000000000001</v>
      </c>
      <c r="U142">
        <v>-2.3599999999999999E-2</v>
      </c>
      <c r="V142">
        <v>-8.6E-3</v>
      </c>
      <c r="W142" s="35">
        <f t="shared" si="45"/>
        <v>4.8821428571428488E-3</v>
      </c>
      <c r="X142" s="35">
        <f t="shared" si="46"/>
        <v>2.790142857142857E-2</v>
      </c>
      <c r="Y142" s="35">
        <f t="shared" si="46"/>
        <v>1.2901428571428571E-2</v>
      </c>
      <c r="Z142">
        <v>8.7999999999999995E-2</v>
      </c>
      <c r="AA142">
        <v>-2.3300000000000001E-2</v>
      </c>
      <c r="AB142">
        <v>5.0000000000000001E-3</v>
      </c>
      <c r="AC142" s="35">
        <f t="shared" si="47"/>
        <v>2.905714285714317E-3</v>
      </c>
      <c r="AD142" s="35">
        <f t="shared" si="48"/>
        <v>2.7601428571428572E-2</v>
      </c>
      <c r="AE142" s="35">
        <f t="shared" si="48"/>
        <v>9.3014285714285716E-3</v>
      </c>
      <c r="AF142">
        <v>8.9899999999999994E-2</v>
      </c>
      <c r="AG142">
        <v>-2.9999999999999997E-4</v>
      </c>
      <c r="AH142">
        <v>5.7000000000000002E-3</v>
      </c>
      <c r="AI142" s="35">
        <f t="shared" si="49"/>
        <v>1.743214285714291E-2</v>
      </c>
      <c r="AJ142" s="35">
        <f t="shared" si="50"/>
        <v>4.0014285714285716E-3</v>
      </c>
      <c r="AK142" s="35">
        <f t="shared" si="50"/>
        <v>1.0001428571428571E-2</v>
      </c>
      <c r="AL142">
        <v>8.0699999999999994E-2</v>
      </c>
      <c r="AM142">
        <v>-8.3999999999999995E-3</v>
      </c>
      <c r="AN142">
        <v>-5.4000000000000003E-3</v>
      </c>
      <c r="AO142" s="35">
        <f t="shared" si="51"/>
        <v>6.2778571428571545E-3</v>
      </c>
      <c r="AP142" s="35">
        <f t="shared" si="52"/>
        <v>1.2701428571428572E-2</v>
      </c>
      <c r="AQ142" s="35">
        <f t="shared" si="52"/>
        <v>9.7014285714285727E-3</v>
      </c>
      <c r="AR142">
        <v>3.7900000000000003E-2</v>
      </c>
      <c r="AS142">
        <v>-1.89E-2</v>
      </c>
      <c r="AT142">
        <v>-5.1000000000000004E-3</v>
      </c>
      <c r="AU142" s="35">
        <f t="shared" si="53"/>
        <v>8.8342857142857042E-3</v>
      </c>
      <c r="AV142" s="35">
        <f t="shared" si="54"/>
        <v>2.3201428571428571E-2</v>
      </c>
      <c r="AW142" s="35">
        <f t="shared" si="54"/>
        <v>9.401428571428571E-3</v>
      </c>
      <c r="AX142">
        <v>4.19E-2</v>
      </c>
      <c r="AY142">
        <v>-2.6599999999999999E-2</v>
      </c>
      <c r="AZ142">
        <v>-3.7000000000000002E-3</v>
      </c>
      <c r="BA142" s="35">
        <f t="shared" si="55"/>
        <v>7.5428571428574204E-4</v>
      </c>
      <c r="BB142" s="35">
        <f t="shared" si="56"/>
        <v>3.0901428571428569E-2</v>
      </c>
      <c r="BC142" s="35">
        <f t="shared" si="56"/>
        <v>6.0142857142857133E-4</v>
      </c>
    </row>
    <row r="143" spans="1:55" ht="15">
      <c r="A143" s="1">
        <v>137</v>
      </c>
      <c r="B143">
        <v>0.1143</v>
      </c>
      <c r="C143">
        <v>-1.29E-2</v>
      </c>
      <c r="D143">
        <v>5.4000000000000003E-3</v>
      </c>
      <c r="E143" s="34">
        <f t="shared" si="38"/>
        <v>4.6021428571428463E-3</v>
      </c>
      <c r="F143" s="34">
        <f t="shared" si="39"/>
        <v>1.6992857142857143E-2</v>
      </c>
      <c r="G143" s="34">
        <f t="shared" si="40"/>
        <v>9.7014285714285727E-3</v>
      </c>
      <c r="H143">
        <v>0.115</v>
      </c>
      <c r="I143">
        <v>-2.3999999999999998E-3</v>
      </c>
      <c r="J143">
        <v>-3.0999999999999999E-3</v>
      </c>
      <c r="K143" s="35">
        <f t="shared" si="41"/>
        <v>2.4035714285714285E-2</v>
      </c>
      <c r="L143" s="35">
        <f t="shared" si="42"/>
        <v>1.9014285714285717E-3</v>
      </c>
      <c r="M143" s="35">
        <f t="shared" si="42"/>
        <v>1.2014285714285716E-3</v>
      </c>
      <c r="N143">
        <v>0.1174</v>
      </c>
      <c r="O143">
        <v>-2.0000000000000001E-4</v>
      </c>
      <c r="P143">
        <v>-6.3E-3</v>
      </c>
      <c r="Q143" s="35">
        <f t="shared" si="43"/>
        <v>1.1328571428571854E-3</v>
      </c>
      <c r="R143" s="35">
        <f t="shared" si="44"/>
        <v>4.1014285714285718E-3</v>
      </c>
      <c r="S143" s="35">
        <f t="shared" si="44"/>
        <v>1.0601428571428571E-2</v>
      </c>
      <c r="T143">
        <v>0.1133</v>
      </c>
      <c r="U143">
        <v>-2.5899999999999999E-2</v>
      </c>
      <c r="V143">
        <v>-3.0999999999999999E-3</v>
      </c>
      <c r="W143" s="35">
        <f t="shared" si="45"/>
        <v>7.48214285714284E-3</v>
      </c>
      <c r="X143" s="35">
        <f t="shared" si="46"/>
        <v>3.020142857142857E-2</v>
      </c>
      <c r="Y143" s="35">
        <f t="shared" si="46"/>
        <v>1.2014285714285716E-3</v>
      </c>
      <c r="Z143">
        <v>8.3400000000000002E-2</v>
      </c>
      <c r="AA143">
        <v>-3.0200000000000001E-2</v>
      </c>
      <c r="AB143">
        <v>-1.9E-3</v>
      </c>
      <c r="AC143" s="35">
        <f t="shared" si="47"/>
        <v>7.50571428571431E-3</v>
      </c>
      <c r="AD143" s="35">
        <f t="shared" si="48"/>
        <v>3.4501428571428572E-2</v>
      </c>
      <c r="AE143" s="35">
        <f t="shared" si="48"/>
        <v>2.4014285714285717E-3</v>
      </c>
      <c r="AF143">
        <v>0.10100000000000001</v>
      </c>
      <c r="AG143">
        <v>-1.7999999999999999E-2</v>
      </c>
      <c r="AH143">
        <v>4.0000000000000002E-4</v>
      </c>
      <c r="AI143" s="35">
        <f t="shared" si="49"/>
        <v>6.3321428571428973E-3</v>
      </c>
      <c r="AJ143" s="35">
        <f t="shared" si="50"/>
        <v>2.2301428571428569E-2</v>
      </c>
      <c r="AK143" s="35">
        <f t="shared" si="50"/>
        <v>4.7014285714285717E-3</v>
      </c>
      <c r="AL143">
        <v>8.6699999999999999E-2</v>
      </c>
      <c r="AM143">
        <v>1.5E-3</v>
      </c>
      <c r="AN143">
        <v>-2.8999999999999998E-3</v>
      </c>
      <c r="AO143" s="35">
        <f t="shared" si="51"/>
        <v>2.7785714285714913E-4</v>
      </c>
      <c r="AP143" s="35">
        <f t="shared" si="52"/>
        <v>5.801428571428572E-3</v>
      </c>
      <c r="AQ143" s="35">
        <f t="shared" si="52"/>
        <v>1.4014285714285717E-3</v>
      </c>
      <c r="AR143">
        <v>2.7300000000000001E-2</v>
      </c>
      <c r="AS143">
        <v>-1.67E-2</v>
      </c>
      <c r="AT143">
        <v>-2.5999999999999999E-3</v>
      </c>
      <c r="AU143" s="35">
        <f t="shared" si="53"/>
        <v>1.9434285714285706E-2</v>
      </c>
      <c r="AV143" s="35">
        <f t="shared" si="54"/>
        <v>2.100142857142857E-2</v>
      </c>
      <c r="AW143" s="35">
        <f t="shared" si="54"/>
        <v>1.7014285714285716E-3</v>
      </c>
      <c r="AX143">
        <v>3.1399999999999997E-2</v>
      </c>
      <c r="AY143">
        <v>-4.2599999999999999E-2</v>
      </c>
      <c r="AZ143">
        <v>-2.8E-3</v>
      </c>
      <c r="BA143" s="35">
        <f t="shared" si="55"/>
        <v>1.1254285714285744E-2</v>
      </c>
      <c r="BB143" s="35">
        <f t="shared" si="56"/>
        <v>4.6901428571428573E-2</v>
      </c>
      <c r="BC143" s="35">
        <f t="shared" si="56"/>
        <v>1.5014285714285715E-3</v>
      </c>
    </row>
    <row r="144" spans="1:55" ht="15">
      <c r="A144" s="1">
        <v>138</v>
      </c>
      <c r="B144">
        <v>0.1072</v>
      </c>
      <c r="C144">
        <v>-1.0200000000000001E-2</v>
      </c>
      <c r="D144">
        <v>-4.1000000000000003E-3</v>
      </c>
      <c r="E144" s="34">
        <f t="shared" si="38"/>
        <v>2.4978571428571489E-3</v>
      </c>
      <c r="F144" s="34">
        <f t="shared" si="39"/>
        <v>1.4292857142857144E-2</v>
      </c>
      <c r="G144" s="34">
        <f t="shared" si="40"/>
        <v>2.0142857142857115E-4</v>
      </c>
      <c r="H144">
        <v>0.11169999999999999</v>
      </c>
      <c r="I144">
        <v>2.8E-3</v>
      </c>
      <c r="J144">
        <v>-3.5000000000000001E-3</v>
      </c>
      <c r="K144" s="35">
        <f t="shared" si="41"/>
        <v>2.0735714285714274E-2</v>
      </c>
      <c r="L144" s="35">
        <f t="shared" si="42"/>
        <v>7.101428571428571E-3</v>
      </c>
      <c r="M144" s="35">
        <f t="shared" si="42"/>
        <v>8.0142857142857142E-4</v>
      </c>
      <c r="N144">
        <v>0.1174</v>
      </c>
      <c r="O144">
        <v>2.9999999999999997E-4</v>
      </c>
      <c r="P144">
        <v>-4.4999999999999997E-3</v>
      </c>
      <c r="Q144" s="35">
        <f t="shared" si="43"/>
        <v>1.1328571428571854E-3</v>
      </c>
      <c r="R144" s="35">
        <f t="shared" si="44"/>
        <v>4.6014285714285714E-3</v>
      </c>
      <c r="S144" s="35">
        <f t="shared" si="44"/>
        <v>8.8014285714285712E-3</v>
      </c>
      <c r="T144">
        <v>0.1096</v>
      </c>
      <c r="U144">
        <v>-2.5399999999999999E-2</v>
      </c>
      <c r="V144">
        <v>4.8999999999999998E-3</v>
      </c>
      <c r="W144" s="35">
        <f t="shared" si="45"/>
        <v>3.782142857142845E-3</v>
      </c>
      <c r="X144" s="35">
        <f t="shared" si="46"/>
        <v>2.970142857142857E-2</v>
      </c>
      <c r="Y144" s="35">
        <f t="shared" si="46"/>
        <v>9.2014285714285722E-3</v>
      </c>
      <c r="Z144">
        <v>0.1008</v>
      </c>
      <c r="AA144">
        <v>-9.4000000000000004E-3</v>
      </c>
      <c r="AB144">
        <v>-4.1000000000000003E-3</v>
      </c>
      <c r="AC144" s="35">
        <f t="shared" si="47"/>
        <v>9.8942857142856888E-3</v>
      </c>
      <c r="AD144" s="35">
        <f t="shared" si="48"/>
        <v>1.3701428571428573E-2</v>
      </c>
      <c r="AE144" s="35">
        <f t="shared" si="48"/>
        <v>2.0142857142857115E-4</v>
      </c>
      <c r="AF144">
        <v>0.1012</v>
      </c>
      <c r="AG144">
        <v>-2.6200000000000001E-2</v>
      </c>
      <c r="AH144">
        <v>-4.7999999999999996E-3</v>
      </c>
      <c r="AI144" s="35">
        <f t="shared" si="49"/>
        <v>6.1321428571429054E-3</v>
      </c>
      <c r="AJ144" s="35">
        <f t="shared" si="50"/>
        <v>3.0501428571428572E-2</v>
      </c>
      <c r="AK144" s="35">
        <f t="shared" si="50"/>
        <v>9.1014285714285711E-3</v>
      </c>
      <c r="AL144">
        <v>9.3399999999999997E-2</v>
      </c>
      <c r="AM144">
        <v>1.26E-2</v>
      </c>
      <c r="AN144">
        <v>-4.7999999999999996E-3</v>
      </c>
      <c r="AO144" s="35">
        <f t="shared" si="51"/>
        <v>6.4221428571428485E-3</v>
      </c>
      <c r="AP144" s="35">
        <f t="shared" si="52"/>
        <v>1.6901428571428571E-2</v>
      </c>
      <c r="AQ144" s="35">
        <f t="shared" si="52"/>
        <v>9.1014285714285711E-3</v>
      </c>
      <c r="AR144">
        <v>2.5600000000000001E-2</v>
      </c>
      <c r="AS144">
        <v>-1.0999999999999999E-2</v>
      </c>
      <c r="AT144">
        <v>2.3999999999999998E-3</v>
      </c>
      <c r="AU144" s="35">
        <f t="shared" si="53"/>
        <v>2.1134285714285706E-2</v>
      </c>
      <c r="AV144" s="35">
        <f t="shared" si="54"/>
        <v>1.530142857142857E-2</v>
      </c>
      <c r="AW144" s="35">
        <f t="shared" si="54"/>
        <v>6.7014285714285717E-3</v>
      </c>
      <c r="AX144">
        <v>4.2799999999999998E-2</v>
      </c>
      <c r="AY144">
        <v>-1.2500000000000001E-2</v>
      </c>
      <c r="AZ144">
        <v>4.0000000000000002E-4</v>
      </c>
      <c r="BA144" s="35">
        <f t="shared" si="55"/>
        <v>1.4571428571425599E-4</v>
      </c>
      <c r="BB144" s="35">
        <f t="shared" si="56"/>
        <v>1.6801428571428571E-2</v>
      </c>
      <c r="BC144" s="35">
        <f t="shared" si="56"/>
        <v>4.7014285714285717E-3</v>
      </c>
    </row>
    <row r="145" spans="1:55" ht="15">
      <c r="A145" s="1">
        <v>139</v>
      </c>
      <c r="B145">
        <v>0.1096</v>
      </c>
      <c r="C145">
        <v>-9.7000000000000003E-3</v>
      </c>
      <c r="D145">
        <v>-4.0000000000000002E-4</v>
      </c>
      <c r="E145" s="34">
        <f t="shared" si="38"/>
        <v>9.7857142857149526E-5</v>
      </c>
      <c r="F145" s="34">
        <f t="shared" si="39"/>
        <v>1.3792857142857143E-2</v>
      </c>
      <c r="G145" s="34">
        <f t="shared" si="40"/>
        <v>3.9014285714285713E-3</v>
      </c>
      <c r="H145">
        <v>0.1104</v>
      </c>
      <c r="I145">
        <v>-1.1000000000000001E-3</v>
      </c>
      <c r="J145">
        <v>-5.8999999999999999E-3</v>
      </c>
      <c r="K145" s="35">
        <f t="shared" si="41"/>
        <v>1.9435714285714278E-2</v>
      </c>
      <c r="L145" s="35">
        <f t="shared" si="42"/>
        <v>3.2014285714285712E-3</v>
      </c>
      <c r="M145" s="35">
        <f t="shared" si="42"/>
        <v>1.0201428571428571E-2</v>
      </c>
      <c r="N145">
        <v>0.1229</v>
      </c>
      <c r="O145">
        <v>1.9E-3</v>
      </c>
      <c r="P145">
        <v>-7.1999999999999998E-3</v>
      </c>
      <c r="Q145" s="35">
        <f t="shared" si="43"/>
        <v>4.3671428571428056E-3</v>
      </c>
      <c r="R145" s="35">
        <f t="shared" si="44"/>
        <v>6.2014285714285713E-3</v>
      </c>
      <c r="S145" s="35">
        <f t="shared" si="44"/>
        <v>1.1501428571428572E-2</v>
      </c>
      <c r="T145">
        <v>0.1042</v>
      </c>
      <c r="U145">
        <v>-1.84E-2</v>
      </c>
      <c r="V145">
        <v>3.5000000000000001E-3</v>
      </c>
      <c r="W145" s="35">
        <f t="shared" si="45"/>
        <v>1.617857142857157E-3</v>
      </c>
      <c r="X145" s="35">
        <f t="shared" si="46"/>
        <v>2.270142857142857E-2</v>
      </c>
      <c r="Y145" s="35">
        <f t="shared" si="46"/>
        <v>7.801428571428572E-3</v>
      </c>
      <c r="Z145">
        <v>8.3199999999999996E-2</v>
      </c>
      <c r="AA145">
        <v>-2.5999999999999999E-3</v>
      </c>
      <c r="AB145">
        <v>1.5E-3</v>
      </c>
      <c r="AC145" s="35">
        <f t="shared" si="47"/>
        <v>7.7057142857143157E-3</v>
      </c>
      <c r="AD145" s="35">
        <f t="shared" si="48"/>
        <v>1.7014285714285716E-3</v>
      </c>
      <c r="AE145" s="35">
        <f t="shared" si="48"/>
        <v>5.801428571428572E-3</v>
      </c>
      <c r="AF145">
        <v>0.10390000000000001</v>
      </c>
      <c r="AG145">
        <v>-2.4799999999999999E-2</v>
      </c>
      <c r="AH145">
        <v>-2.7000000000000001E-3</v>
      </c>
      <c r="AI145" s="35">
        <f t="shared" si="49"/>
        <v>3.4321428571428975E-3</v>
      </c>
      <c r="AJ145" s="35">
        <f t="shared" si="50"/>
        <v>2.910142857142857E-2</v>
      </c>
      <c r="AK145" s="35">
        <f t="shared" si="50"/>
        <v>1.6014285714285714E-3</v>
      </c>
      <c r="AL145">
        <v>8.3199999999999996E-2</v>
      </c>
      <c r="AM145">
        <v>5.7999999999999996E-3</v>
      </c>
      <c r="AN145">
        <v>-3.0999999999999999E-3</v>
      </c>
      <c r="AO145" s="35">
        <f t="shared" si="51"/>
        <v>3.7778571428571522E-3</v>
      </c>
      <c r="AP145" s="35">
        <f t="shared" si="52"/>
        <v>1.010142857142857E-2</v>
      </c>
      <c r="AQ145" s="35">
        <f t="shared" si="52"/>
        <v>1.2014285714285716E-3</v>
      </c>
      <c r="AR145">
        <v>1.34E-2</v>
      </c>
      <c r="AS145">
        <v>-1.0800000000000001E-2</v>
      </c>
      <c r="AT145">
        <v>1.0500000000000001E-2</v>
      </c>
      <c r="AU145" s="35">
        <f t="shared" si="53"/>
        <v>3.3334285714285705E-2</v>
      </c>
      <c r="AV145" s="35">
        <f t="shared" si="54"/>
        <v>1.5101428571428571E-2</v>
      </c>
      <c r="AW145" s="35">
        <f t="shared" si="54"/>
        <v>1.4801428571428573E-2</v>
      </c>
      <c r="AX145">
        <v>3.8800000000000001E-2</v>
      </c>
      <c r="AY145">
        <v>-6.6E-3</v>
      </c>
      <c r="AZ145">
        <v>2.9999999999999997E-4</v>
      </c>
      <c r="BA145" s="35">
        <f t="shared" si="55"/>
        <v>3.8542857142857406E-3</v>
      </c>
      <c r="BB145" s="35">
        <f t="shared" si="56"/>
        <v>1.0901428571428572E-2</v>
      </c>
      <c r="BC145" s="35">
        <f t="shared" si="56"/>
        <v>4.6014285714285714E-3</v>
      </c>
    </row>
    <row r="146" spans="1:55" ht="15">
      <c r="A146" s="1">
        <v>140</v>
      </c>
      <c r="B146">
        <v>0.11020000000000001</v>
      </c>
      <c r="C146">
        <v>1.1999999999999999E-3</v>
      </c>
      <c r="D146">
        <v>-2.5999999999999999E-3</v>
      </c>
      <c r="E146" s="34">
        <f t="shared" si="38"/>
        <v>5.0214285714285378E-4</v>
      </c>
      <c r="F146" s="34">
        <f t="shared" si="39"/>
        <v>5.2928571428571426E-3</v>
      </c>
      <c r="G146" s="34">
        <f t="shared" si="40"/>
        <v>1.7014285714285716E-3</v>
      </c>
      <c r="H146">
        <v>0.11210000000000001</v>
      </c>
      <c r="I146">
        <v>-1.2699999999999999E-2</v>
      </c>
      <c r="J146">
        <v>1.1999999999999999E-3</v>
      </c>
      <c r="K146" s="35">
        <f t="shared" si="41"/>
        <v>2.1135714285714285E-2</v>
      </c>
      <c r="L146" s="35">
        <f t="shared" si="42"/>
        <v>1.700142857142857E-2</v>
      </c>
      <c r="M146" s="35">
        <f t="shared" si="42"/>
        <v>5.5014285714285712E-3</v>
      </c>
      <c r="N146">
        <v>0.1142</v>
      </c>
      <c r="O146">
        <v>4.7999999999999996E-3</v>
      </c>
      <c r="P146">
        <v>1E-4</v>
      </c>
      <c r="Q146" s="35">
        <f t="shared" si="43"/>
        <v>4.3328571428571938E-3</v>
      </c>
      <c r="R146" s="35">
        <f t="shared" si="44"/>
        <v>9.1014285714285711E-3</v>
      </c>
      <c r="S146" s="35">
        <f t="shared" si="44"/>
        <v>4.4014285714285718E-3</v>
      </c>
      <c r="T146">
        <v>0.1055</v>
      </c>
      <c r="U146">
        <v>-1.9800000000000002E-2</v>
      </c>
      <c r="V146">
        <v>-8.9999999999999998E-4</v>
      </c>
      <c r="W146" s="35">
        <f t="shared" si="45"/>
        <v>3.1785714285716138E-4</v>
      </c>
      <c r="X146" s="35">
        <f t="shared" si="46"/>
        <v>2.4101428571428572E-2</v>
      </c>
      <c r="Y146" s="35">
        <f t="shared" si="46"/>
        <v>3.4014285714285717E-3</v>
      </c>
      <c r="Z146">
        <v>6.7100000000000007E-2</v>
      </c>
      <c r="AA146">
        <v>-3.8999999999999998E-3</v>
      </c>
      <c r="AB146">
        <v>1.15E-2</v>
      </c>
      <c r="AC146" s="35">
        <f t="shared" si="47"/>
        <v>2.3805714285714305E-2</v>
      </c>
      <c r="AD146" s="35">
        <f t="shared" si="48"/>
        <v>4.0142857142857168E-4</v>
      </c>
      <c r="AE146" s="35">
        <f t="shared" si="48"/>
        <v>1.580142857142857E-2</v>
      </c>
      <c r="AF146">
        <v>0.10340000000000001</v>
      </c>
      <c r="AG146">
        <v>-1.2999999999999999E-2</v>
      </c>
      <c r="AH146">
        <v>1.6000000000000001E-3</v>
      </c>
      <c r="AI146" s="35">
        <f t="shared" si="49"/>
        <v>3.9321428571428979E-3</v>
      </c>
      <c r="AJ146" s="35">
        <f t="shared" si="50"/>
        <v>1.7301428571428572E-2</v>
      </c>
      <c r="AK146" s="35">
        <f t="shared" si="50"/>
        <v>5.9014285714285714E-3</v>
      </c>
      <c r="AL146">
        <v>9.3799999999999994E-2</v>
      </c>
      <c r="AM146">
        <v>-6.8999999999999999E-3</v>
      </c>
      <c r="AN146">
        <v>-8.6999999999999994E-3</v>
      </c>
      <c r="AO146" s="35">
        <f t="shared" si="51"/>
        <v>6.8221428571428461E-3</v>
      </c>
      <c r="AP146" s="35">
        <f t="shared" si="52"/>
        <v>1.1201428571428571E-2</v>
      </c>
      <c r="AQ146" s="35">
        <f t="shared" si="52"/>
        <v>1.300142857142857E-2</v>
      </c>
      <c r="AR146">
        <v>2.47E-2</v>
      </c>
      <c r="AS146">
        <v>-1.14E-2</v>
      </c>
      <c r="AT146">
        <v>1.4E-2</v>
      </c>
      <c r="AU146" s="35">
        <f t="shared" si="53"/>
        <v>2.2034285714285708E-2</v>
      </c>
      <c r="AV146" s="35">
        <f t="shared" si="54"/>
        <v>1.5701428571428571E-2</v>
      </c>
      <c r="AW146" s="35">
        <f t="shared" si="54"/>
        <v>1.8301428571428573E-2</v>
      </c>
      <c r="AX146">
        <v>1.5100000000000001E-2</v>
      </c>
      <c r="AY146">
        <v>-5.4000000000000003E-3</v>
      </c>
      <c r="AZ146">
        <v>1.34E-2</v>
      </c>
      <c r="BA146" s="35">
        <f t="shared" si="55"/>
        <v>2.7554285714285739E-2</v>
      </c>
      <c r="BB146" s="35">
        <f t="shared" si="56"/>
        <v>9.7014285714285727E-3</v>
      </c>
      <c r="BC146" s="35">
        <f t="shared" si="56"/>
        <v>1.7701428571428573E-2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0.10969785714285715</v>
      </c>
      <c r="C149" s="5">
        <f t="shared" si="57"/>
        <v>-4.0928571428571429E-3</v>
      </c>
      <c r="D149" s="5">
        <f t="shared" si="57"/>
        <v>-4.3014285714285715E-3</v>
      </c>
      <c r="E149" s="18">
        <f t="shared" si="57"/>
        <v>6.54816326530612E-3</v>
      </c>
      <c r="F149" s="18">
        <f t="shared" si="57"/>
        <v>8.7071428571428595E-3</v>
      </c>
      <c r="G149" s="18">
        <f t="shared" si="57"/>
        <v>9.1928571428571415E-3</v>
      </c>
      <c r="H149" s="5">
        <f t="shared" si="57"/>
        <v>9.096428571428572E-2</v>
      </c>
      <c r="I149" s="5">
        <f t="shared" si="57"/>
        <v>-1.2045714285714286E-2</v>
      </c>
      <c r="J149" s="5">
        <f t="shared" si="57"/>
        <v>2.7621428571428567E-3</v>
      </c>
      <c r="K149" s="18">
        <f t="shared" si="57"/>
        <v>1.0555204081632649E-2</v>
      </c>
      <c r="L149" s="18">
        <f t="shared" si="57"/>
        <v>1.7200000000000003E-2</v>
      </c>
      <c r="M149" s="18">
        <f t="shared" si="57"/>
        <v>9.3750000000000031E-3</v>
      </c>
      <c r="N149" s="5">
        <f t="shared" si="57"/>
        <v>0.11853285714285719</v>
      </c>
      <c r="O149" s="5">
        <f t="shared" si="57"/>
        <v>-6.9921428571428556E-3</v>
      </c>
      <c r="P149" s="5">
        <f t="shared" si="57"/>
        <v>-2.3942857142857125E-3</v>
      </c>
      <c r="Q149" s="18">
        <f t="shared" si="57"/>
        <v>4.3490408163265283E-3</v>
      </c>
      <c r="R149" s="18">
        <f t="shared" si="57"/>
        <v>1.1379285714285717E-2</v>
      </c>
      <c r="S149" s="18">
        <f t="shared" si="57"/>
        <v>8.0685714285714354E-3</v>
      </c>
      <c r="T149" s="5">
        <f t="shared" si="57"/>
        <v>0.10581785714285716</v>
      </c>
      <c r="U149" s="5">
        <f t="shared" si="57"/>
        <v>-1.7840000000000005E-2</v>
      </c>
      <c r="V149" s="5">
        <f t="shared" si="57"/>
        <v>-2.900714285714286E-3</v>
      </c>
      <c r="W149" s="18">
        <f t="shared" si="57"/>
        <v>6.4452040816326498E-3</v>
      </c>
      <c r="X149" s="18">
        <f t="shared" si="57"/>
        <v>2.2085714285714285E-2</v>
      </c>
      <c r="Y149" s="18">
        <f t="shared" si="57"/>
        <v>6.7364285714285694E-3</v>
      </c>
      <c r="Z149" s="5">
        <f t="shared" si="57"/>
        <v>9.0905714285714312E-2</v>
      </c>
      <c r="AA149" s="5">
        <f t="shared" si="57"/>
        <v>-1.7309285714285697E-2</v>
      </c>
      <c r="AB149" s="5">
        <f t="shared" si="57"/>
        <v>1.2307142857142864E-3</v>
      </c>
      <c r="AC149" s="18">
        <f t="shared" si="57"/>
        <v>7.8672244897959182E-3</v>
      </c>
      <c r="AD149" s="18">
        <f t="shared" si="57"/>
        <v>2.1515000000000003E-2</v>
      </c>
      <c r="AE149" s="18">
        <f t="shared" si="57"/>
        <v>7.480714285714285E-3</v>
      </c>
      <c r="AF149" s="5">
        <f t="shared" si="57"/>
        <v>0.1073321428571429</v>
      </c>
      <c r="AG149" s="5">
        <f t="shared" si="57"/>
        <v>-2.773142857142858E-2</v>
      </c>
      <c r="AH149" s="5">
        <f t="shared" ref="AH149:BC149" si="58">(SUM(AH7:AH146))/140</f>
        <v>-4.888571428571427E-3</v>
      </c>
      <c r="AI149" s="18">
        <f t="shared" si="58"/>
        <v>6.3036734693877518E-3</v>
      </c>
      <c r="AJ149" s="18">
        <f t="shared" si="58"/>
        <v>3.2028571428571434E-2</v>
      </c>
      <c r="AK149" s="18">
        <f t="shared" si="58"/>
        <v>9.4957142857142844E-3</v>
      </c>
      <c r="AL149" s="5">
        <f t="shared" si="58"/>
        <v>8.6977857142857148E-2</v>
      </c>
      <c r="AM149" s="5">
        <f t="shared" si="58"/>
        <v>-1.7885714285714282E-3</v>
      </c>
      <c r="AN149" s="5">
        <f t="shared" si="58"/>
        <v>-4.8842857142857143E-3</v>
      </c>
      <c r="AO149" s="18">
        <f t="shared" si="58"/>
        <v>7.8678571428571487E-3</v>
      </c>
      <c r="AP149" s="18">
        <f t="shared" si="58"/>
        <v>1.1635714285714289E-2</v>
      </c>
      <c r="AQ149" s="18">
        <f t="shared" si="58"/>
        <v>9.8314285714285708E-3</v>
      </c>
      <c r="AR149" s="5">
        <f t="shared" si="58"/>
        <v>4.6734285714285707E-2</v>
      </c>
      <c r="AS149" s="5">
        <f t="shared" si="58"/>
        <v>-1.6378571428571432E-3</v>
      </c>
      <c r="AT149" s="5">
        <f t="shared" si="58"/>
        <v>-3.0328571428571431E-3</v>
      </c>
      <c r="AU149" s="18">
        <f t="shared" si="58"/>
        <v>1.4210000000000009E-2</v>
      </c>
      <c r="AV149" s="18">
        <f t="shared" si="58"/>
        <v>1.6366428571428577E-2</v>
      </c>
      <c r="AW149" s="18">
        <f t="shared" si="58"/>
        <v>1.1062857142857143E-2</v>
      </c>
      <c r="AX149" s="5">
        <f t="shared" si="58"/>
        <v>4.2654285714285742E-2</v>
      </c>
      <c r="AY149" s="5">
        <f t="shared" si="58"/>
        <v>-9.5899999999999996E-3</v>
      </c>
      <c r="AZ149" s="5">
        <f t="shared" si="58"/>
        <v>-9.4571428571428606E-4</v>
      </c>
      <c r="BA149" s="18">
        <f t="shared" si="58"/>
        <v>1.4426734693877551E-2</v>
      </c>
      <c r="BB149" s="18">
        <f t="shared" si="58"/>
        <v>2.1641428571428575E-2</v>
      </c>
      <c r="BC149" s="18">
        <f t="shared" si="58"/>
        <v>1.3121428571428572E-2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0.59052599186588894</v>
      </c>
      <c r="D151" s="5" t="s">
        <v>17</v>
      </c>
      <c r="E151" s="18">
        <f>$A150*E149*F149</f>
        <v>0.55932492935860056</v>
      </c>
      <c r="F151" s="18" t="s">
        <v>18</v>
      </c>
      <c r="G151" s="18">
        <f>$A150*F149*G149</f>
        <v>0.78522693520408171</v>
      </c>
      <c r="H151" s="5" t="s">
        <v>16</v>
      </c>
      <c r="I151" s="5">
        <f>$A150*K149*M149</f>
        <v>0.97074892538265301</v>
      </c>
      <c r="J151" s="5" t="s">
        <v>17</v>
      </c>
      <c r="K151" s="18">
        <f>$A150*K149*L149</f>
        <v>1.7810006951020403</v>
      </c>
      <c r="L151" s="18" t="s">
        <v>18</v>
      </c>
      <c r="M151" s="18">
        <f>$A150*L149*M149</f>
        <v>1.5818625000000008</v>
      </c>
      <c r="N151" s="5" t="s">
        <v>16</v>
      </c>
      <c r="O151" s="5">
        <f t="shared" ref="O151" si="59">$A150*Q149*S149</f>
        <v>0.34423826089329457</v>
      </c>
      <c r="P151" s="5" t="s">
        <v>17</v>
      </c>
      <c r="Q151" s="18">
        <f t="shared" ref="Q151" si="60">$A150*Q149*R149</f>
        <v>0.48548687449460626</v>
      </c>
      <c r="R151" s="18" t="s">
        <v>18</v>
      </c>
      <c r="S151" s="18">
        <f t="shared" ref="S151" si="61">$A150*R149*S149</f>
        <v>0.90070102579591926</v>
      </c>
      <c r="T151" s="5" t="s">
        <v>16</v>
      </c>
      <c r="U151" s="5">
        <f t="shared" ref="U151" si="62">$A150*W149*Y149</f>
        <v>0.42592721442638448</v>
      </c>
      <c r="V151" s="5" t="s">
        <v>17</v>
      </c>
      <c r="W151" s="18">
        <f t="shared" ref="W151" si="63">$A150*W149*X149</f>
        <v>1.3964234407871712</v>
      </c>
      <c r="X151" s="18" t="s">
        <v>18</v>
      </c>
      <c r="Y151" s="18">
        <f t="shared" ref="Y151" si="64">$A150*X149*Y149</f>
        <v>1.4595203883673464</v>
      </c>
      <c r="Z151" s="5" t="s">
        <v>16</v>
      </c>
      <c r="AA151" s="5">
        <f t="shared" ref="AA151" si="65">$A150*AC149*AE149</f>
        <v>0.57734261915772589</v>
      </c>
      <c r="AB151" s="5" t="s">
        <v>17</v>
      </c>
      <c r="AC151" s="18">
        <f t="shared" ref="AC151" si="66">$A150*AC149*AD149</f>
        <v>1.6604733153489797</v>
      </c>
      <c r="AD151" s="18" t="s">
        <v>18</v>
      </c>
      <c r="AE151" s="18">
        <f t="shared" ref="AE151" si="67">$A150*AD149*AE149</f>
        <v>1.5788956406785715</v>
      </c>
      <c r="AF151" s="5" t="s">
        <v>16</v>
      </c>
      <c r="AG151" s="5">
        <f t="shared" ref="AG151" si="68">$A150*AI149*AK149</f>
        <v>0.58720582453644277</v>
      </c>
      <c r="AH151" s="5" t="s">
        <v>17</v>
      </c>
      <c r="AI151" s="18">
        <f t="shared" ref="AI151" si="69">$A150*AI149*AJ149</f>
        <v>1.9806160051311947</v>
      </c>
      <c r="AJ151" s="18" t="s">
        <v>18</v>
      </c>
      <c r="AK151" s="18">
        <f t="shared" ref="AK151" si="70">$A150*AJ149*AK149</f>
        <v>2.9835561416326533</v>
      </c>
      <c r="AL151" s="5" t="s">
        <v>16</v>
      </c>
      <c r="AM151" s="5">
        <f t="shared" ref="AM151" si="71">$A150*AO149*AQ149</f>
        <v>0.75882582275510257</v>
      </c>
      <c r="AN151" s="5" t="s">
        <v>17</v>
      </c>
      <c r="AO151" s="18">
        <f t="shared" ref="AO151" si="72">$A150*AO149*AP149</f>
        <v>0.89808723137755198</v>
      </c>
      <c r="AP151" s="18" t="s">
        <v>18</v>
      </c>
      <c r="AQ151" s="18">
        <f t="shared" ref="AQ151" si="73">$A150*AP149*AQ149</f>
        <v>1.1222217569387758</v>
      </c>
      <c r="AR151" s="5" t="s">
        <v>16</v>
      </c>
      <c r="AS151" s="5">
        <f t="shared" ref="AS151" si="74">$A150*AU149*AW149</f>
        <v>1.5421633920000011</v>
      </c>
      <c r="AT151" s="5" t="s">
        <v>17</v>
      </c>
      <c r="AU151" s="18">
        <f t="shared" ref="AU151" si="75">$A150*AU149*AV149</f>
        <v>2.2814817795000022</v>
      </c>
      <c r="AV151" s="18" t="s">
        <v>18</v>
      </c>
      <c r="AW151" s="18">
        <f t="shared" ref="AW151" si="76">$A150*AV149*AW149</f>
        <v>1.7761933146122457</v>
      </c>
      <c r="AX151" s="5" t="s">
        <v>16</v>
      </c>
      <c r="AY151" s="5">
        <f t="shared" ref="AY151" si="77">$A150*BA149*BC149</f>
        <v>1.8570268079737609</v>
      </c>
      <c r="AZ151" s="5" t="s">
        <v>17</v>
      </c>
      <c r="BA151" s="18">
        <f t="shared" ref="BA151" si="78">$A150*BA149*BB149</f>
        <v>3.0628306057696797</v>
      </c>
      <c r="BB151" s="18" t="s">
        <v>18</v>
      </c>
      <c r="BC151" s="18">
        <f t="shared" ref="BC151" si="79">$A150*BB149*BC149</f>
        <v>2.7857109645918374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7.7586293535691032E-3</v>
      </c>
      <c r="D153" s="5" t="s">
        <v>17</v>
      </c>
      <c r="E153" s="19">
        <f>SQRT(E151/$A150)</f>
        <v>7.5508802800014945E-3</v>
      </c>
      <c r="F153" s="18" t="s">
        <v>18</v>
      </c>
      <c r="G153" s="20">
        <f>SQRT(G151/$A150)</f>
        <v>8.946704443992955E-3</v>
      </c>
      <c r="H153" s="5" t="s">
        <v>16</v>
      </c>
      <c r="I153" s="45">
        <f>SQRT(I151/$A150)</f>
        <v>9.9476147022945216E-3</v>
      </c>
      <c r="J153" s="5" t="s">
        <v>17</v>
      </c>
      <c r="K153" s="19">
        <f>SQRT(K151/$A150)</f>
        <v>1.3474030956030997E-2</v>
      </c>
      <c r="L153" s="18" t="s">
        <v>18</v>
      </c>
      <c r="M153" s="20">
        <f>SQRT(M151/$A150)</f>
        <v>1.2698425099200298E-2</v>
      </c>
      <c r="N153" s="5" t="s">
        <v>16</v>
      </c>
      <c r="O153" s="45">
        <f t="shared" ref="O153" si="80">SQRT(O151/$A150)</f>
        <v>5.9237274137407111E-3</v>
      </c>
      <c r="P153" s="5" t="s">
        <v>17</v>
      </c>
      <c r="Q153" s="19">
        <f t="shared" ref="Q153" si="81">SQRT(Q151/$A150)</f>
        <v>7.034840298974096E-3</v>
      </c>
      <c r="R153" s="18" t="s">
        <v>18</v>
      </c>
      <c r="S153" s="20">
        <f t="shared" ref="S153" si="82">SQRT(S151/$A150)</f>
        <v>9.5819924646096868E-3</v>
      </c>
      <c r="T153" s="5" t="s">
        <v>16</v>
      </c>
      <c r="U153" s="45">
        <f t="shared" ref="U153" si="83">SQRT(U151/$A150)</f>
        <v>6.5892076097356514E-3</v>
      </c>
      <c r="V153" s="5" t="s">
        <v>17</v>
      </c>
      <c r="W153" s="19">
        <f t="shared" ref="W153" si="84">SQRT(W151/$A150)</f>
        <v>1.1930923512455279E-2</v>
      </c>
      <c r="X153" s="18" t="s">
        <v>18</v>
      </c>
      <c r="Y153" s="20">
        <f t="shared" ref="Y153" si="85">SQRT(Y151/$A150)</f>
        <v>1.2197493051225479E-2</v>
      </c>
      <c r="Z153" s="5" t="s">
        <v>16</v>
      </c>
      <c r="AA153" s="45">
        <f t="shared" ref="AA153" si="86">SQRT(AA151/$A150)</f>
        <v>7.6715356109280756E-3</v>
      </c>
      <c r="AB153" s="5" t="s">
        <v>17</v>
      </c>
      <c r="AC153" s="19">
        <f t="shared" ref="AC153" si="87">SQRT(AC151/$A150)</f>
        <v>1.3010124322924789E-2</v>
      </c>
      <c r="AD153" s="18" t="s">
        <v>18</v>
      </c>
      <c r="AE153" s="20">
        <f t="shared" ref="AE153" si="88">SQRT(AE151/$A150)</f>
        <v>1.2686511256336111E-2</v>
      </c>
      <c r="AF153" s="5" t="s">
        <v>16</v>
      </c>
      <c r="AG153" s="45">
        <f t="shared" ref="AG153" si="89">SQRT(AG151/$A150)</f>
        <v>7.7367875901916423E-3</v>
      </c>
      <c r="AH153" s="5" t="s">
        <v>17</v>
      </c>
      <c r="AI153" s="19">
        <f t="shared" ref="AI153" si="90">SQRT(AI151/$A150)</f>
        <v>1.420906949721467E-2</v>
      </c>
      <c r="AJ153" s="18" t="s">
        <v>18</v>
      </c>
      <c r="AK153" s="20">
        <f t="shared" ref="AK153" si="91">SQRT(AK151/$A150)</f>
        <v>1.7439442745262997E-2</v>
      </c>
      <c r="AL153" s="5" t="s">
        <v>16</v>
      </c>
      <c r="AM153" s="45">
        <f t="shared" ref="AM153" si="92">SQRT(AM151/$A150)</f>
        <v>8.7950142416146279E-3</v>
      </c>
      <c r="AN153" s="5" t="s">
        <v>17</v>
      </c>
      <c r="AO153" s="19">
        <f t="shared" ref="AO153" si="93">SQRT(AO151/$A150)</f>
        <v>9.5680791047682151E-3</v>
      </c>
      <c r="AP153" s="18" t="s">
        <v>18</v>
      </c>
      <c r="AQ153" s="20">
        <f t="shared" ref="AQ153" si="94">SQRT(AQ151/$A150)</f>
        <v>1.0695592263991324E-2</v>
      </c>
      <c r="AR153" s="5" t="s">
        <v>16</v>
      </c>
      <c r="AS153" s="45">
        <f t="shared" ref="AS153" si="95">SQRT(AS151/$A150)</f>
        <v>1.2538070026922012E-2</v>
      </c>
      <c r="AT153" s="5" t="s">
        <v>17</v>
      </c>
      <c r="AU153" s="19">
        <f t="shared" ref="AU153" si="96">SQRT(AU151/$A150)</f>
        <v>1.5250145900941413E-2</v>
      </c>
      <c r="AV153" s="18" t="s">
        <v>18</v>
      </c>
      <c r="AW153" s="20">
        <f t="shared" ref="AW153" si="97">SQRT(AW151/$A150)</f>
        <v>1.345583372461513E-2</v>
      </c>
      <c r="AX153" s="5" t="s">
        <v>16</v>
      </c>
      <c r="AY153" s="45">
        <f t="shared" ref="AY153" si="98">SQRT(AY151/$A150)</f>
        <v>1.3758610714918303E-2</v>
      </c>
      <c r="AZ153" s="5" t="s">
        <v>17</v>
      </c>
      <c r="BA153" s="19">
        <f t="shared" ref="BA153" si="99">SQRT(BA151/$A150)</f>
        <v>1.7669610872809324E-2</v>
      </c>
      <c r="BB153" s="18" t="s">
        <v>18</v>
      </c>
      <c r="BC153" s="20">
        <f t="shared" ref="BC153" si="100">SQRT(BC151/$A150)</f>
        <v>1.6851304376328664E-2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0.10969785714285715</v>
      </c>
      <c r="D156" s="23">
        <f>C149</f>
        <v>-4.0928571428571429E-3</v>
      </c>
      <c r="E156" s="5">
        <f>D149</f>
        <v>-4.3014285714285715E-3</v>
      </c>
      <c r="F156" s="5">
        <f t="shared" ref="F156:H156" si="101">E149</f>
        <v>6.54816326530612E-3</v>
      </c>
      <c r="G156" s="23">
        <f t="shared" si="101"/>
        <v>8.7071428571428595E-3</v>
      </c>
      <c r="H156" s="5">
        <f t="shared" si="101"/>
        <v>9.1928571428571415E-3</v>
      </c>
      <c r="I156" s="5">
        <f>C151</f>
        <v>0.59052599186588894</v>
      </c>
      <c r="J156" s="23">
        <f>E151</f>
        <v>0.55932492935860056</v>
      </c>
      <c r="K156" s="23">
        <f>G151</f>
        <v>0.78522693520408171</v>
      </c>
      <c r="L156" s="5">
        <f>C153</f>
        <v>7.7586293535691032E-3</v>
      </c>
      <c r="M156" s="23">
        <f>E153</f>
        <v>7.5508802800014945E-3</v>
      </c>
      <c r="N156" s="23">
        <f>G153</f>
        <v>8.946704443992955E-3</v>
      </c>
    </row>
    <row r="157" spans="1:55" ht="15">
      <c r="B157" s="3">
        <v>2</v>
      </c>
      <c r="C157" s="5">
        <f>H149</f>
        <v>9.096428571428572E-2</v>
      </c>
      <c r="D157" s="23">
        <f t="shared" ref="D157:H157" si="102">I149</f>
        <v>-1.2045714285714286E-2</v>
      </c>
      <c r="E157" s="5">
        <f t="shared" si="102"/>
        <v>2.7621428571428567E-3</v>
      </c>
      <c r="F157" s="5">
        <f t="shared" si="102"/>
        <v>1.0555204081632649E-2</v>
      </c>
      <c r="G157" s="23">
        <f t="shared" si="102"/>
        <v>1.7200000000000003E-2</v>
      </c>
      <c r="H157" s="5">
        <f t="shared" si="102"/>
        <v>9.3750000000000031E-3</v>
      </c>
      <c r="I157" s="5">
        <f>I151</f>
        <v>0.97074892538265301</v>
      </c>
      <c r="J157" s="23">
        <f>K151</f>
        <v>1.7810006951020403</v>
      </c>
      <c r="K157" s="23">
        <f>M51</f>
        <v>9.6014285714285715E-3</v>
      </c>
      <c r="L157" s="5">
        <f>I153</f>
        <v>9.9476147022945216E-3</v>
      </c>
      <c r="M157" s="23">
        <f>K153</f>
        <v>1.3474030956030997E-2</v>
      </c>
      <c r="N157" s="23">
        <f>M153</f>
        <v>1.2698425099200298E-2</v>
      </c>
    </row>
    <row r="158" spans="1:55" ht="15">
      <c r="B158" s="3">
        <v>3</v>
      </c>
      <c r="C158" s="5">
        <f>N149</f>
        <v>0.11853285714285719</v>
      </c>
      <c r="D158" s="23">
        <f t="shared" ref="D158:H158" si="103">O149</f>
        <v>-6.9921428571428556E-3</v>
      </c>
      <c r="E158" s="5">
        <f t="shared" si="103"/>
        <v>-2.3942857142857125E-3</v>
      </c>
      <c r="F158" s="5">
        <f t="shared" si="103"/>
        <v>4.3490408163265283E-3</v>
      </c>
      <c r="G158" s="23">
        <f t="shared" si="103"/>
        <v>1.1379285714285717E-2</v>
      </c>
      <c r="H158" s="5">
        <f t="shared" si="103"/>
        <v>8.0685714285714354E-3</v>
      </c>
      <c r="I158" s="5">
        <f>O151</f>
        <v>0.34423826089329457</v>
      </c>
      <c r="J158" s="23">
        <f>Q151</f>
        <v>0.48548687449460626</v>
      </c>
      <c r="K158" s="23">
        <f>S151</f>
        <v>0.90070102579591926</v>
      </c>
      <c r="L158" s="5">
        <f>O153</f>
        <v>5.9237274137407111E-3</v>
      </c>
      <c r="M158" s="23">
        <f>Q153</f>
        <v>7.034840298974096E-3</v>
      </c>
      <c r="N158" s="23">
        <f>S153</f>
        <v>9.5819924646096868E-3</v>
      </c>
    </row>
    <row r="159" spans="1:55" ht="15">
      <c r="B159" s="3">
        <v>4</v>
      </c>
      <c r="C159" s="5">
        <f>T149</f>
        <v>0.10581785714285716</v>
      </c>
      <c r="D159" s="23">
        <f t="shared" ref="D159:H159" si="104">U149</f>
        <v>-1.7840000000000005E-2</v>
      </c>
      <c r="E159" s="5">
        <f t="shared" si="104"/>
        <v>-2.900714285714286E-3</v>
      </c>
      <c r="F159" s="5">
        <f t="shared" si="104"/>
        <v>6.4452040816326498E-3</v>
      </c>
      <c r="G159" s="23">
        <f t="shared" si="104"/>
        <v>2.2085714285714285E-2</v>
      </c>
      <c r="H159" s="5">
        <f t="shared" si="104"/>
        <v>6.7364285714285694E-3</v>
      </c>
      <c r="I159" s="5">
        <f>U151</f>
        <v>0.42592721442638448</v>
      </c>
      <c r="J159" s="23">
        <f>W151</f>
        <v>1.3964234407871712</v>
      </c>
      <c r="K159" s="23">
        <f>Y151</f>
        <v>1.4595203883673464</v>
      </c>
      <c r="L159" s="5">
        <f>U153</f>
        <v>6.5892076097356514E-3</v>
      </c>
      <c r="M159" s="23">
        <f>W153</f>
        <v>1.1930923512455279E-2</v>
      </c>
      <c r="N159" s="23">
        <f>Y153</f>
        <v>1.2197493051225479E-2</v>
      </c>
    </row>
    <row r="160" spans="1:55" ht="15">
      <c r="B160" s="3">
        <v>5</v>
      </c>
      <c r="C160" s="5">
        <f>Z149</f>
        <v>9.0905714285714312E-2</v>
      </c>
      <c r="D160" s="23">
        <f t="shared" ref="D160:H160" si="105">AA149</f>
        <v>-1.7309285714285697E-2</v>
      </c>
      <c r="E160" s="5">
        <f t="shared" si="105"/>
        <v>1.2307142857142864E-3</v>
      </c>
      <c r="F160" s="5">
        <f t="shared" si="105"/>
        <v>7.8672244897959182E-3</v>
      </c>
      <c r="G160" s="23">
        <f t="shared" si="105"/>
        <v>2.1515000000000003E-2</v>
      </c>
      <c r="H160" s="5">
        <f t="shared" si="105"/>
        <v>7.480714285714285E-3</v>
      </c>
      <c r="I160" s="5">
        <f>AA151</f>
        <v>0.57734261915772589</v>
      </c>
      <c r="J160" s="23">
        <f>AC151</f>
        <v>1.6604733153489797</v>
      </c>
      <c r="K160" s="23">
        <f>AE151</f>
        <v>1.5788956406785715</v>
      </c>
      <c r="L160" s="5">
        <f>AA153</f>
        <v>7.6715356109280756E-3</v>
      </c>
      <c r="M160" s="23">
        <f>AC153</f>
        <v>1.3010124322924789E-2</v>
      </c>
      <c r="N160" s="23">
        <f>AE153</f>
        <v>1.2686511256336111E-2</v>
      </c>
    </row>
    <row r="161" spans="2:55" ht="15">
      <c r="B161" s="3">
        <v>6</v>
      </c>
      <c r="C161" s="5">
        <f>AF149</f>
        <v>0.1073321428571429</v>
      </c>
      <c r="D161" s="23">
        <f t="shared" ref="D161:H161" si="106">AG149</f>
        <v>-2.773142857142858E-2</v>
      </c>
      <c r="E161" s="5">
        <f t="shared" si="106"/>
        <v>-4.888571428571427E-3</v>
      </c>
      <c r="F161" s="5">
        <f t="shared" si="106"/>
        <v>6.3036734693877518E-3</v>
      </c>
      <c r="G161" s="23">
        <f t="shared" si="106"/>
        <v>3.2028571428571434E-2</v>
      </c>
      <c r="H161" s="5">
        <f t="shared" si="106"/>
        <v>9.4957142857142844E-3</v>
      </c>
      <c r="I161" s="5">
        <f>AG151</f>
        <v>0.58720582453644277</v>
      </c>
      <c r="J161" s="23">
        <f>AI151</f>
        <v>1.9806160051311947</v>
      </c>
      <c r="K161" s="23">
        <f>AK151</f>
        <v>2.9835561416326533</v>
      </c>
      <c r="L161" s="5">
        <f>AG153</f>
        <v>7.7367875901916423E-3</v>
      </c>
      <c r="M161" s="23">
        <f>AI153</f>
        <v>1.420906949721467E-2</v>
      </c>
      <c r="N161" s="23">
        <f>AK153</f>
        <v>1.7439442745262997E-2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8.6977857142857148E-2</v>
      </c>
      <c r="D162" s="23">
        <f t="shared" ref="D162:H162" si="107">AM149</f>
        <v>-1.7885714285714282E-3</v>
      </c>
      <c r="E162" s="5">
        <f t="shared" si="107"/>
        <v>-4.8842857142857143E-3</v>
      </c>
      <c r="F162" s="5">
        <f t="shared" si="107"/>
        <v>7.8678571428571487E-3</v>
      </c>
      <c r="G162" s="23">
        <f t="shared" si="107"/>
        <v>1.1635714285714289E-2</v>
      </c>
      <c r="H162" s="5">
        <f t="shared" si="107"/>
        <v>9.8314285714285708E-3</v>
      </c>
      <c r="I162" s="5">
        <f>AM151</f>
        <v>0.75882582275510257</v>
      </c>
      <c r="J162" s="23">
        <f>AO151</f>
        <v>0.89808723137755198</v>
      </c>
      <c r="K162" s="23">
        <f>AQ151</f>
        <v>1.1222217569387758</v>
      </c>
      <c r="L162" s="5">
        <f>AM153</f>
        <v>8.7950142416146279E-3</v>
      </c>
      <c r="M162" s="23">
        <f>AO153</f>
        <v>9.5680791047682151E-3</v>
      </c>
      <c r="N162" s="23">
        <f>AQ153</f>
        <v>1.0695592263991324E-2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4.6734285714285707E-2</v>
      </c>
      <c r="D163" s="23">
        <f t="shared" ref="D163:H163" si="108">AS149</f>
        <v>-1.6378571428571432E-3</v>
      </c>
      <c r="E163" s="5">
        <f t="shared" si="108"/>
        <v>-3.0328571428571431E-3</v>
      </c>
      <c r="F163" s="5">
        <f t="shared" si="108"/>
        <v>1.4210000000000009E-2</v>
      </c>
      <c r="G163" s="23">
        <f t="shared" si="108"/>
        <v>1.6366428571428577E-2</v>
      </c>
      <c r="H163" s="5">
        <f t="shared" si="108"/>
        <v>1.1062857142857143E-2</v>
      </c>
      <c r="I163" s="5">
        <f>AS151</f>
        <v>1.5421633920000011</v>
      </c>
      <c r="J163" s="23">
        <f>AU151</f>
        <v>2.2814817795000022</v>
      </c>
      <c r="K163" s="23">
        <f>AW151</f>
        <v>1.7761933146122457</v>
      </c>
      <c r="L163" s="5">
        <f>AS153</f>
        <v>1.2538070026922012E-2</v>
      </c>
      <c r="M163" s="23">
        <f>AU153</f>
        <v>1.5250145900941413E-2</v>
      </c>
      <c r="N163" s="23">
        <f>AW153</f>
        <v>1.345583372461513E-2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4.2654285714285742E-2</v>
      </c>
      <c r="D164" s="23">
        <f t="shared" ref="D164:H164" si="109">AY149</f>
        <v>-9.5899999999999996E-3</v>
      </c>
      <c r="E164" s="5">
        <f t="shared" si="109"/>
        <v>-9.4571428571428606E-4</v>
      </c>
      <c r="F164" s="5">
        <f t="shared" si="109"/>
        <v>1.4426734693877551E-2</v>
      </c>
      <c r="G164" s="23">
        <f t="shared" si="109"/>
        <v>2.1641428571428575E-2</v>
      </c>
      <c r="H164" s="5">
        <f t="shared" si="109"/>
        <v>1.3121428571428572E-2</v>
      </c>
      <c r="I164" s="5">
        <f>AY151</f>
        <v>1.8570268079737609</v>
      </c>
      <c r="J164" s="23">
        <f>BA151</f>
        <v>3.0628306057696797</v>
      </c>
      <c r="K164" s="23">
        <f>BC151</f>
        <v>2.7857109645918374</v>
      </c>
      <c r="L164" s="5">
        <f>AY153</f>
        <v>1.3758610714918303E-2</v>
      </c>
      <c r="M164" s="23">
        <f>BA153</f>
        <v>1.7669610872809324E-2</v>
      </c>
      <c r="N164" s="23">
        <f>BC153</f>
        <v>1.6851304376328664E-2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5.4411348981248256E-3</v>
      </c>
      <c r="D182" s="1">
        <f t="shared" ref="D182:BC182" si="110">_xlfn.STDEV.P(D7:D146)</f>
        <v>6.0049977484744905E-3</v>
      </c>
      <c r="E182" s="21">
        <f t="shared" si="110"/>
        <v>4.5282663477540308E-3</v>
      </c>
      <c r="F182" s="21">
        <f t="shared" si="110"/>
        <v>5.0065752684212567E-3</v>
      </c>
      <c r="G182" s="21">
        <f t="shared" si="110"/>
        <v>5.5349988477774682E-3</v>
      </c>
      <c r="H182" s="1">
        <f t="shared" si="110"/>
        <v>1.2820748091771157E-2</v>
      </c>
      <c r="I182" s="1">
        <f t="shared" si="110"/>
        <v>1.1162983289352696E-2</v>
      </c>
      <c r="J182" s="1">
        <f t="shared" si="110"/>
        <v>6.9492390935692984E-3</v>
      </c>
      <c r="K182" s="21">
        <f t="shared" si="110"/>
        <v>7.2773105215964565E-3</v>
      </c>
      <c r="L182" s="21">
        <f t="shared" si="110"/>
        <v>1.0165543943806915E-2</v>
      </c>
      <c r="M182" s="21">
        <f t="shared" si="110"/>
        <v>5.4936536205007257E-3</v>
      </c>
      <c r="N182" s="1">
        <f t="shared" si="110"/>
        <v>5.5656271993773515E-3</v>
      </c>
      <c r="O182" s="1">
        <f t="shared" si="110"/>
        <v>7.5093757383414908E-3</v>
      </c>
      <c r="P182" s="1">
        <f t="shared" si="110"/>
        <v>5.7861629455670457E-3</v>
      </c>
      <c r="Q182" s="21">
        <f t="shared" si="110"/>
        <v>3.473046227791226E-3</v>
      </c>
      <c r="R182" s="21">
        <f t="shared" si="110"/>
        <v>7.428642135652491E-3</v>
      </c>
      <c r="S182" s="21">
        <f t="shared" si="110"/>
        <v>5.0020916033358623E-3</v>
      </c>
      <c r="T182" s="1">
        <f t="shared" si="110"/>
        <v>7.9991987800309711E-3</v>
      </c>
      <c r="U182" s="1">
        <f t="shared" si="110"/>
        <v>7.5834387224492502E-3</v>
      </c>
      <c r="V182" s="1">
        <f t="shared" si="110"/>
        <v>4.5895610812328597E-3</v>
      </c>
      <c r="W182" s="21">
        <f t="shared" si="110"/>
        <v>4.7377764266114128E-3</v>
      </c>
      <c r="X182" s="21">
        <f t="shared" si="110"/>
        <v>7.7131915890762204E-3</v>
      </c>
      <c r="Y182" s="21">
        <f t="shared" si="110"/>
        <v>4.8527300858088431E-3</v>
      </c>
      <c r="Z182" s="1">
        <f t="shared" si="110"/>
        <v>9.8694244399307185E-3</v>
      </c>
      <c r="AA182" s="1">
        <f t="shared" si="110"/>
        <v>9.8026665208180899E-3</v>
      </c>
      <c r="AB182" s="1">
        <f t="shared" si="110"/>
        <v>5.9363035206933213E-3</v>
      </c>
      <c r="AC182" s="21">
        <f t="shared" si="110"/>
        <v>5.9592212245112609E-3</v>
      </c>
      <c r="AD182" s="21">
        <f t="shared" si="110"/>
        <v>9.969784427489508E-3</v>
      </c>
      <c r="AE182" s="21">
        <f t="shared" si="110"/>
        <v>5.1620247471119256E-3</v>
      </c>
      <c r="AF182" s="1">
        <f t="shared" si="110"/>
        <v>7.64946560091565E-3</v>
      </c>
      <c r="AG182" s="1">
        <f t="shared" si="110"/>
        <v>8.5407935873688078E-3</v>
      </c>
      <c r="AH182" s="1">
        <f t="shared" si="110"/>
        <v>5.2100327077981515E-3</v>
      </c>
      <c r="AI182" s="21">
        <f t="shared" si="110"/>
        <v>4.3333618324493525E-3</v>
      </c>
      <c r="AJ182" s="21">
        <f t="shared" si="110"/>
        <v>8.5546966453450019E-3</v>
      </c>
      <c r="AK182" s="21">
        <f t="shared" si="110"/>
        <v>4.9052999242593506E-3</v>
      </c>
      <c r="AL182" s="1">
        <f t="shared" si="110"/>
        <v>1.0414104912206621E-2</v>
      </c>
      <c r="AM182" s="1">
        <f t="shared" si="110"/>
        <v>9.6030953768212954E-3</v>
      </c>
      <c r="AN182" s="1">
        <f>_xlfn.STDEV.P(AN7:AN146)</f>
        <v>6.1717706585083425E-3</v>
      </c>
      <c r="AO182" s="21">
        <f t="shared" si="110"/>
        <v>6.8227857288676976E-3</v>
      </c>
      <c r="AP182" s="21">
        <f t="shared" si="110"/>
        <v>6.4518742728491693E-3</v>
      </c>
      <c r="AQ182" s="21">
        <f t="shared" si="110"/>
        <v>5.6005446163743733E-3</v>
      </c>
      <c r="AR182" s="1">
        <f t="shared" si="110"/>
        <v>1.7234764582206619E-2</v>
      </c>
      <c r="AS182" s="1">
        <f t="shared" si="110"/>
        <v>1.567968871710488E-2</v>
      </c>
      <c r="AT182" s="1">
        <f t="shared" si="110"/>
        <v>8.5254530072947938E-3</v>
      </c>
      <c r="AU182" s="21">
        <f t="shared" si="110"/>
        <v>9.752589922891311E-3</v>
      </c>
      <c r="AV182" s="21">
        <f t="shared" si="110"/>
        <v>1.0147462209129644E-2</v>
      </c>
      <c r="AW182" s="21">
        <f t="shared" si="110"/>
        <v>6.0137056048696598E-3</v>
      </c>
      <c r="AX182" s="1">
        <f t="shared" si="110"/>
        <v>1.7587769173200825E-2</v>
      </c>
      <c r="AY182" s="1">
        <f t="shared" si="110"/>
        <v>1.9282435753074059E-2</v>
      </c>
      <c r="AZ182" s="1">
        <f t="shared" si="110"/>
        <v>1.1839156409550298E-2</v>
      </c>
      <c r="BA182" s="21">
        <f t="shared" si="110"/>
        <v>1.0059768911971375E-2</v>
      </c>
      <c r="BB182" s="21">
        <f t="shared" si="110"/>
        <v>1.2771250078650414E-2</v>
      </c>
      <c r="BC182" s="21">
        <f t="shared" si="110"/>
        <v>7.9540932858497455E-3</v>
      </c>
    </row>
  </sheetData>
  <mergeCells count="36">
    <mergeCell ref="AF4:AK4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B4:G4"/>
    <mergeCell ref="H4:M4"/>
    <mergeCell ref="N4:S4"/>
    <mergeCell ref="T4:Y4"/>
    <mergeCell ref="Z4:AE4"/>
    <mergeCell ref="AL147:AQ147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X152:BC152"/>
    <mergeCell ref="AR150:AW150"/>
    <mergeCell ref="AX150:BC150"/>
    <mergeCell ref="B152:G152"/>
    <mergeCell ref="H152:M152"/>
    <mergeCell ref="N152:S152"/>
    <mergeCell ref="T152:Y152"/>
    <mergeCell ref="Z152:AE152"/>
    <mergeCell ref="AF152:AK152"/>
    <mergeCell ref="AL152:AQ152"/>
    <mergeCell ref="AR152:AW15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0.21909999999999999</v>
      </c>
      <c r="C7">
        <v>3.2000000000000002E-3</v>
      </c>
      <c r="D7">
        <v>-2.0400000000000001E-2</v>
      </c>
      <c r="E7" s="34">
        <f>IF(B7&gt;$B$149,B7-$B$149,$B$149-B7)</f>
        <v>1.7217857142857201E-2</v>
      </c>
      <c r="F7" s="34">
        <f>IF(C7&gt;$C$149,C7-$C$149,IF(C7&gt;0,$C$149-C7,IF(C7&gt;(-$C$149),$C$149-(C7*(-1)),(C7+$C$149)*(-1))))</f>
        <v>5.8071428571428562E-3</v>
      </c>
      <c r="G7" s="34">
        <f>IF(D7&gt;$D$149,D7-$D$149,IF(D7&gt;0,$D$149-D7,IF(D7&gt;(-$D$149),$D$149-(D7*(-1)),(D7+$D$149)*(-1))))</f>
        <v>2.8080000000000008E-2</v>
      </c>
      <c r="H7">
        <v>0.2404</v>
      </c>
      <c r="I7">
        <v>7.1000000000000004E-3</v>
      </c>
      <c r="J7">
        <v>7.0000000000000001E-3</v>
      </c>
      <c r="K7" s="35">
        <f>IF(H7&gt;$H$149,H7-$H$149,$H$149-H7)</f>
        <v>1.8421428571428533E-2</v>
      </c>
      <c r="L7" s="35">
        <f>IF(I7&gt;$D$149,I7-$D$149,IF(I7&gt;0,$D$149-I7,IF(I7&gt;(-$D$149),$D$149-(I7*(-1)),(I7+$D$149)*(-1))))</f>
        <v>1.4780000000000005E-2</v>
      </c>
      <c r="M7" s="35">
        <f>IF(J7&gt;$D$149,J7-$D$149,IF(J7&gt;0,$D$149-J7,IF(J7&gt;(-$D$149),$D$149-(J7*(-1)),(J7+$D$149)*(-1))))</f>
        <v>1.4680000000000006E-2</v>
      </c>
      <c r="N7">
        <v>0.2437</v>
      </c>
      <c r="O7">
        <v>-4.4999999999999997E-3</v>
      </c>
      <c r="P7">
        <v>8.0000000000000004E-4</v>
      </c>
      <c r="Q7" s="35">
        <f>IF(N7&gt;$N$149,N7-$N$149,$N$149-N7)</f>
        <v>7.8750000000000764E-3</v>
      </c>
      <c r="R7" s="35">
        <f>IF(O7&gt;$D$149,O7-$D$149,IF(O7&gt;0,$D$149-O7,IF(O7&gt;(-$D$149),$D$149-(O7*(-1)),(O7+$D$149)*(-1))))</f>
        <v>3.1800000000000049E-3</v>
      </c>
      <c r="S7" s="35">
        <f>IF(P7&gt;$D$149,P7-$D$149,IF(P7&gt;0,$D$149-P7,IF(P7&gt;(-$D$149),$D$149-(P7*(-1)),(P7+$D$149)*(-1))))</f>
        <v>8.4800000000000049E-3</v>
      </c>
      <c r="T7">
        <v>0.24909999999999999</v>
      </c>
      <c r="U7">
        <v>-2.9000000000000001E-2</v>
      </c>
      <c r="V7">
        <v>3.5999999999999999E-3</v>
      </c>
      <c r="W7" s="35">
        <f>IF(T7&gt;$T$149,T7-$T$149,$T$149-T7)</f>
        <v>3.0267142857142826E-2</v>
      </c>
      <c r="X7" s="35">
        <f>IF(U7&gt;$D$149,U7-$D$149,IF(U7&gt;0,$D$149-U7,IF(U7&gt;(-$D$149),$D$149-(U7*(-1)),(U7+$D$149)*(-1))))</f>
        <v>3.6680000000000004E-2</v>
      </c>
      <c r="Y7" s="35">
        <f>IF(V7&gt;$D$149,V7-$D$149,IF(V7&gt;0,$D$149-V7,IF(V7&gt;(-$D$149),$D$149-(V7*(-1)),(V7+$D$149)*(-1))))</f>
        <v>1.1280000000000005E-2</v>
      </c>
      <c r="Z7">
        <v>0.2402</v>
      </c>
      <c r="AA7">
        <v>-1.7000000000000001E-2</v>
      </c>
      <c r="AB7">
        <v>1.3299999999999999E-2</v>
      </c>
      <c r="AC7" s="35">
        <f>IF(Z7&gt;$Z$149,Z7-$Z$149,$Z$149-Z7)</f>
        <v>3.7489285714285725E-2</v>
      </c>
      <c r="AD7" s="35">
        <f>IF(AA7&gt;$D$149,AA7-$D$149,IF(AA7&gt;0,$D$149-AA7,IF(AA7&gt;(-$D$149),$D$149-(AA7*(-1)),(AA7+$D$149)*(-1))))</f>
        <v>2.4680000000000007E-2</v>
      </c>
      <c r="AE7" s="35">
        <f>IF(AB7&gt;$D$149,AB7-$D$149,IF(AB7&gt;0,$D$149-AB7,IF(AB7&gt;(-$D$149),$D$149-(AB7*(-1)),(AB7+$D$149)*(-1))))</f>
        <v>2.0980000000000006E-2</v>
      </c>
      <c r="AF7">
        <v>0.20019999999999999</v>
      </c>
      <c r="AG7">
        <v>1.6799999999999999E-2</v>
      </c>
      <c r="AH7">
        <v>4.8999999999999998E-3</v>
      </c>
      <c r="AI7" s="35">
        <f>IF(AF7&gt;$AF$149,AF7-$AF$149,$AF$149-AF7)</f>
        <v>1.7289285714285757E-2</v>
      </c>
      <c r="AJ7" s="35">
        <f>IF(AG7&gt;$D$149,AG7-$D$149,IF(AG7&gt;0,$D$149-AG7,IF(AG7&gt;(-$D$149),$D$149-(AG7*(-1)),(AG7+$D$149)*(-1))))</f>
        <v>2.4480000000000002E-2</v>
      </c>
      <c r="AK7" s="35">
        <f>IF(AH7&gt;$D$149,AH7-$D$149,IF(AH7&gt;0,$D$149-AH7,IF(AH7&gt;(-$D$149),$D$149-(AH7*(-1)),(AH7+$D$149)*(-1))))</f>
        <v>1.2580000000000004E-2</v>
      </c>
      <c r="AL7">
        <v>0.1673</v>
      </c>
      <c r="AM7">
        <v>-3.5499999999999997E-2</v>
      </c>
      <c r="AN7">
        <v>-4.4000000000000003E-3</v>
      </c>
      <c r="AO7" s="35">
        <f>IF(AL7&gt;$AL$149,AL7-$AL$149,$AL$149-AL7)</f>
        <v>2.5135000000000018E-2</v>
      </c>
      <c r="AP7" s="35">
        <f>IF(AM7&gt;$D$149,AM7-$D$149,IF(AM7&gt;0,$D$149-AM7,IF(AM7&gt;(-$D$149),$D$149-(AM7*(-1)),(AM7+$D$149)*(-1))))</f>
        <v>4.3180000000000003E-2</v>
      </c>
      <c r="AQ7" s="35">
        <f>IF(AN7&gt;$D$149,AN7-$D$149,IF(AN7&gt;0,$D$149-AN7,IF(AN7&gt;(-$D$149),$D$149-(AN7*(-1)),(AN7+$D$149)*(-1))))</f>
        <v>3.2800000000000043E-3</v>
      </c>
      <c r="AR7">
        <v>8.3400000000000002E-2</v>
      </c>
      <c r="AS7">
        <v>2.7400000000000001E-2</v>
      </c>
      <c r="AT7">
        <v>4.0000000000000001E-3</v>
      </c>
      <c r="AU7" s="35">
        <f>IF(AR7&gt;$AR$149,AR7-$AR$149,$AR$149-AR7)</f>
        <v>5.194285714285693E-3</v>
      </c>
      <c r="AV7" s="35">
        <f>IF(AS7&gt;$D$149,AS7-$D$149,IF(AS7&gt;0,$D$149-AS7,IF(AS7&gt;(-$D$149),$D$149-(AS7*(-1)),(AS7+$D$149)*(-1))))</f>
        <v>3.5080000000000007E-2</v>
      </c>
      <c r="AW7" s="35">
        <f>IF(AT7&gt;$D$149,AT7-$D$149,IF(AT7&gt;0,$D$149-AT7,IF(AT7&gt;(-$D$149),$D$149-(AT7*(-1)),(AT7+$D$149)*(-1))))</f>
        <v>1.1680000000000005E-2</v>
      </c>
      <c r="AX7">
        <v>8.5000000000000006E-2</v>
      </c>
      <c r="AY7">
        <v>-1.03E-2</v>
      </c>
      <c r="AZ7">
        <v>1.11E-2</v>
      </c>
      <c r="BA7" s="35">
        <f>IF(AX7&gt;$AX$149,AX7-$AX$149,$AX$149-AX7)</f>
        <v>6.5878571428571731E-3</v>
      </c>
      <c r="BB7" s="35">
        <f>IF(AY7&gt;$D$149,AY7-$D$149,IF(AY7&gt;0,$D$149-AY7,IF(AY7&gt;(-$D$149),$D$149-(AY7*(-1)),(AY7+$D$149)*(-1))))</f>
        <v>1.7980000000000003E-2</v>
      </c>
      <c r="BC7" s="35">
        <f>IF(AZ7&gt;$D$149,AZ7-$D$149,IF(AZ7&gt;0,$D$149-AZ7,IF(AZ7&gt;(-$D$149),$D$149-(AZ7*(-1)),(AZ7+$D$149)*(-1))))</f>
        <v>1.8780000000000005E-2</v>
      </c>
    </row>
    <row r="8" spans="1:55" ht="15">
      <c r="A8" s="1">
        <v>2</v>
      </c>
      <c r="B8">
        <v>0.22409999999999999</v>
      </c>
      <c r="C8">
        <v>8.9999999999999993E-3</v>
      </c>
      <c r="D8">
        <v>-8.8000000000000005E-3</v>
      </c>
      <c r="E8" s="34">
        <f t="shared" ref="E8:E71" si="0">IF(B8&gt;$B$149,B8-$B$149,$B$149-B8)</f>
        <v>1.2217857142857197E-2</v>
      </c>
      <c r="F8" s="34">
        <f t="shared" ref="F8:F71" si="1">IF(C8&gt;$C$149,C8-$C$149,IF(C8&gt;0,$C$149-C8,IF(C8&gt;(-$C$149),$C$149-(C8*(-1)),(C8+$C$149)*(-1))))</f>
        <v>1.1607142857142854E-2</v>
      </c>
      <c r="G8" s="34">
        <f t="shared" ref="G8:G71" si="2">IF(D8&gt;$D$149,D8-$D$149,IF(D8&gt;0,$D$149-D8,IF(D8&gt;(-$D$149),$D$149-(D8*(-1)),(D8+$D$149)*(-1))))</f>
        <v>1.6480000000000005E-2</v>
      </c>
      <c r="H8">
        <v>0.23180000000000001</v>
      </c>
      <c r="I8">
        <v>1.5900000000000001E-2</v>
      </c>
      <c r="J8">
        <v>2.8E-3</v>
      </c>
      <c r="K8" s="35">
        <f t="shared" ref="K8:K71" si="3">IF(H8&gt;$H$149,H8-$H$149,$H$149-H8)</f>
        <v>9.8214285714285365E-3</v>
      </c>
      <c r="L8" s="35">
        <f t="shared" ref="L8:M71" si="4">IF(I8&gt;$D$149,I8-$D$149,IF(I8&gt;0,$D$149-I8,IF(I8&gt;(-$D$149),$D$149-(I8*(-1)),(I8+$D$149)*(-1))))</f>
        <v>2.3580000000000004E-2</v>
      </c>
      <c r="M8" s="35">
        <f t="shared" si="4"/>
        <v>1.0480000000000005E-2</v>
      </c>
      <c r="N8">
        <v>0.24129999999999999</v>
      </c>
      <c r="O8">
        <v>-1.2999999999999999E-3</v>
      </c>
      <c r="P8">
        <v>-1.2999999999999999E-3</v>
      </c>
      <c r="Q8" s="35">
        <f t="shared" ref="Q8:Q71" si="5">IF(N8&gt;$N$149,N8-$N$149,$N$149-N8)</f>
        <v>5.4750000000000631E-3</v>
      </c>
      <c r="R8" s="35">
        <f t="shared" ref="R8:S71" si="6">IF(O8&gt;$D$149,O8-$D$149,IF(O8&gt;0,$D$149-O8,IF(O8&gt;(-$D$149),$D$149-(O8*(-1)),(O8+$D$149)*(-1))))</f>
        <v>6.3800000000000046E-3</v>
      </c>
      <c r="S8" s="35">
        <f t="shared" si="6"/>
        <v>6.3800000000000046E-3</v>
      </c>
      <c r="T8">
        <v>0.2445</v>
      </c>
      <c r="U8">
        <v>-2.8500000000000001E-2</v>
      </c>
      <c r="V8">
        <v>7.9000000000000008E-3</v>
      </c>
      <c r="W8" s="35">
        <f t="shared" ref="W8:W71" si="7">IF(T8&gt;$T$149,T8-$T$149,$T$149-T8)</f>
        <v>2.5667142857142833E-2</v>
      </c>
      <c r="X8" s="35">
        <f t="shared" ref="X8:Y71" si="8">IF(U8&gt;$D$149,U8-$D$149,IF(U8&gt;0,$D$149-U8,IF(U8&gt;(-$D$149),$D$149-(U8*(-1)),(U8+$D$149)*(-1))))</f>
        <v>3.6180000000000004E-2</v>
      </c>
      <c r="Y8" s="35">
        <f t="shared" si="8"/>
        <v>1.5580000000000005E-2</v>
      </c>
      <c r="Z8">
        <v>0.19939999999999999</v>
      </c>
      <c r="AA8">
        <v>-4.2900000000000001E-2</v>
      </c>
      <c r="AB8">
        <v>1.03E-2</v>
      </c>
      <c r="AC8" s="35">
        <f t="shared" ref="AC8:AC71" si="9">IF(Z8&gt;$Z$149,Z8-$Z$149,$Z$149-Z8)</f>
        <v>3.3107142857142779E-3</v>
      </c>
      <c r="AD8" s="35">
        <f t="shared" ref="AD8:AE71" si="10">IF(AA8&gt;$D$149,AA8-$D$149,IF(AA8&gt;0,$D$149-AA8,IF(AA8&gt;(-$D$149),$D$149-(AA8*(-1)),(AA8+$D$149)*(-1))))</f>
        <v>5.0580000000000007E-2</v>
      </c>
      <c r="AE8" s="35">
        <f t="shared" si="10"/>
        <v>1.7980000000000003E-2</v>
      </c>
      <c r="AF8">
        <v>0.20150000000000001</v>
      </c>
      <c r="AG8">
        <v>-1.66E-2</v>
      </c>
      <c r="AH8">
        <v>2.5000000000000001E-3</v>
      </c>
      <c r="AI8" s="35">
        <f t="shared" ref="AI8:AI71" si="11">IF(AF8&gt;$AF$149,AF8-$AF$149,$AF$149-AF8)</f>
        <v>1.5989285714285734E-2</v>
      </c>
      <c r="AJ8" s="35">
        <f t="shared" ref="AJ8:AK71" si="12">IF(AG8&gt;$D$149,AG8-$D$149,IF(AG8&gt;0,$D$149-AG8,IF(AG8&gt;(-$D$149),$D$149-(AG8*(-1)),(AG8+$D$149)*(-1))))</f>
        <v>2.4280000000000003E-2</v>
      </c>
      <c r="AK8" s="35">
        <f t="shared" si="12"/>
        <v>1.0180000000000005E-2</v>
      </c>
      <c r="AL8">
        <v>0.19270000000000001</v>
      </c>
      <c r="AM8">
        <v>-2.4500000000000001E-2</v>
      </c>
      <c r="AN8">
        <v>-1.9300000000000001E-2</v>
      </c>
      <c r="AO8" s="35">
        <f t="shared" ref="AO8:AO71" si="13">IF(AL8&gt;$AL$149,AL8-$AL$149,$AL$149-AL8)</f>
        <v>2.6499999999998747E-4</v>
      </c>
      <c r="AP8" s="35">
        <f t="shared" ref="AP8:AQ71" si="14">IF(AM8&gt;$D$149,AM8-$D$149,IF(AM8&gt;0,$D$149-AM8,IF(AM8&gt;(-$D$149),$D$149-(AM8*(-1)),(AM8+$D$149)*(-1))))</f>
        <v>3.2180000000000007E-2</v>
      </c>
      <c r="AQ8" s="35">
        <f t="shared" si="14"/>
        <v>2.6980000000000004E-2</v>
      </c>
      <c r="AR8">
        <v>2.9100000000000001E-2</v>
      </c>
      <c r="AS8">
        <v>-2.6700000000000002E-2</v>
      </c>
      <c r="AT8">
        <v>5.8999999999999999E-3</v>
      </c>
      <c r="AU8" s="35">
        <f t="shared" ref="AU8:AU71" si="15">IF(AR8&gt;$AR$149,AR8-$AR$149,$AR$149-AR8)</f>
        <v>5.9494285714285694E-2</v>
      </c>
      <c r="AV8" s="35">
        <f t="shared" ref="AV8:AW71" si="16">IF(AS8&gt;$D$149,AS8-$D$149,IF(AS8&gt;0,$D$149-AS8,IF(AS8&gt;(-$D$149),$D$149-(AS8*(-1)),(AS8+$D$149)*(-1))))</f>
        <v>3.4380000000000008E-2</v>
      </c>
      <c r="AW8" s="35">
        <f t="shared" si="16"/>
        <v>1.3580000000000005E-2</v>
      </c>
      <c r="AX8">
        <v>6.2600000000000003E-2</v>
      </c>
      <c r="AY8">
        <v>-2.5700000000000001E-2</v>
      </c>
      <c r="AZ8">
        <v>1.38E-2</v>
      </c>
      <c r="BA8" s="35">
        <f t="shared" ref="BA8:BA71" si="17">IF(AX8&gt;$AX$149,AX8-$AX$149,$AX$149-AX8)</f>
        <v>1.581214285714283E-2</v>
      </c>
      <c r="BB8" s="35">
        <f t="shared" ref="BB8:BC71" si="18">IF(AY8&gt;$D$149,AY8-$D$149,IF(AY8&gt;0,$D$149-AY8,IF(AY8&gt;(-$D$149),$D$149-(AY8*(-1)),(AY8+$D$149)*(-1))))</f>
        <v>3.3380000000000007E-2</v>
      </c>
      <c r="BC8" s="35">
        <f t="shared" si="18"/>
        <v>2.1480000000000006E-2</v>
      </c>
    </row>
    <row r="9" spans="1:55" ht="15">
      <c r="A9" s="1">
        <v>3</v>
      </c>
      <c r="B9">
        <v>0.2384</v>
      </c>
      <c r="C9">
        <v>3.5999999999999999E-3</v>
      </c>
      <c r="D9">
        <v>-1.14E-2</v>
      </c>
      <c r="E9" s="34">
        <f t="shared" si="0"/>
        <v>2.0821428571428102E-3</v>
      </c>
      <c r="F9" s="34">
        <f t="shared" si="1"/>
        <v>6.2071428571428555E-3</v>
      </c>
      <c r="G9" s="34">
        <f t="shared" si="2"/>
        <v>1.9080000000000007E-2</v>
      </c>
      <c r="H9">
        <v>0.2296</v>
      </c>
      <c r="I9">
        <v>4.4999999999999997E-3</v>
      </c>
      <c r="J9">
        <v>1.09E-2</v>
      </c>
      <c r="K9" s="35">
        <f t="shared" si="3"/>
        <v>7.621428571428529E-3</v>
      </c>
      <c r="L9" s="35">
        <f t="shared" si="4"/>
        <v>1.2180000000000003E-2</v>
      </c>
      <c r="M9" s="35">
        <f t="shared" si="4"/>
        <v>1.8580000000000006E-2</v>
      </c>
      <c r="N9">
        <v>0.2311</v>
      </c>
      <c r="O9">
        <v>-2.7099999999999999E-2</v>
      </c>
      <c r="P9">
        <v>5.0000000000000001E-4</v>
      </c>
      <c r="Q9" s="35">
        <f t="shared" si="5"/>
        <v>4.7249999999999237E-3</v>
      </c>
      <c r="R9" s="35">
        <f t="shared" si="6"/>
        <v>3.4780000000000005E-2</v>
      </c>
      <c r="S9" s="35">
        <f t="shared" si="6"/>
        <v>8.180000000000005E-3</v>
      </c>
      <c r="T9">
        <v>0.2326</v>
      </c>
      <c r="U9">
        <v>-1.77E-2</v>
      </c>
      <c r="V9">
        <v>3.3999999999999998E-3</v>
      </c>
      <c r="W9" s="35">
        <f t="shared" si="7"/>
        <v>1.3767142857142839E-2</v>
      </c>
      <c r="X9" s="35">
        <f t="shared" si="8"/>
        <v>2.5380000000000007E-2</v>
      </c>
      <c r="Y9" s="35">
        <f t="shared" si="8"/>
        <v>1.1080000000000005E-2</v>
      </c>
      <c r="Z9">
        <v>0.2</v>
      </c>
      <c r="AA9">
        <v>-4.3E-3</v>
      </c>
      <c r="AB9">
        <v>4.5999999999999999E-3</v>
      </c>
      <c r="AC9" s="35">
        <f t="shared" si="9"/>
        <v>2.7107142857142608E-3</v>
      </c>
      <c r="AD9" s="35">
        <f t="shared" si="10"/>
        <v>3.3800000000000045E-3</v>
      </c>
      <c r="AE9" s="35">
        <f t="shared" si="10"/>
        <v>1.2280000000000004E-2</v>
      </c>
      <c r="AF9">
        <v>0.21479999999999999</v>
      </c>
      <c r="AG9">
        <v>-1.61E-2</v>
      </c>
      <c r="AH9">
        <v>-0.01</v>
      </c>
      <c r="AI9" s="35">
        <f t="shared" si="11"/>
        <v>2.6892857142857551E-3</v>
      </c>
      <c r="AJ9" s="35">
        <f t="shared" si="12"/>
        <v>2.3780000000000003E-2</v>
      </c>
      <c r="AK9" s="35">
        <f t="shared" si="12"/>
        <v>1.7680000000000005E-2</v>
      </c>
      <c r="AL9">
        <v>0.15540000000000001</v>
      </c>
      <c r="AM9">
        <v>-2.81E-2</v>
      </c>
      <c r="AN9">
        <v>2E-3</v>
      </c>
      <c r="AO9" s="35">
        <f t="shared" si="13"/>
        <v>3.7035000000000012E-2</v>
      </c>
      <c r="AP9" s="35">
        <f t="shared" si="14"/>
        <v>3.5780000000000006E-2</v>
      </c>
      <c r="AQ9" s="35">
        <f t="shared" si="14"/>
        <v>9.6800000000000046E-3</v>
      </c>
      <c r="AR9">
        <v>5.1499999999999997E-2</v>
      </c>
      <c r="AS9">
        <v>3.1300000000000001E-2</v>
      </c>
      <c r="AT9">
        <v>1.41E-2</v>
      </c>
      <c r="AU9" s="35">
        <f t="shared" si="15"/>
        <v>3.7094285714285698E-2</v>
      </c>
      <c r="AV9" s="35">
        <f t="shared" si="16"/>
        <v>3.8980000000000008E-2</v>
      </c>
      <c r="AW9" s="35">
        <f t="shared" si="16"/>
        <v>2.1780000000000004E-2</v>
      </c>
      <c r="AX9">
        <v>7.3700000000000002E-2</v>
      </c>
      <c r="AY9">
        <v>-1.2E-2</v>
      </c>
      <c r="AZ9">
        <v>1.2500000000000001E-2</v>
      </c>
      <c r="BA9" s="35">
        <f t="shared" si="17"/>
        <v>4.7121428571428314E-3</v>
      </c>
      <c r="BB9" s="35">
        <f t="shared" si="18"/>
        <v>1.9680000000000003E-2</v>
      </c>
      <c r="BC9" s="35">
        <f t="shared" si="18"/>
        <v>2.0180000000000003E-2</v>
      </c>
    </row>
    <row r="10" spans="1:55" ht="15">
      <c r="A10" s="1">
        <v>4</v>
      </c>
      <c r="B10">
        <v>0.24340000000000001</v>
      </c>
      <c r="C10">
        <v>5.3E-3</v>
      </c>
      <c r="D10">
        <v>-7.9000000000000008E-3</v>
      </c>
      <c r="E10" s="34">
        <f t="shared" si="0"/>
        <v>7.0821428571428147E-3</v>
      </c>
      <c r="F10" s="34">
        <f t="shared" si="1"/>
        <v>7.9071428571428556E-3</v>
      </c>
      <c r="G10" s="34">
        <f t="shared" si="2"/>
        <v>1.5580000000000005E-2</v>
      </c>
      <c r="H10">
        <v>0.2422</v>
      </c>
      <c r="I10">
        <v>3.0000000000000001E-3</v>
      </c>
      <c r="J10">
        <v>1.01E-2</v>
      </c>
      <c r="K10" s="35">
        <f t="shared" si="3"/>
        <v>2.0221428571428529E-2</v>
      </c>
      <c r="L10" s="35">
        <f t="shared" si="4"/>
        <v>1.0680000000000005E-2</v>
      </c>
      <c r="M10" s="35">
        <f t="shared" si="4"/>
        <v>1.7780000000000004E-2</v>
      </c>
      <c r="N10">
        <v>0.2288</v>
      </c>
      <c r="O10">
        <v>-8.8999999999999999E-3</v>
      </c>
      <c r="P10">
        <v>4.4000000000000003E-3</v>
      </c>
      <c r="Q10" s="35">
        <f t="shared" si="5"/>
        <v>7.0249999999999202E-3</v>
      </c>
      <c r="R10" s="35">
        <f t="shared" si="6"/>
        <v>1.6580000000000004E-2</v>
      </c>
      <c r="S10" s="35">
        <f t="shared" si="6"/>
        <v>1.2080000000000004E-2</v>
      </c>
      <c r="T10">
        <v>0.24940000000000001</v>
      </c>
      <c r="U10">
        <v>-7.0000000000000001E-3</v>
      </c>
      <c r="V10">
        <v>-3.0000000000000001E-3</v>
      </c>
      <c r="W10" s="35">
        <f t="shared" si="7"/>
        <v>3.0567142857142848E-2</v>
      </c>
      <c r="X10" s="35">
        <f t="shared" si="8"/>
        <v>6.8000000000000439E-4</v>
      </c>
      <c r="Y10" s="35">
        <f t="shared" si="8"/>
        <v>4.6800000000000045E-3</v>
      </c>
      <c r="Z10">
        <v>0.2397</v>
      </c>
      <c r="AA10">
        <v>-1.7899999999999999E-2</v>
      </c>
      <c r="AB10">
        <v>2.8E-3</v>
      </c>
      <c r="AC10" s="35">
        <f t="shared" si="9"/>
        <v>3.6989285714285725E-2</v>
      </c>
      <c r="AD10" s="35">
        <f t="shared" si="10"/>
        <v>2.5580000000000006E-2</v>
      </c>
      <c r="AE10" s="35">
        <f t="shared" si="10"/>
        <v>1.0480000000000005E-2</v>
      </c>
      <c r="AF10">
        <v>0.21010000000000001</v>
      </c>
      <c r="AG10">
        <v>-9.2999999999999992E-3</v>
      </c>
      <c r="AH10">
        <v>-1.0699999999999999E-2</v>
      </c>
      <c r="AI10" s="35">
        <f t="shared" si="11"/>
        <v>7.3892857142857371E-3</v>
      </c>
      <c r="AJ10" s="35">
        <f t="shared" si="12"/>
        <v>1.6980000000000002E-2</v>
      </c>
      <c r="AK10" s="35">
        <f t="shared" si="12"/>
        <v>1.8380000000000004E-2</v>
      </c>
      <c r="AL10">
        <v>0.16259999999999999</v>
      </c>
      <c r="AM10">
        <v>-3.7999999999999999E-2</v>
      </c>
      <c r="AN10">
        <v>-9.7000000000000003E-3</v>
      </c>
      <c r="AO10" s="35">
        <f t="shared" si="13"/>
        <v>2.9835000000000028E-2</v>
      </c>
      <c r="AP10" s="35">
        <f t="shared" si="14"/>
        <v>4.5680000000000005E-2</v>
      </c>
      <c r="AQ10" s="35">
        <f t="shared" si="14"/>
        <v>1.7380000000000007E-2</v>
      </c>
      <c r="AR10">
        <v>6.2399999999999997E-2</v>
      </c>
      <c r="AS10">
        <v>2.69E-2</v>
      </c>
      <c r="AT10">
        <v>-2.6800000000000001E-2</v>
      </c>
      <c r="AU10" s="35">
        <f t="shared" si="15"/>
        <v>2.6194285714285698E-2</v>
      </c>
      <c r="AV10" s="35">
        <f t="shared" si="16"/>
        <v>3.4580000000000007E-2</v>
      </c>
      <c r="AW10" s="35">
        <f t="shared" si="16"/>
        <v>3.4480000000000004E-2</v>
      </c>
      <c r="AX10">
        <v>6.0100000000000001E-2</v>
      </c>
      <c r="AY10">
        <v>8.0000000000000004E-4</v>
      </c>
      <c r="AZ10">
        <v>-6.1000000000000004E-3</v>
      </c>
      <c r="BA10" s="35">
        <f t="shared" si="17"/>
        <v>1.8312142857142832E-2</v>
      </c>
      <c r="BB10" s="35">
        <f t="shared" si="18"/>
        <v>8.4800000000000049E-3</v>
      </c>
      <c r="BC10" s="35">
        <f t="shared" si="18"/>
        <v>1.5800000000000041E-3</v>
      </c>
    </row>
    <row r="11" spans="1:55" ht="15">
      <c r="A11" s="1">
        <v>5</v>
      </c>
      <c r="B11">
        <v>0.24410000000000001</v>
      </c>
      <c r="C11">
        <v>2.5100000000000001E-2</v>
      </c>
      <c r="D11">
        <v>-1E-4</v>
      </c>
      <c r="E11" s="34">
        <f t="shared" si="0"/>
        <v>7.7821428571428208E-3</v>
      </c>
      <c r="F11" s="34">
        <f t="shared" si="1"/>
        <v>2.7707142857142857E-2</v>
      </c>
      <c r="G11" s="34">
        <f t="shared" si="2"/>
        <v>7.5800000000000043E-3</v>
      </c>
      <c r="H11">
        <v>0.2361</v>
      </c>
      <c r="I11">
        <v>1.09E-2</v>
      </c>
      <c r="J11">
        <v>-8.0000000000000004E-4</v>
      </c>
      <c r="K11" s="35">
        <f t="shared" si="3"/>
        <v>1.4121428571428535E-2</v>
      </c>
      <c r="L11" s="35">
        <f t="shared" si="4"/>
        <v>1.8580000000000006E-2</v>
      </c>
      <c r="M11" s="35">
        <f t="shared" si="4"/>
        <v>6.8800000000000042E-3</v>
      </c>
      <c r="N11">
        <v>0.2387</v>
      </c>
      <c r="O11">
        <v>-3.8E-3</v>
      </c>
      <c r="P11">
        <v>-1.1000000000000001E-3</v>
      </c>
      <c r="Q11" s="35">
        <f t="shared" si="5"/>
        <v>2.8750000000000719E-3</v>
      </c>
      <c r="R11" s="35">
        <f t="shared" si="6"/>
        <v>3.8800000000000045E-3</v>
      </c>
      <c r="S11" s="35">
        <f t="shared" si="6"/>
        <v>6.5800000000000042E-3</v>
      </c>
      <c r="T11">
        <v>0.22939999999999999</v>
      </c>
      <c r="U11">
        <v>-5.7000000000000002E-3</v>
      </c>
      <c r="V11">
        <v>-4.4999999999999997E-3</v>
      </c>
      <c r="W11" s="35">
        <f t="shared" si="7"/>
        <v>1.0567142857142831E-2</v>
      </c>
      <c r="X11" s="35">
        <f t="shared" si="8"/>
        <v>1.9800000000000043E-3</v>
      </c>
      <c r="Y11" s="35">
        <f t="shared" si="8"/>
        <v>3.1800000000000049E-3</v>
      </c>
      <c r="Z11">
        <v>0.21160000000000001</v>
      </c>
      <c r="AA11">
        <v>-2.1600000000000001E-2</v>
      </c>
      <c r="AB11">
        <v>-1.46E-2</v>
      </c>
      <c r="AC11" s="35">
        <f t="shared" si="9"/>
        <v>8.8892857142857384E-3</v>
      </c>
      <c r="AD11" s="35">
        <f t="shared" si="10"/>
        <v>2.9280000000000007E-2</v>
      </c>
      <c r="AE11" s="35">
        <f t="shared" si="10"/>
        <v>2.2280000000000005E-2</v>
      </c>
      <c r="AF11">
        <v>0.1925</v>
      </c>
      <c r="AG11">
        <v>-1.12E-2</v>
      </c>
      <c r="AH11">
        <v>1.6000000000000001E-3</v>
      </c>
      <c r="AI11" s="35">
        <f t="shared" si="11"/>
        <v>2.4989285714285742E-2</v>
      </c>
      <c r="AJ11" s="35">
        <f t="shared" si="12"/>
        <v>1.8880000000000004E-2</v>
      </c>
      <c r="AK11" s="35">
        <f t="shared" si="12"/>
        <v>9.2800000000000053E-3</v>
      </c>
      <c r="AL11">
        <v>0.18410000000000001</v>
      </c>
      <c r="AM11">
        <v>-4.7300000000000002E-2</v>
      </c>
      <c r="AN11">
        <v>-3.5000000000000003E-2</v>
      </c>
      <c r="AO11" s="35">
        <f t="shared" si="13"/>
        <v>8.3350000000000091E-3</v>
      </c>
      <c r="AP11" s="35">
        <f t="shared" si="14"/>
        <v>5.4980000000000008E-2</v>
      </c>
      <c r="AQ11" s="35">
        <f t="shared" si="14"/>
        <v>4.268000000000001E-2</v>
      </c>
      <c r="AR11">
        <v>0.1142</v>
      </c>
      <c r="AS11">
        <v>2.4799999999999999E-2</v>
      </c>
      <c r="AT11">
        <v>-2.7400000000000001E-2</v>
      </c>
      <c r="AU11" s="35">
        <f t="shared" si="15"/>
        <v>2.5605714285714301E-2</v>
      </c>
      <c r="AV11" s="35">
        <f t="shared" si="16"/>
        <v>3.2480000000000002E-2</v>
      </c>
      <c r="AW11" s="35">
        <f t="shared" si="16"/>
        <v>3.5080000000000007E-2</v>
      </c>
      <c r="AX11">
        <v>5.74E-2</v>
      </c>
      <c r="AY11">
        <v>-1.9800000000000002E-2</v>
      </c>
      <c r="AZ11">
        <v>1.1599999999999999E-2</v>
      </c>
      <c r="BA11" s="35">
        <f t="shared" si="17"/>
        <v>2.1012142857142833E-2</v>
      </c>
      <c r="BB11" s="35">
        <f t="shared" si="18"/>
        <v>2.7480000000000004E-2</v>
      </c>
      <c r="BC11" s="35">
        <f t="shared" si="18"/>
        <v>1.9280000000000005E-2</v>
      </c>
    </row>
    <row r="12" spans="1:55" ht="15">
      <c r="A12" s="1">
        <v>6</v>
      </c>
      <c r="B12">
        <v>0.23780000000000001</v>
      </c>
      <c r="C12">
        <v>1.0699999999999999E-2</v>
      </c>
      <c r="D12">
        <v>-1.2800000000000001E-2</v>
      </c>
      <c r="E12" s="34">
        <f t="shared" si="0"/>
        <v>1.4821428571428208E-3</v>
      </c>
      <c r="F12" s="34">
        <f t="shared" si="1"/>
        <v>1.3307142857142854E-2</v>
      </c>
      <c r="G12" s="34">
        <f t="shared" si="2"/>
        <v>2.0480000000000005E-2</v>
      </c>
      <c r="H12">
        <v>0.23119999999999999</v>
      </c>
      <c r="I12">
        <v>3.5999999999999999E-3</v>
      </c>
      <c r="J12">
        <v>8.0000000000000004E-4</v>
      </c>
      <c r="K12" s="35">
        <f t="shared" si="3"/>
        <v>9.2214285714285193E-3</v>
      </c>
      <c r="L12" s="35">
        <f t="shared" si="4"/>
        <v>1.1280000000000005E-2</v>
      </c>
      <c r="M12" s="35">
        <f t="shared" si="4"/>
        <v>8.4800000000000049E-3</v>
      </c>
      <c r="N12">
        <v>0.24210000000000001</v>
      </c>
      <c r="O12">
        <v>-2.1999999999999999E-2</v>
      </c>
      <c r="P12">
        <v>1.1999999999999999E-3</v>
      </c>
      <c r="Q12" s="35">
        <f t="shared" si="5"/>
        <v>6.2750000000000861E-3</v>
      </c>
      <c r="R12" s="35">
        <f t="shared" si="6"/>
        <v>2.9680000000000005E-2</v>
      </c>
      <c r="S12" s="35">
        <f t="shared" si="6"/>
        <v>8.8800000000000042E-3</v>
      </c>
      <c r="T12">
        <v>0.2364</v>
      </c>
      <c r="U12">
        <v>-2.0899999999999998E-2</v>
      </c>
      <c r="V12">
        <v>-2.5999999999999999E-3</v>
      </c>
      <c r="W12" s="35">
        <f t="shared" si="7"/>
        <v>1.7567142857142837E-2</v>
      </c>
      <c r="X12" s="35">
        <f t="shared" si="8"/>
        <v>2.8580000000000001E-2</v>
      </c>
      <c r="Y12" s="35">
        <f t="shared" si="8"/>
        <v>5.0800000000000047E-3</v>
      </c>
      <c r="Z12">
        <v>0.21229999999999999</v>
      </c>
      <c r="AA12">
        <v>-8.5000000000000006E-3</v>
      </c>
      <c r="AB12">
        <v>5.7000000000000002E-3</v>
      </c>
      <c r="AC12" s="35">
        <f t="shared" si="9"/>
        <v>9.5892857142857169E-3</v>
      </c>
      <c r="AD12" s="35">
        <f t="shared" si="10"/>
        <v>1.6180000000000007E-2</v>
      </c>
      <c r="AE12" s="35">
        <f t="shared" si="10"/>
        <v>1.3380000000000005E-2</v>
      </c>
      <c r="AF12">
        <v>0.20899999999999999</v>
      </c>
      <c r="AG12">
        <v>-7.0000000000000001E-3</v>
      </c>
      <c r="AH12">
        <v>9.9000000000000008E-3</v>
      </c>
      <c r="AI12" s="35">
        <f t="shared" si="11"/>
        <v>8.4892857142857547E-3</v>
      </c>
      <c r="AJ12" s="35">
        <f t="shared" si="12"/>
        <v>6.8000000000000439E-4</v>
      </c>
      <c r="AK12" s="35">
        <f t="shared" si="12"/>
        <v>1.7580000000000005E-2</v>
      </c>
      <c r="AL12">
        <v>0.14630000000000001</v>
      </c>
      <c r="AM12">
        <v>-8.5099999999999995E-2</v>
      </c>
      <c r="AN12">
        <v>-1.6899999999999998E-2</v>
      </c>
      <c r="AO12" s="35">
        <f t="shared" si="13"/>
        <v>4.6135000000000009E-2</v>
      </c>
      <c r="AP12" s="35">
        <f t="shared" si="14"/>
        <v>9.2780000000000001E-2</v>
      </c>
      <c r="AQ12" s="35">
        <f t="shared" si="14"/>
        <v>2.4580000000000005E-2</v>
      </c>
      <c r="AR12">
        <v>0.1449</v>
      </c>
      <c r="AS12">
        <v>1.38E-2</v>
      </c>
      <c r="AT12">
        <v>-3.0499999999999999E-2</v>
      </c>
      <c r="AU12" s="35">
        <f t="shared" si="15"/>
        <v>5.6305714285714306E-2</v>
      </c>
      <c r="AV12" s="35">
        <f t="shared" si="16"/>
        <v>2.1480000000000006E-2</v>
      </c>
      <c r="AW12" s="35">
        <f t="shared" si="16"/>
        <v>3.8180000000000006E-2</v>
      </c>
      <c r="AX12">
        <v>5.4800000000000001E-2</v>
      </c>
      <c r="AY12">
        <v>3.3999999999999998E-3</v>
      </c>
      <c r="AZ12">
        <v>1.8700000000000001E-2</v>
      </c>
      <c r="BA12" s="35">
        <f t="shared" si="17"/>
        <v>2.3612142857142832E-2</v>
      </c>
      <c r="BB12" s="35">
        <f t="shared" si="18"/>
        <v>1.1080000000000005E-2</v>
      </c>
      <c r="BC12" s="35">
        <f t="shared" si="18"/>
        <v>2.6380000000000008E-2</v>
      </c>
    </row>
    <row r="13" spans="1:55" ht="15">
      <c r="A13" s="1">
        <v>7</v>
      </c>
      <c r="B13">
        <v>0.2382</v>
      </c>
      <c r="C13">
        <v>-1.6000000000000001E-3</v>
      </c>
      <c r="D13">
        <v>-4.5999999999999999E-3</v>
      </c>
      <c r="E13" s="34">
        <f t="shared" si="0"/>
        <v>1.8821428571428045E-3</v>
      </c>
      <c r="F13" s="34">
        <f t="shared" si="1"/>
        <v>1.0071428571428555E-3</v>
      </c>
      <c r="G13" s="34">
        <f t="shared" si="2"/>
        <v>3.0800000000000046E-3</v>
      </c>
      <c r="H13">
        <v>0.22720000000000001</v>
      </c>
      <c r="I13">
        <v>5.7999999999999996E-3</v>
      </c>
      <c r="J13">
        <v>-3.3999999999999998E-3</v>
      </c>
      <c r="K13" s="35">
        <f t="shared" si="3"/>
        <v>5.2214285714285436E-3</v>
      </c>
      <c r="L13" s="35">
        <f t="shared" si="4"/>
        <v>1.3480000000000004E-2</v>
      </c>
      <c r="M13" s="35">
        <f t="shared" si="4"/>
        <v>4.2800000000000043E-3</v>
      </c>
      <c r="N13">
        <v>0.248</v>
      </c>
      <c r="O13">
        <v>-1.47E-2</v>
      </c>
      <c r="P13">
        <v>4.7000000000000002E-3</v>
      </c>
      <c r="Q13" s="35">
        <f t="shared" si="5"/>
        <v>1.2175000000000075E-2</v>
      </c>
      <c r="R13" s="35">
        <f t="shared" si="6"/>
        <v>2.2380000000000004E-2</v>
      </c>
      <c r="S13" s="35">
        <f t="shared" si="6"/>
        <v>1.2380000000000006E-2</v>
      </c>
      <c r="T13">
        <v>0.22969999999999999</v>
      </c>
      <c r="U13">
        <v>-1.8200000000000001E-2</v>
      </c>
      <c r="V13">
        <v>-5.0000000000000001E-4</v>
      </c>
      <c r="W13" s="35">
        <f t="shared" si="7"/>
        <v>1.0867142857142825E-2</v>
      </c>
      <c r="X13" s="35">
        <f t="shared" si="8"/>
        <v>2.5880000000000007E-2</v>
      </c>
      <c r="Y13" s="35">
        <f t="shared" si="8"/>
        <v>7.1800000000000041E-3</v>
      </c>
      <c r="Z13">
        <v>0.20899999999999999</v>
      </c>
      <c r="AA13">
        <v>-1.95E-2</v>
      </c>
      <c r="AB13">
        <v>2.0999999999999999E-3</v>
      </c>
      <c r="AC13" s="35">
        <f t="shared" si="9"/>
        <v>6.2892857142857195E-3</v>
      </c>
      <c r="AD13" s="35">
        <f t="shared" si="10"/>
        <v>2.7180000000000003E-2</v>
      </c>
      <c r="AE13" s="35">
        <f t="shared" si="10"/>
        <v>9.780000000000004E-3</v>
      </c>
      <c r="AF13">
        <v>0.2208</v>
      </c>
      <c r="AG13">
        <v>3.0999999999999999E-3</v>
      </c>
      <c r="AH13">
        <v>-1.03E-2</v>
      </c>
      <c r="AI13" s="35">
        <f t="shared" si="11"/>
        <v>3.3107142857142502E-3</v>
      </c>
      <c r="AJ13" s="35">
        <f t="shared" si="12"/>
        <v>1.0780000000000005E-2</v>
      </c>
      <c r="AK13" s="35">
        <f t="shared" si="12"/>
        <v>1.7980000000000003E-2</v>
      </c>
      <c r="AL13">
        <v>0.16489999999999999</v>
      </c>
      <c r="AM13">
        <v>-5.6300000000000003E-2</v>
      </c>
      <c r="AN13">
        <v>7.7999999999999996E-3</v>
      </c>
      <c r="AO13" s="35">
        <f t="shared" si="13"/>
        <v>2.7535000000000032E-2</v>
      </c>
      <c r="AP13" s="35">
        <f t="shared" si="14"/>
        <v>6.3980000000000009E-2</v>
      </c>
      <c r="AQ13" s="35">
        <f t="shared" si="14"/>
        <v>1.5480000000000004E-2</v>
      </c>
      <c r="AR13">
        <v>0.12039999999999999</v>
      </c>
      <c r="AS13">
        <v>9.5999999999999992E-3</v>
      </c>
      <c r="AT13">
        <v>-1.5900000000000001E-2</v>
      </c>
      <c r="AU13" s="35">
        <f t="shared" si="15"/>
        <v>3.1805714285714298E-2</v>
      </c>
      <c r="AV13" s="35">
        <f t="shared" si="16"/>
        <v>1.7280000000000004E-2</v>
      </c>
      <c r="AW13" s="35">
        <f t="shared" si="16"/>
        <v>2.3580000000000004E-2</v>
      </c>
      <c r="AX13">
        <v>3.9600000000000003E-2</v>
      </c>
      <c r="AY13">
        <v>-7.4999999999999997E-3</v>
      </c>
      <c r="AZ13">
        <v>1.3299999999999999E-2</v>
      </c>
      <c r="BA13" s="35">
        <f t="shared" si="17"/>
        <v>3.881214285714283E-2</v>
      </c>
      <c r="BB13" s="35">
        <f t="shared" si="18"/>
        <v>1.8000000000000481E-4</v>
      </c>
      <c r="BC13" s="35">
        <f t="shared" si="18"/>
        <v>2.0980000000000006E-2</v>
      </c>
    </row>
    <row r="14" spans="1:55" ht="15">
      <c r="A14" s="1">
        <v>8</v>
      </c>
      <c r="B14">
        <v>0.2271</v>
      </c>
      <c r="C14">
        <v>1.35E-2</v>
      </c>
      <c r="D14">
        <v>-1.41E-2</v>
      </c>
      <c r="E14" s="34">
        <f t="shared" si="0"/>
        <v>9.2178571428571943E-3</v>
      </c>
      <c r="F14" s="34">
        <f t="shared" si="1"/>
        <v>1.6107142857142855E-2</v>
      </c>
      <c r="G14" s="34">
        <f t="shared" si="2"/>
        <v>2.1780000000000004E-2</v>
      </c>
      <c r="H14">
        <v>0.21390000000000001</v>
      </c>
      <c r="I14">
        <v>-1.3100000000000001E-2</v>
      </c>
      <c r="J14">
        <v>6.6E-3</v>
      </c>
      <c r="K14" s="35">
        <f t="shared" si="3"/>
        <v>8.0785714285714627E-3</v>
      </c>
      <c r="L14" s="35">
        <f t="shared" si="4"/>
        <v>2.0780000000000007E-2</v>
      </c>
      <c r="M14" s="35">
        <f t="shared" si="4"/>
        <v>1.4280000000000004E-2</v>
      </c>
      <c r="N14">
        <v>0.25240000000000001</v>
      </c>
      <c r="O14">
        <v>3.0999999999999999E-3</v>
      </c>
      <c r="P14">
        <v>-5.0000000000000001E-3</v>
      </c>
      <c r="Q14" s="35">
        <f t="shared" si="5"/>
        <v>1.657500000000009E-2</v>
      </c>
      <c r="R14" s="35">
        <f t="shared" si="6"/>
        <v>1.0780000000000005E-2</v>
      </c>
      <c r="S14" s="35">
        <f t="shared" si="6"/>
        <v>2.6800000000000044E-3</v>
      </c>
      <c r="T14">
        <v>0.23499999999999999</v>
      </c>
      <c r="U14">
        <v>-2.64E-2</v>
      </c>
      <c r="V14">
        <v>-2.7000000000000001E-3</v>
      </c>
      <c r="W14" s="35">
        <f t="shared" si="7"/>
        <v>1.6167142857142824E-2</v>
      </c>
      <c r="X14" s="35">
        <f t="shared" si="8"/>
        <v>3.4080000000000006E-2</v>
      </c>
      <c r="Y14" s="35">
        <f t="shared" si="8"/>
        <v>4.9800000000000044E-3</v>
      </c>
      <c r="Z14">
        <v>0.23400000000000001</v>
      </c>
      <c r="AA14">
        <v>7.0000000000000001E-3</v>
      </c>
      <c r="AB14">
        <v>2.0999999999999999E-3</v>
      </c>
      <c r="AC14" s="35">
        <f t="shared" si="9"/>
        <v>3.1289285714285742E-2</v>
      </c>
      <c r="AD14" s="35">
        <f t="shared" si="10"/>
        <v>1.4680000000000006E-2</v>
      </c>
      <c r="AE14" s="35">
        <f t="shared" si="10"/>
        <v>9.780000000000004E-3</v>
      </c>
      <c r="AF14">
        <v>0.2177</v>
      </c>
      <c r="AG14">
        <v>1.5E-3</v>
      </c>
      <c r="AH14">
        <v>-2.8999999999999998E-3</v>
      </c>
      <c r="AI14" s="35">
        <f t="shared" si="11"/>
        <v>2.1071428571425854E-4</v>
      </c>
      <c r="AJ14" s="35">
        <f t="shared" si="12"/>
        <v>9.1800000000000041E-3</v>
      </c>
      <c r="AK14" s="35">
        <f t="shared" si="12"/>
        <v>4.7800000000000047E-3</v>
      </c>
      <c r="AL14">
        <v>0.21390000000000001</v>
      </c>
      <c r="AM14">
        <v>-3.8399999999999997E-2</v>
      </c>
      <c r="AN14">
        <v>-1.3100000000000001E-2</v>
      </c>
      <c r="AO14" s="35">
        <f t="shared" si="13"/>
        <v>2.1464999999999984E-2</v>
      </c>
      <c r="AP14" s="35">
        <f t="shared" si="14"/>
        <v>4.6080000000000003E-2</v>
      </c>
      <c r="AQ14" s="35">
        <f t="shared" si="14"/>
        <v>2.0780000000000007E-2</v>
      </c>
      <c r="AR14">
        <v>0.12709999999999999</v>
      </c>
      <c r="AS14">
        <v>3.4200000000000001E-2</v>
      </c>
      <c r="AT14">
        <v>4.5999999999999999E-3</v>
      </c>
      <c r="AU14" s="35">
        <f t="shared" si="15"/>
        <v>3.8505714285714296E-2</v>
      </c>
      <c r="AV14" s="35">
        <f t="shared" si="16"/>
        <v>4.1880000000000007E-2</v>
      </c>
      <c r="AW14" s="35">
        <f t="shared" si="16"/>
        <v>1.2280000000000004E-2</v>
      </c>
      <c r="AX14">
        <v>6.9800000000000001E-2</v>
      </c>
      <c r="AY14">
        <v>2.0899999999999998E-2</v>
      </c>
      <c r="AZ14">
        <v>4.3E-3</v>
      </c>
      <c r="BA14" s="35">
        <f t="shared" si="17"/>
        <v>8.6121428571428321E-3</v>
      </c>
      <c r="BB14" s="35">
        <f t="shared" si="18"/>
        <v>2.8580000000000001E-2</v>
      </c>
      <c r="BC14" s="35">
        <f t="shared" si="18"/>
        <v>1.1980000000000005E-2</v>
      </c>
    </row>
    <row r="15" spans="1:55" ht="15">
      <c r="A15" s="1">
        <v>9</v>
      </c>
      <c r="B15">
        <v>0.2248</v>
      </c>
      <c r="C15">
        <v>4.0000000000000002E-4</v>
      </c>
      <c r="D15">
        <v>-1.6000000000000001E-3</v>
      </c>
      <c r="E15" s="34">
        <f t="shared" si="0"/>
        <v>1.1517857142857191E-2</v>
      </c>
      <c r="F15" s="34">
        <f t="shared" si="1"/>
        <v>3.0071428571428558E-3</v>
      </c>
      <c r="G15" s="34">
        <f t="shared" si="2"/>
        <v>6.0800000000000047E-3</v>
      </c>
      <c r="H15">
        <v>0.214</v>
      </c>
      <c r="I15">
        <v>6.4000000000000003E-3</v>
      </c>
      <c r="J15">
        <v>-3.5000000000000001E-3</v>
      </c>
      <c r="K15" s="35">
        <f t="shared" si="3"/>
        <v>7.9785714285714737E-3</v>
      </c>
      <c r="L15" s="35">
        <f t="shared" si="4"/>
        <v>1.4080000000000006E-2</v>
      </c>
      <c r="M15" s="35">
        <f t="shared" si="4"/>
        <v>4.1800000000000049E-3</v>
      </c>
      <c r="N15">
        <v>0.24460000000000001</v>
      </c>
      <c r="O15">
        <v>-7.0000000000000001E-3</v>
      </c>
      <c r="P15">
        <v>-7.6E-3</v>
      </c>
      <c r="Q15" s="35">
        <f t="shared" si="5"/>
        <v>8.7750000000000883E-3</v>
      </c>
      <c r="R15" s="35">
        <f t="shared" si="6"/>
        <v>6.8000000000000439E-4</v>
      </c>
      <c r="S15" s="35">
        <f t="shared" si="6"/>
        <v>8.0000000000004547E-5</v>
      </c>
      <c r="T15">
        <v>0.23369999999999999</v>
      </c>
      <c r="U15">
        <v>-4.7999999999999996E-3</v>
      </c>
      <c r="V15">
        <v>-1.2999999999999999E-2</v>
      </c>
      <c r="W15" s="35">
        <f t="shared" si="7"/>
        <v>1.4867142857142829E-2</v>
      </c>
      <c r="X15" s="35">
        <f t="shared" si="8"/>
        <v>2.880000000000005E-3</v>
      </c>
      <c r="Y15" s="35">
        <f t="shared" si="8"/>
        <v>2.0680000000000004E-2</v>
      </c>
      <c r="Z15">
        <v>0.2432</v>
      </c>
      <c r="AA15">
        <v>-2.7000000000000001E-3</v>
      </c>
      <c r="AB15">
        <v>-1.8599999999999998E-2</v>
      </c>
      <c r="AC15" s="35">
        <f t="shared" si="9"/>
        <v>4.0489285714285728E-2</v>
      </c>
      <c r="AD15" s="35">
        <f t="shared" si="10"/>
        <v>4.9800000000000044E-3</v>
      </c>
      <c r="AE15" s="35">
        <f t="shared" si="10"/>
        <v>2.6280000000000005E-2</v>
      </c>
      <c r="AF15">
        <v>0.20030000000000001</v>
      </c>
      <c r="AG15">
        <v>1.6000000000000001E-3</v>
      </c>
      <c r="AH15">
        <v>6.4000000000000003E-3</v>
      </c>
      <c r="AI15" s="35">
        <f t="shared" si="11"/>
        <v>1.718928571428574E-2</v>
      </c>
      <c r="AJ15" s="35">
        <f t="shared" si="12"/>
        <v>9.2800000000000053E-3</v>
      </c>
      <c r="AK15" s="35">
        <f t="shared" si="12"/>
        <v>1.4080000000000006E-2</v>
      </c>
      <c r="AL15">
        <v>0.1978</v>
      </c>
      <c r="AM15">
        <v>-2.1700000000000001E-2</v>
      </c>
      <c r="AN15">
        <v>-1.5100000000000001E-2</v>
      </c>
      <c r="AO15" s="35">
        <f t="shared" si="13"/>
        <v>5.3649999999999809E-3</v>
      </c>
      <c r="AP15" s="35">
        <f t="shared" si="14"/>
        <v>2.9380000000000003E-2</v>
      </c>
      <c r="AQ15" s="35">
        <f t="shared" si="14"/>
        <v>2.2780000000000005E-2</v>
      </c>
      <c r="AR15">
        <v>0.17829999999999999</v>
      </c>
      <c r="AS15">
        <v>-5.8999999999999999E-3</v>
      </c>
      <c r="AT15">
        <v>-2.52E-2</v>
      </c>
      <c r="AU15" s="35">
        <f t="shared" si="15"/>
        <v>8.9705714285714291E-2</v>
      </c>
      <c r="AV15" s="35">
        <f t="shared" si="16"/>
        <v>1.7800000000000047E-3</v>
      </c>
      <c r="AW15" s="35">
        <f t="shared" si="16"/>
        <v>3.2880000000000006E-2</v>
      </c>
      <c r="AX15">
        <v>5.5899999999999998E-2</v>
      </c>
      <c r="AY15">
        <v>-1.2699999999999999E-2</v>
      </c>
      <c r="AZ15">
        <v>-1.2800000000000001E-2</v>
      </c>
      <c r="BA15" s="35">
        <f t="shared" si="17"/>
        <v>2.2512142857142835E-2</v>
      </c>
      <c r="BB15" s="35">
        <f t="shared" si="18"/>
        <v>2.0380000000000002E-2</v>
      </c>
      <c r="BC15" s="35">
        <f t="shared" si="18"/>
        <v>2.0480000000000005E-2</v>
      </c>
    </row>
    <row r="16" spans="1:55" ht="15">
      <c r="A16" s="1">
        <v>10</v>
      </c>
      <c r="B16">
        <v>0.21859999999999999</v>
      </c>
      <c r="C16">
        <v>-1.7600000000000001E-2</v>
      </c>
      <c r="D16">
        <v>1.7399999999999999E-2</v>
      </c>
      <c r="E16" s="34">
        <f t="shared" si="0"/>
        <v>1.7717857142857202E-2</v>
      </c>
      <c r="F16" s="34">
        <f t="shared" si="1"/>
        <v>2.0207142857142858E-2</v>
      </c>
      <c r="G16" s="34">
        <f t="shared" si="2"/>
        <v>2.5080000000000005E-2</v>
      </c>
      <c r="H16">
        <v>0.22320000000000001</v>
      </c>
      <c r="I16">
        <v>-4.7000000000000002E-3</v>
      </c>
      <c r="J16">
        <v>-8.5000000000000006E-3</v>
      </c>
      <c r="K16" s="35">
        <f t="shared" si="3"/>
        <v>1.22142857142854E-3</v>
      </c>
      <c r="L16" s="35">
        <f t="shared" si="4"/>
        <v>2.9800000000000043E-3</v>
      </c>
      <c r="M16" s="35">
        <f t="shared" si="4"/>
        <v>1.6180000000000007E-2</v>
      </c>
      <c r="N16">
        <v>0.2379</v>
      </c>
      <c r="O16">
        <v>-2.3599999999999999E-2</v>
      </c>
      <c r="P16">
        <v>-1.2999999999999999E-3</v>
      </c>
      <c r="Q16" s="35">
        <f t="shared" si="5"/>
        <v>2.0750000000000768E-3</v>
      </c>
      <c r="R16" s="35">
        <f t="shared" si="6"/>
        <v>3.1280000000000002E-2</v>
      </c>
      <c r="S16" s="35">
        <f t="shared" si="6"/>
        <v>6.3800000000000046E-3</v>
      </c>
      <c r="T16">
        <v>0.21560000000000001</v>
      </c>
      <c r="U16">
        <v>7.1000000000000004E-3</v>
      </c>
      <c r="V16">
        <v>-1.54E-2</v>
      </c>
      <c r="W16" s="35">
        <f t="shared" si="7"/>
        <v>3.2328571428571484E-3</v>
      </c>
      <c r="X16" s="35">
        <f t="shared" si="8"/>
        <v>1.4780000000000005E-2</v>
      </c>
      <c r="Y16" s="35">
        <f t="shared" si="8"/>
        <v>2.3080000000000003E-2</v>
      </c>
      <c r="Z16">
        <v>0.19739999999999999</v>
      </c>
      <c r="AA16">
        <v>-5.1299999999999998E-2</v>
      </c>
      <c r="AB16">
        <v>1.9E-3</v>
      </c>
      <c r="AC16" s="35">
        <f t="shared" si="9"/>
        <v>5.3107142857142797E-3</v>
      </c>
      <c r="AD16" s="35">
        <f t="shared" si="10"/>
        <v>5.8980000000000005E-2</v>
      </c>
      <c r="AE16" s="35">
        <f t="shared" si="10"/>
        <v>9.5800000000000052E-3</v>
      </c>
      <c r="AF16">
        <v>0.22040000000000001</v>
      </c>
      <c r="AG16">
        <v>-2.0299999999999999E-2</v>
      </c>
      <c r="AH16">
        <v>1.6400000000000001E-2</v>
      </c>
      <c r="AI16" s="35">
        <f t="shared" si="11"/>
        <v>2.9107142857142665E-3</v>
      </c>
      <c r="AJ16" s="35">
        <f t="shared" si="12"/>
        <v>2.7980000000000005E-2</v>
      </c>
      <c r="AK16" s="35">
        <f t="shared" si="12"/>
        <v>2.4080000000000004E-2</v>
      </c>
      <c r="AL16">
        <v>0.1855</v>
      </c>
      <c r="AM16">
        <v>-0.02</v>
      </c>
      <c r="AN16">
        <v>-1.8499999999999999E-2</v>
      </c>
      <c r="AO16" s="35">
        <f t="shared" si="13"/>
        <v>6.9350000000000245E-3</v>
      </c>
      <c r="AP16" s="35">
        <f t="shared" si="14"/>
        <v>2.7680000000000003E-2</v>
      </c>
      <c r="AQ16" s="35">
        <f t="shared" si="14"/>
        <v>2.6180000000000002E-2</v>
      </c>
      <c r="AR16">
        <v>0.16650000000000001</v>
      </c>
      <c r="AS16">
        <v>-4.0800000000000003E-2</v>
      </c>
      <c r="AT16">
        <v>-4.4299999999999999E-2</v>
      </c>
      <c r="AU16" s="35">
        <f t="shared" si="15"/>
        <v>7.7905714285714314E-2</v>
      </c>
      <c r="AV16" s="35">
        <f t="shared" si="16"/>
        <v>4.8480000000000009E-2</v>
      </c>
      <c r="AW16" s="35">
        <f t="shared" si="16"/>
        <v>5.1980000000000005E-2</v>
      </c>
      <c r="AX16">
        <v>5.4899999999999997E-2</v>
      </c>
      <c r="AY16">
        <v>-4.3700000000000003E-2</v>
      </c>
      <c r="AZ16">
        <v>9.1999999999999998E-3</v>
      </c>
      <c r="BA16" s="35">
        <f t="shared" si="17"/>
        <v>2.3512142857142836E-2</v>
      </c>
      <c r="BB16" s="35">
        <f t="shared" si="18"/>
        <v>5.1380000000000009E-2</v>
      </c>
      <c r="BC16" s="35">
        <f t="shared" si="18"/>
        <v>1.6880000000000006E-2</v>
      </c>
    </row>
    <row r="17" spans="1:55" ht="15">
      <c r="A17" s="1">
        <v>11</v>
      </c>
      <c r="B17">
        <v>0.22819999999999999</v>
      </c>
      <c r="C17">
        <v>-1.52E-2</v>
      </c>
      <c r="D17">
        <v>1.15E-2</v>
      </c>
      <c r="E17" s="34">
        <f t="shared" si="0"/>
        <v>8.1178571428572044E-3</v>
      </c>
      <c r="F17" s="34">
        <f t="shared" si="1"/>
        <v>1.7807142857142855E-2</v>
      </c>
      <c r="G17" s="34">
        <f t="shared" si="2"/>
        <v>1.9180000000000003E-2</v>
      </c>
      <c r="H17">
        <v>0.2475</v>
      </c>
      <c r="I17">
        <v>1.0999999999999999E-2</v>
      </c>
      <c r="J17">
        <v>-5.4999999999999997E-3</v>
      </c>
      <c r="K17" s="35">
        <f t="shared" si="3"/>
        <v>2.5521428571428528E-2</v>
      </c>
      <c r="L17" s="35">
        <f t="shared" si="4"/>
        <v>1.8680000000000002E-2</v>
      </c>
      <c r="M17" s="35">
        <f t="shared" si="4"/>
        <v>2.1800000000000049E-3</v>
      </c>
      <c r="N17">
        <v>0.2354</v>
      </c>
      <c r="O17">
        <v>-5.8999999999999999E-3</v>
      </c>
      <c r="P17">
        <v>8.2000000000000007E-3</v>
      </c>
      <c r="Q17" s="35">
        <f t="shared" si="5"/>
        <v>4.2499999999992544E-4</v>
      </c>
      <c r="R17" s="35">
        <f t="shared" si="6"/>
        <v>1.7800000000000047E-3</v>
      </c>
      <c r="S17" s="35">
        <f t="shared" si="6"/>
        <v>1.5880000000000005E-2</v>
      </c>
      <c r="T17">
        <v>0.2074</v>
      </c>
      <c r="U17">
        <v>7.1999999999999998E-3</v>
      </c>
      <c r="V17">
        <v>-1.9099999999999999E-2</v>
      </c>
      <c r="W17" s="35">
        <f t="shared" si="7"/>
        <v>1.1432857142857161E-2</v>
      </c>
      <c r="X17" s="35">
        <f t="shared" si="8"/>
        <v>1.4880000000000004E-2</v>
      </c>
      <c r="Y17" s="35">
        <f t="shared" si="8"/>
        <v>2.6780000000000005E-2</v>
      </c>
      <c r="Z17">
        <v>0.19800000000000001</v>
      </c>
      <c r="AA17">
        <v>-3.3999999999999998E-3</v>
      </c>
      <c r="AB17">
        <v>2.5000000000000001E-2</v>
      </c>
      <c r="AC17" s="35">
        <f t="shared" si="9"/>
        <v>4.7107142857142625E-3</v>
      </c>
      <c r="AD17" s="35">
        <f t="shared" si="10"/>
        <v>4.2800000000000043E-3</v>
      </c>
      <c r="AE17" s="35">
        <f t="shared" si="10"/>
        <v>3.2680000000000008E-2</v>
      </c>
      <c r="AF17">
        <v>0.22550000000000001</v>
      </c>
      <c r="AG17">
        <v>-8.9999999999999998E-4</v>
      </c>
      <c r="AH17">
        <v>1.72E-2</v>
      </c>
      <c r="AI17" s="35">
        <f t="shared" si="11"/>
        <v>8.0107142857142599E-3</v>
      </c>
      <c r="AJ17" s="35">
        <f t="shared" si="12"/>
        <v>6.7800000000000048E-3</v>
      </c>
      <c r="AK17" s="35">
        <f t="shared" si="12"/>
        <v>2.4880000000000006E-2</v>
      </c>
      <c r="AL17">
        <v>0.1857</v>
      </c>
      <c r="AM17">
        <v>-1.8499999999999999E-2</v>
      </c>
      <c r="AN17">
        <v>6.7999999999999996E-3</v>
      </c>
      <c r="AO17" s="35">
        <f t="shared" si="13"/>
        <v>6.7350000000000187E-3</v>
      </c>
      <c r="AP17" s="35">
        <f t="shared" si="14"/>
        <v>2.6180000000000002E-2</v>
      </c>
      <c r="AQ17" s="35">
        <f t="shared" si="14"/>
        <v>1.4480000000000003E-2</v>
      </c>
      <c r="AR17">
        <v>0.18160000000000001</v>
      </c>
      <c r="AS17">
        <v>3.0000000000000001E-3</v>
      </c>
      <c r="AT17">
        <v>-2.5999999999999999E-3</v>
      </c>
      <c r="AU17" s="35">
        <f t="shared" si="15"/>
        <v>9.3005714285714317E-2</v>
      </c>
      <c r="AV17" s="35">
        <f t="shared" si="16"/>
        <v>1.0680000000000005E-2</v>
      </c>
      <c r="AW17" s="35">
        <f t="shared" si="16"/>
        <v>5.0800000000000047E-3</v>
      </c>
      <c r="AX17">
        <v>7.9399999999999998E-2</v>
      </c>
      <c r="AY17">
        <v>-3.15E-2</v>
      </c>
      <c r="AZ17">
        <v>6.3E-3</v>
      </c>
      <c r="BA17" s="35">
        <f t="shared" si="17"/>
        <v>9.878571428571653E-4</v>
      </c>
      <c r="BB17" s="35">
        <f t="shared" si="18"/>
        <v>3.9180000000000006E-2</v>
      </c>
      <c r="BC17" s="35">
        <f t="shared" si="18"/>
        <v>1.3980000000000005E-2</v>
      </c>
    </row>
    <row r="18" spans="1:55" ht="15">
      <c r="A18" s="1">
        <v>12</v>
      </c>
      <c r="B18">
        <v>0.2263</v>
      </c>
      <c r="C18">
        <v>-2.1100000000000001E-2</v>
      </c>
      <c r="D18">
        <v>2.5999999999999999E-2</v>
      </c>
      <c r="E18" s="34">
        <f t="shared" si="0"/>
        <v>1.0017857142857189E-2</v>
      </c>
      <c r="F18" s="34">
        <f t="shared" si="1"/>
        <v>2.3707142857142857E-2</v>
      </c>
      <c r="G18" s="34">
        <f t="shared" si="2"/>
        <v>3.3680000000000002E-2</v>
      </c>
      <c r="H18">
        <v>0.25140000000000001</v>
      </c>
      <c r="I18">
        <v>1.12E-2</v>
      </c>
      <c r="J18">
        <v>-1.2699999999999999E-2</v>
      </c>
      <c r="K18" s="35">
        <f t="shared" si="3"/>
        <v>2.9421428571428543E-2</v>
      </c>
      <c r="L18" s="35">
        <f t="shared" si="4"/>
        <v>1.8880000000000004E-2</v>
      </c>
      <c r="M18" s="35">
        <f t="shared" si="4"/>
        <v>2.0380000000000002E-2</v>
      </c>
      <c r="N18">
        <v>0.23200000000000001</v>
      </c>
      <c r="O18">
        <v>-9.2999999999999992E-3</v>
      </c>
      <c r="P18">
        <v>4.1000000000000003E-3</v>
      </c>
      <c r="Q18" s="35">
        <f t="shared" si="5"/>
        <v>3.8249999999999118E-3</v>
      </c>
      <c r="R18" s="35">
        <f t="shared" si="6"/>
        <v>1.6980000000000002E-2</v>
      </c>
      <c r="S18" s="35">
        <f t="shared" si="6"/>
        <v>1.1780000000000006E-2</v>
      </c>
      <c r="T18">
        <v>0.2172</v>
      </c>
      <c r="U18">
        <v>-1.83E-2</v>
      </c>
      <c r="V18">
        <v>-2.8999999999999998E-3</v>
      </c>
      <c r="W18" s="35">
        <f t="shared" si="7"/>
        <v>1.6328571428571581E-3</v>
      </c>
      <c r="X18" s="35">
        <f t="shared" si="8"/>
        <v>2.5980000000000003E-2</v>
      </c>
      <c r="Y18" s="35">
        <f t="shared" si="8"/>
        <v>4.7800000000000047E-3</v>
      </c>
      <c r="Z18">
        <v>0.22389999999999999</v>
      </c>
      <c r="AA18">
        <v>3.1699999999999999E-2</v>
      </c>
      <c r="AB18">
        <v>-8.9999999999999998E-4</v>
      </c>
      <c r="AC18" s="35">
        <f t="shared" si="9"/>
        <v>2.1189285714285716E-2</v>
      </c>
      <c r="AD18" s="35">
        <f t="shared" si="10"/>
        <v>3.9380000000000005E-2</v>
      </c>
      <c r="AE18" s="35">
        <f t="shared" si="10"/>
        <v>6.7800000000000048E-3</v>
      </c>
      <c r="AF18">
        <v>0.23280000000000001</v>
      </c>
      <c r="AG18">
        <v>-1.2500000000000001E-2</v>
      </c>
      <c r="AH18">
        <v>6.1000000000000004E-3</v>
      </c>
      <c r="AI18" s="35">
        <f t="shared" si="11"/>
        <v>1.5310714285714261E-2</v>
      </c>
      <c r="AJ18" s="35">
        <f t="shared" si="12"/>
        <v>2.0180000000000003E-2</v>
      </c>
      <c r="AK18" s="35">
        <f t="shared" si="12"/>
        <v>1.3780000000000004E-2</v>
      </c>
      <c r="AL18">
        <v>0.1845</v>
      </c>
      <c r="AM18">
        <v>2.4199999999999999E-2</v>
      </c>
      <c r="AN18">
        <v>-8.0000000000000004E-4</v>
      </c>
      <c r="AO18" s="35">
        <f t="shared" si="13"/>
        <v>7.9350000000000254E-3</v>
      </c>
      <c r="AP18" s="35">
        <f t="shared" si="14"/>
        <v>3.1880000000000006E-2</v>
      </c>
      <c r="AQ18" s="35">
        <f t="shared" si="14"/>
        <v>6.8800000000000042E-3</v>
      </c>
      <c r="AR18">
        <v>0.16309999999999999</v>
      </c>
      <c r="AS18">
        <v>2.2599999999999999E-2</v>
      </c>
      <c r="AT18">
        <v>-1.9300000000000001E-2</v>
      </c>
      <c r="AU18" s="35">
        <f t="shared" si="15"/>
        <v>7.45057142857143E-2</v>
      </c>
      <c r="AV18" s="35">
        <f t="shared" si="16"/>
        <v>3.0280000000000001E-2</v>
      </c>
      <c r="AW18" s="35">
        <f t="shared" si="16"/>
        <v>2.6980000000000004E-2</v>
      </c>
      <c r="AX18">
        <v>5.96E-2</v>
      </c>
      <c r="AY18">
        <v>-5.0799999999999998E-2</v>
      </c>
      <c r="AZ18">
        <v>1E-4</v>
      </c>
      <c r="BA18" s="35">
        <f t="shared" si="17"/>
        <v>1.8812142857142833E-2</v>
      </c>
      <c r="BB18" s="35">
        <f t="shared" si="18"/>
        <v>5.8480000000000004E-2</v>
      </c>
      <c r="BC18" s="35">
        <f t="shared" si="18"/>
        <v>7.7800000000000048E-3</v>
      </c>
    </row>
    <row r="19" spans="1:55" ht="15">
      <c r="A19" s="1">
        <v>13</v>
      </c>
      <c r="B19">
        <v>0.2354</v>
      </c>
      <c r="C19">
        <v>-1.7899999999999999E-2</v>
      </c>
      <c r="D19">
        <v>4.5999999999999999E-3</v>
      </c>
      <c r="E19" s="34">
        <f t="shared" si="0"/>
        <v>9.1785714285719244E-4</v>
      </c>
      <c r="F19" s="34">
        <f t="shared" si="1"/>
        <v>2.0507142857142856E-2</v>
      </c>
      <c r="G19" s="34">
        <f t="shared" si="2"/>
        <v>1.2280000000000004E-2</v>
      </c>
      <c r="H19">
        <v>0.24</v>
      </c>
      <c r="I19">
        <v>5.4999999999999997E-3</v>
      </c>
      <c r="J19">
        <v>-3.5000000000000001E-3</v>
      </c>
      <c r="K19" s="35">
        <f t="shared" si="3"/>
        <v>1.8021428571428522E-2</v>
      </c>
      <c r="L19" s="35">
        <f t="shared" si="4"/>
        <v>1.3180000000000004E-2</v>
      </c>
      <c r="M19" s="35">
        <f t="shared" si="4"/>
        <v>4.1800000000000049E-3</v>
      </c>
      <c r="N19">
        <v>0.22670000000000001</v>
      </c>
      <c r="O19">
        <v>-4.7999999999999996E-3</v>
      </c>
      <c r="P19">
        <v>6.6E-3</v>
      </c>
      <c r="Q19" s="35">
        <f t="shared" si="5"/>
        <v>9.124999999999911E-3</v>
      </c>
      <c r="R19" s="35">
        <f t="shared" si="6"/>
        <v>2.880000000000005E-3</v>
      </c>
      <c r="S19" s="35">
        <f t="shared" si="6"/>
        <v>1.4280000000000004E-2</v>
      </c>
      <c r="T19">
        <v>0.23119999999999999</v>
      </c>
      <c r="U19">
        <v>-8.3000000000000001E-3</v>
      </c>
      <c r="V19">
        <v>-1.34E-2</v>
      </c>
      <c r="W19" s="35">
        <f t="shared" si="7"/>
        <v>1.2367142857142827E-2</v>
      </c>
      <c r="X19" s="35">
        <f t="shared" si="8"/>
        <v>1.5980000000000005E-2</v>
      </c>
      <c r="Y19" s="35">
        <f t="shared" si="8"/>
        <v>2.1080000000000005E-2</v>
      </c>
      <c r="Z19">
        <v>0.1734</v>
      </c>
      <c r="AA19">
        <v>1.9599999999999999E-2</v>
      </c>
      <c r="AB19">
        <v>1.9699999999999999E-2</v>
      </c>
      <c r="AC19" s="35">
        <f t="shared" si="9"/>
        <v>2.9310714285714273E-2</v>
      </c>
      <c r="AD19" s="35">
        <f t="shared" si="10"/>
        <v>2.7280000000000006E-2</v>
      </c>
      <c r="AE19" s="35">
        <f t="shared" si="10"/>
        <v>2.7380000000000002E-2</v>
      </c>
      <c r="AF19">
        <v>0.2104</v>
      </c>
      <c r="AG19">
        <v>-8.9999999999999993E-3</v>
      </c>
      <c r="AH19">
        <v>1.32E-2</v>
      </c>
      <c r="AI19" s="35">
        <f t="shared" si="11"/>
        <v>7.0892857142857424E-3</v>
      </c>
      <c r="AJ19" s="35">
        <f t="shared" si="12"/>
        <v>1.6680000000000004E-2</v>
      </c>
      <c r="AK19" s="35">
        <f t="shared" si="12"/>
        <v>2.0880000000000003E-2</v>
      </c>
      <c r="AL19">
        <v>0.2009</v>
      </c>
      <c r="AM19">
        <v>-1.6400000000000001E-2</v>
      </c>
      <c r="AN19">
        <v>-9.7999999999999997E-3</v>
      </c>
      <c r="AO19" s="35">
        <f t="shared" si="13"/>
        <v>8.4649999999999725E-3</v>
      </c>
      <c r="AP19" s="35">
        <f t="shared" si="14"/>
        <v>2.4080000000000004E-2</v>
      </c>
      <c r="AQ19" s="35">
        <f t="shared" si="14"/>
        <v>1.7480000000000002E-2</v>
      </c>
      <c r="AR19">
        <v>0.12230000000000001</v>
      </c>
      <c r="AS19">
        <v>2.0500000000000001E-2</v>
      </c>
      <c r="AT19">
        <v>-3.0499999999999999E-2</v>
      </c>
      <c r="AU19" s="35">
        <f t="shared" si="15"/>
        <v>3.3705714285714311E-2</v>
      </c>
      <c r="AV19" s="35">
        <f t="shared" si="16"/>
        <v>2.8180000000000004E-2</v>
      </c>
      <c r="AW19" s="35">
        <f t="shared" si="16"/>
        <v>3.8180000000000006E-2</v>
      </c>
      <c r="AX19">
        <v>9.6699999999999994E-2</v>
      </c>
      <c r="AY19">
        <v>-5.4699999999999999E-2</v>
      </c>
      <c r="AZ19">
        <v>0.01</v>
      </c>
      <c r="BA19" s="35">
        <f t="shared" si="17"/>
        <v>1.8287857142857161E-2</v>
      </c>
      <c r="BB19" s="35">
        <f t="shared" si="18"/>
        <v>6.2380000000000005E-2</v>
      </c>
      <c r="BC19" s="35">
        <f t="shared" si="18"/>
        <v>1.7680000000000005E-2</v>
      </c>
    </row>
    <row r="20" spans="1:55" ht="15">
      <c r="A20" s="1">
        <v>14</v>
      </c>
      <c r="B20">
        <v>0.2298</v>
      </c>
      <c r="C20">
        <v>-7.7999999999999996E-3</v>
      </c>
      <c r="D20">
        <v>0</v>
      </c>
      <c r="E20" s="34">
        <f t="shared" si="0"/>
        <v>6.5178571428571863E-3</v>
      </c>
      <c r="F20" s="34">
        <f t="shared" si="1"/>
        <v>1.0407142857142854E-2</v>
      </c>
      <c r="G20" s="34">
        <f t="shared" si="2"/>
        <v>7.6800000000000045E-3</v>
      </c>
      <c r="H20">
        <v>0.2414</v>
      </c>
      <c r="I20">
        <v>-5.1999999999999998E-3</v>
      </c>
      <c r="J20">
        <v>-8.6E-3</v>
      </c>
      <c r="K20" s="35">
        <f t="shared" si="3"/>
        <v>1.9421428571428534E-2</v>
      </c>
      <c r="L20" s="35">
        <f t="shared" si="4"/>
        <v>2.4800000000000048E-3</v>
      </c>
      <c r="M20" s="35">
        <f t="shared" si="4"/>
        <v>1.6280000000000003E-2</v>
      </c>
      <c r="N20">
        <v>0.22850000000000001</v>
      </c>
      <c r="O20">
        <v>2.2000000000000001E-3</v>
      </c>
      <c r="P20">
        <v>5.4999999999999997E-3</v>
      </c>
      <c r="Q20" s="35">
        <f t="shared" si="5"/>
        <v>7.3249999999999149E-3</v>
      </c>
      <c r="R20" s="35">
        <f t="shared" si="6"/>
        <v>9.8800000000000051E-3</v>
      </c>
      <c r="S20" s="35">
        <f t="shared" si="6"/>
        <v>1.3180000000000004E-2</v>
      </c>
      <c r="T20">
        <v>0.24490000000000001</v>
      </c>
      <c r="U20">
        <v>-5.5999999999999999E-3</v>
      </c>
      <c r="V20">
        <v>-1.09E-2</v>
      </c>
      <c r="W20" s="35">
        <f t="shared" si="7"/>
        <v>2.6067142857142844E-2</v>
      </c>
      <c r="X20" s="35">
        <f t="shared" si="8"/>
        <v>2.0800000000000046E-3</v>
      </c>
      <c r="Y20" s="35">
        <f t="shared" si="8"/>
        <v>1.8580000000000006E-2</v>
      </c>
      <c r="Z20">
        <v>0.14149999999999999</v>
      </c>
      <c r="AA20">
        <v>7.4000000000000003E-3</v>
      </c>
      <c r="AB20">
        <v>3.32E-2</v>
      </c>
      <c r="AC20" s="35">
        <f t="shared" si="9"/>
        <v>6.1210714285714285E-2</v>
      </c>
      <c r="AD20" s="35">
        <f t="shared" si="10"/>
        <v>1.5080000000000005E-2</v>
      </c>
      <c r="AE20" s="35">
        <f t="shared" si="10"/>
        <v>4.0880000000000007E-2</v>
      </c>
      <c r="AF20">
        <v>0.1986</v>
      </c>
      <c r="AG20">
        <v>-4.3E-3</v>
      </c>
      <c r="AH20">
        <v>6.3E-3</v>
      </c>
      <c r="AI20" s="35">
        <f t="shared" si="11"/>
        <v>1.8889285714285747E-2</v>
      </c>
      <c r="AJ20" s="35">
        <f t="shared" si="12"/>
        <v>3.3800000000000045E-3</v>
      </c>
      <c r="AK20" s="35">
        <f t="shared" si="12"/>
        <v>1.3980000000000005E-2</v>
      </c>
      <c r="AL20">
        <v>0.1966</v>
      </c>
      <c r="AM20">
        <v>-1.6899999999999998E-2</v>
      </c>
      <c r="AN20">
        <v>-1.29E-2</v>
      </c>
      <c r="AO20" s="35">
        <f t="shared" si="13"/>
        <v>4.1649999999999743E-3</v>
      </c>
      <c r="AP20" s="35">
        <f t="shared" si="14"/>
        <v>2.4580000000000005E-2</v>
      </c>
      <c r="AQ20" s="35">
        <f t="shared" si="14"/>
        <v>2.0580000000000005E-2</v>
      </c>
      <c r="AR20">
        <v>0.11849999999999999</v>
      </c>
      <c r="AS20">
        <v>1.0999999999999999E-2</v>
      </c>
      <c r="AT20">
        <v>-5.1000000000000004E-3</v>
      </c>
      <c r="AU20" s="35">
        <f t="shared" si="15"/>
        <v>2.9905714285714299E-2</v>
      </c>
      <c r="AV20" s="35">
        <f t="shared" si="16"/>
        <v>1.8680000000000002E-2</v>
      </c>
      <c r="AW20" s="35">
        <f t="shared" si="16"/>
        <v>2.5800000000000042E-3</v>
      </c>
      <c r="AX20">
        <v>9.2100000000000001E-2</v>
      </c>
      <c r="AY20">
        <v>6.0000000000000001E-3</v>
      </c>
      <c r="AZ20">
        <v>-1.1999999999999999E-3</v>
      </c>
      <c r="BA20" s="35">
        <f t="shared" si="17"/>
        <v>1.3687857142857168E-2</v>
      </c>
      <c r="BB20" s="35">
        <f t="shared" si="18"/>
        <v>1.3680000000000005E-2</v>
      </c>
      <c r="BC20" s="35">
        <f t="shared" si="18"/>
        <v>6.4800000000000049E-3</v>
      </c>
    </row>
    <row r="21" spans="1:55" ht="15">
      <c r="A21" s="1">
        <v>15</v>
      </c>
      <c r="B21">
        <v>0.23300000000000001</v>
      </c>
      <c r="C21">
        <v>9.2999999999999992E-3</v>
      </c>
      <c r="D21">
        <v>-8.6999999999999994E-3</v>
      </c>
      <c r="E21" s="34">
        <f t="shared" si="0"/>
        <v>3.3178571428571779E-3</v>
      </c>
      <c r="F21" s="34">
        <f t="shared" si="1"/>
        <v>1.1907142857142856E-2</v>
      </c>
      <c r="G21" s="34">
        <f t="shared" si="2"/>
        <v>1.6380000000000006E-2</v>
      </c>
      <c r="H21">
        <v>0.22700000000000001</v>
      </c>
      <c r="I21">
        <v>-6.1999999999999998E-3</v>
      </c>
      <c r="J21">
        <v>-1.24E-2</v>
      </c>
      <c r="K21" s="35">
        <f t="shared" si="3"/>
        <v>5.0214285714285378E-3</v>
      </c>
      <c r="L21" s="35">
        <f t="shared" si="4"/>
        <v>1.4800000000000047E-3</v>
      </c>
      <c r="M21" s="35">
        <f t="shared" si="4"/>
        <v>2.0080000000000004E-2</v>
      </c>
      <c r="N21">
        <v>0.25059999999999999</v>
      </c>
      <c r="O21">
        <v>1.4500000000000001E-2</v>
      </c>
      <c r="P21">
        <v>5.1999999999999998E-3</v>
      </c>
      <c r="Q21" s="35">
        <f t="shared" si="5"/>
        <v>1.4775000000000066E-2</v>
      </c>
      <c r="R21" s="35">
        <f t="shared" si="6"/>
        <v>2.2180000000000005E-2</v>
      </c>
      <c r="S21" s="35">
        <f t="shared" si="6"/>
        <v>1.2880000000000004E-2</v>
      </c>
      <c r="T21">
        <v>0.24279999999999999</v>
      </c>
      <c r="U21">
        <v>-2.0400000000000001E-2</v>
      </c>
      <c r="V21">
        <v>-9.5999999999999992E-3</v>
      </c>
      <c r="W21" s="35">
        <f t="shared" si="7"/>
        <v>2.3967142857142826E-2</v>
      </c>
      <c r="X21" s="35">
        <f t="shared" si="8"/>
        <v>2.8080000000000008E-2</v>
      </c>
      <c r="Y21" s="35">
        <f t="shared" si="8"/>
        <v>1.7280000000000004E-2</v>
      </c>
      <c r="Z21">
        <v>0.16930000000000001</v>
      </c>
      <c r="AA21">
        <v>-7.5300000000000006E-2</v>
      </c>
      <c r="AB21">
        <v>1.37E-2</v>
      </c>
      <c r="AC21" s="35">
        <f t="shared" si="9"/>
        <v>3.3410714285714266E-2</v>
      </c>
      <c r="AD21" s="35">
        <f t="shared" si="10"/>
        <v>8.2980000000000012E-2</v>
      </c>
      <c r="AE21" s="35">
        <f t="shared" si="10"/>
        <v>2.1380000000000003E-2</v>
      </c>
      <c r="AF21">
        <v>0.21590000000000001</v>
      </c>
      <c r="AG21">
        <v>-1.1900000000000001E-2</v>
      </c>
      <c r="AH21">
        <v>3.5000000000000001E-3</v>
      </c>
      <c r="AI21" s="35">
        <f t="shared" si="11"/>
        <v>1.5892857142857375E-3</v>
      </c>
      <c r="AJ21" s="35">
        <f t="shared" si="12"/>
        <v>1.9580000000000007E-2</v>
      </c>
      <c r="AK21" s="35">
        <f t="shared" si="12"/>
        <v>1.1180000000000004E-2</v>
      </c>
      <c r="AL21">
        <v>0.17510000000000001</v>
      </c>
      <c r="AM21">
        <v>-2.4500000000000001E-2</v>
      </c>
      <c r="AN21">
        <v>-6.1999999999999998E-3</v>
      </c>
      <c r="AO21" s="35">
        <f t="shared" si="13"/>
        <v>1.7335000000000017E-2</v>
      </c>
      <c r="AP21" s="35">
        <f t="shared" si="14"/>
        <v>3.2180000000000007E-2</v>
      </c>
      <c r="AQ21" s="35">
        <f t="shared" si="14"/>
        <v>1.4800000000000047E-3</v>
      </c>
      <c r="AR21">
        <v>0.1234</v>
      </c>
      <c r="AS21">
        <v>-4.6899999999999997E-2</v>
      </c>
      <c r="AT21">
        <v>-6.1999999999999998E-3</v>
      </c>
      <c r="AU21" s="35">
        <f t="shared" si="15"/>
        <v>3.4805714285714301E-2</v>
      </c>
      <c r="AV21" s="35">
        <f t="shared" si="16"/>
        <v>5.4580000000000004E-2</v>
      </c>
      <c r="AW21" s="35">
        <f t="shared" si="16"/>
        <v>1.4800000000000047E-3</v>
      </c>
      <c r="AX21">
        <v>8.6800000000000002E-2</v>
      </c>
      <c r="AY21">
        <v>-3.8E-3</v>
      </c>
      <c r="AZ21">
        <v>-3.0999999999999999E-3</v>
      </c>
      <c r="BA21" s="35">
        <f t="shared" si="17"/>
        <v>8.3878571428571691E-3</v>
      </c>
      <c r="BB21" s="35">
        <f t="shared" si="18"/>
        <v>3.8800000000000045E-3</v>
      </c>
      <c r="BC21" s="35">
        <f t="shared" si="18"/>
        <v>4.5800000000000042E-3</v>
      </c>
    </row>
    <row r="22" spans="1:55" ht="15">
      <c r="A22" s="1">
        <v>16</v>
      </c>
      <c r="B22">
        <v>0.23649999999999999</v>
      </c>
      <c r="C22">
        <v>9.2999999999999992E-3</v>
      </c>
      <c r="D22">
        <v>-1.4999999999999999E-2</v>
      </c>
      <c r="E22" s="34">
        <f t="shared" si="0"/>
        <v>1.8214285714279743E-4</v>
      </c>
      <c r="F22" s="34">
        <f t="shared" si="1"/>
        <v>1.1907142857142856E-2</v>
      </c>
      <c r="G22" s="34">
        <f t="shared" si="2"/>
        <v>2.2680000000000006E-2</v>
      </c>
      <c r="H22">
        <v>0.2457</v>
      </c>
      <c r="I22">
        <v>-4.5199999999999997E-2</v>
      </c>
      <c r="J22">
        <v>-2.5000000000000001E-3</v>
      </c>
      <c r="K22" s="35">
        <f t="shared" si="3"/>
        <v>2.3721428571428532E-2</v>
      </c>
      <c r="L22" s="35">
        <f t="shared" si="4"/>
        <v>5.2880000000000003E-2</v>
      </c>
      <c r="M22" s="35">
        <f t="shared" si="4"/>
        <v>5.180000000000004E-3</v>
      </c>
      <c r="N22">
        <v>0.25800000000000001</v>
      </c>
      <c r="O22">
        <v>-1.46E-2</v>
      </c>
      <c r="P22">
        <v>1.0200000000000001E-2</v>
      </c>
      <c r="Q22" s="35">
        <f t="shared" si="5"/>
        <v>2.2175000000000084E-2</v>
      </c>
      <c r="R22" s="35">
        <f t="shared" si="6"/>
        <v>2.2280000000000005E-2</v>
      </c>
      <c r="S22" s="35">
        <f t="shared" si="6"/>
        <v>1.7880000000000007E-2</v>
      </c>
      <c r="T22">
        <v>0.2409</v>
      </c>
      <c r="U22">
        <v>-2.2200000000000001E-2</v>
      </c>
      <c r="V22">
        <v>-4.3E-3</v>
      </c>
      <c r="W22" s="35">
        <f t="shared" si="7"/>
        <v>2.2067142857142841E-2</v>
      </c>
      <c r="X22" s="35">
        <f t="shared" si="8"/>
        <v>2.9880000000000004E-2</v>
      </c>
      <c r="Y22" s="35">
        <f t="shared" si="8"/>
        <v>3.3800000000000045E-3</v>
      </c>
      <c r="Z22">
        <v>0.2243</v>
      </c>
      <c r="AA22">
        <v>4.8999999999999998E-3</v>
      </c>
      <c r="AB22">
        <v>4.3E-3</v>
      </c>
      <c r="AC22" s="35">
        <f t="shared" si="9"/>
        <v>2.1589285714285728E-2</v>
      </c>
      <c r="AD22" s="35">
        <f t="shared" si="10"/>
        <v>1.2580000000000004E-2</v>
      </c>
      <c r="AE22" s="35">
        <f t="shared" si="10"/>
        <v>1.1980000000000005E-2</v>
      </c>
      <c r="AF22">
        <v>0.21870000000000001</v>
      </c>
      <c r="AG22">
        <v>8.0000000000000004E-4</v>
      </c>
      <c r="AH22">
        <v>-7.7000000000000002E-3</v>
      </c>
      <c r="AI22" s="35">
        <f t="shared" si="11"/>
        <v>1.2107142857142594E-3</v>
      </c>
      <c r="AJ22" s="35">
        <f t="shared" si="12"/>
        <v>8.4800000000000049E-3</v>
      </c>
      <c r="AK22" s="35">
        <f t="shared" si="12"/>
        <v>1.5380000000000005E-2</v>
      </c>
      <c r="AL22">
        <v>0.19350000000000001</v>
      </c>
      <c r="AM22">
        <v>-3.4200000000000001E-2</v>
      </c>
      <c r="AN22">
        <v>-1.4E-2</v>
      </c>
      <c r="AO22" s="35">
        <f t="shared" si="13"/>
        <v>1.0649999999999826E-3</v>
      </c>
      <c r="AP22" s="35">
        <f t="shared" si="14"/>
        <v>4.1880000000000007E-2</v>
      </c>
      <c r="AQ22" s="35">
        <f t="shared" si="14"/>
        <v>2.1680000000000005E-2</v>
      </c>
      <c r="AR22">
        <v>7.4200000000000002E-2</v>
      </c>
      <c r="AS22">
        <v>-4.4499999999999998E-2</v>
      </c>
      <c r="AT22">
        <v>-2.2000000000000001E-3</v>
      </c>
      <c r="AU22" s="35">
        <f t="shared" si="15"/>
        <v>1.4394285714285693E-2</v>
      </c>
      <c r="AV22" s="35">
        <f t="shared" si="16"/>
        <v>5.2180000000000004E-2</v>
      </c>
      <c r="AW22" s="35">
        <f t="shared" si="16"/>
        <v>5.480000000000004E-3</v>
      </c>
      <c r="AX22">
        <v>6.6100000000000006E-2</v>
      </c>
      <c r="AY22">
        <v>-7.3000000000000001E-3</v>
      </c>
      <c r="AZ22">
        <v>8.3999999999999995E-3</v>
      </c>
      <c r="BA22" s="35">
        <f t="shared" si="17"/>
        <v>1.2312142857142827E-2</v>
      </c>
      <c r="BB22" s="35">
        <f t="shared" si="18"/>
        <v>3.8000000000000447E-4</v>
      </c>
      <c r="BC22" s="35">
        <f t="shared" si="18"/>
        <v>1.6080000000000004E-2</v>
      </c>
    </row>
    <row r="23" spans="1:55" ht="15">
      <c r="A23" s="1">
        <v>17</v>
      </c>
      <c r="B23">
        <v>0.2389</v>
      </c>
      <c r="C23">
        <v>9.7000000000000003E-3</v>
      </c>
      <c r="D23">
        <v>-2.0899999999999998E-2</v>
      </c>
      <c r="E23" s="34">
        <f t="shared" si="0"/>
        <v>2.5821428571428107E-3</v>
      </c>
      <c r="F23" s="34">
        <f t="shared" si="1"/>
        <v>1.2307142857142857E-2</v>
      </c>
      <c r="G23" s="34">
        <f t="shared" si="2"/>
        <v>2.8580000000000001E-2</v>
      </c>
      <c r="H23">
        <v>0.21629999999999999</v>
      </c>
      <c r="I23">
        <v>-2.1299999999999999E-2</v>
      </c>
      <c r="J23">
        <v>-1.4999999999999999E-2</v>
      </c>
      <c r="K23" s="35">
        <f t="shared" si="3"/>
        <v>5.6785714285714772E-3</v>
      </c>
      <c r="L23" s="35">
        <f t="shared" si="4"/>
        <v>2.8980000000000006E-2</v>
      </c>
      <c r="M23" s="35">
        <f t="shared" si="4"/>
        <v>2.2680000000000006E-2</v>
      </c>
      <c r="N23">
        <v>0.26490000000000002</v>
      </c>
      <c r="O23">
        <v>-1.6000000000000001E-3</v>
      </c>
      <c r="P23">
        <v>7.7999999999999996E-3</v>
      </c>
      <c r="Q23" s="35">
        <f t="shared" si="5"/>
        <v>2.9075000000000101E-2</v>
      </c>
      <c r="R23" s="35">
        <f t="shared" si="6"/>
        <v>6.0800000000000047E-3</v>
      </c>
      <c r="S23" s="35">
        <f t="shared" si="6"/>
        <v>1.5480000000000004E-2</v>
      </c>
      <c r="T23">
        <v>0.23330000000000001</v>
      </c>
      <c r="U23">
        <v>-2.76E-2</v>
      </c>
      <c r="V23">
        <v>-1.3899999999999999E-2</v>
      </c>
      <c r="W23" s="35">
        <f t="shared" si="7"/>
        <v>1.4467142857142845E-2</v>
      </c>
      <c r="X23" s="35">
        <f t="shared" si="8"/>
        <v>3.5280000000000006E-2</v>
      </c>
      <c r="Y23" s="35">
        <f t="shared" si="8"/>
        <v>2.1580000000000002E-2</v>
      </c>
      <c r="Z23">
        <v>0.23730000000000001</v>
      </c>
      <c r="AA23">
        <v>4.1000000000000003E-3</v>
      </c>
      <c r="AB23">
        <v>5.1000000000000004E-3</v>
      </c>
      <c r="AC23" s="35">
        <f t="shared" si="9"/>
        <v>3.4589285714285739E-2</v>
      </c>
      <c r="AD23" s="35">
        <f t="shared" si="10"/>
        <v>1.1780000000000006E-2</v>
      </c>
      <c r="AE23" s="35">
        <f t="shared" si="10"/>
        <v>1.2780000000000005E-2</v>
      </c>
      <c r="AF23">
        <v>0.23100000000000001</v>
      </c>
      <c r="AG23">
        <v>-1.21E-2</v>
      </c>
      <c r="AH23">
        <v>-1.89E-2</v>
      </c>
      <c r="AI23" s="35">
        <f t="shared" si="11"/>
        <v>1.3510714285714265E-2</v>
      </c>
      <c r="AJ23" s="35">
        <f t="shared" si="12"/>
        <v>1.9780000000000006E-2</v>
      </c>
      <c r="AK23" s="35">
        <f t="shared" si="12"/>
        <v>2.6580000000000006E-2</v>
      </c>
      <c r="AL23">
        <v>0.1958</v>
      </c>
      <c r="AM23">
        <v>-3.6700000000000003E-2</v>
      </c>
      <c r="AN23">
        <v>-1.7999999999999999E-2</v>
      </c>
      <c r="AO23" s="35">
        <f t="shared" si="13"/>
        <v>3.3649999999999791E-3</v>
      </c>
      <c r="AP23" s="35">
        <f t="shared" si="14"/>
        <v>4.438000000000001E-2</v>
      </c>
      <c r="AQ23" s="35">
        <f t="shared" si="14"/>
        <v>2.5680000000000001E-2</v>
      </c>
      <c r="AR23">
        <v>5.91E-2</v>
      </c>
      <c r="AS23">
        <v>-1.49E-2</v>
      </c>
      <c r="AT23">
        <v>-5.1999999999999998E-3</v>
      </c>
      <c r="AU23" s="35">
        <f t="shared" si="15"/>
        <v>2.9494285714285695E-2</v>
      </c>
      <c r="AV23" s="35">
        <f t="shared" si="16"/>
        <v>2.2580000000000003E-2</v>
      </c>
      <c r="AW23" s="35">
        <f t="shared" si="16"/>
        <v>2.4800000000000048E-3</v>
      </c>
      <c r="AX23">
        <v>9.06E-2</v>
      </c>
      <c r="AY23">
        <v>-8.5000000000000006E-3</v>
      </c>
      <c r="AZ23">
        <v>6.4999999999999997E-3</v>
      </c>
      <c r="BA23" s="35">
        <f t="shared" si="17"/>
        <v>1.2187857142857167E-2</v>
      </c>
      <c r="BB23" s="35">
        <f t="shared" si="18"/>
        <v>1.6180000000000007E-2</v>
      </c>
      <c r="BC23" s="35">
        <f t="shared" si="18"/>
        <v>1.4180000000000005E-2</v>
      </c>
    </row>
    <row r="24" spans="1:55" ht="15">
      <c r="A24" s="1">
        <v>18</v>
      </c>
      <c r="B24">
        <v>0.2354</v>
      </c>
      <c r="C24">
        <v>6.4999999999999997E-3</v>
      </c>
      <c r="D24">
        <v>-1.9099999999999999E-2</v>
      </c>
      <c r="E24" s="34">
        <f t="shared" si="0"/>
        <v>9.1785714285719244E-4</v>
      </c>
      <c r="F24" s="34">
        <f t="shared" si="1"/>
        <v>9.1071428571428553E-3</v>
      </c>
      <c r="G24" s="34">
        <f t="shared" si="2"/>
        <v>2.6780000000000005E-2</v>
      </c>
      <c r="H24">
        <v>0.22559999999999999</v>
      </c>
      <c r="I24">
        <v>-1.2999999999999999E-2</v>
      </c>
      <c r="J24">
        <v>0</v>
      </c>
      <c r="K24" s="35">
        <f t="shared" si="3"/>
        <v>3.6214285714285255E-3</v>
      </c>
      <c r="L24" s="35">
        <f t="shared" si="4"/>
        <v>2.0680000000000004E-2</v>
      </c>
      <c r="M24" s="35">
        <f t="shared" si="4"/>
        <v>7.6800000000000045E-3</v>
      </c>
      <c r="N24">
        <v>0.25119999999999998</v>
      </c>
      <c r="O24">
        <v>9.1999999999999998E-3</v>
      </c>
      <c r="P24">
        <v>4.5999999999999999E-3</v>
      </c>
      <c r="Q24" s="35">
        <f t="shared" si="5"/>
        <v>1.5375000000000055E-2</v>
      </c>
      <c r="R24" s="35">
        <f t="shared" si="6"/>
        <v>1.6880000000000006E-2</v>
      </c>
      <c r="S24" s="35">
        <f t="shared" si="6"/>
        <v>1.2280000000000004E-2</v>
      </c>
      <c r="T24">
        <v>0.23519999999999999</v>
      </c>
      <c r="U24">
        <v>-2.3E-2</v>
      </c>
      <c r="V24">
        <v>-1.4500000000000001E-2</v>
      </c>
      <c r="W24" s="35">
        <f t="shared" si="7"/>
        <v>1.636714285714283E-2</v>
      </c>
      <c r="X24" s="35">
        <f t="shared" si="8"/>
        <v>3.0680000000000006E-2</v>
      </c>
      <c r="Y24" s="35">
        <f t="shared" si="8"/>
        <v>2.2180000000000005E-2</v>
      </c>
      <c r="Z24">
        <v>0.249</v>
      </c>
      <c r="AA24">
        <v>1E-3</v>
      </c>
      <c r="AB24">
        <v>1.4E-3</v>
      </c>
      <c r="AC24" s="35">
        <f t="shared" si="9"/>
        <v>4.6289285714285727E-2</v>
      </c>
      <c r="AD24" s="35">
        <f t="shared" si="10"/>
        <v>8.6800000000000037E-3</v>
      </c>
      <c r="AE24" s="35">
        <f t="shared" si="10"/>
        <v>9.0800000000000047E-3</v>
      </c>
      <c r="AF24">
        <v>0.20880000000000001</v>
      </c>
      <c r="AG24">
        <v>-8.3999999999999995E-3</v>
      </c>
      <c r="AH24">
        <v>-9.1000000000000004E-3</v>
      </c>
      <c r="AI24" s="35">
        <f t="shared" si="11"/>
        <v>8.6892857142857327E-3</v>
      </c>
      <c r="AJ24" s="35">
        <f t="shared" si="12"/>
        <v>1.6080000000000004E-2</v>
      </c>
      <c r="AK24" s="35">
        <f t="shared" si="12"/>
        <v>1.6780000000000003E-2</v>
      </c>
      <c r="AL24">
        <v>0.1855</v>
      </c>
      <c r="AM24">
        <v>1.6000000000000001E-3</v>
      </c>
      <c r="AN24">
        <v>-1.67E-2</v>
      </c>
      <c r="AO24" s="35">
        <f t="shared" si="13"/>
        <v>6.9350000000000245E-3</v>
      </c>
      <c r="AP24" s="35">
        <f t="shared" si="14"/>
        <v>9.2800000000000053E-3</v>
      </c>
      <c r="AQ24" s="35">
        <f t="shared" si="14"/>
        <v>2.4380000000000006E-2</v>
      </c>
      <c r="AR24">
        <v>0.1074</v>
      </c>
      <c r="AS24">
        <v>-3.3099999999999997E-2</v>
      </c>
      <c r="AT24">
        <v>-3.9899999999999998E-2</v>
      </c>
      <c r="AU24" s="35">
        <f t="shared" si="15"/>
        <v>1.8805714285714301E-2</v>
      </c>
      <c r="AV24" s="35">
        <f t="shared" si="16"/>
        <v>4.0780000000000004E-2</v>
      </c>
      <c r="AW24" s="35">
        <f t="shared" si="16"/>
        <v>4.7580000000000004E-2</v>
      </c>
      <c r="AX24">
        <v>7.3499999999999996E-2</v>
      </c>
      <c r="AY24">
        <v>-6.9999999999999999E-4</v>
      </c>
      <c r="AZ24">
        <v>-3.0000000000000001E-3</v>
      </c>
      <c r="BA24" s="35">
        <f t="shared" si="17"/>
        <v>4.9121428571428372E-3</v>
      </c>
      <c r="BB24" s="35">
        <f t="shared" si="18"/>
        <v>6.9800000000000044E-3</v>
      </c>
      <c r="BC24" s="35">
        <f t="shared" si="18"/>
        <v>4.6800000000000045E-3</v>
      </c>
    </row>
    <row r="25" spans="1:55" ht="15">
      <c r="A25" s="1">
        <v>19</v>
      </c>
      <c r="B25">
        <v>0.216</v>
      </c>
      <c r="C25">
        <v>3.5000000000000001E-3</v>
      </c>
      <c r="D25">
        <v>-8.3000000000000001E-3</v>
      </c>
      <c r="E25" s="34">
        <f t="shared" si="0"/>
        <v>2.0317857142857193E-2</v>
      </c>
      <c r="F25" s="34">
        <f t="shared" si="1"/>
        <v>6.1071428571428561E-3</v>
      </c>
      <c r="G25" s="34">
        <f t="shared" si="2"/>
        <v>1.5980000000000005E-2</v>
      </c>
      <c r="H25">
        <v>0.22070000000000001</v>
      </c>
      <c r="I25">
        <v>-4.1999999999999997E-3</v>
      </c>
      <c r="J25">
        <v>8.5000000000000006E-3</v>
      </c>
      <c r="K25" s="35">
        <f t="shared" si="3"/>
        <v>1.2785714285714622E-3</v>
      </c>
      <c r="L25" s="35">
        <f t="shared" si="4"/>
        <v>3.4800000000000048E-3</v>
      </c>
      <c r="M25" s="35">
        <f t="shared" si="4"/>
        <v>1.6180000000000007E-2</v>
      </c>
      <c r="N25">
        <v>0.2495</v>
      </c>
      <c r="O25">
        <v>1.4E-2</v>
      </c>
      <c r="P25">
        <v>6.9999999999999999E-4</v>
      </c>
      <c r="Q25" s="35">
        <f t="shared" si="5"/>
        <v>1.3675000000000076E-2</v>
      </c>
      <c r="R25" s="35">
        <f t="shared" si="6"/>
        <v>2.1680000000000005E-2</v>
      </c>
      <c r="S25" s="35">
        <f t="shared" si="6"/>
        <v>8.3800000000000038E-3</v>
      </c>
      <c r="T25">
        <v>0.23680000000000001</v>
      </c>
      <c r="U25">
        <v>-2.6200000000000001E-2</v>
      </c>
      <c r="V25">
        <v>-1.5900000000000001E-2</v>
      </c>
      <c r="W25" s="35">
        <f t="shared" si="7"/>
        <v>1.7967142857142848E-2</v>
      </c>
      <c r="X25" s="35">
        <f t="shared" si="8"/>
        <v>3.3880000000000007E-2</v>
      </c>
      <c r="Y25" s="35">
        <f t="shared" si="8"/>
        <v>2.3580000000000004E-2</v>
      </c>
      <c r="Z25">
        <v>0.26669999999999999</v>
      </c>
      <c r="AA25">
        <v>1.14E-2</v>
      </c>
      <c r="AB25">
        <v>-3.8E-3</v>
      </c>
      <c r="AC25" s="35">
        <f t="shared" si="9"/>
        <v>6.3989285714285721E-2</v>
      </c>
      <c r="AD25" s="35">
        <f t="shared" si="10"/>
        <v>1.9080000000000007E-2</v>
      </c>
      <c r="AE25" s="35">
        <f t="shared" si="10"/>
        <v>3.8800000000000045E-3</v>
      </c>
      <c r="AF25">
        <v>0.19520000000000001</v>
      </c>
      <c r="AG25">
        <v>-4.7999999999999996E-3</v>
      </c>
      <c r="AH25">
        <v>2.8999999999999998E-3</v>
      </c>
      <c r="AI25" s="35">
        <f t="shared" si="11"/>
        <v>2.2289285714285734E-2</v>
      </c>
      <c r="AJ25" s="35">
        <f t="shared" si="12"/>
        <v>2.880000000000005E-3</v>
      </c>
      <c r="AK25" s="35">
        <f t="shared" si="12"/>
        <v>1.0580000000000004E-2</v>
      </c>
      <c r="AL25">
        <v>0.18529999999999999</v>
      </c>
      <c r="AM25">
        <v>-1.8100000000000002E-2</v>
      </c>
      <c r="AN25">
        <v>-1.2999999999999999E-2</v>
      </c>
      <c r="AO25" s="35">
        <f t="shared" si="13"/>
        <v>7.1350000000000302E-3</v>
      </c>
      <c r="AP25" s="35">
        <f t="shared" si="14"/>
        <v>2.5780000000000004E-2</v>
      </c>
      <c r="AQ25" s="35">
        <f t="shared" si="14"/>
        <v>2.0680000000000004E-2</v>
      </c>
      <c r="AR25">
        <v>4.19E-2</v>
      </c>
      <c r="AS25">
        <v>-3.1800000000000002E-2</v>
      </c>
      <c r="AT25">
        <v>1.0999999999999999E-2</v>
      </c>
      <c r="AU25" s="35">
        <f t="shared" si="15"/>
        <v>4.6694285714285695E-2</v>
      </c>
      <c r="AV25" s="35">
        <f t="shared" si="16"/>
        <v>3.9480000000000008E-2</v>
      </c>
      <c r="AW25" s="35">
        <f t="shared" si="16"/>
        <v>1.8680000000000002E-2</v>
      </c>
      <c r="AX25">
        <v>6.7299999999999999E-2</v>
      </c>
      <c r="AY25">
        <v>1.2999999999999999E-3</v>
      </c>
      <c r="AZ25">
        <v>2.5999999999999999E-3</v>
      </c>
      <c r="BA25" s="35">
        <f t="shared" si="17"/>
        <v>1.1112142857142834E-2</v>
      </c>
      <c r="BB25" s="35">
        <f t="shared" si="18"/>
        <v>8.9800000000000053E-3</v>
      </c>
      <c r="BC25" s="35">
        <f t="shared" si="18"/>
        <v>1.0280000000000004E-2</v>
      </c>
    </row>
    <row r="26" spans="1:55" ht="15">
      <c r="A26" s="1">
        <v>20</v>
      </c>
      <c r="B26">
        <v>0.23430000000000001</v>
      </c>
      <c r="C26">
        <v>2.0400000000000001E-2</v>
      </c>
      <c r="D26">
        <v>-1.4500000000000001E-2</v>
      </c>
      <c r="E26" s="34">
        <f t="shared" si="0"/>
        <v>2.0178571428571823E-3</v>
      </c>
      <c r="F26" s="34">
        <f t="shared" si="1"/>
        <v>2.3007142857142858E-2</v>
      </c>
      <c r="G26" s="34">
        <f t="shared" si="2"/>
        <v>2.2180000000000005E-2</v>
      </c>
      <c r="H26">
        <v>0.23139999999999999</v>
      </c>
      <c r="I26">
        <v>8.8999999999999999E-3</v>
      </c>
      <c r="J26">
        <v>6.6E-3</v>
      </c>
      <c r="K26" s="35">
        <f t="shared" si="3"/>
        <v>9.4214285714285251E-3</v>
      </c>
      <c r="L26" s="35">
        <f t="shared" si="4"/>
        <v>1.6580000000000004E-2</v>
      </c>
      <c r="M26" s="35">
        <f t="shared" si="4"/>
        <v>1.4280000000000004E-2</v>
      </c>
      <c r="N26">
        <v>0.2545</v>
      </c>
      <c r="O26">
        <v>1.6999999999999999E-3</v>
      </c>
      <c r="P26">
        <v>-1.8E-3</v>
      </c>
      <c r="Q26" s="35">
        <f t="shared" si="5"/>
        <v>1.867500000000008E-2</v>
      </c>
      <c r="R26" s="35">
        <f t="shared" si="6"/>
        <v>9.3800000000000047E-3</v>
      </c>
      <c r="S26" s="35">
        <f t="shared" si="6"/>
        <v>5.880000000000005E-3</v>
      </c>
      <c r="T26">
        <v>0.2215</v>
      </c>
      <c r="U26">
        <v>-9.5999999999999992E-3</v>
      </c>
      <c r="V26">
        <v>-1.8E-3</v>
      </c>
      <c r="W26" s="35">
        <f t="shared" si="7"/>
        <v>2.6671428571428402E-3</v>
      </c>
      <c r="X26" s="35">
        <f t="shared" si="8"/>
        <v>1.7280000000000004E-2</v>
      </c>
      <c r="Y26" s="35">
        <f t="shared" si="8"/>
        <v>5.880000000000005E-3</v>
      </c>
      <c r="Z26">
        <v>0.24759999999999999</v>
      </c>
      <c r="AA26">
        <v>1.1999999999999999E-3</v>
      </c>
      <c r="AB26">
        <v>5.7999999999999996E-3</v>
      </c>
      <c r="AC26" s="35">
        <f t="shared" si="9"/>
        <v>4.4889285714285715E-2</v>
      </c>
      <c r="AD26" s="35">
        <f t="shared" si="10"/>
        <v>8.8800000000000042E-3</v>
      </c>
      <c r="AE26" s="35">
        <f t="shared" si="10"/>
        <v>1.3480000000000004E-2</v>
      </c>
      <c r="AF26">
        <v>0.19220000000000001</v>
      </c>
      <c r="AG26">
        <v>-1.5900000000000001E-2</v>
      </c>
      <c r="AH26">
        <v>2.0199999999999999E-2</v>
      </c>
      <c r="AI26" s="35">
        <f t="shared" si="11"/>
        <v>2.5289285714285736E-2</v>
      </c>
      <c r="AJ26" s="35">
        <f t="shared" si="12"/>
        <v>2.3580000000000004E-2</v>
      </c>
      <c r="AK26" s="35">
        <f t="shared" si="12"/>
        <v>2.7880000000000002E-2</v>
      </c>
      <c r="AL26">
        <v>0.18490000000000001</v>
      </c>
      <c r="AM26">
        <v>-5.1000000000000004E-3</v>
      </c>
      <c r="AN26">
        <v>-7.3000000000000001E-3</v>
      </c>
      <c r="AO26" s="35">
        <f t="shared" si="13"/>
        <v>7.5350000000000139E-3</v>
      </c>
      <c r="AP26" s="35">
        <f t="shared" si="14"/>
        <v>2.5800000000000042E-3</v>
      </c>
      <c r="AQ26" s="35">
        <f t="shared" si="14"/>
        <v>3.8000000000000447E-4</v>
      </c>
      <c r="AR26">
        <v>2.1999999999999999E-2</v>
      </c>
      <c r="AS26">
        <v>7.4999999999999997E-3</v>
      </c>
      <c r="AT26">
        <v>3.6900000000000002E-2</v>
      </c>
      <c r="AU26" s="35">
        <f t="shared" si="15"/>
        <v>6.6594285714285689E-2</v>
      </c>
      <c r="AV26" s="35">
        <f t="shared" si="16"/>
        <v>1.5180000000000004E-2</v>
      </c>
      <c r="AW26" s="35">
        <f t="shared" si="16"/>
        <v>4.4580000000000009E-2</v>
      </c>
      <c r="AX26">
        <v>0.10730000000000001</v>
      </c>
      <c r="AY26">
        <v>-4.82E-2</v>
      </c>
      <c r="AZ26">
        <v>-1.4800000000000001E-2</v>
      </c>
      <c r="BA26" s="35">
        <f t="shared" si="17"/>
        <v>2.8887857142857173E-2</v>
      </c>
      <c r="BB26" s="35">
        <f t="shared" si="18"/>
        <v>5.5880000000000006E-2</v>
      </c>
      <c r="BC26" s="35">
        <f t="shared" si="18"/>
        <v>2.2480000000000007E-2</v>
      </c>
    </row>
    <row r="27" spans="1:55" ht="15">
      <c r="A27" s="1">
        <v>21</v>
      </c>
      <c r="B27">
        <v>0.23499999999999999</v>
      </c>
      <c r="C27">
        <v>1.5599999999999999E-2</v>
      </c>
      <c r="D27">
        <v>-2.8000000000000001E-2</v>
      </c>
      <c r="E27" s="34">
        <f t="shared" si="0"/>
        <v>1.3178571428572039E-3</v>
      </c>
      <c r="F27" s="34">
        <f t="shared" si="1"/>
        <v>1.8207142857142856E-2</v>
      </c>
      <c r="G27" s="34">
        <f t="shared" si="2"/>
        <v>3.5680000000000003E-2</v>
      </c>
      <c r="H27">
        <v>0.1946</v>
      </c>
      <c r="I27">
        <v>-9.7999999999999997E-3</v>
      </c>
      <c r="J27">
        <v>-3.5999999999999999E-3</v>
      </c>
      <c r="K27" s="35">
        <f t="shared" si="3"/>
        <v>2.7378571428571474E-2</v>
      </c>
      <c r="L27" s="35">
        <f t="shared" si="4"/>
        <v>1.7480000000000002E-2</v>
      </c>
      <c r="M27" s="35">
        <f t="shared" si="4"/>
        <v>4.0800000000000046E-3</v>
      </c>
      <c r="N27">
        <v>0.2671</v>
      </c>
      <c r="O27">
        <v>-7.3000000000000001E-3</v>
      </c>
      <c r="P27">
        <v>-2.0000000000000001E-4</v>
      </c>
      <c r="Q27" s="35">
        <f t="shared" si="5"/>
        <v>3.1275000000000081E-2</v>
      </c>
      <c r="R27" s="35">
        <f t="shared" si="6"/>
        <v>3.8000000000000447E-4</v>
      </c>
      <c r="S27" s="35">
        <f t="shared" si="6"/>
        <v>7.4800000000000049E-3</v>
      </c>
      <c r="T27">
        <v>0.23430000000000001</v>
      </c>
      <c r="U27">
        <v>-1.77E-2</v>
      </c>
      <c r="V27">
        <v>-5.0000000000000001E-4</v>
      </c>
      <c r="W27" s="35">
        <f t="shared" si="7"/>
        <v>1.5467142857142846E-2</v>
      </c>
      <c r="X27" s="35">
        <f t="shared" si="8"/>
        <v>2.5380000000000007E-2</v>
      </c>
      <c r="Y27" s="35">
        <f t="shared" si="8"/>
        <v>7.1800000000000041E-3</v>
      </c>
      <c r="Z27">
        <v>0.24929999999999999</v>
      </c>
      <c r="AA27">
        <v>1.44E-2</v>
      </c>
      <c r="AB27">
        <v>-1.1999999999999999E-3</v>
      </c>
      <c r="AC27" s="35">
        <f t="shared" si="9"/>
        <v>4.6589285714285722E-2</v>
      </c>
      <c r="AD27" s="35">
        <f t="shared" si="10"/>
        <v>2.2080000000000002E-2</v>
      </c>
      <c r="AE27" s="35">
        <f t="shared" si="10"/>
        <v>6.4800000000000049E-3</v>
      </c>
      <c r="AF27">
        <v>0.21759999999999999</v>
      </c>
      <c r="AG27">
        <v>-3.0000000000000001E-3</v>
      </c>
      <c r="AH27">
        <v>1.5100000000000001E-2</v>
      </c>
      <c r="AI27" s="35">
        <f t="shared" si="11"/>
        <v>1.107142857142418E-4</v>
      </c>
      <c r="AJ27" s="35">
        <f t="shared" si="12"/>
        <v>4.6800000000000045E-3</v>
      </c>
      <c r="AK27" s="35">
        <f t="shared" si="12"/>
        <v>2.2780000000000005E-2</v>
      </c>
      <c r="AL27">
        <v>0.1978</v>
      </c>
      <c r="AM27">
        <v>-1.7600000000000001E-2</v>
      </c>
      <c r="AN27">
        <v>-1.26E-2</v>
      </c>
      <c r="AO27" s="35">
        <f t="shared" si="13"/>
        <v>5.3649999999999809E-3</v>
      </c>
      <c r="AP27" s="35">
        <f t="shared" si="14"/>
        <v>2.5280000000000004E-2</v>
      </c>
      <c r="AQ27" s="35">
        <f t="shared" si="14"/>
        <v>2.0280000000000006E-2</v>
      </c>
      <c r="AR27">
        <v>5.8700000000000002E-2</v>
      </c>
      <c r="AS27">
        <v>3.3399999999999999E-2</v>
      </c>
      <c r="AT27">
        <v>2.8000000000000001E-2</v>
      </c>
      <c r="AU27" s="35">
        <f t="shared" si="15"/>
        <v>2.9894285714285693E-2</v>
      </c>
      <c r="AV27" s="35">
        <f t="shared" si="16"/>
        <v>4.1080000000000005E-2</v>
      </c>
      <c r="AW27" s="35">
        <f t="shared" si="16"/>
        <v>3.5680000000000003E-2</v>
      </c>
      <c r="AX27">
        <v>0.11409999999999999</v>
      </c>
      <c r="AY27">
        <v>-2.9399999999999999E-2</v>
      </c>
      <c r="AZ27">
        <v>-2.81E-2</v>
      </c>
      <c r="BA27" s="35">
        <f t="shared" si="17"/>
        <v>3.568785714285716E-2</v>
      </c>
      <c r="BB27" s="35">
        <f t="shared" si="18"/>
        <v>3.7080000000000002E-2</v>
      </c>
      <c r="BC27" s="35">
        <f t="shared" si="18"/>
        <v>3.5780000000000006E-2</v>
      </c>
    </row>
    <row r="28" spans="1:55" ht="15">
      <c r="A28" s="1">
        <v>22</v>
      </c>
      <c r="B28">
        <v>0.23619999999999999</v>
      </c>
      <c r="C28">
        <v>2.1700000000000001E-2</v>
      </c>
      <c r="D28">
        <v>-3.0099999999999998E-2</v>
      </c>
      <c r="E28" s="34">
        <f t="shared" si="0"/>
        <v>1.1785714285719728E-4</v>
      </c>
      <c r="F28" s="34">
        <f t="shared" si="1"/>
        <v>2.4307142857142857E-2</v>
      </c>
      <c r="G28" s="34">
        <f t="shared" si="2"/>
        <v>3.7780000000000001E-2</v>
      </c>
      <c r="H28">
        <v>0.1976</v>
      </c>
      <c r="I28">
        <v>-1.5900000000000001E-2</v>
      </c>
      <c r="J28">
        <v>-1E-4</v>
      </c>
      <c r="K28" s="35">
        <f t="shared" si="3"/>
        <v>2.4378571428571472E-2</v>
      </c>
      <c r="L28" s="35">
        <f t="shared" si="4"/>
        <v>2.3580000000000004E-2</v>
      </c>
      <c r="M28" s="35">
        <f t="shared" si="4"/>
        <v>7.5800000000000043E-3</v>
      </c>
      <c r="N28">
        <v>0.26429999999999998</v>
      </c>
      <c r="O28">
        <v>-6.4000000000000003E-3</v>
      </c>
      <c r="P28">
        <v>-1.21E-2</v>
      </c>
      <c r="Q28" s="35">
        <f t="shared" si="5"/>
        <v>2.8475000000000056E-2</v>
      </c>
      <c r="R28" s="35">
        <f t="shared" si="6"/>
        <v>1.2800000000000042E-3</v>
      </c>
      <c r="S28" s="35">
        <f t="shared" si="6"/>
        <v>1.9780000000000006E-2</v>
      </c>
      <c r="T28">
        <v>0.23150000000000001</v>
      </c>
      <c r="U28">
        <v>-8.8999999999999999E-3</v>
      </c>
      <c r="V28">
        <v>-4.3E-3</v>
      </c>
      <c r="W28" s="35">
        <f t="shared" si="7"/>
        <v>1.2667142857142849E-2</v>
      </c>
      <c r="X28" s="35">
        <f t="shared" si="8"/>
        <v>1.6580000000000004E-2</v>
      </c>
      <c r="Y28" s="35">
        <f t="shared" si="8"/>
        <v>3.3800000000000045E-3</v>
      </c>
      <c r="Z28">
        <v>0.23100000000000001</v>
      </c>
      <c r="AA28">
        <v>1.54E-2</v>
      </c>
      <c r="AB28">
        <v>-3.8E-3</v>
      </c>
      <c r="AC28" s="35">
        <f t="shared" si="9"/>
        <v>2.8289285714285739E-2</v>
      </c>
      <c r="AD28" s="35">
        <f t="shared" si="10"/>
        <v>2.3080000000000003E-2</v>
      </c>
      <c r="AE28" s="35">
        <f t="shared" si="10"/>
        <v>3.8800000000000045E-3</v>
      </c>
      <c r="AF28">
        <v>0.20849999999999999</v>
      </c>
      <c r="AG28">
        <v>-1.9E-2</v>
      </c>
      <c r="AH28">
        <v>7.9000000000000008E-3</v>
      </c>
      <c r="AI28" s="35">
        <f t="shared" si="11"/>
        <v>8.9892857142857552E-3</v>
      </c>
      <c r="AJ28" s="35">
        <f t="shared" si="12"/>
        <v>2.6680000000000002E-2</v>
      </c>
      <c r="AK28" s="35">
        <f t="shared" si="12"/>
        <v>1.5580000000000005E-2</v>
      </c>
      <c r="AL28">
        <v>0.16189999999999999</v>
      </c>
      <c r="AM28">
        <v>-5.4699999999999999E-2</v>
      </c>
      <c r="AN28">
        <v>-5.0000000000000001E-4</v>
      </c>
      <c r="AO28" s="35">
        <f t="shared" si="13"/>
        <v>3.0535000000000034E-2</v>
      </c>
      <c r="AP28" s="35">
        <f t="shared" si="14"/>
        <v>6.2380000000000005E-2</v>
      </c>
      <c r="AQ28" s="35">
        <f t="shared" si="14"/>
        <v>7.1800000000000041E-3</v>
      </c>
      <c r="AR28">
        <v>5.5E-2</v>
      </c>
      <c r="AS28">
        <v>4.8300000000000003E-2</v>
      </c>
      <c r="AT28">
        <v>-9.4000000000000004E-3</v>
      </c>
      <c r="AU28" s="35">
        <f t="shared" si="15"/>
        <v>3.3594285714285695E-2</v>
      </c>
      <c r="AV28" s="35">
        <f t="shared" si="16"/>
        <v>5.5980000000000009E-2</v>
      </c>
      <c r="AW28" s="35">
        <f t="shared" si="16"/>
        <v>1.7080000000000005E-2</v>
      </c>
      <c r="AX28">
        <v>0.10059999999999999</v>
      </c>
      <c r="AY28">
        <v>-6.4500000000000002E-2</v>
      </c>
      <c r="AZ28">
        <v>-1.2E-2</v>
      </c>
      <c r="BA28" s="35">
        <f t="shared" si="17"/>
        <v>2.2187857142857162E-2</v>
      </c>
      <c r="BB28" s="35">
        <f t="shared" si="18"/>
        <v>7.2180000000000008E-2</v>
      </c>
      <c r="BC28" s="35">
        <f t="shared" si="18"/>
        <v>1.9680000000000003E-2</v>
      </c>
    </row>
    <row r="29" spans="1:55" ht="15">
      <c r="A29" s="1">
        <v>23</v>
      </c>
      <c r="B29">
        <v>0.22289999999999999</v>
      </c>
      <c r="C29">
        <v>2.3E-3</v>
      </c>
      <c r="D29">
        <v>-2.1399999999999999E-2</v>
      </c>
      <c r="E29" s="34">
        <f t="shared" si="0"/>
        <v>1.3417857142857204E-2</v>
      </c>
      <c r="F29" s="34">
        <f t="shared" si="1"/>
        <v>4.9071428571428556E-3</v>
      </c>
      <c r="G29" s="34">
        <f t="shared" si="2"/>
        <v>2.9080000000000002E-2</v>
      </c>
      <c r="H29">
        <v>0.2266</v>
      </c>
      <c r="I29">
        <v>-1.7999999999999999E-2</v>
      </c>
      <c r="J29">
        <v>3.7000000000000002E-3</v>
      </c>
      <c r="K29" s="35">
        <f t="shared" si="3"/>
        <v>4.6214285714285264E-3</v>
      </c>
      <c r="L29" s="35">
        <f t="shared" si="4"/>
        <v>2.5680000000000001E-2</v>
      </c>
      <c r="M29" s="35">
        <f t="shared" si="4"/>
        <v>1.1380000000000005E-2</v>
      </c>
      <c r="N29">
        <v>0.24579999999999999</v>
      </c>
      <c r="O29">
        <v>-4.4000000000000003E-3</v>
      </c>
      <c r="P29">
        <v>1.0999999999999999E-2</v>
      </c>
      <c r="Q29" s="35">
        <f t="shared" si="5"/>
        <v>9.9750000000000671E-3</v>
      </c>
      <c r="R29" s="35">
        <f t="shared" si="6"/>
        <v>3.2800000000000043E-3</v>
      </c>
      <c r="S29" s="35">
        <f t="shared" si="6"/>
        <v>1.8680000000000002E-2</v>
      </c>
      <c r="T29">
        <v>0.25409999999999999</v>
      </c>
      <c r="U29">
        <v>-8.0999999999999996E-3</v>
      </c>
      <c r="V29">
        <v>-8.0999999999999996E-3</v>
      </c>
      <c r="W29" s="35">
        <f t="shared" si="7"/>
        <v>3.526714285714283E-2</v>
      </c>
      <c r="X29" s="35">
        <f t="shared" si="8"/>
        <v>1.5780000000000002E-2</v>
      </c>
      <c r="Y29" s="35">
        <f t="shared" si="8"/>
        <v>1.5780000000000002E-2</v>
      </c>
      <c r="Z29">
        <v>0.22750000000000001</v>
      </c>
      <c r="AA29">
        <v>1.5100000000000001E-2</v>
      </c>
      <c r="AB29">
        <v>-1.2200000000000001E-2</v>
      </c>
      <c r="AC29" s="35">
        <f t="shared" si="9"/>
        <v>2.4789285714285736E-2</v>
      </c>
      <c r="AD29" s="35">
        <f t="shared" si="10"/>
        <v>2.2780000000000005E-2</v>
      </c>
      <c r="AE29" s="35">
        <f t="shared" si="10"/>
        <v>1.9880000000000005E-2</v>
      </c>
      <c r="AF29">
        <v>0.2135</v>
      </c>
      <c r="AG29">
        <v>3.5999999999999999E-3</v>
      </c>
      <c r="AH29">
        <v>2.7799999999999998E-2</v>
      </c>
      <c r="AI29" s="35">
        <f t="shared" si="11"/>
        <v>3.9892857142857507E-3</v>
      </c>
      <c r="AJ29" s="35">
        <f t="shared" si="12"/>
        <v>1.1280000000000005E-2</v>
      </c>
      <c r="AK29" s="35">
        <f t="shared" si="12"/>
        <v>3.5480000000000005E-2</v>
      </c>
      <c r="AL29">
        <v>0.14460000000000001</v>
      </c>
      <c r="AM29">
        <v>1.9199999999999998E-2</v>
      </c>
      <c r="AN29">
        <v>0.01</v>
      </c>
      <c r="AO29" s="35">
        <f t="shared" si="13"/>
        <v>4.7835000000000016E-2</v>
      </c>
      <c r="AP29" s="35">
        <f t="shared" si="14"/>
        <v>2.6880000000000001E-2</v>
      </c>
      <c r="AQ29" s="35">
        <f t="shared" si="14"/>
        <v>1.7680000000000005E-2</v>
      </c>
      <c r="AR29">
        <v>0.1028</v>
      </c>
      <c r="AS29">
        <v>3.8E-3</v>
      </c>
      <c r="AT29">
        <v>-6.6E-3</v>
      </c>
      <c r="AU29" s="35">
        <f t="shared" si="15"/>
        <v>1.4205714285714308E-2</v>
      </c>
      <c r="AV29" s="35">
        <f t="shared" si="16"/>
        <v>1.1480000000000004E-2</v>
      </c>
      <c r="AW29" s="35">
        <f t="shared" si="16"/>
        <v>1.0800000000000046E-3</v>
      </c>
      <c r="AX29">
        <v>8.9899999999999994E-2</v>
      </c>
      <c r="AY29">
        <v>-6.1800000000000001E-2</v>
      </c>
      <c r="AZ29">
        <v>4.0000000000000001E-3</v>
      </c>
      <c r="BA29" s="35">
        <f t="shared" si="17"/>
        <v>1.1487857142857161E-2</v>
      </c>
      <c r="BB29" s="35">
        <f t="shared" si="18"/>
        <v>6.948E-2</v>
      </c>
      <c r="BC29" s="35">
        <f t="shared" si="18"/>
        <v>1.1680000000000005E-2</v>
      </c>
    </row>
    <row r="30" spans="1:55" ht="15">
      <c r="A30" s="1">
        <v>24</v>
      </c>
      <c r="B30">
        <v>0.21659999999999999</v>
      </c>
      <c r="C30">
        <v>2.8299999999999999E-2</v>
      </c>
      <c r="D30">
        <v>5.5999999999999999E-3</v>
      </c>
      <c r="E30" s="34">
        <f t="shared" si="0"/>
        <v>1.9717857142857204E-2</v>
      </c>
      <c r="F30" s="34">
        <f t="shared" si="1"/>
        <v>3.0907142857142855E-2</v>
      </c>
      <c r="G30" s="34">
        <f t="shared" si="2"/>
        <v>1.3280000000000004E-2</v>
      </c>
      <c r="H30">
        <v>0.2402</v>
      </c>
      <c r="I30">
        <v>1.89E-2</v>
      </c>
      <c r="J30">
        <v>6.9999999999999999E-4</v>
      </c>
      <c r="K30" s="35">
        <f t="shared" si="3"/>
        <v>1.8221428571428527E-2</v>
      </c>
      <c r="L30" s="35">
        <f t="shared" si="4"/>
        <v>2.6580000000000006E-2</v>
      </c>
      <c r="M30" s="35">
        <f t="shared" si="4"/>
        <v>8.3800000000000038E-3</v>
      </c>
      <c r="N30">
        <v>0.26040000000000002</v>
      </c>
      <c r="O30">
        <v>2E-3</v>
      </c>
      <c r="P30">
        <v>-8.3000000000000001E-3</v>
      </c>
      <c r="Q30" s="35">
        <f t="shared" si="5"/>
        <v>2.4575000000000097E-2</v>
      </c>
      <c r="R30" s="35">
        <f t="shared" si="6"/>
        <v>9.6800000000000046E-3</v>
      </c>
      <c r="S30" s="35">
        <f t="shared" si="6"/>
        <v>1.5980000000000005E-2</v>
      </c>
      <c r="T30">
        <v>0.25109999999999999</v>
      </c>
      <c r="U30">
        <v>-1.18E-2</v>
      </c>
      <c r="V30">
        <v>-1.7299999999999999E-2</v>
      </c>
      <c r="W30" s="35">
        <f t="shared" si="7"/>
        <v>3.2267142857142828E-2</v>
      </c>
      <c r="X30" s="35">
        <f t="shared" si="8"/>
        <v>1.9480000000000004E-2</v>
      </c>
      <c r="Y30" s="35">
        <f t="shared" si="8"/>
        <v>2.4980000000000002E-2</v>
      </c>
      <c r="Z30">
        <v>0.22509999999999999</v>
      </c>
      <c r="AA30">
        <v>-1.4E-2</v>
      </c>
      <c r="AB30">
        <v>-8.6999999999999994E-3</v>
      </c>
      <c r="AC30" s="35">
        <f t="shared" si="9"/>
        <v>2.2389285714285723E-2</v>
      </c>
      <c r="AD30" s="35">
        <f t="shared" si="10"/>
        <v>2.1680000000000005E-2</v>
      </c>
      <c r="AE30" s="35">
        <f t="shared" si="10"/>
        <v>1.6380000000000006E-2</v>
      </c>
      <c r="AF30">
        <v>0.21379999999999999</v>
      </c>
      <c r="AG30">
        <v>-7.9000000000000008E-3</v>
      </c>
      <c r="AH30">
        <v>6.8999999999999999E-3</v>
      </c>
      <c r="AI30" s="35">
        <f t="shared" si="11"/>
        <v>3.689285714285756E-3</v>
      </c>
      <c r="AJ30" s="35">
        <f t="shared" si="12"/>
        <v>1.5580000000000005E-2</v>
      </c>
      <c r="AK30" s="35">
        <f t="shared" si="12"/>
        <v>1.4580000000000004E-2</v>
      </c>
      <c r="AL30">
        <v>0.14280000000000001</v>
      </c>
      <c r="AM30">
        <v>5.3E-3</v>
      </c>
      <c r="AN30">
        <v>1.5100000000000001E-2</v>
      </c>
      <c r="AO30" s="35">
        <f t="shared" si="13"/>
        <v>4.9635000000000012E-2</v>
      </c>
      <c r="AP30" s="35">
        <f t="shared" si="14"/>
        <v>1.2980000000000005E-2</v>
      </c>
      <c r="AQ30" s="35">
        <f t="shared" si="14"/>
        <v>2.2780000000000005E-2</v>
      </c>
      <c r="AR30">
        <v>9.8699999999999996E-2</v>
      </c>
      <c r="AS30">
        <v>8.6E-3</v>
      </c>
      <c r="AT30">
        <v>-1.32E-2</v>
      </c>
      <c r="AU30" s="35">
        <f t="shared" si="15"/>
        <v>1.0105714285714301E-2</v>
      </c>
      <c r="AV30" s="35">
        <f t="shared" si="16"/>
        <v>1.6280000000000003E-2</v>
      </c>
      <c r="AW30" s="35">
        <f t="shared" si="16"/>
        <v>2.0880000000000003E-2</v>
      </c>
      <c r="AX30">
        <v>7.8100000000000003E-2</v>
      </c>
      <c r="AY30">
        <v>-0.06</v>
      </c>
      <c r="AZ30">
        <v>2.1899999999999999E-2</v>
      </c>
      <c r="BA30" s="35">
        <f t="shared" si="17"/>
        <v>3.121428571428303E-4</v>
      </c>
      <c r="BB30" s="35">
        <f t="shared" si="18"/>
        <v>6.7680000000000004E-2</v>
      </c>
      <c r="BC30" s="35">
        <f t="shared" si="18"/>
        <v>2.9580000000000002E-2</v>
      </c>
    </row>
    <row r="31" spans="1:55" ht="15">
      <c r="A31" s="1">
        <v>25</v>
      </c>
      <c r="B31">
        <v>0.2162</v>
      </c>
      <c r="C31">
        <v>4.1000000000000002E-2</v>
      </c>
      <c r="D31">
        <v>-3.0999999999999999E-3</v>
      </c>
      <c r="E31" s="34">
        <f t="shared" si="0"/>
        <v>2.0117857142857187E-2</v>
      </c>
      <c r="F31" s="34">
        <f t="shared" si="1"/>
        <v>4.3607142857142858E-2</v>
      </c>
      <c r="G31" s="34">
        <f t="shared" si="2"/>
        <v>4.5800000000000042E-3</v>
      </c>
      <c r="H31">
        <v>0.2437</v>
      </c>
      <c r="I31">
        <v>8.3000000000000001E-3</v>
      </c>
      <c r="J31">
        <v>1.6299999999999999E-2</v>
      </c>
      <c r="K31" s="35">
        <f t="shared" si="3"/>
        <v>2.172142857142853E-2</v>
      </c>
      <c r="L31" s="35">
        <f t="shared" si="4"/>
        <v>1.5980000000000005E-2</v>
      </c>
      <c r="M31" s="35">
        <f t="shared" si="4"/>
        <v>2.3980000000000001E-2</v>
      </c>
      <c r="N31">
        <v>0.24579999999999999</v>
      </c>
      <c r="O31">
        <v>7.1000000000000004E-3</v>
      </c>
      <c r="P31">
        <v>-1.5299999999999999E-2</v>
      </c>
      <c r="Q31" s="35">
        <f t="shared" si="5"/>
        <v>9.9750000000000671E-3</v>
      </c>
      <c r="R31" s="35">
        <f t="shared" si="6"/>
        <v>1.4780000000000005E-2</v>
      </c>
      <c r="S31" s="35">
        <f t="shared" si="6"/>
        <v>2.2980000000000004E-2</v>
      </c>
      <c r="T31">
        <v>0.24690000000000001</v>
      </c>
      <c r="U31">
        <v>-2.8400000000000002E-2</v>
      </c>
      <c r="V31">
        <v>-1.5699999999999999E-2</v>
      </c>
      <c r="W31" s="35">
        <f t="shared" si="7"/>
        <v>2.8067142857142846E-2</v>
      </c>
      <c r="X31" s="35">
        <f t="shared" si="8"/>
        <v>3.6080000000000008E-2</v>
      </c>
      <c r="Y31" s="35">
        <f t="shared" si="8"/>
        <v>2.3380000000000005E-2</v>
      </c>
      <c r="Z31">
        <v>0.2324</v>
      </c>
      <c r="AA31">
        <v>-2.0999999999999999E-3</v>
      </c>
      <c r="AB31">
        <v>-1.4200000000000001E-2</v>
      </c>
      <c r="AC31" s="35">
        <f t="shared" si="9"/>
        <v>2.9689285714285724E-2</v>
      </c>
      <c r="AD31" s="35">
        <f t="shared" si="10"/>
        <v>5.5800000000000051E-3</v>
      </c>
      <c r="AE31" s="35">
        <f t="shared" si="10"/>
        <v>2.1880000000000004E-2</v>
      </c>
      <c r="AF31">
        <v>0.21679999999999999</v>
      </c>
      <c r="AG31">
        <v>-1.38E-2</v>
      </c>
      <c r="AH31">
        <v>-2.1399999999999999E-2</v>
      </c>
      <c r="AI31" s="35">
        <f t="shared" si="11"/>
        <v>6.8928571428575336E-4</v>
      </c>
      <c r="AJ31" s="35">
        <f t="shared" si="12"/>
        <v>2.1480000000000006E-2</v>
      </c>
      <c r="AK31" s="35">
        <f t="shared" si="12"/>
        <v>2.9080000000000002E-2</v>
      </c>
      <c r="AL31">
        <v>0.1396</v>
      </c>
      <c r="AM31">
        <v>-2.5000000000000001E-3</v>
      </c>
      <c r="AN31">
        <v>1.5E-3</v>
      </c>
      <c r="AO31" s="35">
        <f t="shared" si="13"/>
        <v>5.2835000000000021E-2</v>
      </c>
      <c r="AP31" s="35">
        <f t="shared" si="14"/>
        <v>5.180000000000004E-3</v>
      </c>
      <c r="AQ31" s="35">
        <f t="shared" si="14"/>
        <v>9.1800000000000041E-3</v>
      </c>
      <c r="AR31">
        <v>0.1004</v>
      </c>
      <c r="AS31">
        <v>-5.8999999999999999E-3</v>
      </c>
      <c r="AT31">
        <v>5.7000000000000002E-3</v>
      </c>
      <c r="AU31" s="35">
        <f t="shared" si="15"/>
        <v>1.1805714285714308E-2</v>
      </c>
      <c r="AV31" s="35">
        <f t="shared" si="16"/>
        <v>1.7800000000000047E-3</v>
      </c>
      <c r="AW31" s="35">
        <f t="shared" si="16"/>
        <v>1.3380000000000005E-2</v>
      </c>
      <c r="AX31">
        <v>5.2499999999999998E-2</v>
      </c>
      <c r="AY31">
        <v>-3.7699999999999997E-2</v>
      </c>
      <c r="AZ31">
        <v>3.7900000000000003E-2</v>
      </c>
      <c r="BA31" s="35">
        <f t="shared" si="17"/>
        <v>2.5912142857142835E-2</v>
      </c>
      <c r="BB31" s="35">
        <f t="shared" si="18"/>
        <v>4.5380000000000004E-2</v>
      </c>
      <c r="BC31" s="35">
        <f t="shared" si="18"/>
        <v>4.5580000000000009E-2</v>
      </c>
    </row>
    <row r="32" spans="1:55" ht="15">
      <c r="A32" s="1">
        <v>26</v>
      </c>
      <c r="B32">
        <v>0.22409999999999999</v>
      </c>
      <c r="C32">
        <v>2.2800000000000001E-2</v>
      </c>
      <c r="D32">
        <v>-1.7899999999999999E-2</v>
      </c>
      <c r="E32" s="34">
        <f t="shared" si="0"/>
        <v>1.2217857142857197E-2</v>
      </c>
      <c r="F32" s="34">
        <f t="shared" si="1"/>
        <v>2.5407142857142857E-2</v>
      </c>
      <c r="G32" s="34">
        <f t="shared" si="2"/>
        <v>2.5580000000000006E-2</v>
      </c>
      <c r="H32">
        <v>0.1986</v>
      </c>
      <c r="I32">
        <v>3.3000000000000002E-2</v>
      </c>
      <c r="J32">
        <v>8.9999999999999993E-3</v>
      </c>
      <c r="K32" s="35">
        <f t="shared" si="3"/>
        <v>2.3378571428571471E-2</v>
      </c>
      <c r="L32" s="35">
        <f t="shared" si="4"/>
        <v>4.0680000000000008E-2</v>
      </c>
      <c r="M32" s="35">
        <f t="shared" si="4"/>
        <v>1.6680000000000004E-2</v>
      </c>
      <c r="N32">
        <v>0.25169999999999998</v>
      </c>
      <c r="O32">
        <v>8.5000000000000006E-3</v>
      </c>
      <c r="P32">
        <v>-1.38E-2</v>
      </c>
      <c r="Q32" s="35">
        <f t="shared" si="5"/>
        <v>1.5875000000000056E-2</v>
      </c>
      <c r="R32" s="35">
        <f t="shared" si="6"/>
        <v>1.6180000000000007E-2</v>
      </c>
      <c r="S32" s="35">
        <f t="shared" si="6"/>
        <v>2.1480000000000006E-2</v>
      </c>
      <c r="T32">
        <v>0.24160000000000001</v>
      </c>
      <c r="U32">
        <v>-1.14E-2</v>
      </c>
      <c r="V32">
        <v>-1.8700000000000001E-2</v>
      </c>
      <c r="W32" s="35">
        <f t="shared" si="7"/>
        <v>2.2767142857142847E-2</v>
      </c>
      <c r="X32" s="35">
        <f t="shared" si="8"/>
        <v>1.9080000000000007E-2</v>
      </c>
      <c r="Y32" s="35">
        <f t="shared" si="8"/>
        <v>2.6380000000000008E-2</v>
      </c>
      <c r="Z32">
        <v>0.23180000000000001</v>
      </c>
      <c r="AA32">
        <v>-1.4800000000000001E-2</v>
      </c>
      <c r="AB32">
        <v>-7.0000000000000001E-3</v>
      </c>
      <c r="AC32" s="35">
        <f t="shared" si="9"/>
        <v>2.9089285714285734E-2</v>
      </c>
      <c r="AD32" s="35">
        <f t="shared" si="10"/>
        <v>2.2480000000000007E-2</v>
      </c>
      <c r="AE32" s="35">
        <f t="shared" si="10"/>
        <v>6.8000000000000439E-4</v>
      </c>
      <c r="AF32">
        <v>0.21690000000000001</v>
      </c>
      <c r="AG32">
        <v>-1.8599999999999998E-2</v>
      </c>
      <c r="AH32">
        <v>-2.2499999999999999E-2</v>
      </c>
      <c r="AI32" s="35">
        <f t="shared" si="11"/>
        <v>5.8928571428573662E-4</v>
      </c>
      <c r="AJ32" s="35">
        <f t="shared" si="12"/>
        <v>2.6280000000000005E-2</v>
      </c>
      <c r="AK32" s="35">
        <f t="shared" si="12"/>
        <v>3.0180000000000005E-2</v>
      </c>
      <c r="AL32">
        <v>0.1661</v>
      </c>
      <c r="AM32">
        <v>1.2E-2</v>
      </c>
      <c r="AN32">
        <v>7.1000000000000004E-3</v>
      </c>
      <c r="AO32" s="35">
        <f t="shared" si="13"/>
        <v>2.6335000000000025E-2</v>
      </c>
      <c r="AP32" s="35">
        <f t="shared" si="14"/>
        <v>1.9680000000000003E-2</v>
      </c>
      <c r="AQ32" s="35">
        <f t="shared" si="14"/>
        <v>1.4780000000000005E-2</v>
      </c>
      <c r="AR32">
        <v>7.4800000000000005E-2</v>
      </c>
      <c r="AS32">
        <v>1.0200000000000001E-2</v>
      </c>
      <c r="AT32">
        <v>-2.6700000000000002E-2</v>
      </c>
      <c r="AU32" s="35">
        <f t="shared" si="15"/>
        <v>1.379428571428569E-2</v>
      </c>
      <c r="AV32" s="35">
        <f t="shared" si="16"/>
        <v>1.7880000000000007E-2</v>
      </c>
      <c r="AW32" s="35">
        <f t="shared" si="16"/>
        <v>3.4380000000000008E-2</v>
      </c>
      <c r="AX32">
        <v>4.6699999999999998E-2</v>
      </c>
      <c r="AY32">
        <v>1.01E-2</v>
      </c>
      <c r="AZ32">
        <v>1.1599999999999999E-2</v>
      </c>
      <c r="BA32" s="35">
        <f t="shared" si="17"/>
        <v>3.1712142857142835E-2</v>
      </c>
      <c r="BB32" s="35">
        <f t="shared" si="18"/>
        <v>1.7780000000000004E-2</v>
      </c>
      <c r="BC32" s="35">
        <f t="shared" si="18"/>
        <v>1.9280000000000005E-2</v>
      </c>
    </row>
    <row r="33" spans="1:55" ht="15">
      <c r="A33" s="1">
        <v>27</v>
      </c>
      <c r="B33">
        <v>0.2303</v>
      </c>
      <c r="C33">
        <v>2.2200000000000001E-2</v>
      </c>
      <c r="D33">
        <v>-2.1299999999999999E-2</v>
      </c>
      <c r="E33" s="34">
        <f t="shared" si="0"/>
        <v>6.0178571428571859E-3</v>
      </c>
      <c r="F33" s="34">
        <f t="shared" si="1"/>
        <v>2.4807142857142857E-2</v>
      </c>
      <c r="G33" s="34">
        <f t="shared" si="2"/>
        <v>2.8980000000000006E-2</v>
      </c>
      <c r="H33">
        <v>0.19320000000000001</v>
      </c>
      <c r="I33">
        <v>-3.2800000000000003E-2</v>
      </c>
      <c r="J33">
        <v>5.0000000000000001E-3</v>
      </c>
      <c r="K33" s="35">
        <f t="shared" si="3"/>
        <v>2.8778571428571459E-2</v>
      </c>
      <c r="L33" s="35">
        <f t="shared" si="4"/>
        <v>4.0480000000000009E-2</v>
      </c>
      <c r="M33" s="35">
        <f t="shared" si="4"/>
        <v>1.2680000000000004E-2</v>
      </c>
      <c r="N33">
        <v>0.2359</v>
      </c>
      <c r="O33">
        <v>-1.7299999999999999E-2</v>
      </c>
      <c r="P33">
        <v>-1.0699999999999999E-2</v>
      </c>
      <c r="Q33" s="35">
        <f t="shared" si="5"/>
        <v>7.5000000000075007E-5</v>
      </c>
      <c r="R33" s="35">
        <f t="shared" si="6"/>
        <v>2.4980000000000002E-2</v>
      </c>
      <c r="S33" s="35">
        <f t="shared" si="6"/>
        <v>1.8380000000000004E-2</v>
      </c>
      <c r="T33">
        <v>0.2354</v>
      </c>
      <c r="U33">
        <v>-9.5999999999999992E-3</v>
      </c>
      <c r="V33">
        <v>-1.8599999999999998E-2</v>
      </c>
      <c r="W33" s="35">
        <f t="shared" si="7"/>
        <v>1.6567142857142836E-2</v>
      </c>
      <c r="X33" s="35">
        <f t="shared" si="8"/>
        <v>1.7280000000000004E-2</v>
      </c>
      <c r="Y33" s="35">
        <f t="shared" si="8"/>
        <v>2.6280000000000005E-2</v>
      </c>
      <c r="Z33">
        <v>0.23230000000000001</v>
      </c>
      <c r="AA33">
        <v>-4.3E-3</v>
      </c>
      <c r="AB33">
        <v>9.9000000000000008E-3</v>
      </c>
      <c r="AC33" s="35">
        <f t="shared" si="9"/>
        <v>2.9589285714285735E-2</v>
      </c>
      <c r="AD33" s="35">
        <f t="shared" si="10"/>
        <v>3.3800000000000045E-3</v>
      </c>
      <c r="AE33" s="35">
        <f t="shared" si="10"/>
        <v>1.7580000000000005E-2</v>
      </c>
      <c r="AF33">
        <v>0.221</v>
      </c>
      <c r="AG33">
        <v>1E-4</v>
      </c>
      <c r="AH33">
        <v>-8.6E-3</v>
      </c>
      <c r="AI33" s="35">
        <f t="shared" si="11"/>
        <v>3.5107142857142559E-3</v>
      </c>
      <c r="AJ33" s="35">
        <f t="shared" si="12"/>
        <v>7.7800000000000048E-3</v>
      </c>
      <c r="AK33" s="35">
        <f t="shared" si="12"/>
        <v>1.6280000000000003E-2</v>
      </c>
      <c r="AL33">
        <v>0.1464</v>
      </c>
      <c r="AM33">
        <v>-3.5999999999999999E-3</v>
      </c>
      <c r="AN33">
        <v>3.7000000000000002E-3</v>
      </c>
      <c r="AO33" s="35">
        <f t="shared" si="13"/>
        <v>4.603500000000002E-2</v>
      </c>
      <c r="AP33" s="35">
        <f t="shared" si="14"/>
        <v>4.0800000000000046E-3</v>
      </c>
      <c r="AQ33" s="35">
        <f t="shared" si="14"/>
        <v>1.1380000000000005E-2</v>
      </c>
      <c r="AR33">
        <v>8.0500000000000002E-2</v>
      </c>
      <c r="AS33">
        <v>-1.7999999999999999E-2</v>
      </c>
      <c r="AT33">
        <v>-3.8300000000000001E-2</v>
      </c>
      <c r="AU33" s="35">
        <f t="shared" si="15"/>
        <v>8.0942857142856928E-3</v>
      </c>
      <c r="AV33" s="35">
        <f t="shared" si="16"/>
        <v>2.5680000000000001E-2</v>
      </c>
      <c r="AW33" s="35">
        <f t="shared" si="16"/>
        <v>4.5980000000000007E-2</v>
      </c>
      <c r="AX33">
        <v>2.4E-2</v>
      </c>
      <c r="AY33">
        <v>-3.7000000000000002E-3</v>
      </c>
      <c r="AZ33">
        <v>2.8999999999999998E-3</v>
      </c>
      <c r="BA33" s="35">
        <f t="shared" si="17"/>
        <v>5.4412142857142833E-2</v>
      </c>
      <c r="BB33" s="35">
        <f t="shared" si="18"/>
        <v>3.9800000000000044E-3</v>
      </c>
      <c r="BC33" s="35">
        <f t="shared" si="18"/>
        <v>1.0580000000000004E-2</v>
      </c>
    </row>
    <row r="34" spans="1:55" ht="15">
      <c r="A34" s="1">
        <v>28</v>
      </c>
      <c r="B34">
        <v>0.2306</v>
      </c>
      <c r="C34">
        <v>1.44E-2</v>
      </c>
      <c r="D34">
        <v>-2.4500000000000001E-2</v>
      </c>
      <c r="E34" s="34">
        <f t="shared" si="0"/>
        <v>5.7178571428571912E-3</v>
      </c>
      <c r="F34" s="34">
        <f t="shared" si="1"/>
        <v>1.7007142857142856E-2</v>
      </c>
      <c r="G34" s="34">
        <f t="shared" si="2"/>
        <v>3.2180000000000007E-2</v>
      </c>
      <c r="H34">
        <v>0.22059999999999999</v>
      </c>
      <c r="I34">
        <v>-7.1000000000000004E-3</v>
      </c>
      <c r="J34">
        <v>1.43E-2</v>
      </c>
      <c r="K34" s="35">
        <f t="shared" si="3"/>
        <v>1.378571428571479E-3</v>
      </c>
      <c r="L34" s="35">
        <f t="shared" si="4"/>
        <v>5.8000000000000412E-4</v>
      </c>
      <c r="M34" s="35">
        <f t="shared" si="4"/>
        <v>2.1980000000000006E-2</v>
      </c>
      <c r="N34">
        <v>0.2114</v>
      </c>
      <c r="O34">
        <v>-3.7000000000000002E-3</v>
      </c>
      <c r="P34">
        <v>1.6400000000000001E-2</v>
      </c>
      <c r="Q34" s="35">
        <f t="shared" si="5"/>
        <v>2.4424999999999919E-2</v>
      </c>
      <c r="R34" s="35">
        <f t="shared" si="6"/>
        <v>3.9800000000000044E-3</v>
      </c>
      <c r="S34" s="35">
        <f t="shared" si="6"/>
        <v>2.4080000000000004E-2</v>
      </c>
      <c r="T34">
        <v>0.24160000000000001</v>
      </c>
      <c r="U34">
        <v>-8.2000000000000007E-3</v>
      </c>
      <c r="V34">
        <v>-1.32E-2</v>
      </c>
      <c r="W34" s="35">
        <f t="shared" si="7"/>
        <v>2.2767142857142847E-2</v>
      </c>
      <c r="X34" s="35">
        <f t="shared" si="8"/>
        <v>1.5880000000000005E-2</v>
      </c>
      <c r="Y34" s="35">
        <f t="shared" si="8"/>
        <v>2.0880000000000003E-2</v>
      </c>
      <c r="Z34">
        <v>0.21990000000000001</v>
      </c>
      <c r="AA34">
        <v>-8.6999999999999994E-3</v>
      </c>
      <c r="AB34">
        <v>-2.7000000000000001E-3</v>
      </c>
      <c r="AC34" s="35">
        <f t="shared" si="9"/>
        <v>1.718928571428574E-2</v>
      </c>
      <c r="AD34" s="35">
        <f t="shared" si="10"/>
        <v>1.6380000000000006E-2</v>
      </c>
      <c r="AE34" s="35">
        <f t="shared" si="10"/>
        <v>4.9800000000000044E-3</v>
      </c>
      <c r="AF34">
        <v>0.21479999999999999</v>
      </c>
      <c r="AG34">
        <v>-2.47E-2</v>
      </c>
      <c r="AH34">
        <v>-1.44E-2</v>
      </c>
      <c r="AI34" s="35">
        <f t="shared" si="11"/>
        <v>2.6892857142857551E-3</v>
      </c>
      <c r="AJ34" s="35">
        <f t="shared" si="12"/>
        <v>3.2380000000000006E-2</v>
      </c>
      <c r="AK34" s="35">
        <f t="shared" si="12"/>
        <v>2.2080000000000002E-2</v>
      </c>
      <c r="AL34">
        <v>0.1603</v>
      </c>
      <c r="AM34">
        <v>8.9999999999999998E-4</v>
      </c>
      <c r="AN34">
        <v>4.5999999999999999E-3</v>
      </c>
      <c r="AO34" s="35">
        <f t="shared" si="13"/>
        <v>3.2135000000000025E-2</v>
      </c>
      <c r="AP34" s="35">
        <f t="shared" si="14"/>
        <v>8.5800000000000043E-3</v>
      </c>
      <c r="AQ34" s="35">
        <f t="shared" si="14"/>
        <v>1.2280000000000004E-2</v>
      </c>
      <c r="AR34">
        <v>7.0499999999999993E-2</v>
      </c>
      <c r="AS34">
        <v>3.0999999999999999E-3</v>
      </c>
      <c r="AT34">
        <v>-1.7100000000000001E-2</v>
      </c>
      <c r="AU34" s="35">
        <f t="shared" si="15"/>
        <v>1.8094285714285702E-2</v>
      </c>
      <c r="AV34" s="35">
        <f t="shared" si="16"/>
        <v>1.0780000000000005E-2</v>
      </c>
      <c r="AW34" s="35">
        <f t="shared" si="16"/>
        <v>2.4780000000000003E-2</v>
      </c>
      <c r="AX34">
        <v>6.9900000000000004E-2</v>
      </c>
      <c r="AY34">
        <v>1.52E-2</v>
      </c>
      <c r="AZ34">
        <v>-4.7999999999999996E-3</v>
      </c>
      <c r="BA34" s="35">
        <f t="shared" si="17"/>
        <v>8.5121428571428293E-3</v>
      </c>
      <c r="BB34" s="35">
        <f t="shared" si="18"/>
        <v>2.2880000000000005E-2</v>
      </c>
      <c r="BC34" s="35">
        <f t="shared" si="18"/>
        <v>2.880000000000005E-3</v>
      </c>
    </row>
    <row r="35" spans="1:55" ht="15">
      <c r="A35" s="1">
        <v>29</v>
      </c>
      <c r="B35">
        <v>0.24429999999999999</v>
      </c>
      <c r="C35">
        <v>1.34E-2</v>
      </c>
      <c r="D35">
        <v>-2.4299999999999999E-2</v>
      </c>
      <c r="E35" s="34">
        <f t="shared" si="0"/>
        <v>7.9821428571427988E-3</v>
      </c>
      <c r="F35" s="34">
        <f t="shared" si="1"/>
        <v>1.6007142857142855E-2</v>
      </c>
      <c r="G35" s="34">
        <f t="shared" si="2"/>
        <v>3.1980000000000001E-2</v>
      </c>
      <c r="H35">
        <v>0.22120000000000001</v>
      </c>
      <c r="I35">
        <v>-1.4200000000000001E-2</v>
      </c>
      <c r="J35">
        <v>-2.5000000000000001E-3</v>
      </c>
      <c r="K35" s="35">
        <f t="shared" si="3"/>
        <v>7.7857142857146178E-4</v>
      </c>
      <c r="L35" s="35">
        <f t="shared" si="4"/>
        <v>2.1880000000000004E-2</v>
      </c>
      <c r="M35" s="35">
        <f t="shared" si="4"/>
        <v>5.180000000000004E-3</v>
      </c>
      <c r="N35">
        <v>0.21709999999999999</v>
      </c>
      <c r="O35">
        <v>-8.0000000000000002E-3</v>
      </c>
      <c r="P35">
        <v>1.29E-2</v>
      </c>
      <c r="Q35" s="35">
        <f t="shared" si="5"/>
        <v>1.8724999999999936E-2</v>
      </c>
      <c r="R35" s="35">
        <f t="shared" si="6"/>
        <v>1.5680000000000006E-2</v>
      </c>
      <c r="S35" s="35">
        <f t="shared" si="6"/>
        <v>2.0580000000000005E-2</v>
      </c>
      <c r="T35">
        <v>0.24129999999999999</v>
      </c>
      <c r="U35">
        <v>-1.18E-2</v>
      </c>
      <c r="V35">
        <v>-1.0500000000000001E-2</v>
      </c>
      <c r="W35" s="35">
        <f t="shared" si="7"/>
        <v>2.2467142857142824E-2</v>
      </c>
      <c r="X35" s="35">
        <f t="shared" si="8"/>
        <v>1.9480000000000004E-2</v>
      </c>
      <c r="Y35" s="35">
        <f t="shared" si="8"/>
        <v>1.8180000000000005E-2</v>
      </c>
      <c r="Z35">
        <v>0.1981</v>
      </c>
      <c r="AA35">
        <v>-3.0599999999999999E-2</v>
      </c>
      <c r="AB35">
        <v>2.0299999999999999E-2</v>
      </c>
      <c r="AC35" s="35">
        <f t="shared" si="9"/>
        <v>4.6107142857142736E-3</v>
      </c>
      <c r="AD35" s="35">
        <f t="shared" si="10"/>
        <v>3.8280000000000002E-2</v>
      </c>
      <c r="AE35" s="35">
        <f t="shared" si="10"/>
        <v>2.7980000000000005E-2</v>
      </c>
      <c r="AF35">
        <v>0.2228</v>
      </c>
      <c r="AG35">
        <v>-2.24E-2</v>
      </c>
      <c r="AH35">
        <v>-2.3599999999999999E-2</v>
      </c>
      <c r="AI35" s="35">
        <f t="shared" si="11"/>
        <v>5.310714285714252E-3</v>
      </c>
      <c r="AJ35" s="35">
        <f t="shared" si="12"/>
        <v>3.0080000000000003E-2</v>
      </c>
      <c r="AK35" s="35">
        <f t="shared" si="12"/>
        <v>3.1280000000000002E-2</v>
      </c>
      <c r="AL35">
        <v>0.1832</v>
      </c>
      <c r="AM35">
        <v>-3.0200000000000001E-2</v>
      </c>
      <c r="AN35">
        <v>-9.5999999999999992E-3</v>
      </c>
      <c r="AO35" s="35">
        <f t="shared" si="13"/>
        <v>9.235000000000021E-3</v>
      </c>
      <c r="AP35" s="35">
        <f t="shared" si="14"/>
        <v>3.7880000000000004E-2</v>
      </c>
      <c r="AQ35" s="35">
        <f t="shared" si="14"/>
        <v>1.7280000000000004E-2</v>
      </c>
      <c r="AR35">
        <v>8.3400000000000002E-2</v>
      </c>
      <c r="AS35">
        <v>2.1899999999999999E-2</v>
      </c>
      <c r="AT35">
        <v>4.0000000000000002E-4</v>
      </c>
      <c r="AU35" s="35">
        <f t="shared" si="15"/>
        <v>5.194285714285693E-3</v>
      </c>
      <c r="AV35" s="35">
        <f t="shared" si="16"/>
        <v>2.9580000000000002E-2</v>
      </c>
      <c r="AW35" s="35">
        <f t="shared" si="16"/>
        <v>8.0800000000000038E-3</v>
      </c>
      <c r="AX35">
        <v>8.8999999999999996E-2</v>
      </c>
      <c r="AY35">
        <v>-7.7000000000000002E-3</v>
      </c>
      <c r="AZ35">
        <v>-2.3199999999999998E-2</v>
      </c>
      <c r="BA35" s="35">
        <f t="shared" si="17"/>
        <v>1.0587857142857163E-2</v>
      </c>
      <c r="BB35" s="35">
        <f t="shared" si="18"/>
        <v>1.5380000000000005E-2</v>
      </c>
      <c r="BC35" s="35">
        <f t="shared" si="18"/>
        <v>3.0880000000000005E-2</v>
      </c>
    </row>
    <row r="36" spans="1:55" ht="15">
      <c r="A36" s="1">
        <v>30</v>
      </c>
      <c r="B36">
        <v>0.23419999999999999</v>
      </c>
      <c r="C36">
        <v>2.06E-2</v>
      </c>
      <c r="D36">
        <v>-1.32E-2</v>
      </c>
      <c r="E36" s="34">
        <f t="shared" si="0"/>
        <v>2.1178571428571991E-3</v>
      </c>
      <c r="F36" s="34">
        <f t="shared" si="1"/>
        <v>2.3207142857142857E-2</v>
      </c>
      <c r="G36" s="34">
        <f t="shared" si="2"/>
        <v>2.0880000000000003E-2</v>
      </c>
      <c r="H36">
        <v>0.23139999999999999</v>
      </c>
      <c r="I36">
        <v>-2.3E-3</v>
      </c>
      <c r="J36">
        <v>-4.4000000000000003E-3</v>
      </c>
      <c r="K36" s="35">
        <f t="shared" si="3"/>
        <v>9.4214285714285251E-3</v>
      </c>
      <c r="L36" s="35">
        <f t="shared" si="4"/>
        <v>5.3800000000000046E-3</v>
      </c>
      <c r="M36" s="35">
        <f t="shared" si="4"/>
        <v>3.2800000000000043E-3</v>
      </c>
      <c r="N36">
        <v>0.21859999999999999</v>
      </c>
      <c r="O36">
        <v>-5.4999999999999997E-3</v>
      </c>
      <c r="P36">
        <v>1.47E-2</v>
      </c>
      <c r="Q36" s="35">
        <f t="shared" si="5"/>
        <v>1.7224999999999935E-2</v>
      </c>
      <c r="R36" s="35">
        <f t="shared" si="6"/>
        <v>2.1800000000000049E-3</v>
      </c>
      <c r="S36" s="35">
        <f t="shared" si="6"/>
        <v>2.2380000000000004E-2</v>
      </c>
      <c r="T36">
        <v>0.23180000000000001</v>
      </c>
      <c r="U36">
        <v>-7.1000000000000004E-3</v>
      </c>
      <c r="V36">
        <v>-7.1999999999999998E-3</v>
      </c>
      <c r="W36" s="35">
        <f t="shared" si="7"/>
        <v>1.2967142857142844E-2</v>
      </c>
      <c r="X36" s="35">
        <f t="shared" si="8"/>
        <v>5.8000000000000412E-4</v>
      </c>
      <c r="Y36" s="35">
        <f t="shared" si="8"/>
        <v>4.8000000000000473E-4</v>
      </c>
      <c r="Z36">
        <v>0.22500000000000001</v>
      </c>
      <c r="AA36">
        <v>-2.4400000000000002E-2</v>
      </c>
      <c r="AB36">
        <v>-6.9999999999999999E-4</v>
      </c>
      <c r="AC36" s="35">
        <f t="shared" si="9"/>
        <v>2.2289285714285734E-2</v>
      </c>
      <c r="AD36" s="35">
        <f t="shared" si="10"/>
        <v>3.2080000000000004E-2</v>
      </c>
      <c r="AE36" s="35">
        <f t="shared" si="10"/>
        <v>6.9800000000000044E-3</v>
      </c>
      <c r="AF36">
        <v>0.22059999999999999</v>
      </c>
      <c r="AG36">
        <v>-1.8599999999999998E-2</v>
      </c>
      <c r="AH36">
        <v>-2.1999999999999999E-2</v>
      </c>
      <c r="AI36" s="35">
        <f t="shared" si="11"/>
        <v>3.1107142857142445E-3</v>
      </c>
      <c r="AJ36" s="35">
        <f t="shared" si="12"/>
        <v>2.6280000000000005E-2</v>
      </c>
      <c r="AK36" s="35">
        <f t="shared" si="12"/>
        <v>2.9680000000000005E-2</v>
      </c>
      <c r="AL36">
        <v>0.2049</v>
      </c>
      <c r="AM36">
        <v>-4.0599999999999997E-2</v>
      </c>
      <c r="AN36">
        <v>-1.4E-2</v>
      </c>
      <c r="AO36" s="35">
        <f t="shared" si="13"/>
        <v>1.2464999999999976E-2</v>
      </c>
      <c r="AP36" s="35">
        <f t="shared" si="14"/>
        <v>4.8280000000000003E-2</v>
      </c>
      <c r="AQ36" s="35">
        <f t="shared" si="14"/>
        <v>2.1680000000000005E-2</v>
      </c>
      <c r="AR36">
        <v>4.8399999999999999E-2</v>
      </c>
      <c r="AS36">
        <v>6.8999999999999999E-3</v>
      </c>
      <c r="AT36">
        <v>-3.3E-3</v>
      </c>
      <c r="AU36" s="35">
        <f t="shared" si="15"/>
        <v>4.0194285714285696E-2</v>
      </c>
      <c r="AV36" s="35">
        <f t="shared" si="16"/>
        <v>1.4580000000000004E-2</v>
      </c>
      <c r="AW36" s="35">
        <f t="shared" si="16"/>
        <v>4.3800000000000045E-3</v>
      </c>
      <c r="AX36">
        <v>4.2999999999999997E-2</v>
      </c>
      <c r="AY36">
        <v>-5.3E-3</v>
      </c>
      <c r="AZ36">
        <v>-1.9300000000000001E-2</v>
      </c>
      <c r="BA36" s="35">
        <f t="shared" si="17"/>
        <v>3.5412142857142836E-2</v>
      </c>
      <c r="BB36" s="35">
        <f t="shared" si="18"/>
        <v>2.3800000000000045E-3</v>
      </c>
      <c r="BC36" s="35">
        <f t="shared" si="18"/>
        <v>2.6980000000000004E-2</v>
      </c>
    </row>
    <row r="37" spans="1:55" ht="15">
      <c r="A37" s="1">
        <v>31</v>
      </c>
      <c r="B37">
        <v>0.23730000000000001</v>
      </c>
      <c r="C37">
        <v>2.5899999999999999E-2</v>
      </c>
      <c r="D37">
        <v>-1.89E-2</v>
      </c>
      <c r="E37" s="34">
        <f t="shared" si="0"/>
        <v>9.8214285714282035E-4</v>
      </c>
      <c r="F37" s="34">
        <f t="shared" si="1"/>
        <v>2.8507142857142856E-2</v>
      </c>
      <c r="G37" s="34">
        <f t="shared" si="2"/>
        <v>2.6580000000000006E-2</v>
      </c>
      <c r="H37">
        <v>0.2407</v>
      </c>
      <c r="I37">
        <v>1.6000000000000001E-3</v>
      </c>
      <c r="J37">
        <v>-1.5E-3</v>
      </c>
      <c r="K37" s="35">
        <f t="shared" si="3"/>
        <v>1.8721428571428528E-2</v>
      </c>
      <c r="L37" s="35">
        <f t="shared" si="4"/>
        <v>9.2800000000000053E-3</v>
      </c>
      <c r="M37" s="35">
        <f t="shared" si="4"/>
        <v>6.1800000000000049E-3</v>
      </c>
      <c r="N37">
        <v>0.23860000000000001</v>
      </c>
      <c r="O37">
        <v>-9.4999999999999998E-3</v>
      </c>
      <c r="P37">
        <v>5.1999999999999998E-3</v>
      </c>
      <c r="Q37" s="35">
        <f t="shared" si="5"/>
        <v>2.775000000000083E-3</v>
      </c>
      <c r="R37" s="35">
        <f t="shared" si="6"/>
        <v>1.7180000000000004E-2</v>
      </c>
      <c r="S37" s="35">
        <f t="shared" si="6"/>
        <v>1.2880000000000004E-2</v>
      </c>
      <c r="T37">
        <v>0.2281</v>
      </c>
      <c r="U37">
        <v>-1.9599999999999999E-2</v>
      </c>
      <c r="V37">
        <v>-9.9000000000000008E-3</v>
      </c>
      <c r="W37" s="35">
        <f t="shared" si="7"/>
        <v>9.2671428571428349E-3</v>
      </c>
      <c r="X37" s="35">
        <f t="shared" si="8"/>
        <v>2.7280000000000006E-2</v>
      </c>
      <c r="Y37" s="35">
        <f t="shared" si="8"/>
        <v>1.7580000000000005E-2</v>
      </c>
      <c r="Z37">
        <v>0.24399999999999999</v>
      </c>
      <c r="AA37">
        <v>1.2800000000000001E-2</v>
      </c>
      <c r="AB37">
        <v>5.0000000000000001E-3</v>
      </c>
      <c r="AC37" s="35">
        <f t="shared" si="9"/>
        <v>4.1289285714285723E-2</v>
      </c>
      <c r="AD37" s="35">
        <f t="shared" si="10"/>
        <v>2.0480000000000005E-2</v>
      </c>
      <c r="AE37" s="35">
        <f t="shared" si="10"/>
        <v>1.2680000000000004E-2</v>
      </c>
      <c r="AF37">
        <v>0.20660000000000001</v>
      </c>
      <c r="AG37">
        <v>-1.1599999999999999E-2</v>
      </c>
      <c r="AH37">
        <v>-1.46E-2</v>
      </c>
      <c r="AI37" s="35">
        <f t="shared" si="11"/>
        <v>1.088928571428574E-2</v>
      </c>
      <c r="AJ37" s="35">
        <f t="shared" si="12"/>
        <v>1.9280000000000005E-2</v>
      </c>
      <c r="AK37" s="35">
        <f t="shared" si="12"/>
        <v>2.2280000000000005E-2</v>
      </c>
      <c r="AL37">
        <v>0.19159999999999999</v>
      </c>
      <c r="AM37">
        <v>-1.1900000000000001E-2</v>
      </c>
      <c r="AN37">
        <v>-2.9999999999999997E-4</v>
      </c>
      <c r="AO37" s="35">
        <f t="shared" si="13"/>
        <v>8.3500000000003016E-4</v>
      </c>
      <c r="AP37" s="35">
        <f t="shared" si="14"/>
        <v>1.9580000000000007E-2</v>
      </c>
      <c r="AQ37" s="35">
        <f t="shared" si="14"/>
        <v>7.3800000000000046E-3</v>
      </c>
      <c r="AR37">
        <v>4.0800000000000003E-2</v>
      </c>
      <c r="AS37">
        <v>-1.7899999999999999E-2</v>
      </c>
      <c r="AT37">
        <v>3.3E-3</v>
      </c>
      <c r="AU37" s="35">
        <f t="shared" si="15"/>
        <v>4.7794285714285692E-2</v>
      </c>
      <c r="AV37" s="35">
        <f t="shared" si="16"/>
        <v>2.5580000000000006E-2</v>
      </c>
      <c r="AW37" s="35">
        <f t="shared" si="16"/>
        <v>1.0980000000000004E-2</v>
      </c>
      <c r="AX37">
        <v>3.8699999999999998E-2</v>
      </c>
      <c r="AY37">
        <v>-2.53E-2</v>
      </c>
      <c r="AZ37">
        <v>5.1000000000000004E-3</v>
      </c>
      <c r="BA37" s="35">
        <f t="shared" si="17"/>
        <v>3.9712142857142835E-2</v>
      </c>
      <c r="BB37" s="35">
        <f t="shared" si="18"/>
        <v>3.2980000000000002E-2</v>
      </c>
      <c r="BC37" s="35">
        <f t="shared" si="18"/>
        <v>1.2780000000000005E-2</v>
      </c>
    </row>
    <row r="38" spans="1:55" ht="15">
      <c r="A38" s="1">
        <v>32</v>
      </c>
      <c r="B38">
        <v>0.2301</v>
      </c>
      <c r="C38">
        <v>2.7199999999999998E-2</v>
      </c>
      <c r="D38">
        <v>-1.9699999999999999E-2</v>
      </c>
      <c r="E38" s="34">
        <f t="shared" si="0"/>
        <v>6.2178571428571916E-3</v>
      </c>
      <c r="F38" s="34">
        <f t="shared" si="1"/>
        <v>2.9807142857142855E-2</v>
      </c>
      <c r="G38" s="34">
        <f t="shared" si="2"/>
        <v>2.7380000000000002E-2</v>
      </c>
      <c r="H38">
        <v>0.2172</v>
      </c>
      <c r="I38">
        <v>8.3000000000000001E-3</v>
      </c>
      <c r="J38">
        <v>4.1999999999999997E-3</v>
      </c>
      <c r="K38" s="35">
        <f t="shared" si="3"/>
        <v>4.7785714285714653E-3</v>
      </c>
      <c r="L38" s="35">
        <f t="shared" si="4"/>
        <v>1.5980000000000005E-2</v>
      </c>
      <c r="M38" s="35">
        <f t="shared" si="4"/>
        <v>1.1880000000000005E-2</v>
      </c>
      <c r="N38">
        <v>0.2341</v>
      </c>
      <c r="O38">
        <v>-1.66E-2</v>
      </c>
      <c r="P38">
        <v>-4.7000000000000002E-3</v>
      </c>
      <c r="Q38" s="35">
        <f t="shared" si="5"/>
        <v>1.724999999999921E-3</v>
      </c>
      <c r="R38" s="35">
        <f t="shared" si="6"/>
        <v>2.4280000000000003E-2</v>
      </c>
      <c r="S38" s="35">
        <f t="shared" si="6"/>
        <v>2.9800000000000043E-3</v>
      </c>
      <c r="T38">
        <v>0.2296</v>
      </c>
      <c r="U38">
        <v>-1.9400000000000001E-2</v>
      </c>
      <c r="V38">
        <v>-8.6E-3</v>
      </c>
      <c r="W38" s="35">
        <f t="shared" si="7"/>
        <v>1.0767142857142836E-2</v>
      </c>
      <c r="X38" s="35">
        <f t="shared" si="8"/>
        <v>2.7080000000000007E-2</v>
      </c>
      <c r="Y38" s="35">
        <f t="shared" si="8"/>
        <v>1.6280000000000003E-2</v>
      </c>
      <c r="Z38">
        <v>0.23899999999999999</v>
      </c>
      <c r="AA38">
        <v>1.8E-3</v>
      </c>
      <c r="AB38">
        <v>-1.2500000000000001E-2</v>
      </c>
      <c r="AC38" s="35">
        <f t="shared" si="9"/>
        <v>3.6289285714285718E-2</v>
      </c>
      <c r="AD38" s="35">
        <f t="shared" si="10"/>
        <v>9.480000000000004E-3</v>
      </c>
      <c r="AE38" s="35">
        <f t="shared" si="10"/>
        <v>2.0180000000000003E-2</v>
      </c>
      <c r="AF38">
        <v>0.1978</v>
      </c>
      <c r="AG38">
        <v>8.6E-3</v>
      </c>
      <c r="AH38">
        <v>8.3000000000000001E-3</v>
      </c>
      <c r="AI38" s="35">
        <f t="shared" si="11"/>
        <v>1.9689285714285742E-2</v>
      </c>
      <c r="AJ38" s="35">
        <f t="shared" si="12"/>
        <v>1.6280000000000003E-2</v>
      </c>
      <c r="AK38" s="35">
        <f t="shared" si="12"/>
        <v>1.5980000000000005E-2</v>
      </c>
      <c r="AL38">
        <v>0.1923</v>
      </c>
      <c r="AM38">
        <v>-4.4299999999999999E-2</v>
      </c>
      <c r="AN38">
        <v>-2.2000000000000001E-3</v>
      </c>
      <c r="AO38" s="35">
        <f t="shared" si="13"/>
        <v>1.3500000000002399E-4</v>
      </c>
      <c r="AP38" s="35">
        <f t="shared" si="14"/>
        <v>5.1980000000000005E-2</v>
      </c>
      <c r="AQ38" s="35">
        <f t="shared" si="14"/>
        <v>5.480000000000004E-3</v>
      </c>
      <c r="AR38">
        <v>6.59E-2</v>
      </c>
      <c r="AS38">
        <v>-2.35E-2</v>
      </c>
      <c r="AT38">
        <v>-2E-3</v>
      </c>
      <c r="AU38" s="35">
        <f t="shared" si="15"/>
        <v>2.2694285714285695E-2</v>
      </c>
      <c r="AV38" s="35">
        <f t="shared" si="16"/>
        <v>3.1180000000000006E-2</v>
      </c>
      <c r="AW38" s="35">
        <f t="shared" si="16"/>
        <v>5.6800000000000045E-3</v>
      </c>
      <c r="AX38">
        <v>3.3799999999999997E-2</v>
      </c>
      <c r="AY38">
        <v>-1.5699999999999999E-2</v>
      </c>
      <c r="AZ38">
        <v>8.3000000000000001E-3</v>
      </c>
      <c r="BA38" s="35">
        <f t="shared" si="17"/>
        <v>4.4612142857142836E-2</v>
      </c>
      <c r="BB38" s="35">
        <f t="shared" si="18"/>
        <v>2.3380000000000005E-2</v>
      </c>
      <c r="BC38" s="35">
        <f t="shared" si="18"/>
        <v>1.5980000000000005E-2</v>
      </c>
    </row>
    <row r="39" spans="1:55" ht="15">
      <c r="A39" s="1">
        <v>33</v>
      </c>
      <c r="B39">
        <v>0.22559999999999999</v>
      </c>
      <c r="C39">
        <v>3.0800000000000001E-2</v>
      </c>
      <c r="D39">
        <v>-2.3900000000000001E-2</v>
      </c>
      <c r="E39" s="34">
        <f t="shared" si="0"/>
        <v>1.0717857142857196E-2</v>
      </c>
      <c r="F39" s="34">
        <f t="shared" si="1"/>
        <v>3.3407142857142857E-2</v>
      </c>
      <c r="G39" s="34">
        <f t="shared" si="2"/>
        <v>3.1580000000000004E-2</v>
      </c>
      <c r="H39">
        <v>0.17829999999999999</v>
      </c>
      <c r="I39">
        <v>-2.7400000000000001E-2</v>
      </c>
      <c r="J39">
        <v>0.01</v>
      </c>
      <c r="K39" s="35">
        <f t="shared" si="3"/>
        <v>4.3678571428571483E-2</v>
      </c>
      <c r="L39" s="35">
        <f t="shared" si="4"/>
        <v>3.5080000000000007E-2</v>
      </c>
      <c r="M39" s="35">
        <f t="shared" si="4"/>
        <v>1.7680000000000005E-2</v>
      </c>
      <c r="N39">
        <v>0.23369999999999999</v>
      </c>
      <c r="O39">
        <v>-7.1000000000000004E-3</v>
      </c>
      <c r="P39">
        <v>-1.2699999999999999E-2</v>
      </c>
      <c r="Q39" s="35">
        <f t="shared" si="5"/>
        <v>2.1249999999999325E-3</v>
      </c>
      <c r="R39" s="35">
        <f t="shared" si="6"/>
        <v>5.8000000000000412E-4</v>
      </c>
      <c r="S39" s="35">
        <f t="shared" si="6"/>
        <v>2.0380000000000002E-2</v>
      </c>
      <c r="T39">
        <v>0.23680000000000001</v>
      </c>
      <c r="U39">
        <v>-1.84E-2</v>
      </c>
      <c r="V39">
        <v>-1.2800000000000001E-2</v>
      </c>
      <c r="W39" s="35">
        <f t="shared" si="7"/>
        <v>1.7967142857142848E-2</v>
      </c>
      <c r="X39" s="35">
        <f t="shared" si="8"/>
        <v>2.6080000000000006E-2</v>
      </c>
      <c r="Y39" s="35">
        <f t="shared" si="8"/>
        <v>2.0480000000000005E-2</v>
      </c>
      <c r="Z39">
        <v>0.17630000000000001</v>
      </c>
      <c r="AA39">
        <v>-4.5999999999999999E-2</v>
      </c>
      <c r="AB39">
        <v>1.54E-2</v>
      </c>
      <c r="AC39" s="35">
        <f t="shared" si="9"/>
        <v>2.641071428571426E-2</v>
      </c>
      <c r="AD39" s="35">
        <f t="shared" si="10"/>
        <v>5.3680000000000005E-2</v>
      </c>
      <c r="AE39" s="35">
        <f t="shared" si="10"/>
        <v>2.3080000000000003E-2</v>
      </c>
      <c r="AF39">
        <v>0.17949999999999999</v>
      </c>
      <c r="AG39">
        <v>-3.0800000000000001E-2</v>
      </c>
      <c r="AH39">
        <v>9.2999999999999992E-3</v>
      </c>
      <c r="AI39" s="35">
        <f t="shared" si="11"/>
        <v>3.7989285714285753E-2</v>
      </c>
      <c r="AJ39" s="35">
        <f t="shared" si="12"/>
        <v>3.8480000000000007E-2</v>
      </c>
      <c r="AK39" s="35">
        <f t="shared" si="12"/>
        <v>1.6980000000000002E-2</v>
      </c>
      <c r="AL39">
        <v>0.21279999999999999</v>
      </c>
      <c r="AM39">
        <v>-0.02</v>
      </c>
      <c r="AN39">
        <v>-7.1999999999999998E-3</v>
      </c>
      <c r="AO39" s="35">
        <f t="shared" si="13"/>
        <v>2.0364999999999966E-2</v>
      </c>
      <c r="AP39" s="35">
        <f t="shared" si="14"/>
        <v>2.7680000000000003E-2</v>
      </c>
      <c r="AQ39" s="35">
        <f t="shared" si="14"/>
        <v>4.8000000000000473E-4</v>
      </c>
      <c r="AR39">
        <v>8.1000000000000003E-2</v>
      </c>
      <c r="AS39">
        <v>-1.8599999999999998E-2</v>
      </c>
      <c r="AT39">
        <v>-5.1999999999999998E-3</v>
      </c>
      <c r="AU39" s="35">
        <f t="shared" si="15"/>
        <v>7.5942857142856923E-3</v>
      </c>
      <c r="AV39" s="35">
        <f t="shared" si="16"/>
        <v>2.6280000000000005E-2</v>
      </c>
      <c r="AW39" s="35">
        <f t="shared" si="16"/>
        <v>2.4800000000000048E-3</v>
      </c>
      <c r="AX39">
        <v>0.03</v>
      </c>
      <c r="AY39">
        <v>-2.1100000000000001E-2</v>
      </c>
      <c r="AZ39">
        <v>2.63E-2</v>
      </c>
      <c r="BA39" s="35">
        <f t="shared" si="17"/>
        <v>4.8412142857142834E-2</v>
      </c>
      <c r="BB39" s="35">
        <f t="shared" si="18"/>
        <v>2.8780000000000007E-2</v>
      </c>
      <c r="BC39" s="35">
        <f t="shared" si="18"/>
        <v>3.3980000000000003E-2</v>
      </c>
    </row>
    <row r="40" spans="1:55" ht="15">
      <c r="A40" s="1">
        <v>34</v>
      </c>
      <c r="B40">
        <v>0.22409999999999999</v>
      </c>
      <c r="C40">
        <v>2.9600000000000001E-2</v>
      </c>
      <c r="D40">
        <v>-2.3800000000000002E-2</v>
      </c>
      <c r="E40" s="34">
        <f t="shared" si="0"/>
        <v>1.2217857142857197E-2</v>
      </c>
      <c r="F40" s="34">
        <f t="shared" si="1"/>
        <v>3.2207142857142858E-2</v>
      </c>
      <c r="G40" s="34">
        <f t="shared" si="2"/>
        <v>3.1480000000000008E-2</v>
      </c>
      <c r="H40">
        <v>0.19670000000000001</v>
      </c>
      <c r="I40">
        <v>-1.8100000000000002E-2</v>
      </c>
      <c r="J40">
        <v>-1.9199999999999998E-2</v>
      </c>
      <c r="K40" s="35">
        <f t="shared" si="3"/>
        <v>2.5278571428571456E-2</v>
      </c>
      <c r="L40" s="35">
        <f t="shared" si="4"/>
        <v>2.5780000000000004E-2</v>
      </c>
      <c r="M40" s="35">
        <f t="shared" si="4"/>
        <v>2.6880000000000001E-2</v>
      </c>
      <c r="N40">
        <v>0.2228</v>
      </c>
      <c r="O40">
        <v>4.1999999999999997E-3</v>
      </c>
      <c r="P40">
        <v>0</v>
      </c>
      <c r="Q40" s="35">
        <f t="shared" si="5"/>
        <v>1.3024999999999926E-2</v>
      </c>
      <c r="R40" s="35">
        <f t="shared" si="6"/>
        <v>1.1880000000000005E-2</v>
      </c>
      <c r="S40" s="35">
        <f t="shared" si="6"/>
        <v>7.6800000000000045E-3</v>
      </c>
      <c r="T40">
        <v>0.2349</v>
      </c>
      <c r="U40">
        <v>-8.2000000000000007E-3</v>
      </c>
      <c r="V40">
        <v>-1.12E-2</v>
      </c>
      <c r="W40" s="35">
        <f t="shared" si="7"/>
        <v>1.6067142857142835E-2</v>
      </c>
      <c r="X40" s="35">
        <f t="shared" si="8"/>
        <v>1.5880000000000005E-2</v>
      </c>
      <c r="Y40" s="35">
        <f t="shared" si="8"/>
        <v>1.8880000000000004E-2</v>
      </c>
      <c r="Z40">
        <v>0.18340000000000001</v>
      </c>
      <c r="AA40">
        <v>-1.26E-2</v>
      </c>
      <c r="AB40">
        <v>5.4000000000000003E-3</v>
      </c>
      <c r="AC40" s="35">
        <f t="shared" si="9"/>
        <v>1.9310714285714264E-2</v>
      </c>
      <c r="AD40" s="35">
        <f t="shared" si="10"/>
        <v>2.0280000000000006E-2</v>
      </c>
      <c r="AE40" s="35">
        <f t="shared" si="10"/>
        <v>1.3080000000000005E-2</v>
      </c>
      <c r="AF40">
        <v>0.19919999999999999</v>
      </c>
      <c r="AG40">
        <v>-2.1000000000000001E-2</v>
      </c>
      <c r="AH40">
        <v>-6.0000000000000001E-3</v>
      </c>
      <c r="AI40" s="35">
        <f t="shared" si="11"/>
        <v>1.8289285714285758E-2</v>
      </c>
      <c r="AJ40" s="35">
        <f t="shared" si="12"/>
        <v>2.8680000000000004E-2</v>
      </c>
      <c r="AK40" s="35">
        <f t="shared" si="12"/>
        <v>1.6800000000000044E-3</v>
      </c>
      <c r="AL40">
        <v>0.20660000000000001</v>
      </c>
      <c r="AM40">
        <v>-1.78E-2</v>
      </c>
      <c r="AN40">
        <v>-2.76E-2</v>
      </c>
      <c r="AO40" s="35">
        <f t="shared" si="13"/>
        <v>1.4164999999999983E-2</v>
      </c>
      <c r="AP40" s="35">
        <f t="shared" si="14"/>
        <v>2.5480000000000003E-2</v>
      </c>
      <c r="AQ40" s="35">
        <f t="shared" si="14"/>
        <v>3.5280000000000006E-2</v>
      </c>
      <c r="AR40">
        <v>8.6800000000000002E-2</v>
      </c>
      <c r="AS40">
        <v>1.24E-2</v>
      </c>
      <c r="AT40">
        <v>-6.7999999999999996E-3</v>
      </c>
      <c r="AU40" s="35">
        <f t="shared" si="15"/>
        <v>1.7942857142856927E-3</v>
      </c>
      <c r="AV40" s="35">
        <f t="shared" si="16"/>
        <v>2.0080000000000004E-2</v>
      </c>
      <c r="AW40" s="35">
        <f t="shared" si="16"/>
        <v>8.8000000000000491E-4</v>
      </c>
      <c r="AX40">
        <v>3.5200000000000002E-2</v>
      </c>
      <c r="AY40">
        <v>-6.6E-3</v>
      </c>
      <c r="AZ40">
        <v>2.1499999999999998E-2</v>
      </c>
      <c r="BA40" s="35">
        <f t="shared" si="17"/>
        <v>4.3212142857142831E-2</v>
      </c>
      <c r="BB40" s="35">
        <f t="shared" si="18"/>
        <v>1.0800000000000046E-3</v>
      </c>
      <c r="BC40" s="35">
        <f t="shared" si="18"/>
        <v>2.9180000000000005E-2</v>
      </c>
    </row>
    <row r="41" spans="1:55" ht="15">
      <c r="A41" s="1">
        <v>35</v>
      </c>
      <c r="B41">
        <v>0.21829999999999999</v>
      </c>
      <c r="C41">
        <v>2.1399999999999999E-2</v>
      </c>
      <c r="D41">
        <v>-3.3799999999999997E-2</v>
      </c>
      <c r="E41" s="34">
        <f t="shared" si="0"/>
        <v>1.8017857142857197E-2</v>
      </c>
      <c r="F41" s="34">
        <f t="shared" si="1"/>
        <v>2.4007142857142855E-2</v>
      </c>
      <c r="G41" s="34">
        <f t="shared" si="2"/>
        <v>4.1480000000000003E-2</v>
      </c>
      <c r="H41">
        <v>0.17849999999999999</v>
      </c>
      <c r="I41">
        <v>-1.15E-2</v>
      </c>
      <c r="J41">
        <v>-2.3E-3</v>
      </c>
      <c r="K41" s="35">
        <f t="shared" si="3"/>
        <v>4.3478571428571477E-2</v>
      </c>
      <c r="L41" s="35">
        <f t="shared" si="4"/>
        <v>1.9180000000000003E-2</v>
      </c>
      <c r="M41" s="35">
        <f t="shared" si="4"/>
        <v>5.3800000000000046E-3</v>
      </c>
      <c r="N41">
        <v>0.22339999999999999</v>
      </c>
      <c r="O41">
        <v>1.1900000000000001E-2</v>
      </c>
      <c r="P41">
        <v>-6.1000000000000004E-3</v>
      </c>
      <c r="Q41" s="35">
        <f t="shared" si="5"/>
        <v>1.2424999999999936E-2</v>
      </c>
      <c r="R41" s="35">
        <f t="shared" si="6"/>
        <v>1.9580000000000007E-2</v>
      </c>
      <c r="S41" s="35">
        <f t="shared" si="6"/>
        <v>1.5800000000000041E-3</v>
      </c>
      <c r="T41">
        <v>0.24399999999999999</v>
      </c>
      <c r="U41">
        <v>-2.1100000000000001E-2</v>
      </c>
      <c r="V41">
        <v>-1.34E-2</v>
      </c>
      <c r="W41" s="35">
        <f t="shared" si="7"/>
        <v>2.5167142857142832E-2</v>
      </c>
      <c r="X41" s="35">
        <f t="shared" si="8"/>
        <v>2.8780000000000007E-2</v>
      </c>
      <c r="Y41" s="35">
        <f t="shared" si="8"/>
        <v>2.1080000000000005E-2</v>
      </c>
      <c r="Z41">
        <v>0.20050000000000001</v>
      </c>
      <c r="AA41">
        <v>5.7000000000000002E-3</v>
      </c>
      <c r="AB41">
        <v>1.04E-2</v>
      </c>
      <c r="AC41" s="35">
        <f t="shared" si="9"/>
        <v>2.2107142857142603E-3</v>
      </c>
      <c r="AD41" s="35">
        <f t="shared" si="10"/>
        <v>1.3380000000000005E-2</v>
      </c>
      <c r="AE41" s="35">
        <f t="shared" si="10"/>
        <v>1.8080000000000006E-2</v>
      </c>
      <c r="AF41">
        <v>0.19239999999999999</v>
      </c>
      <c r="AG41">
        <v>-1.24E-2</v>
      </c>
      <c r="AH41">
        <v>-1.78E-2</v>
      </c>
      <c r="AI41" s="35">
        <f t="shared" si="11"/>
        <v>2.5089285714285758E-2</v>
      </c>
      <c r="AJ41" s="35">
        <f t="shared" si="12"/>
        <v>2.0080000000000004E-2</v>
      </c>
      <c r="AK41" s="35">
        <f t="shared" si="12"/>
        <v>2.5480000000000003E-2</v>
      </c>
      <c r="AL41">
        <v>0.2084</v>
      </c>
      <c r="AM41">
        <v>-7.1000000000000004E-3</v>
      </c>
      <c r="AN41">
        <v>-2.4299999999999999E-2</v>
      </c>
      <c r="AO41" s="35">
        <f t="shared" si="13"/>
        <v>1.5964999999999979E-2</v>
      </c>
      <c r="AP41" s="35">
        <f t="shared" si="14"/>
        <v>5.8000000000000412E-4</v>
      </c>
      <c r="AQ41" s="35">
        <f t="shared" si="14"/>
        <v>3.1980000000000001E-2</v>
      </c>
      <c r="AR41">
        <v>3.2800000000000003E-2</v>
      </c>
      <c r="AS41">
        <v>-3.7000000000000002E-3</v>
      </c>
      <c r="AT41">
        <v>8.0000000000000002E-3</v>
      </c>
      <c r="AU41" s="35">
        <f t="shared" si="15"/>
        <v>5.5794285714285692E-2</v>
      </c>
      <c r="AV41" s="35">
        <f t="shared" si="16"/>
        <v>3.9800000000000044E-3</v>
      </c>
      <c r="AW41" s="35">
        <f t="shared" si="16"/>
        <v>1.5680000000000006E-2</v>
      </c>
      <c r="AX41">
        <v>3.4599999999999999E-2</v>
      </c>
      <c r="AY41">
        <v>2.3E-3</v>
      </c>
      <c r="AZ41">
        <v>7.1999999999999998E-3</v>
      </c>
      <c r="BA41" s="35">
        <f t="shared" si="17"/>
        <v>4.3812142857142834E-2</v>
      </c>
      <c r="BB41" s="35">
        <f t="shared" si="18"/>
        <v>9.9800000000000045E-3</v>
      </c>
      <c r="BC41" s="35">
        <f t="shared" si="18"/>
        <v>1.4880000000000004E-2</v>
      </c>
    </row>
    <row r="42" spans="1:55" ht="15">
      <c r="A42" s="1">
        <v>36</v>
      </c>
      <c r="B42">
        <v>0.22370000000000001</v>
      </c>
      <c r="C42">
        <v>1.4800000000000001E-2</v>
      </c>
      <c r="D42">
        <v>-2.9899999999999999E-2</v>
      </c>
      <c r="E42" s="34">
        <f t="shared" si="0"/>
        <v>1.2617857142857181E-2</v>
      </c>
      <c r="F42" s="34">
        <f t="shared" si="1"/>
        <v>1.7407142857142857E-2</v>
      </c>
      <c r="G42" s="34">
        <f t="shared" si="2"/>
        <v>3.7580000000000002E-2</v>
      </c>
      <c r="H42">
        <v>0.19209999999999999</v>
      </c>
      <c r="I42">
        <v>-1.9400000000000001E-2</v>
      </c>
      <c r="J42">
        <v>5.8999999999999999E-3</v>
      </c>
      <c r="K42" s="35">
        <f t="shared" si="3"/>
        <v>2.9878571428571477E-2</v>
      </c>
      <c r="L42" s="35">
        <f t="shared" si="4"/>
        <v>2.7080000000000007E-2</v>
      </c>
      <c r="M42" s="35">
        <f t="shared" si="4"/>
        <v>1.3580000000000005E-2</v>
      </c>
      <c r="N42">
        <v>0.2082</v>
      </c>
      <c r="O42">
        <v>-5.1999999999999998E-3</v>
      </c>
      <c r="P42">
        <v>-2.2000000000000001E-3</v>
      </c>
      <c r="Q42" s="35">
        <f t="shared" si="5"/>
        <v>2.7624999999999927E-2</v>
      </c>
      <c r="R42" s="35">
        <f t="shared" si="6"/>
        <v>2.4800000000000048E-3</v>
      </c>
      <c r="S42" s="35">
        <f t="shared" si="6"/>
        <v>5.480000000000004E-3</v>
      </c>
      <c r="T42">
        <v>0.2422</v>
      </c>
      <c r="U42">
        <v>-2.9100000000000001E-2</v>
      </c>
      <c r="V42">
        <v>-7.6E-3</v>
      </c>
      <c r="W42" s="35">
        <f t="shared" si="7"/>
        <v>2.3367142857142836E-2</v>
      </c>
      <c r="X42" s="35">
        <f t="shared" si="8"/>
        <v>3.6780000000000007E-2</v>
      </c>
      <c r="Y42" s="35">
        <f t="shared" si="8"/>
        <v>8.0000000000004547E-5</v>
      </c>
      <c r="Z42">
        <v>0.1777</v>
      </c>
      <c r="AA42">
        <v>-2.5399999999999999E-2</v>
      </c>
      <c r="AB42">
        <v>2.8E-3</v>
      </c>
      <c r="AC42" s="35">
        <f t="shared" si="9"/>
        <v>2.5010714285714275E-2</v>
      </c>
      <c r="AD42" s="35">
        <f t="shared" si="10"/>
        <v>3.3080000000000005E-2</v>
      </c>
      <c r="AE42" s="35">
        <f t="shared" si="10"/>
        <v>1.0480000000000005E-2</v>
      </c>
      <c r="AF42">
        <v>0.1721</v>
      </c>
      <c r="AG42">
        <v>-1.77E-2</v>
      </c>
      <c r="AH42">
        <v>1.1900000000000001E-2</v>
      </c>
      <c r="AI42" s="35">
        <f t="shared" si="11"/>
        <v>4.5389285714285743E-2</v>
      </c>
      <c r="AJ42" s="35">
        <f t="shared" si="12"/>
        <v>2.5380000000000007E-2</v>
      </c>
      <c r="AK42" s="35">
        <f t="shared" si="12"/>
        <v>1.9580000000000007E-2</v>
      </c>
      <c r="AL42">
        <v>0.19220000000000001</v>
      </c>
      <c r="AM42">
        <v>-5.5999999999999999E-3</v>
      </c>
      <c r="AN42">
        <v>-1.3899999999999999E-2</v>
      </c>
      <c r="AO42" s="35">
        <f t="shared" si="13"/>
        <v>2.3500000000001298E-4</v>
      </c>
      <c r="AP42" s="35">
        <f t="shared" si="14"/>
        <v>2.0800000000000046E-3</v>
      </c>
      <c r="AQ42" s="35">
        <f t="shared" si="14"/>
        <v>2.1580000000000002E-2</v>
      </c>
      <c r="AR42">
        <v>5.8900000000000001E-2</v>
      </c>
      <c r="AS42">
        <v>7.9000000000000008E-3</v>
      </c>
      <c r="AT42">
        <v>1.4E-3</v>
      </c>
      <c r="AU42" s="35">
        <f t="shared" si="15"/>
        <v>2.9694285714285694E-2</v>
      </c>
      <c r="AV42" s="35">
        <f t="shared" si="16"/>
        <v>1.5580000000000005E-2</v>
      </c>
      <c r="AW42" s="35">
        <f t="shared" si="16"/>
        <v>9.0800000000000047E-3</v>
      </c>
      <c r="AX42">
        <v>2.8299999999999999E-2</v>
      </c>
      <c r="AY42">
        <v>1.5100000000000001E-2</v>
      </c>
      <c r="AZ42">
        <v>-3.5000000000000001E-3</v>
      </c>
      <c r="BA42" s="35">
        <f t="shared" si="17"/>
        <v>5.0112142857142834E-2</v>
      </c>
      <c r="BB42" s="35">
        <f t="shared" si="18"/>
        <v>2.2780000000000005E-2</v>
      </c>
      <c r="BC42" s="35">
        <f t="shared" si="18"/>
        <v>4.1800000000000049E-3</v>
      </c>
    </row>
    <row r="43" spans="1:55" ht="15">
      <c r="A43" s="1">
        <v>37</v>
      </c>
      <c r="B43">
        <v>0.22270000000000001</v>
      </c>
      <c r="C43">
        <v>1.6899999999999998E-2</v>
      </c>
      <c r="D43">
        <v>-1.23E-2</v>
      </c>
      <c r="E43" s="34">
        <f t="shared" si="0"/>
        <v>1.3617857142857182E-2</v>
      </c>
      <c r="F43" s="34">
        <f t="shared" si="1"/>
        <v>1.9507142857142855E-2</v>
      </c>
      <c r="G43" s="34">
        <f t="shared" si="2"/>
        <v>1.9980000000000005E-2</v>
      </c>
      <c r="H43">
        <v>0.18279999999999999</v>
      </c>
      <c r="I43">
        <v>4.0000000000000001E-3</v>
      </c>
      <c r="J43">
        <v>7.0000000000000001E-3</v>
      </c>
      <c r="K43" s="35">
        <f t="shared" si="3"/>
        <v>3.9178571428571479E-2</v>
      </c>
      <c r="L43" s="35">
        <f t="shared" si="4"/>
        <v>1.1680000000000005E-2</v>
      </c>
      <c r="M43" s="35">
        <f t="shared" si="4"/>
        <v>1.4680000000000006E-2</v>
      </c>
      <c r="N43">
        <v>0.20469999999999999</v>
      </c>
      <c r="O43">
        <v>8.3000000000000001E-3</v>
      </c>
      <c r="P43">
        <v>1.49E-2</v>
      </c>
      <c r="Q43" s="35">
        <f t="shared" si="5"/>
        <v>3.1124999999999931E-2</v>
      </c>
      <c r="R43" s="35">
        <f t="shared" si="6"/>
        <v>1.5980000000000005E-2</v>
      </c>
      <c r="S43" s="35">
        <f t="shared" si="6"/>
        <v>2.2580000000000003E-2</v>
      </c>
      <c r="T43">
        <v>0.23780000000000001</v>
      </c>
      <c r="U43">
        <v>-2.2499999999999999E-2</v>
      </c>
      <c r="V43">
        <v>-6.4999999999999997E-3</v>
      </c>
      <c r="W43" s="35">
        <f t="shared" si="7"/>
        <v>1.8967142857142849E-2</v>
      </c>
      <c r="X43" s="35">
        <f t="shared" si="8"/>
        <v>3.0180000000000005E-2</v>
      </c>
      <c r="Y43" s="35">
        <f t="shared" si="8"/>
        <v>1.1800000000000048E-3</v>
      </c>
      <c r="Z43">
        <v>0.22869999999999999</v>
      </c>
      <c r="AA43">
        <v>-2.2499999999999999E-2</v>
      </c>
      <c r="AB43">
        <v>1.5299999999999999E-2</v>
      </c>
      <c r="AC43" s="35">
        <f t="shared" si="9"/>
        <v>2.5989285714285715E-2</v>
      </c>
      <c r="AD43" s="35">
        <f t="shared" si="10"/>
        <v>3.0180000000000005E-2</v>
      </c>
      <c r="AE43" s="35">
        <f t="shared" si="10"/>
        <v>2.2980000000000004E-2</v>
      </c>
      <c r="AF43">
        <v>0.15890000000000001</v>
      </c>
      <c r="AG43">
        <v>-5.0000000000000001E-4</v>
      </c>
      <c r="AH43">
        <v>1.37E-2</v>
      </c>
      <c r="AI43" s="35">
        <f t="shared" si="11"/>
        <v>5.8589285714285733E-2</v>
      </c>
      <c r="AJ43" s="35">
        <f t="shared" si="12"/>
        <v>7.1800000000000041E-3</v>
      </c>
      <c r="AK43" s="35">
        <f t="shared" si="12"/>
        <v>2.1380000000000003E-2</v>
      </c>
      <c r="AL43">
        <v>0.18940000000000001</v>
      </c>
      <c r="AM43">
        <v>-1.83E-2</v>
      </c>
      <c r="AN43">
        <v>-1.1000000000000001E-3</v>
      </c>
      <c r="AO43" s="35">
        <f t="shared" si="13"/>
        <v>3.0350000000000099E-3</v>
      </c>
      <c r="AP43" s="35">
        <f t="shared" si="14"/>
        <v>2.5980000000000003E-2</v>
      </c>
      <c r="AQ43" s="35">
        <f t="shared" si="14"/>
        <v>6.5800000000000042E-3</v>
      </c>
      <c r="AR43">
        <v>8.9700000000000002E-2</v>
      </c>
      <c r="AS43">
        <v>-5.4000000000000003E-3</v>
      </c>
      <c r="AT43">
        <v>-1.0800000000000001E-2</v>
      </c>
      <c r="AU43" s="35">
        <f t="shared" si="15"/>
        <v>1.1057142857143071E-3</v>
      </c>
      <c r="AV43" s="35">
        <f t="shared" si="16"/>
        <v>2.2800000000000042E-3</v>
      </c>
      <c r="AW43" s="35">
        <f t="shared" si="16"/>
        <v>1.8480000000000003E-2</v>
      </c>
      <c r="AX43">
        <v>1.8800000000000001E-2</v>
      </c>
      <c r="AY43">
        <v>-8.0999999999999996E-3</v>
      </c>
      <c r="AZ43">
        <v>3.5000000000000001E-3</v>
      </c>
      <c r="BA43" s="35">
        <f t="shared" si="17"/>
        <v>5.9612142857142836E-2</v>
      </c>
      <c r="BB43" s="35">
        <f t="shared" si="18"/>
        <v>1.5780000000000002E-2</v>
      </c>
      <c r="BC43" s="35">
        <f t="shared" si="18"/>
        <v>1.1180000000000004E-2</v>
      </c>
    </row>
    <row r="44" spans="1:55" ht="15">
      <c r="A44" s="1">
        <v>38</v>
      </c>
      <c r="B44">
        <v>0.22159999999999999</v>
      </c>
      <c r="C44">
        <v>2.5600000000000001E-2</v>
      </c>
      <c r="D44">
        <v>3.0999999999999999E-3</v>
      </c>
      <c r="E44" s="34">
        <f t="shared" si="0"/>
        <v>1.4717857142857199E-2</v>
      </c>
      <c r="F44" s="34">
        <f t="shared" si="1"/>
        <v>2.8207142857142858E-2</v>
      </c>
      <c r="G44" s="34">
        <f t="shared" si="2"/>
        <v>1.0780000000000005E-2</v>
      </c>
      <c r="H44">
        <v>0.16600000000000001</v>
      </c>
      <c r="I44">
        <v>-4.2599999999999999E-2</v>
      </c>
      <c r="J44">
        <v>-1.24E-2</v>
      </c>
      <c r="K44" s="35">
        <f t="shared" si="3"/>
        <v>5.5978571428571461E-2</v>
      </c>
      <c r="L44" s="35">
        <f t="shared" si="4"/>
        <v>5.0280000000000005E-2</v>
      </c>
      <c r="M44" s="35">
        <f t="shared" si="4"/>
        <v>2.0080000000000004E-2</v>
      </c>
      <c r="N44">
        <v>0.2404</v>
      </c>
      <c r="O44">
        <v>-5.7000000000000002E-3</v>
      </c>
      <c r="P44">
        <v>-9.7000000000000003E-3</v>
      </c>
      <c r="Q44" s="35">
        <f t="shared" si="5"/>
        <v>4.575000000000079E-3</v>
      </c>
      <c r="R44" s="35">
        <f t="shared" si="6"/>
        <v>1.9800000000000043E-3</v>
      </c>
      <c r="S44" s="35">
        <f t="shared" si="6"/>
        <v>1.7380000000000007E-2</v>
      </c>
      <c r="T44">
        <v>0.23119999999999999</v>
      </c>
      <c r="U44">
        <v>-2.12E-2</v>
      </c>
      <c r="V44">
        <v>-1.1299999999999999E-2</v>
      </c>
      <c r="W44" s="35">
        <f t="shared" si="7"/>
        <v>1.2367142857142827E-2</v>
      </c>
      <c r="X44" s="35">
        <f t="shared" si="8"/>
        <v>2.8880000000000003E-2</v>
      </c>
      <c r="Y44" s="35">
        <f t="shared" si="8"/>
        <v>1.8980000000000004E-2</v>
      </c>
      <c r="Z44">
        <v>0.2621</v>
      </c>
      <c r="AA44">
        <v>-5.0000000000000001E-3</v>
      </c>
      <c r="AB44">
        <v>-1E-4</v>
      </c>
      <c r="AC44" s="35">
        <f t="shared" si="9"/>
        <v>5.9389285714285728E-2</v>
      </c>
      <c r="AD44" s="35">
        <f t="shared" si="10"/>
        <v>2.6800000000000044E-3</v>
      </c>
      <c r="AE44" s="35">
        <f t="shared" si="10"/>
        <v>7.5800000000000043E-3</v>
      </c>
      <c r="AF44">
        <v>0.17860000000000001</v>
      </c>
      <c r="AG44">
        <v>-9.9000000000000008E-3</v>
      </c>
      <c r="AH44">
        <v>1.34E-2</v>
      </c>
      <c r="AI44" s="35">
        <f t="shared" si="11"/>
        <v>3.8889285714285737E-2</v>
      </c>
      <c r="AJ44" s="35">
        <f t="shared" si="12"/>
        <v>1.7580000000000005E-2</v>
      </c>
      <c r="AK44" s="35">
        <f t="shared" si="12"/>
        <v>2.1080000000000005E-2</v>
      </c>
      <c r="AL44">
        <v>0.19889999999999999</v>
      </c>
      <c r="AM44">
        <v>-2.5499999999999998E-2</v>
      </c>
      <c r="AN44">
        <v>-1.0200000000000001E-2</v>
      </c>
      <c r="AO44" s="35">
        <f t="shared" si="13"/>
        <v>6.4649999999999708E-3</v>
      </c>
      <c r="AP44" s="35">
        <f t="shared" si="14"/>
        <v>3.3180000000000001E-2</v>
      </c>
      <c r="AQ44" s="35">
        <f t="shared" si="14"/>
        <v>1.7880000000000007E-2</v>
      </c>
      <c r="AR44">
        <v>7.2400000000000006E-2</v>
      </c>
      <c r="AS44">
        <v>-2E-3</v>
      </c>
      <c r="AT44">
        <v>0</v>
      </c>
      <c r="AU44" s="35">
        <f t="shared" si="15"/>
        <v>1.6194285714285689E-2</v>
      </c>
      <c r="AV44" s="35">
        <f t="shared" si="16"/>
        <v>5.6800000000000045E-3</v>
      </c>
      <c r="AW44" s="35">
        <f t="shared" si="16"/>
        <v>7.6800000000000045E-3</v>
      </c>
      <c r="AX44">
        <v>3.61E-2</v>
      </c>
      <c r="AY44">
        <v>1.2800000000000001E-2</v>
      </c>
      <c r="AZ44">
        <v>2.2200000000000001E-2</v>
      </c>
      <c r="BA44" s="35">
        <f t="shared" si="17"/>
        <v>4.2312142857142833E-2</v>
      </c>
      <c r="BB44" s="35">
        <f t="shared" si="18"/>
        <v>2.0480000000000005E-2</v>
      </c>
      <c r="BC44" s="35">
        <f t="shared" si="18"/>
        <v>2.9880000000000004E-2</v>
      </c>
    </row>
    <row r="45" spans="1:55" ht="15">
      <c r="A45" s="1">
        <v>39</v>
      </c>
      <c r="B45">
        <v>0.22500000000000001</v>
      </c>
      <c r="C45">
        <v>2.58E-2</v>
      </c>
      <c r="D45">
        <v>-1.15E-2</v>
      </c>
      <c r="E45" s="34">
        <f t="shared" si="0"/>
        <v>1.1317857142857185E-2</v>
      </c>
      <c r="F45" s="34">
        <f t="shared" si="1"/>
        <v>2.8407142857142857E-2</v>
      </c>
      <c r="G45" s="34">
        <f t="shared" si="2"/>
        <v>1.9180000000000003E-2</v>
      </c>
      <c r="H45">
        <v>0.18609999999999999</v>
      </c>
      <c r="I45">
        <v>-1.9099999999999999E-2</v>
      </c>
      <c r="J45">
        <v>1.9099999999999999E-2</v>
      </c>
      <c r="K45" s="35">
        <f t="shared" si="3"/>
        <v>3.5878571428571482E-2</v>
      </c>
      <c r="L45" s="35">
        <f t="shared" si="4"/>
        <v>2.6780000000000005E-2</v>
      </c>
      <c r="M45" s="35">
        <f t="shared" si="4"/>
        <v>2.6780000000000005E-2</v>
      </c>
      <c r="N45">
        <v>0.21299999999999999</v>
      </c>
      <c r="O45">
        <v>-2.1299999999999999E-2</v>
      </c>
      <c r="P45">
        <v>5.1000000000000004E-3</v>
      </c>
      <c r="Q45" s="35">
        <f t="shared" si="5"/>
        <v>2.2824999999999929E-2</v>
      </c>
      <c r="R45" s="35">
        <f t="shared" si="6"/>
        <v>2.8980000000000006E-2</v>
      </c>
      <c r="S45" s="35">
        <f t="shared" si="6"/>
        <v>1.2780000000000005E-2</v>
      </c>
      <c r="T45">
        <v>0.25159999999999999</v>
      </c>
      <c r="U45">
        <v>-2.1299999999999999E-2</v>
      </c>
      <c r="V45">
        <v>-1.06E-2</v>
      </c>
      <c r="W45" s="35">
        <f t="shared" si="7"/>
        <v>3.2767142857142828E-2</v>
      </c>
      <c r="X45" s="35">
        <f t="shared" si="8"/>
        <v>2.8980000000000006E-2</v>
      </c>
      <c r="Y45" s="35">
        <f t="shared" si="8"/>
        <v>1.8280000000000005E-2</v>
      </c>
      <c r="Z45">
        <v>0.2492</v>
      </c>
      <c r="AA45">
        <v>3.0999999999999999E-3</v>
      </c>
      <c r="AB45">
        <v>2.0000000000000001E-4</v>
      </c>
      <c r="AC45" s="35">
        <f t="shared" si="9"/>
        <v>4.6489285714285733E-2</v>
      </c>
      <c r="AD45" s="35">
        <f t="shared" si="10"/>
        <v>1.0780000000000005E-2</v>
      </c>
      <c r="AE45" s="35">
        <f t="shared" si="10"/>
        <v>7.8800000000000051E-3</v>
      </c>
      <c r="AF45">
        <v>0.18129999999999999</v>
      </c>
      <c r="AG45">
        <v>-2.2000000000000001E-3</v>
      </c>
      <c r="AH45">
        <v>5.1000000000000004E-3</v>
      </c>
      <c r="AI45" s="35">
        <f t="shared" si="11"/>
        <v>3.6189285714285757E-2</v>
      </c>
      <c r="AJ45" s="35">
        <f t="shared" si="12"/>
        <v>5.480000000000004E-3</v>
      </c>
      <c r="AK45" s="35">
        <f t="shared" si="12"/>
        <v>1.2780000000000005E-2</v>
      </c>
      <c r="AL45">
        <v>0.1741</v>
      </c>
      <c r="AM45">
        <v>-1.41E-2</v>
      </c>
      <c r="AN45">
        <v>-4.4999999999999997E-3</v>
      </c>
      <c r="AO45" s="35">
        <f t="shared" si="13"/>
        <v>1.8335000000000018E-2</v>
      </c>
      <c r="AP45" s="35">
        <f t="shared" si="14"/>
        <v>2.1780000000000004E-2</v>
      </c>
      <c r="AQ45" s="35">
        <f t="shared" si="14"/>
        <v>3.1800000000000049E-3</v>
      </c>
      <c r="AR45">
        <v>9.2999999999999999E-2</v>
      </c>
      <c r="AS45">
        <v>-1.44E-2</v>
      </c>
      <c r="AT45">
        <v>-1.2999999999999999E-2</v>
      </c>
      <c r="AU45" s="35">
        <f t="shared" si="15"/>
        <v>4.4057142857143045E-3</v>
      </c>
      <c r="AV45" s="35">
        <f t="shared" si="16"/>
        <v>2.2080000000000002E-2</v>
      </c>
      <c r="AW45" s="35">
        <f t="shared" si="16"/>
        <v>2.0680000000000004E-2</v>
      </c>
      <c r="AX45">
        <v>2.01E-2</v>
      </c>
      <c r="AY45">
        <v>2E-3</v>
      </c>
      <c r="AZ45">
        <v>2.18E-2</v>
      </c>
      <c r="BA45" s="35">
        <f t="shared" si="17"/>
        <v>5.8312142857142833E-2</v>
      </c>
      <c r="BB45" s="35">
        <f t="shared" si="18"/>
        <v>9.6800000000000046E-3</v>
      </c>
      <c r="BC45" s="35">
        <f t="shared" si="18"/>
        <v>2.9480000000000006E-2</v>
      </c>
    </row>
    <row r="46" spans="1:55" ht="15">
      <c r="A46" s="1">
        <v>40</v>
      </c>
      <c r="B46">
        <v>0.23719999999999999</v>
      </c>
      <c r="C46">
        <v>1.6799999999999999E-2</v>
      </c>
      <c r="D46">
        <v>-2.7000000000000001E-3</v>
      </c>
      <c r="E46" s="34">
        <f t="shared" si="0"/>
        <v>8.821428571428036E-4</v>
      </c>
      <c r="F46" s="34">
        <f t="shared" si="1"/>
        <v>1.9407142857142855E-2</v>
      </c>
      <c r="G46" s="34">
        <f t="shared" si="2"/>
        <v>4.9800000000000044E-3</v>
      </c>
      <c r="H46">
        <v>0.2165</v>
      </c>
      <c r="I46">
        <v>-3.7000000000000002E-3</v>
      </c>
      <c r="J46">
        <v>4.7000000000000002E-3</v>
      </c>
      <c r="K46" s="35">
        <f t="shared" si="3"/>
        <v>5.4785714285714715E-3</v>
      </c>
      <c r="L46" s="35">
        <f t="shared" si="4"/>
        <v>3.9800000000000044E-3</v>
      </c>
      <c r="M46" s="35">
        <f t="shared" si="4"/>
        <v>1.2380000000000006E-2</v>
      </c>
      <c r="N46">
        <v>0.2205</v>
      </c>
      <c r="O46">
        <v>-1E-4</v>
      </c>
      <c r="P46">
        <v>-2E-3</v>
      </c>
      <c r="Q46" s="35">
        <f t="shared" si="5"/>
        <v>1.5324999999999922E-2</v>
      </c>
      <c r="R46" s="35">
        <f t="shared" si="6"/>
        <v>7.5800000000000043E-3</v>
      </c>
      <c r="S46" s="35">
        <f t="shared" si="6"/>
        <v>5.6800000000000045E-3</v>
      </c>
      <c r="T46">
        <v>0.25790000000000002</v>
      </c>
      <c r="U46">
        <v>-1.8100000000000002E-2</v>
      </c>
      <c r="V46">
        <v>-1.6299999999999999E-2</v>
      </c>
      <c r="W46" s="35">
        <f t="shared" si="7"/>
        <v>3.9067142857142856E-2</v>
      </c>
      <c r="X46" s="35">
        <f t="shared" si="8"/>
        <v>2.5780000000000004E-2</v>
      </c>
      <c r="Y46" s="35">
        <f t="shared" si="8"/>
        <v>2.3980000000000001E-2</v>
      </c>
      <c r="Z46">
        <v>0.2069</v>
      </c>
      <c r="AA46">
        <v>-2.2700000000000001E-2</v>
      </c>
      <c r="AB46">
        <v>8.8000000000000005E-3</v>
      </c>
      <c r="AC46" s="35">
        <f t="shared" si="9"/>
        <v>4.1892857142857287E-3</v>
      </c>
      <c r="AD46" s="35">
        <f t="shared" si="10"/>
        <v>3.0380000000000004E-2</v>
      </c>
      <c r="AE46" s="35">
        <f t="shared" si="10"/>
        <v>1.6480000000000005E-2</v>
      </c>
      <c r="AF46">
        <v>0.18609999999999999</v>
      </c>
      <c r="AG46">
        <v>-1.32E-2</v>
      </c>
      <c r="AH46">
        <v>1.9E-2</v>
      </c>
      <c r="AI46" s="35">
        <f t="shared" si="11"/>
        <v>3.1389285714285758E-2</v>
      </c>
      <c r="AJ46" s="35">
        <f t="shared" si="12"/>
        <v>2.0880000000000003E-2</v>
      </c>
      <c r="AK46" s="35">
        <f t="shared" si="12"/>
        <v>2.6680000000000002E-2</v>
      </c>
      <c r="AL46">
        <v>0.17499999999999999</v>
      </c>
      <c r="AM46">
        <v>-7.4000000000000003E-3</v>
      </c>
      <c r="AN46">
        <v>1.21E-2</v>
      </c>
      <c r="AO46" s="35">
        <f t="shared" si="13"/>
        <v>1.7435000000000034E-2</v>
      </c>
      <c r="AP46" s="35">
        <f t="shared" si="14"/>
        <v>2.800000000000042E-4</v>
      </c>
      <c r="AQ46" s="35">
        <f t="shared" si="14"/>
        <v>1.9780000000000006E-2</v>
      </c>
      <c r="AR46">
        <v>0.1237</v>
      </c>
      <c r="AS46">
        <v>3.2800000000000003E-2</v>
      </c>
      <c r="AT46">
        <v>2E-3</v>
      </c>
      <c r="AU46" s="35">
        <f t="shared" si="15"/>
        <v>3.510571428571431E-2</v>
      </c>
      <c r="AV46" s="35">
        <f t="shared" si="16"/>
        <v>4.0480000000000009E-2</v>
      </c>
      <c r="AW46" s="35">
        <f t="shared" si="16"/>
        <v>9.6800000000000046E-3</v>
      </c>
      <c r="AX46">
        <v>-8.0000000000000004E-4</v>
      </c>
      <c r="AY46">
        <v>-2.23E-2</v>
      </c>
      <c r="AZ46">
        <v>2.1399999999999999E-2</v>
      </c>
      <c r="BA46" s="35">
        <f t="shared" si="17"/>
        <v>7.9212142857142828E-2</v>
      </c>
      <c r="BB46" s="35">
        <f t="shared" si="18"/>
        <v>2.9980000000000007E-2</v>
      </c>
      <c r="BC46" s="35">
        <f t="shared" si="18"/>
        <v>2.9080000000000002E-2</v>
      </c>
    </row>
    <row r="47" spans="1:55" ht="15">
      <c r="A47" s="1">
        <v>41</v>
      </c>
      <c r="B47">
        <v>0.21659999999999999</v>
      </c>
      <c r="C47">
        <v>2.1899999999999999E-2</v>
      </c>
      <c r="D47">
        <v>-1.9199999999999998E-2</v>
      </c>
      <c r="E47" s="34">
        <f t="shared" si="0"/>
        <v>1.9717857142857204E-2</v>
      </c>
      <c r="F47" s="34">
        <f t="shared" si="1"/>
        <v>2.4507142857142856E-2</v>
      </c>
      <c r="G47" s="34">
        <f t="shared" si="2"/>
        <v>2.6880000000000001E-2</v>
      </c>
      <c r="H47">
        <v>0.22450000000000001</v>
      </c>
      <c r="I47">
        <v>-2.2100000000000002E-2</v>
      </c>
      <c r="J47">
        <v>1.0500000000000001E-2</v>
      </c>
      <c r="K47" s="35">
        <f t="shared" si="3"/>
        <v>2.5214285714285356E-3</v>
      </c>
      <c r="L47" s="35">
        <f t="shared" si="4"/>
        <v>2.9780000000000008E-2</v>
      </c>
      <c r="M47" s="35">
        <f t="shared" si="4"/>
        <v>1.8180000000000005E-2</v>
      </c>
      <c r="N47">
        <v>0.23139999999999999</v>
      </c>
      <c r="O47">
        <v>1.43E-2</v>
      </c>
      <c r="P47">
        <v>-6.8999999999999999E-3</v>
      </c>
      <c r="Q47" s="35">
        <f t="shared" si="5"/>
        <v>4.424999999999929E-3</v>
      </c>
      <c r="R47" s="35">
        <f t="shared" si="6"/>
        <v>2.1980000000000006E-2</v>
      </c>
      <c r="S47" s="35">
        <f t="shared" si="6"/>
        <v>7.8000000000000465E-4</v>
      </c>
      <c r="T47">
        <v>0.24490000000000001</v>
      </c>
      <c r="U47">
        <v>-5.62E-2</v>
      </c>
      <c r="V47">
        <v>-5.0000000000000001E-3</v>
      </c>
      <c r="W47" s="35">
        <f t="shared" si="7"/>
        <v>2.6067142857142844E-2</v>
      </c>
      <c r="X47" s="35">
        <f t="shared" si="8"/>
        <v>6.3880000000000006E-2</v>
      </c>
      <c r="Y47" s="35">
        <f t="shared" si="8"/>
        <v>2.6800000000000044E-3</v>
      </c>
      <c r="Z47">
        <v>0.215</v>
      </c>
      <c r="AA47">
        <v>-1.2200000000000001E-2</v>
      </c>
      <c r="AB47">
        <v>-1.84E-2</v>
      </c>
      <c r="AC47" s="35">
        <f t="shared" si="9"/>
        <v>1.2289285714285725E-2</v>
      </c>
      <c r="AD47" s="35">
        <f t="shared" si="10"/>
        <v>1.9880000000000005E-2</v>
      </c>
      <c r="AE47" s="35">
        <f t="shared" si="10"/>
        <v>2.6080000000000006E-2</v>
      </c>
      <c r="AF47">
        <v>0.17960000000000001</v>
      </c>
      <c r="AG47">
        <v>-2.3999999999999998E-3</v>
      </c>
      <c r="AH47">
        <v>1.14E-2</v>
      </c>
      <c r="AI47" s="35">
        <f t="shared" si="11"/>
        <v>3.7889285714285736E-2</v>
      </c>
      <c r="AJ47" s="35">
        <f t="shared" si="12"/>
        <v>5.2800000000000052E-3</v>
      </c>
      <c r="AK47" s="35">
        <f t="shared" si="12"/>
        <v>1.9080000000000007E-2</v>
      </c>
      <c r="AL47">
        <v>0.16669999999999999</v>
      </c>
      <c r="AM47">
        <v>4.1000000000000003E-3</v>
      </c>
      <c r="AN47">
        <v>-2.5000000000000001E-3</v>
      </c>
      <c r="AO47" s="35">
        <f t="shared" si="13"/>
        <v>2.5735000000000036E-2</v>
      </c>
      <c r="AP47" s="35">
        <f t="shared" si="14"/>
        <v>1.1780000000000006E-2</v>
      </c>
      <c r="AQ47" s="35">
        <f t="shared" si="14"/>
        <v>5.180000000000004E-3</v>
      </c>
      <c r="AR47">
        <v>0.12959999999999999</v>
      </c>
      <c r="AS47">
        <v>-1.4999999999999999E-2</v>
      </c>
      <c r="AT47">
        <v>4.5999999999999999E-3</v>
      </c>
      <c r="AU47" s="35">
        <f t="shared" si="15"/>
        <v>4.1005714285714298E-2</v>
      </c>
      <c r="AV47" s="35">
        <f t="shared" si="16"/>
        <v>2.2680000000000006E-2</v>
      </c>
      <c r="AW47" s="35">
        <f t="shared" si="16"/>
        <v>1.2280000000000004E-2</v>
      </c>
      <c r="AX47">
        <v>6.3E-3</v>
      </c>
      <c r="AY47">
        <v>-5.3699999999999998E-2</v>
      </c>
      <c r="AZ47">
        <v>1.7500000000000002E-2</v>
      </c>
      <c r="BA47" s="35">
        <f t="shared" si="17"/>
        <v>7.2112142857142833E-2</v>
      </c>
      <c r="BB47" s="35">
        <f t="shared" si="18"/>
        <v>6.1380000000000004E-2</v>
      </c>
      <c r="BC47" s="35">
        <f t="shared" si="18"/>
        <v>2.5180000000000008E-2</v>
      </c>
    </row>
    <row r="48" spans="1:55" ht="15">
      <c r="A48" s="1">
        <v>42</v>
      </c>
      <c r="B48">
        <v>0.2281</v>
      </c>
      <c r="C48">
        <v>1.6299999999999999E-2</v>
      </c>
      <c r="D48">
        <v>-8.2000000000000007E-3</v>
      </c>
      <c r="E48" s="34">
        <f t="shared" si="0"/>
        <v>8.2178571428571934E-3</v>
      </c>
      <c r="F48" s="34">
        <f t="shared" si="1"/>
        <v>1.8907142857142855E-2</v>
      </c>
      <c r="G48" s="34">
        <f t="shared" si="2"/>
        <v>1.5880000000000005E-2</v>
      </c>
      <c r="H48">
        <v>0.245</v>
      </c>
      <c r="I48">
        <v>9.1999999999999998E-3</v>
      </c>
      <c r="J48">
        <v>2.1499999999999998E-2</v>
      </c>
      <c r="K48" s="35">
        <f t="shared" si="3"/>
        <v>2.3021428571428526E-2</v>
      </c>
      <c r="L48" s="35">
        <f t="shared" si="4"/>
        <v>1.6880000000000006E-2</v>
      </c>
      <c r="M48" s="35">
        <f t="shared" si="4"/>
        <v>2.9180000000000005E-2</v>
      </c>
      <c r="N48">
        <v>0.2253</v>
      </c>
      <c r="O48">
        <v>1.9800000000000002E-2</v>
      </c>
      <c r="P48">
        <v>1.47E-2</v>
      </c>
      <c r="Q48" s="35">
        <f t="shared" si="5"/>
        <v>1.0524999999999923E-2</v>
      </c>
      <c r="R48" s="35">
        <f t="shared" si="6"/>
        <v>2.7480000000000004E-2</v>
      </c>
      <c r="S48" s="35">
        <f t="shared" si="6"/>
        <v>2.2380000000000004E-2</v>
      </c>
      <c r="T48">
        <v>0.2457</v>
      </c>
      <c r="U48">
        <v>-4.2900000000000001E-2</v>
      </c>
      <c r="V48">
        <v>-8.8999999999999999E-3</v>
      </c>
      <c r="W48" s="35">
        <f t="shared" si="7"/>
        <v>2.6867142857142839E-2</v>
      </c>
      <c r="X48" s="35">
        <f t="shared" si="8"/>
        <v>5.0580000000000007E-2</v>
      </c>
      <c r="Y48" s="35">
        <f t="shared" si="8"/>
        <v>1.6580000000000004E-2</v>
      </c>
      <c r="Z48">
        <v>0.2281</v>
      </c>
      <c r="AA48">
        <v>1.1000000000000001E-3</v>
      </c>
      <c r="AB48">
        <v>-6.7000000000000002E-3</v>
      </c>
      <c r="AC48" s="35">
        <f t="shared" si="9"/>
        <v>2.5389285714285725E-2</v>
      </c>
      <c r="AD48" s="35">
        <f t="shared" si="10"/>
        <v>8.7800000000000048E-3</v>
      </c>
      <c r="AE48" s="35">
        <f t="shared" si="10"/>
        <v>9.8000000000000431E-4</v>
      </c>
      <c r="AF48">
        <v>0.17960000000000001</v>
      </c>
      <c r="AG48">
        <v>-7.1000000000000004E-3</v>
      </c>
      <c r="AH48">
        <v>2.0299999999999999E-2</v>
      </c>
      <c r="AI48" s="35">
        <f t="shared" si="11"/>
        <v>3.7889285714285736E-2</v>
      </c>
      <c r="AJ48" s="35">
        <f t="shared" si="12"/>
        <v>5.8000000000000412E-4</v>
      </c>
      <c r="AK48" s="35">
        <f t="shared" si="12"/>
        <v>2.7980000000000005E-2</v>
      </c>
      <c r="AL48">
        <v>0.2051</v>
      </c>
      <c r="AM48">
        <v>-2.3199999999999998E-2</v>
      </c>
      <c r="AN48">
        <v>-1.3299999999999999E-2</v>
      </c>
      <c r="AO48" s="35">
        <f t="shared" si="13"/>
        <v>1.2664999999999982E-2</v>
      </c>
      <c r="AP48" s="35">
        <f t="shared" si="14"/>
        <v>3.0880000000000005E-2</v>
      </c>
      <c r="AQ48" s="35">
        <f t="shared" si="14"/>
        <v>2.0980000000000006E-2</v>
      </c>
      <c r="AR48">
        <v>0.1187</v>
      </c>
      <c r="AS48">
        <v>-3.5299999999999998E-2</v>
      </c>
      <c r="AT48">
        <v>-2.5399999999999999E-2</v>
      </c>
      <c r="AU48" s="35">
        <f t="shared" si="15"/>
        <v>3.0105714285714305E-2</v>
      </c>
      <c r="AV48" s="35">
        <f t="shared" si="16"/>
        <v>4.2980000000000004E-2</v>
      </c>
      <c r="AW48" s="35">
        <f t="shared" si="16"/>
        <v>3.3080000000000005E-2</v>
      </c>
      <c r="AX48">
        <v>1.4E-3</v>
      </c>
      <c r="AY48">
        <v>-5.2600000000000001E-2</v>
      </c>
      <c r="AZ48">
        <v>2.1899999999999999E-2</v>
      </c>
      <c r="BA48" s="35">
        <f t="shared" si="17"/>
        <v>7.7012142857142835E-2</v>
      </c>
      <c r="BB48" s="35">
        <f t="shared" si="18"/>
        <v>6.0280000000000007E-2</v>
      </c>
      <c r="BC48" s="35">
        <f t="shared" si="18"/>
        <v>2.9580000000000002E-2</v>
      </c>
    </row>
    <row r="49" spans="1:55" ht="15">
      <c r="A49" s="1">
        <v>43</v>
      </c>
      <c r="B49">
        <v>0.22839999999999999</v>
      </c>
      <c r="C49">
        <v>1.3100000000000001E-2</v>
      </c>
      <c r="D49">
        <v>-4.7000000000000002E-3</v>
      </c>
      <c r="E49" s="34">
        <f t="shared" si="0"/>
        <v>7.9178571428571987E-3</v>
      </c>
      <c r="F49" s="34">
        <f t="shared" si="1"/>
        <v>1.5707142857142857E-2</v>
      </c>
      <c r="G49" s="34">
        <f t="shared" si="2"/>
        <v>2.9800000000000043E-3</v>
      </c>
      <c r="H49">
        <v>0.254</v>
      </c>
      <c r="I49">
        <v>1.2200000000000001E-2</v>
      </c>
      <c r="J49">
        <v>9.7000000000000003E-3</v>
      </c>
      <c r="K49" s="35">
        <f t="shared" si="3"/>
        <v>3.2021428571428534E-2</v>
      </c>
      <c r="L49" s="35">
        <f t="shared" si="4"/>
        <v>1.9880000000000005E-2</v>
      </c>
      <c r="M49" s="35">
        <f t="shared" si="4"/>
        <v>1.7380000000000007E-2</v>
      </c>
      <c r="N49">
        <v>0.2432</v>
      </c>
      <c r="O49">
        <v>5.1000000000000004E-3</v>
      </c>
      <c r="P49">
        <v>4.0000000000000001E-3</v>
      </c>
      <c r="Q49" s="35">
        <f t="shared" si="5"/>
        <v>7.3750000000000759E-3</v>
      </c>
      <c r="R49" s="35">
        <f t="shared" si="6"/>
        <v>1.2780000000000005E-2</v>
      </c>
      <c r="S49" s="35">
        <f t="shared" si="6"/>
        <v>1.1680000000000005E-2</v>
      </c>
      <c r="T49">
        <v>0.24360000000000001</v>
      </c>
      <c r="U49">
        <v>-3.7900000000000003E-2</v>
      </c>
      <c r="V49">
        <v>-1.49E-2</v>
      </c>
      <c r="W49" s="35">
        <f t="shared" si="7"/>
        <v>2.4767142857142849E-2</v>
      </c>
      <c r="X49" s="35">
        <f t="shared" si="8"/>
        <v>4.5580000000000009E-2</v>
      </c>
      <c r="Y49" s="35">
        <f t="shared" si="8"/>
        <v>2.2580000000000003E-2</v>
      </c>
      <c r="Z49">
        <v>0.2094</v>
      </c>
      <c r="AA49">
        <v>-5.4000000000000003E-3</v>
      </c>
      <c r="AB49">
        <v>-4.1999999999999997E-3</v>
      </c>
      <c r="AC49" s="35">
        <f t="shared" si="9"/>
        <v>6.6892857142857309E-3</v>
      </c>
      <c r="AD49" s="35">
        <f t="shared" si="10"/>
        <v>2.2800000000000042E-3</v>
      </c>
      <c r="AE49" s="35">
        <f t="shared" si="10"/>
        <v>3.4800000000000048E-3</v>
      </c>
      <c r="AF49">
        <v>0.15670000000000001</v>
      </c>
      <c r="AG49">
        <v>1.1000000000000001E-3</v>
      </c>
      <c r="AH49">
        <v>1.0999999999999999E-2</v>
      </c>
      <c r="AI49" s="35">
        <f t="shared" si="11"/>
        <v>6.078928571428574E-2</v>
      </c>
      <c r="AJ49" s="35">
        <f t="shared" si="12"/>
        <v>8.7800000000000048E-3</v>
      </c>
      <c r="AK49" s="35">
        <f t="shared" si="12"/>
        <v>1.8680000000000002E-2</v>
      </c>
      <c r="AL49">
        <v>0.23050000000000001</v>
      </c>
      <c r="AM49">
        <v>-3.5099999999999999E-2</v>
      </c>
      <c r="AN49">
        <v>-2.9399999999999999E-2</v>
      </c>
      <c r="AO49" s="35">
        <f t="shared" si="13"/>
        <v>3.8064999999999988E-2</v>
      </c>
      <c r="AP49" s="35">
        <f t="shared" si="14"/>
        <v>4.2780000000000006E-2</v>
      </c>
      <c r="AQ49" s="35">
        <f t="shared" si="14"/>
        <v>3.7080000000000002E-2</v>
      </c>
      <c r="AR49">
        <v>0.10680000000000001</v>
      </c>
      <c r="AS49">
        <v>-9.5999999999999992E-3</v>
      </c>
      <c r="AT49">
        <v>-2.7900000000000001E-2</v>
      </c>
      <c r="AU49" s="35">
        <f t="shared" si="15"/>
        <v>1.8205714285714311E-2</v>
      </c>
      <c r="AV49" s="35">
        <f t="shared" si="16"/>
        <v>1.7280000000000004E-2</v>
      </c>
      <c r="AW49" s="35">
        <f t="shared" si="16"/>
        <v>3.5580000000000007E-2</v>
      </c>
      <c r="AX49">
        <v>8.2000000000000007E-3</v>
      </c>
      <c r="AY49">
        <v>-2.6800000000000001E-2</v>
      </c>
      <c r="AZ49">
        <v>1.4800000000000001E-2</v>
      </c>
      <c r="BA49" s="35">
        <f t="shared" si="17"/>
        <v>7.0212142857142834E-2</v>
      </c>
      <c r="BB49" s="35">
        <f t="shared" si="18"/>
        <v>3.4480000000000004E-2</v>
      </c>
      <c r="BC49" s="35">
        <f t="shared" si="18"/>
        <v>2.2480000000000007E-2</v>
      </c>
    </row>
    <row r="50" spans="1:55" ht="15">
      <c r="A50" s="1">
        <v>44</v>
      </c>
      <c r="B50">
        <v>0.23430000000000001</v>
      </c>
      <c r="C50">
        <v>0.02</v>
      </c>
      <c r="D50">
        <v>-1.1299999999999999E-2</v>
      </c>
      <c r="E50" s="34">
        <f t="shared" si="0"/>
        <v>2.0178571428571823E-3</v>
      </c>
      <c r="F50" s="34">
        <f t="shared" si="1"/>
        <v>2.2607142857142857E-2</v>
      </c>
      <c r="G50" s="34">
        <f t="shared" si="2"/>
        <v>1.8980000000000004E-2</v>
      </c>
      <c r="H50">
        <v>0.26250000000000001</v>
      </c>
      <c r="I50">
        <v>1.6400000000000001E-2</v>
      </c>
      <c r="J50">
        <v>8.2000000000000007E-3</v>
      </c>
      <c r="K50" s="35">
        <f t="shared" si="3"/>
        <v>4.0521428571428542E-2</v>
      </c>
      <c r="L50" s="35">
        <f t="shared" si="4"/>
        <v>2.4080000000000004E-2</v>
      </c>
      <c r="M50" s="35">
        <f t="shared" si="4"/>
        <v>1.5880000000000005E-2</v>
      </c>
      <c r="N50">
        <v>0.2535</v>
      </c>
      <c r="O50">
        <v>5.7999999999999996E-3</v>
      </c>
      <c r="P50">
        <v>8.0000000000000004E-4</v>
      </c>
      <c r="Q50" s="35">
        <f t="shared" si="5"/>
        <v>1.767500000000008E-2</v>
      </c>
      <c r="R50" s="35">
        <f t="shared" si="6"/>
        <v>1.3480000000000004E-2</v>
      </c>
      <c r="S50" s="35">
        <f t="shared" si="6"/>
        <v>8.4800000000000049E-3</v>
      </c>
      <c r="T50">
        <v>0.2399</v>
      </c>
      <c r="U50">
        <v>-3.2899999999999999E-2</v>
      </c>
      <c r="V50">
        <v>-7.4999999999999997E-3</v>
      </c>
      <c r="W50" s="35">
        <f t="shared" si="7"/>
        <v>2.106714285714284E-2</v>
      </c>
      <c r="X50" s="35">
        <f t="shared" si="8"/>
        <v>4.0580000000000005E-2</v>
      </c>
      <c r="Y50" s="35">
        <f t="shared" si="8"/>
        <v>1.8000000000000481E-4</v>
      </c>
      <c r="Z50">
        <v>0.2208</v>
      </c>
      <c r="AA50">
        <v>-5.1000000000000004E-3</v>
      </c>
      <c r="AB50">
        <v>-5.8999999999999999E-3</v>
      </c>
      <c r="AC50" s="35">
        <f t="shared" si="9"/>
        <v>1.8089285714285724E-2</v>
      </c>
      <c r="AD50" s="35">
        <f t="shared" si="10"/>
        <v>2.5800000000000042E-3</v>
      </c>
      <c r="AE50" s="35">
        <f t="shared" si="10"/>
        <v>1.7800000000000047E-3</v>
      </c>
      <c r="AF50">
        <v>0.16650000000000001</v>
      </c>
      <c r="AG50">
        <v>2.2000000000000001E-3</v>
      </c>
      <c r="AH50">
        <v>-9.2999999999999992E-3</v>
      </c>
      <c r="AI50" s="35">
        <f t="shared" si="11"/>
        <v>5.0989285714285737E-2</v>
      </c>
      <c r="AJ50" s="35">
        <f t="shared" si="12"/>
        <v>9.8800000000000051E-3</v>
      </c>
      <c r="AK50" s="35">
        <f t="shared" si="12"/>
        <v>1.6980000000000002E-2</v>
      </c>
      <c r="AL50">
        <v>0.1986</v>
      </c>
      <c r="AM50">
        <v>-3.7400000000000003E-2</v>
      </c>
      <c r="AN50">
        <v>-1.7600000000000001E-2</v>
      </c>
      <c r="AO50" s="35">
        <f t="shared" si="13"/>
        <v>6.1649999999999761E-3</v>
      </c>
      <c r="AP50" s="35">
        <f t="shared" si="14"/>
        <v>4.5080000000000009E-2</v>
      </c>
      <c r="AQ50" s="35">
        <f t="shared" si="14"/>
        <v>2.5280000000000004E-2</v>
      </c>
      <c r="AR50">
        <v>9.0300000000000005E-2</v>
      </c>
      <c r="AS50">
        <v>-2.7799999999999998E-2</v>
      </c>
      <c r="AT50">
        <v>-8.3000000000000001E-3</v>
      </c>
      <c r="AU50" s="35">
        <f t="shared" si="15"/>
        <v>1.7057142857143104E-3</v>
      </c>
      <c r="AV50" s="35">
        <f t="shared" si="16"/>
        <v>3.5480000000000005E-2</v>
      </c>
      <c r="AW50" s="35">
        <f t="shared" si="16"/>
        <v>1.5980000000000005E-2</v>
      </c>
      <c r="AX50">
        <v>5.0000000000000001E-4</v>
      </c>
      <c r="AY50">
        <v>-8.8999999999999999E-3</v>
      </c>
      <c r="AZ50">
        <v>1.23E-2</v>
      </c>
      <c r="BA50" s="35">
        <f t="shared" si="17"/>
        <v>7.7912142857142833E-2</v>
      </c>
      <c r="BB50" s="35">
        <f t="shared" si="18"/>
        <v>1.6580000000000004E-2</v>
      </c>
      <c r="BC50" s="35">
        <f t="shared" si="18"/>
        <v>1.9980000000000005E-2</v>
      </c>
    </row>
    <row r="51" spans="1:55" ht="15">
      <c r="A51" s="1">
        <v>45</v>
      </c>
      <c r="B51">
        <v>0.24249999999999999</v>
      </c>
      <c r="C51">
        <v>1.8200000000000001E-2</v>
      </c>
      <c r="D51">
        <v>-8.8000000000000005E-3</v>
      </c>
      <c r="E51" s="34">
        <f t="shared" si="0"/>
        <v>6.1821428571428028E-3</v>
      </c>
      <c r="F51" s="34">
        <f t="shared" si="1"/>
        <v>2.0807142857142857E-2</v>
      </c>
      <c r="G51" s="34">
        <f t="shared" si="2"/>
        <v>1.6480000000000005E-2</v>
      </c>
      <c r="H51">
        <v>0.24610000000000001</v>
      </c>
      <c r="I51">
        <v>1.06E-2</v>
      </c>
      <c r="J51">
        <v>1.3100000000000001E-2</v>
      </c>
      <c r="K51" s="35">
        <f t="shared" si="3"/>
        <v>2.4121428571428544E-2</v>
      </c>
      <c r="L51" s="35">
        <f t="shared" si="4"/>
        <v>1.8280000000000005E-2</v>
      </c>
      <c r="M51" s="35">
        <f t="shared" si="4"/>
        <v>2.0780000000000007E-2</v>
      </c>
      <c r="N51">
        <v>0.23719999999999999</v>
      </c>
      <c r="O51">
        <v>-1.1000000000000001E-3</v>
      </c>
      <c r="P51">
        <v>5.9999999999999995E-4</v>
      </c>
      <c r="Q51" s="35">
        <f t="shared" si="5"/>
        <v>1.3750000000000706E-3</v>
      </c>
      <c r="R51" s="35">
        <f t="shared" si="6"/>
        <v>6.5800000000000042E-3</v>
      </c>
      <c r="S51" s="35">
        <f t="shared" si="6"/>
        <v>8.2800000000000044E-3</v>
      </c>
      <c r="T51">
        <v>0.24429999999999999</v>
      </c>
      <c r="U51">
        <v>-4.8399999999999999E-2</v>
      </c>
      <c r="V51">
        <v>-6.7999999999999996E-3</v>
      </c>
      <c r="W51" s="35">
        <f t="shared" si="7"/>
        <v>2.5467142857142827E-2</v>
      </c>
      <c r="X51" s="35">
        <f t="shared" si="8"/>
        <v>5.6080000000000005E-2</v>
      </c>
      <c r="Y51" s="35">
        <f t="shared" si="8"/>
        <v>8.8000000000000491E-4</v>
      </c>
      <c r="Z51">
        <v>0.1691</v>
      </c>
      <c r="AA51">
        <v>-9.2999999999999992E-3</v>
      </c>
      <c r="AB51">
        <v>9.4999999999999998E-3</v>
      </c>
      <c r="AC51" s="35">
        <f t="shared" si="9"/>
        <v>3.3610714285714272E-2</v>
      </c>
      <c r="AD51" s="35">
        <f t="shared" si="10"/>
        <v>1.6980000000000002E-2</v>
      </c>
      <c r="AE51" s="35">
        <f t="shared" si="10"/>
        <v>1.7180000000000004E-2</v>
      </c>
      <c r="AF51">
        <v>0.20280000000000001</v>
      </c>
      <c r="AG51">
        <v>-2.3E-2</v>
      </c>
      <c r="AH51">
        <v>-1.44E-2</v>
      </c>
      <c r="AI51" s="35">
        <f t="shared" si="11"/>
        <v>1.4689285714285738E-2</v>
      </c>
      <c r="AJ51" s="35">
        <f t="shared" si="12"/>
        <v>3.0680000000000006E-2</v>
      </c>
      <c r="AK51" s="35">
        <f t="shared" si="12"/>
        <v>2.2080000000000002E-2</v>
      </c>
      <c r="AL51">
        <v>0.21510000000000001</v>
      </c>
      <c r="AM51">
        <v>-5.0000000000000001E-3</v>
      </c>
      <c r="AN51">
        <v>-0.02</v>
      </c>
      <c r="AO51" s="35">
        <f t="shared" si="13"/>
        <v>2.2664999999999991E-2</v>
      </c>
      <c r="AP51" s="35">
        <f t="shared" si="14"/>
        <v>2.6800000000000044E-3</v>
      </c>
      <c r="AQ51" s="35">
        <f t="shared" si="14"/>
        <v>2.7680000000000003E-2</v>
      </c>
      <c r="AR51">
        <v>8.1299999999999997E-2</v>
      </c>
      <c r="AS51">
        <v>-3.8899999999999997E-2</v>
      </c>
      <c r="AT51">
        <v>-2.8999999999999998E-3</v>
      </c>
      <c r="AU51" s="35">
        <f t="shared" si="15"/>
        <v>7.2942857142856976E-3</v>
      </c>
      <c r="AV51" s="35">
        <f t="shared" si="16"/>
        <v>4.6580000000000003E-2</v>
      </c>
      <c r="AW51" s="35">
        <f t="shared" si="16"/>
        <v>4.7800000000000047E-3</v>
      </c>
      <c r="AX51">
        <v>2.4299999999999999E-2</v>
      </c>
      <c r="AY51">
        <v>-1.5299999999999999E-2</v>
      </c>
      <c r="AZ51">
        <v>1.1599999999999999E-2</v>
      </c>
      <c r="BA51" s="35">
        <f t="shared" si="17"/>
        <v>5.4112142857142831E-2</v>
      </c>
      <c r="BB51" s="35">
        <f t="shared" si="18"/>
        <v>2.2980000000000004E-2</v>
      </c>
      <c r="BC51" s="35">
        <f t="shared" si="18"/>
        <v>1.9280000000000005E-2</v>
      </c>
    </row>
    <row r="52" spans="1:55" ht="15">
      <c r="A52" s="1">
        <v>46</v>
      </c>
      <c r="B52">
        <v>0.23369999999999999</v>
      </c>
      <c r="C52">
        <v>2.1100000000000001E-2</v>
      </c>
      <c r="D52">
        <v>-1.7999999999999999E-2</v>
      </c>
      <c r="E52" s="34">
        <f t="shared" si="0"/>
        <v>2.6178571428571995E-3</v>
      </c>
      <c r="F52" s="34">
        <f t="shared" si="1"/>
        <v>2.3707142857142857E-2</v>
      </c>
      <c r="G52" s="34">
        <f t="shared" si="2"/>
        <v>2.5680000000000001E-2</v>
      </c>
      <c r="H52">
        <v>0.25480000000000003</v>
      </c>
      <c r="I52">
        <v>2.3300000000000001E-2</v>
      </c>
      <c r="J52">
        <v>1.1000000000000001E-3</v>
      </c>
      <c r="K52" s="35">
        <f t="shared" si="3"/>
        <v>3.2821428571428557E-2</v>
      </c>
      <c r="L52" s="35">
        <f t="shared" si="4"/>
        <v>3.0980000000000008E-2</v>
      </c>
      <c r="M52" s="35">
        <f t="shared" si="4"/>
        <v>8.7800000000000048E-3</v>
      </c>
      <c r="N52">
        <v>0.23730000000000001</v>
      </c>
      <c r="O52">
        <v>8.9999999999999998E-4</v>
      </c>
      <c r="P52">
        <v>-2.0000000000000001E-4</v>
      </c>
      <c r="Q52" s="35">
        <f t="shared" si="5"/>
        <v>1.4750000000000874E-3</v>
      </c>
      <c r="R52" s="35">
        <f t="shared" si="6"/>
        <v>8.5800000000000043E-3</v>
      </c>
      <c r="S52" s="35">
        <f t="shared" si="6"/>
        <v>7.4800000000000049E-3</v>
      </c>
      <c r="T52">
        <v>0.25359999999999999</v>
      </c>
      <c r="U52">
        <v>-4.0399999999999998E-2</v>
      </c>
      <c r="V52">
        <v>-1.0999999999999999E-2</v>
      </c>
      <c r="W52" s="35">
        <f t="shared" si="7"/>
        <v>3.476714285714283E-2</v>
      </c>
      <c r="X52" s="35">
        <f t="shared" si="8"/>
        <v>4.8080000000000005E-2</v>
      </c>
      <c r="Y52" s="35">
        <f t="shared" si="8"/>
        <v>1.8680000000000002E-2</v>
      </c>
      <c r="Z52">
        <v>0.22220000000000001</v>
      </c>
      <c r="AA52">
        <v>2.5999999999999999E-3</v>
      </c>
      <c r="AB52">
        <v>-1.35E-2</v>
      </c>
      <c r="AC52" s="35">
        <f t="shared" si="9"/>
        <v>1.9489285714285737E-2</v>
      </c>
      <c r="AD52" s="35">
        <f t="shared" si="10"/>
        <v>1.0280000000000004E-2</v>
      </c>
      <c r="AE52" s="35">
        <f t="shared" si="10"/>
        <v>2.1180000000000004E-2</v>
      </c>
      <c r="AF52">
        <v>0.21249999999999999</v>
      </c>
      <c r="AG52">
        <v>-2.6800000000000001E-2</v>
      </c>
      <c r="AH52">
        <v>-7.4999999999999997E-3</v>
      </c>
      <c r="AI52" s="35">
        <f t="shared" si="11"/>
        <v>4.9892857142857516E-3</v>
      </c>
      <c r="AJ52" s="35">
        <f t="shared" si="12"/>
        <v>3.4480000000000004E-2</v>
      </c>
      <c r="AK52" s="35">
        <f t="shared" si="12"/>
        <v>1.8000000000000481E-4</v>
      </c>
      <c r="AL52">
        <v>0.20419999999999999</v>
      </c>
      <c r="AM52">
        <v>-2.9499999999999998E-2</v>
      </c>
      <c r="AN52">
        <v>0</v>
      </c>
      <c r="AO52" s="35">
        <f t="shared" si="13"/>
        <v>1.176499999999997E-2</v>
      </c>
      <c r="AP52" s="35">
        <f t="shared" si="14"/>
        <v>3.7180000000000005E-2</v>
      </c>
      <c r="AQ52" s="35">
        <f t="shared" si="14"/>
        <v>7.6800000000000045E-3</v>
      </c>
      <c r="AR52">
        <v>7.4399999999999994E-2</v>
      </c>
      <c r="AS52">
        <v>1.6400000000000001E-2</v>
      </c>
      <c r="AT52">
        <v>8.8999999999999999E-3</v>
      </c>
      <c r="AU52" s="35">
        <f t="shared" si="15"/>
        <v>1.4194285714285701E-2</v>
      </c>
      <c r="AV52" s="35">
        <f t="shared" si="16"/>
        <v>2.4080000000000004E-2</v>
      </c>
      <c r="AW52" s="35">
        <f t="shared" si="16"/>
        <v>1.6580000000000004E-2</v>
      </c>
      <c r="AX52">
        <v>5.2999999999999999E-2</v>
      </c>
      <c r="AY52">
        <v>-1.04E-2</v>
      </c>
      <c r="AZ52">
        <v>-6.0000000000000001E-3</v>
      </c>
      <c r="BA52" s="35">
        <f t="shared" si="17"/>
        <v>2.5412142857142835E-2</v>
      </c>
      <c r="BB52" s="35">
        <f t="shared" si="18"/>
        <v>1.8080000000000006E-2</v>
      </c>
      <c r="BC52" s="35">
        <f t="shared" si="18"/>
        <v>1.6800000000000044E-3</v>
      </c>
    </row>
    <row r="53" spans="1:55" ht="15">
      <c r="A53" s="1">
        <v>47</v>
      </c>
      <c r="B53">
        <v>0.2341</v>
      </c>
      <c r="C53">
        <v>2.2700000000000001E-2</v>
      </c>
      <c r="D53">
        <v>-1.7399999999999999E-2</v>
      </c>
      <c r="E53" s="34">
        <f t="shared" si="0"/>
        <v>2.217857142857188E-3</v>
      </c>
      <c r="F53" s="34">
        <f t="shared" si="1"/>
        <v>2.5307142857142858E-2</v>
      </c>
      <c r="G53" s="34">
        <f t="shared" si="2"/>
        <v>2.5080000000000005E-2</v>
      </c>
      <c r="H53">
        <v>0.24460000000000001</v>
      </c>
      <c r="I53">
        <v>6.0000000000000001E-3</v>
      </c>
      <c r="J53">
        <v>-8.8999999999999999E-3</v>
      </c>
      <c r="K53" s="35">
        <f t="shared" si="3"/>
        <v>2.2621428571428542E-2</v>
      </c>
      <c r="L53" s="35">
        <f t="shared" si="4"/>
        <v>1.3680000000000005E-2</v>
      </c>
      <c r="M53" s="35">
        <f t="shared" si="4"/>
        <v>1.6580000000000004E-2</v>
      </c>
      <c r="N53">
        <v>0.23910000000000001</v>
      </c>
      <c r="O53">
        <v>1E-4</v>
      </c>
      <c r="P53">
        <v>7.0000000000000001E-3</v>
      </c>
      <c r="Q53" s="35">
        <f t="shared" si="5"/>
        <v>3.2750000000000834E-3</v>
      </c>
      <c r="R53" s="35">
        <f t="shared" si="6"/>
        <v>7.7800000000000048E-3</v>
      </c>
      <c r="S53" s="35">
        <f t="shared" si="6"/>
        <v>1.4680000000000006E-2</v>
      </c>
      <c r="T53">
        <v>0.23519999999999999</v>
      </c>
      <c r="U53">
        <v>-4.7500000000000001E-2</v>
      </c>
      <c r="V53">
        <v>-2.0999999999999999E-3</v>
      </c>
      <c r="W53" s="35">
        <f t="shared" si="7"/>
        <v>1.636714285714283E-2</v>
      </c>
      <c r="X53" s="35">
        <f t="shared" si="8"/>
        <v>5.5180000000000007E-2</v>
      </c>
      <c r="Y53" s="35">
        <f t="shared" si="8"/>
        <v>5.5800000000000051E-3</v>
      </c>
      <c r="Z53">
        <v>0.21790000000000001</v>
      </c>
      <c r="AA53">
        <v>1.6999999999999999E-3</v>
      </c>
      <c r="AB53">
        <v>-7.4000000000000003E-3</v>
      </c>
      <c r="AC53" s="35">
        <f t="shared" si="9"/>
        <v>1.5189285714285738E-2</v>
      </c>
      <c r="AD53" s="35">
        <f t="shared" si="10"/>
        <v>9.3800000000000047E-3</v>
      </c>
      <c r="AE53" s="35">
        <f t="shared" si="10"/>
        <v>2.800000000000042E-4</v>
      </c>
      <c r="AF53">
        <v>0.218</v>
      </c>
      <c r="AG53">
        <v>-4.2200000000000001E-2</v>
      </c>
      <c r="AH53">
        <v>-2.0500000000000001E-2</v>
      </c>
      <c r="AI53" s="35">
        <f t="shared" si="11"/>
        <v>5.1071428571425326E-4</v>
      </c>
      <c r="AJ53" s="35">
        <f t="shared" si="12"/>
        <v>4.9880000000000008E-2</v>
      </c>
      <c r="AK53" s="35">
        <f t="shared" si="12"/>
        <v>2.8180000000000004E-2</v>
      </c>
      <c r="AL53">
        <v>0.21029999999999999</v>
      </c>
      <c r="AM53">
        <v>3.2000000000000002E-3</v>
      </c>
      <c r="AN53">
        <v>-4.7000000000000002E-3</v>
      </c>
      <c r="AO53" s="35">
        <f t="shared" si="13"/>
        <v>1.7864999999999964E-2</v>
      </c>
      <c r="AP53" s="35">
        <f t="shared" si="14"/>
        <v>1.0880000000000004E-2</v>
      </c>
      <c r="AQ53" s="35">
        <f t="shared" si="14"/>
        <v>2.9800000000000043E-3</v>
      </c>
      <c r="AR53">
        <v>7.8100000000000003E-2</v>
      </c>
      <c r="AS53">
        <v>5.0299999999999997E-2</v>
      </c>
      <c r="AT53">
        <v>1.21E-2</v>
      </c>
      <c r="AU53" s="35">
        <f t="shared" si="15"/>
        <v>1.0494285714285692E-2</v>
      </c>
      <c r="AV53" s="35">
        <f t="shared" si="16"/>
        <v>5.7980000000000004E-2</v>
      </c>
      <c r="AW53" s="35">
        <f t="shared" si="16"/>
        <v>1.9780000000000006E-2</v>
      </c>
      <c r="AX53">
        <v>9.01E-2</v>
      </c>
      <c r="AY53">
        <v>-3.7900000000000003E-2</v>
      </c>
      <c r="AZ53">
        <v>-1.03E-2</v>
      </c>
      <c r="BA53" s="35">
        <f t="shared" si="17"/>
        <v>1.1687857142857166E-2</v>
      </c>
      <c r="BB53" s="35">
        <f t="shared" si="18"/>
        <v>4.5580000000000009E-2</v>
      </c>
      <c r="BC53" s="35">
        <f t="shared" si="18"/>
        <v>1.7980000000000003E-2</v>
      </c>
    </row>
    <row r="54" spans="1:55" ht="15">
      <c r="A54" s="1">
        <v>48</v>
      </c>
      <c r="B54">
        <v>0.22450000000000001</v>
      </c>
      <c r="C54">
        <v>1.7899999999999999E-2</v>
      </c>
      <c r="D54">
        <v>-9.7000000000000003E-3</v>
      </c>
      <c r="E54" s="34">
        <f t="shared" si="0"/>
        <v>1.1817857142857185E-2</v>
      </c>
      <c r="F54" s="34">
        <f t="shared" si="1"/>
        <v>2.0507142857142856E-2</v>
      </c>
      <c r="G54" s="34">
        <f t="shared" si="2"/>
        <v>1.7380000000000007E-2</v>
      </c>
      <c r="H54">
        <v>0.24160000000000001</v>
      </c>
      <c r="I54">
        <v>2.3E-2</v>
      </c>
      <c r="J54">
        <v>8.6999999999999994E-3</v>
      </c>
      <c r="K54" s="35">
        <f t="shared" si="3"/>
        <v>1.962142857142854E-2</v>
      </c>
      <c r="L54" s="35">
        <f t="shared" si="4"/>
        <v>3.0680000000000006E-2</v>
      </c>
      <c r="M54" s="35">
        <f t="shared" si="4"/>
        <v>1.6380000000000006E-2</v>
      </c>
      <c r="N54">
        <v>0.2387</v>
      </c>
      <c r="O54">
        <v>4.1000000000000003E-3</v>
      </c>
      <c r="P54">
        <v>1.5E-3</v>
      </c>
      <c r="Q54" s="35">
        <f t="shared" si="5"/>
        <v>2.8750000000000719E-3</v>
      </c>
      <c r="R54" s="35">
        <f t="shared" si="6"/>
        <v>1.1780000000000006E-2</v>
      </c>
      <c r="S54" s="35">
        <f t="shared" si="6"/>
        <v>9.1800000000000041E-3</v>
      </c>
      <c r="T54">
        <v>0.23100000000000001</v>
      </c>
      <c r="U54">
        <v>-4.0300000000000002E-2</v>
      </c>
      <c r="V54">
        <v>2.5000000000000001E-3</v>
      </c>
      <c r="W54" s="35">
        <f t="shared" si="7"/>
        <v>1.2167142857142849E-2</v>
      </c>
      <c r="X54" s="35">
        <f t="shared" si="8"/>
        <v>4.7980000000000009E-2</v>
      </c>
      <c r="Y54" s="35">
        <f t="shared" si="8"/>
        <v>1.0180000000000005E-2</v>
      </c>
      <c r="Z54">
        <v>0.22509999999999999</v>
      </c>
      <c r="AA54">
        <v>-9.7999999999999997E-3</v>
      </c>
      <c r="AB54">
        <v>8.0000000000000004E-4</v>
      </c>
      <c r="AC54" s="35">
        <f t="shared" si="9"/>
        <v>2.2389285714285723E-2</v>
      </c>
      <c r="AD54" s="35">
        <f t="shared" si="10"/>
        <v>1.7480000000000002E-2</v>
      </c>
      <c r="AE54" s="35">
        <f t="shared" si="10"/>
        <v>8.4800000000000049E-3</v>
      </c>
      <c r="AF54">
        <v>0.21740000000000001</v>
      </c>
      <c r="AG54">
        <v>-3.2899999999999999E-2</v>
      </c>
      <c r="AH54">
        <v>-1.78E-2</v>
      </c>
      <c r="AI54" s="35">
        <f t="shared" si="11"/>
        <v>8.9285714285736173E-5</v>
      </c>
      <c r="AJ54" s="35">
        <f t="shared" si="12"/>
        <v>4.0580000000000005E-2</v>
      </c>
      <c r="AK54" s="35">
        <f t="shared" si="12"/>
        <v>2.5480000000000003E-2</v>
      </c>
      <c r="AL54">
        <v>0.1701</v>
      </c>
      <c r="AM54">
        <v>7.9000000000000008E-3</v>
      </c>
      <c r="AN54">
        <v>-1.6899999999999998E-2</v>
      </c>
      <c r="AO54" s="35">
        <f t="shared" si="13"/>
        <v>2.2335000000000022E-2</v>
      </c>
      <c r="AP54" s="35">
        <f t="shared" si="14"/>
        <v>1.5580000000000005E-2</v>
      </c>
      <c r="AQ54" s="35">
        <f t="shared" si="14"/>
        <v>2.4580000000000005E-2</v>
      </c>
      <c r="AR54">
        <v>9.5699999999999993E-2</v>
      </c>
      <c r="AS54">
        <v>-7.1000000000000004E-3</v>
      </c>
      <c r="AT54">
        <v>7.1999999999999998E-3</v>
      </c>
      <c r="AU54" s="35">
        <f t="shared" si="15"/>
        <v>7.1057142857142985E-3</v>
      </c>
      <c r="AV54" s="35">
        <f t="shared" si="16"/>
        <v>5.8000000000000412E-4</v>
      </c>
      <c r="AW54" s="35">
        <f t="shared" si="16"/>
        <v>1.4880000000000004E-2</v>
      </c>
      <c r="AX54">
        <v>8.5099999999999995E-2</v>
      </c>
      <c r="AY54">
        <v>2.0999999999999999E-3</v>
      </c>
      <c r="AZ54">
        <v>-2.4500000000000001E-2</v>
      </c>
      <c r="BA54" s="35">
        <f t="shared" si="17"/>
        <v>6.687857142857162E-3</v>
      </c>
      <c r="BB54" s="35">
        <f t="shared" si="18"/>
        <v>9.780000000000004E-3</v>
      </c>
      <c r="BC54" s="35">
        <f t="shared" si="18"/>
        <v>3.2180000000000007E-2</v>
      </c>
    </row>
    <row r="55" spans="1:55" ht="15">
      <c r="A55" s="1">
        <v>49</v>
      </c>
      <c r="B55">
        <v>0.23350000000000001</v>
      </c>
      <c r="C55">
        <v>2.2200000000000001E-2</v>
      </c>
      <c r="D55">
        <v>-1.32E-2</v>
      </c>
      <c r="E55" s="34">
        <f t="shared" si="0"/>
        <v>2.8178571428571775E-3</v>
      </c>
      <c r="F55" s="34">
        <f t="shared" si="1"/>
        <v>2.4807142857142857E-2</v>
      </c>
      <c r="G55" s="34">
        <f t="shared" si="2"/>
        <v>2.0880000000000003E-2</v>
      </c>
      <c r="H55">
        <v>0.2147</v>
      </c>
      <c r="I55">
        <v>-2.4199999999999999E-2</v>
      </c>
      <c r="J55">
        <v>1.9300000000000001E-2</v>
      </c>
      <c r="K55" s="35">
        <f t="shared" si="3"/>
        <v>7.2785714285714675E-3</v>
      </c>
      <c r="L55" s="35">
        <f t="shared" si="4"/>
        <v>3.1880000000000006E-2</v>
      </c>
      <c r="M55" s="35">
        <f t="shared" si="4"/>
        <v>2.6980000000000004E-2</v>
      </c>
      <c r="N55">
        <v>0.24660000000000001</v>
      </c>
      <c r="O55">
        <v>-1.1299999999999999E-2</v>
      </c>
      <c r="P55">
        <v>-5.5999999999999999E-3</v>
      </c>
      <c r="Q55" s="35">
        <f t="shared" si="5"/>
        <v>1.077500000000009E-2</v>
      </c>
      <c r="R55" s="35">
        <f t="shared" si="6"/>
        <v>1.8980000000000004E-2</v>
      </c>
      <c r="S55" s="35">
        <f t="shared" si="6"/>
        <v>2.0800000000000046E-3</v>
      </c>
      <c r="T55">
        <v>0.23150000000000001</v>
      </c>
      <c r="U55">
        <v>-4.3900000000000002E-2</v>
      </c>
      <c r="V55">
        <v>7.4000000000000003E-3</v>
      </c>
      <c r="W55" s="35">
        <f t="shared" si="7"/>
        <v>1.2667142857142849E-2</v>
      </c>
      <c r="X55" s="35">
        <f t="shared" si="8"/>
        <v>5.1580000000000008E-2</v>
      </c>
      <c r="Y55" s="35">
        <f t="shared" si="8"/>
        <v>1.5080000000000005E-2</v>
      </c>
      <c r="Z55">
        <v>0.218</v>
      </c>
      <c r="AA55">
        <v>2.3999999999999998E-3</v>
      </c>
      <c r="AB55">
        <v>1.2500000000000001E-2</v>
      </c>
      <c r="AC55" s="35">
        <f t="shared" si="9"/>
        <v>1.5289285714285727E-2</v>
      </c>
      <c r="AD55" s="35">
        <f t="shared" si="10"/>
        <v>1.0080000000000004E-2</v>
      </c>
      <c r="AE55" s="35">
        <f t="shared" si="10"/>
        <v>2.0180000000000003E-2</v>
      </c>
      <c r="AF55">
        <v>0.21820000000000001</v>
      </c>
      <c r="AG55">
        <v>-1.9199999999999998E-2</v>
      </c>
      <c r="AH55">
        <v>1.8E-3</v>
      </c>
      <c r="AI55" s="35">
        <f t="shared" si="11"/>
        <v>7.1071428571425899E-4</v>
      </c>
      <c r="AJ55" s="35">
        <f t="shared" si="12"/>
        <v>2.6880000000000001E-2</v>
      </c>
      <c r="AK55" s="35">
        <f t="shared" si="12"/>
        <v>9.480000000000004E-3</v>
      </c>
      <c r="AL55">
        <v>0.16020000000000001</v>
      </c>
      <c r="AM55">
        <v>-1.7399999999999999E-2</v>
      </c>
      <c r="AN55">
        <v>-1.2999999999999999E-2</v>
      </c>
      <c r="AO55" s="35">
        <f t="shared" si="13"/>
        <v>3.2235000000000014E-2</v>
      </c>
      <c r="AP55" s="35">
        <f t="shared" si="14"/>
        <v>2.5080000000000005E-2</v>
      </c>
      <c r="AQ55" s="35">
        <f t="shared" si="14"/>
        <v>2.0680000000000004E-2</v>
      </c>
      <c r="AR55">
        <v>0.12670000000000001</v>
      </c>
      <c r="AS55">
        <v>3.49E-2</v>
      </c>
      <c r="AT55">
        <v>3.7000000000000002E-3</v>
      </c>
      <c r="AU55" s="35">
        <f t="shared" si="15"/>
        <v>3.8105714285714312E-2</v>
      </c>
      <c r="AV55" s="35">
        <f t="shared" si="16"/>
        <v>4.2580000000000007E-2</v>
      </c>
      <c r="AW55" s="35">
        <f t="shared" si="16"/>
        <v>1.1380000000000005E-2</v>
      </c>
      <c r="AX55">
        <v>5.5500000000000001E-2</v>
      </c>
      <c r="AY55">
        <v>-2.0400000000000001E-2</v>
      </c>
      <c r="AZ55">
        <v>-5.5999999999999999E-3</v>
      </c>
      <c r="BA55" s="35">
        <f t="shared" si="17"/>
        <v>2.2912142857142832E-2</v>
      </c>
      <c r="BB55" s="35">
        <f t="shared" si="18"/>
        <v>2.8080000000000008E-2</v>
      </c>
      <c r="BC55" s="35">
        <f t="shared" si="18"/>
        <v>2.0800000000000046E-3</v>
      </c>
    </row>
    <row r="56" spans="1:55" ht="15">
      <c r="A56" s="1">
        <v>50</v>
      </c>
      <c r="B56">
        <v>0.22600000000000001</v>
      </c>
      <c r="C56">
        <v>1.44E-2</v>
      </c>
      <c r="D56">
        <v>-1.4999999999999999E-2</v>
      </c>
      <c r="E56" s="34">
        <f t="shared" si="0"/>
        <v>1.0317857142857184E-2</v>
      </c>
      <c r="F56" s="34">
        <f t="shared" si="1"/>
        <v>1.7007142857142856E-2</v>
      </c>
      <c r="G56" s="34">
        <f t="shared" si="2"/>
        <v>2.2680000000000006E-2</v>
      </c>
      <c r="H56">
        <v>0.23480000000000001</v>
      </c>
      <c r="I56">
        <v>8.5000000000000006E-3</v>
      </c>
      <c r="J56">
        <v>1.2800000000000001E-2</v>
      </c>
      <c r="K56" s="35">
        <f t="shared" si="3"/>
        <v>1.2821428571428539E-2</v>
      </c>
      <c r="L56" s="35">
        <f t="shared" si="4"/>
        <v>1.6180000000000007E-2</v>
      </c>
      <c r="M56" s="35">
        <f t="shared" si="4"/>
        <v>2.0480000000000005E-2</v>
      </c>
      <c r="N56">
        <v>0.2427</v>
      </c>
      <c r="O56">
        <v>-1.06E-2</v>
      </c>
      <c r="P56">
        <v>-1.1999999999999999E-3</v>
      </c>
      <c r="Q56" s="35">
        <f t="shared" si="5"/>
        <v>6.8750000000000755E-3</v>
      </c>
      <c r="R56" s="35">
        <f t="shared" si="6"/>
        <v>1.8280000000000005E-2</v>
      </c>
      <c r="S56" s="35">
        <f t="shared" si="6"/>
        <v>6.4800000000000049E-3</v>
      </c>
      <c r="T56">
        <v>0.22670000000000001</v>
      </c>
      <c r="U56">
        <v>-4.5699999999999998E-2</v>
      </c>
      <c r="V56">
        <v>2.0999999999999999E-3</v>
      </c>
      <c r="W56" s="35">
        <f t="shared" si="7"/>
        <v>7.8671428571428503E-3</v>
      </c>
      <c r="X56" s="35">
        <f t="shared" si="8"/>
        <v>5.3380000000000004E-2</v>
      </c>
      <c r="Y56" s="35">
        <f t="shared" si="8"/>
        <v>9.780000000000004E-3</v>
      </c>
      <c r="Z56">
        <v>0.1943</v>
      </c>
      <c r="AA56">
        <v>1.8200000000000001E-2</v>
      </c>
      <c r="AB56">
        <v>1.89E-2</v>
      </c>
      <c r="AC56" s="35">
        <f t="shared" si="9"/>
        <v>8.4107142857142714E-3</v>
      </c>
      <c r="AD56" s="35">
        <f t="shared" si="10"/>
        <v>2.5880000000000007E-2</v>
      </c>
      <c r="AE56" s="35">
        <f t="shared" si="10"/>
        <v>2.6580000000000006E-2</v>
      </c>
      <c r="AF56">
        <v>0.22020000000000001</v>
      </c>
      <c r="AG56">
        <v>-1.15E-2</v>
      </c>
      <c r="AH56">
        <v>-3.7000000000000002E-3</v>
      </c>
      <c r="AI56" s="35">
        <f t="shared" si="11"/>
        <v>2.7107142857142608E-3</v>
      </c>
      <c r="AJ56" s="35">
        <f t="shared" si="12"/>
        <v>1.9180000000000003E-2</v>
      </c>
      <c r="AK56" s="35">
        <f t="shared" si="12"/>
        <v>3.9800000000000044E-3</v>
      </c>
      <c r="AL56">
        <v>0.1361</v>
      </c>
      <c r="AM56">
        <v>1.12E-2</v>
      </c>
      <c r="AN56">
        <v>2.2200000000000001E-2</v>
      </c>
      <c r="AO56" s="35">
        <f t="shared" si="13"/>
        <v>5.6335000000000024E-2</v>
      </c>
      <c r="AP56" s="35">
        <f t="shared" si="14"/>
        <v>1.8880000000000004E-2</v>
      </c>
      <c r="AQ56" s="35">
        <f t="shared" si="14"/>
        <v>2.9880000000000004E-2</v>
      </c>
      <c r="AR56">
        <v>0.1421</v>
      </c>
      <c r="AS56">
        <v>-1.4E-2</v>
      </c>
      <c r="AT56">
        <v>-4.2900000000000001E-2</v>
      </c>
      <c r="AU56" s="35">
        <f t="shared" si="15"/>
        <v>5.3505714285714309E-2</v>
      </c>
      <c r="AV56" s="35">
        <f t="shared" si="16"/>
        <v>2.1680000000000005E-2</v>
      </c>
      <c r="AW56" s="35">
        <f t="shared" si="16"/>
        <v>5.0580000000000007E-2</v>
      </c>
      <c r="AX56">
        <v>4.2000000000000003E-2</v>
      </c>
      <c r="AY56">
        <v>-2.1700000000000001E-2</v>
      </c>
      <c r="AZ56">
        <v>1.7500000000000002E-2</v>
      </c>
      <c r="BA56" s="35">
        <f t="shared" si="17"/>
        <v>3.641214285714283E-2</v>
      </c>
      <c r="BB56" s="35">
        <f t="shared" si="18"/>
        <v>2.9380000000000003E-2</v>
      </c>
      <c r="BC56" s="35">
        <f t="shared" si="18"/>
        <v>2.5180000000000008E-2</v>
      </c>
    </row>
    <row r="57" spans="1:55" ht="15">
      <c r="A57" s="1">
        <v>51</v>
      </c>
      <c r="B57">
        <v>0.2291</v>
      </c>
      <c r="C57">
        <v>1.9699999999999999E-2</v>
      </c>
      <c r="D57">
        <v>-6.7999999999999996E-3</v>
      </c>
      <c r="E57" s="34">
        <f t="shared" si="0"/>
        <v>7.2178571428571925E-3</v>
      </c>
      <c r="F57" s="34">
        <f t="shared" si="1"/>
        <v>2.2307142857142855E-2</v>
      </c>
      <c r="G57" s="34">
        <f t="shared" si="2"/>
        <v>8.8000000000000491E-4</v>
      </c>
      <c r="H57">
        <v>0.24079999999999999</v>
      </c>
      <c r="I57">
        <v>8.6999999999999994E-3</v>
      </c>
      <c r="J57">
        <v>-3.2000000000000002E-3</v>
      </c>
      <c r="K57" s="35">
        <f t="shared" si="3"/>
        <v>1.8821428571428517E-2</v>
      </c>
      <c r="L57" s="35">
        <f t="shared" si="4"/>
        <v>1.6380000000000006E-2</v>
      </c>
      <c r="M57" s="35">
        <f t="shared" si="4"/>
        <v>4.4800000000000048E-3</v>
      </c>
      <c r="N57">
        <v>0.2311</v>
      </c>
      <c r="O57">
        <v>-1.37E-2</v>
      </c>
      <c r="P57">
        <v>-5.7000000000000002E-3</v>
      </c>
      <c r="Q57" s="35">
        <f t="shared" si="5"/>
        <v>4.7249999999999237E-3</v>
      </c>
      <c r="R57" s="35">
        <f t="shared" si="6"/>
        <v>2.1380000000000003E-2</v>
      </c>
      <c r="S57" s="35">
        <f t="shared" si="6"/>
        <v>1.9800000000000043E-3</v>
      </c>
      <c r="T57">
        <v>0.2175</v>
      </c>
      <c r="U57">
        <v>-5.6899999999999999E-2</v>
      </c>
      <c r="V57">
        <v>-9.4999999999999998E-3</v>
      </c>
      <c r="W57" s="35">
        <f t="shared" si="7"/>
        <v>1.3328571428571634E-3</v>
      </c>
      <c r="X57" s="35">
        <f t="shared" si="8"/>
        <v>6.4579999999999999E-2</v>
      </c>
      <c r="Y57" s="35">
        <f t="shared" si="8"/>
        <v>1.7180000000000004E-2</v>
      </c>
      <c r="Z57">
        <v>0.1759</v>
      </c>
      <c r="AA57">
        <v>-6.6E-3</v>
      </c>
      <c r="AB57">
        <v>-7.1999999999999998E-3</v>
      </c>
      <c r="AC57" s="35">
        <f t="shared" si="9"/>
        <v>2.6810714285714271E-2</v>
      </c>
      <c r="AD57" s="35">
        <f t="shared" si="10"/>
        <v>1.0800000000000046E-3</v>
      </c>
      <c r="AE57" s="35">
        <f t="shared" si="10"/>
        <v>4.8000000000000473E-4</v>
      </c>
      <c r="AF57">
        <v>0.2243</v>
      </c>
      <c r="AG57">
        <v>-1.8499999999999999E-2</v>
      </c>
      <c r="AH57">
        <v>-1.0200000000000001E-2</v>
      </c>
      <c r="AI57" s="35">
        <f t="shared" si="11"/>
        <v>6.8107142857142533E-3</v>
      </c>
      <c r="AJ57" s="35">
        <f t="shared" si="12"/>
        <v>2.6180000000000002E-2</v>
      </c>
      <c r="AK57" s="35">
        <f t="shared" si="12"/>
        <v>1.7880000000000007E-2</v>
      </c>
      <c r="AL57">
        <v>0.20300000000000001</v>
      </c>
      <c r="AM57">
        <v>2.5000000000000001E-3</v>
      </c>
      <c r="AN57">
        <v>-1.12E-2</v>
      </c>
      <c r="AO57" s="35">
        <f t="shared" si="13"/>
        <v>1.0564999999999991E-2</v>
      </c>
      <c r="AP57" s="35">
        <f t="shared" si="14"/>
        <v>1.0180000000000005E-2</v>
      </c>
      <c r="AQ57" s="35">
        <f t="shared" si="14"/>
        <v>1.8880000000000004E-2</v>
      </c>
      <c r="AR57">
        <v>0.14510000000000001</v>
      </c>
      <c r="AS57">
        <v>8.0000000000000002E-3</v>
      </c>
      <c r="AT57">
        <v>-1.6E-2</v>
      </c>
      <c r="AU57" s="35">
        <f t="shared" si="15"/>
        <v>5.6505714285714312E-2</v>
      </c>
      <c r="AV57" s="35">
        <f t="shared" si="16"/>
        <v>1.5680000000000006E-2</v>
      </c>
      <c r="AW57" s="35">
        <f t="shared" si="16"/>
        <v>2.3680000000000007E-2</v>
      </c>
      <c r="AX57">
        <v>5.8500000000000003E-2</v>
      </c>
      <c r="AY57">
        <v>1.04E-2</v>
      </c>
      <c r="AZ57">
        <v>1.41E-2</v>
      </c>
      <c r="BA57" s="35">
        <f t="shared" si="17"/>
        <v>1.991214285714283E-2</v>
      </c>
      <c r="BB57" s="35">
        <f t="shared" si="18"/>
        <v>1.8080000000000006E-2</v>
      </c>
      <c r="BC57" s="35">
        <f t="shared" si="18"/>
        <v>2.1780000000000004E-2</v>
      </c>
    </row>
    <row r="58" spans="1:55" ht="15">
      <c r="A58" s="1">
        <v>52</v>
      </c>
      <c r="B58">
        <v>0.23319999999999999</v>
      </c>
      <c r="C58">
        <v>1.95E-2</v>
      </c>
      <c r="D58">
        <v>-1.7999999999999999E-2</v>
      </c>
      <c r="E58" s="34">
        <f t="shared" si="0"/>
        <v>3.1178571428571999E-3</v>
      </c>
      <c r="F58" s="34">
        <f t="shared" si="1"/>
        <v>2.2107142857142856E-2</v>
      </c>
      <c r="G58" s="34">
        <f t="shared" si="2"/>
        <v>2.5680000000000001E-2</v>
      </c>
      <c r="H58">
        <v>0.22919999999999999</v>
      </c>
      <c r="I58">
        <v>-1.4999999999999999E-2</v>
      </c>
      <c r="J58">
        <v>5.3E-3</v>
      </c>
      <c r="K58" s="35">
        <f t="shared" si="3"/>
        <v>7.2214285714285176E-3</v>
      </c>
      <c r="L58" s="35">
        <f t="shared" si="4"/>
        <v>2.2680000000000006E-2</v>
      </c>
      <c r="M58" s="35">
        <f t="shared" si="4"/>
        <v>1.2980000000000005E-2</v>
      </c>
      <c r="N58">
        <v>0.23849999999999999</v>
      </c>
      <c r="O58">
        <v>-1.54E-2</v>
      </c>
      <c r="P58">
        <v>-3.8999999999999998E-3</v>
      </c>
      <c r="Q58" s="35">
        <f t="shared" si="5"/>
        <v>2.6750000000000662E-3</v>
      </c>
      <c r="R58" s="35">
        <f t="shared" si="6"/>
        <v>2.3080000000000003E-2</v>
      </c>
      <c r="S58" s="35">
        <f t="shared" si="6"/>
        <v>3.7800000000000047E-3</v>
      </c>
      <c r="T58">
        <v>0.223</v>
      </c>
      <c r="U58">
        <v>-3.3000000000000002E-2</v>
      </c>
      <c r="V58">
        <v>1.0200000000000001E-2</v>
      </c>
      <c r="W58" s="35">
        <f t="shared" si="7"/>
        <v>4.1671428571428415E-3</v>
      </c>
      <c r="X58" s="35">
        <f t="shared" si="8"/>
        <v>4.0680000000000008E-2</v>
      </c>
      <c r="Y58" s="35">
        <f t="shared" si="8"/>
        <v>1.7880000000000007E-2</v>
      </c>
      <c r="Z58">
        <v>0.2137</v>
      </c>
      <c r="AA58">
        <v>-7.7000000000000002E-3</v>
      </c>
      <c r="AB58">
        <v>-7.7999999999999996E-3</v>
      </c>
      <c r="AC58" s="35">
        <f t="shared" si="9"/>
        <v>1.0989285714285729E-2</v>
      </c>
      <c r="AD58" s="35">
        <f t="shared" si="10"/>
        <v>1.5380000000000005E-2</v>
      </c>
      <c r="AE58" s="35">
        <f t="shared" si="10"/>
        <v>1.5480000000000004E-2</v>
      </c>
      <c r="AF58">
        <v>0.21909999999999999</v>
      </c>
      <c r="AG58">
        <v>-2.2599999999999999E-2</v>
      </c>
      <c r="AH58">
        <v>4.4999999999999997E-3</v>
      </c>
      <c r="AI58" s="35">
        <f t="shared" si="11"/>
        <v>1.6107142857142431E-3</v>
      </c>
      <c r="AJ58" s="35">
        <f t="shared" si="12"/>
        <v>3.0280000000000001E-2</v>
      </c>
      <c r="AK58" s="35">
        <f t="shared" si="12"/>
        <v>1.2180000000000003E-2</v>
      </c>
      <c r="AL58">
        <v>0.20830000000000001</v>
      </c>
      <c r="AM58">
        <v>-1.6299999999999999E-2</v>
      </c>
      <c r="AN58">
        <v>-3.2000000000000002E-3</v>
      </c>
      <c r="AO58" s="35">
        <f t="shared" si="13"/>
        <v>1.586499999999999E-2</v>
      </c>
      <c r="AP58" s="35">
        <f t="shared" si="14"/>
        <v>2.3980000000000001E-2</v>
      </c>
      <c r="AQ58" s="35">
        <f t="shared" si="14"/>
        <v>4.4800000000000048E-3</v>
      </c>
      <c r="AR58">
        <v>0.1125</v>
      </c>
      <c r="AS58">
        <v>1.01E-2</v>
      </c>
      <c r="AT58">
        <v>1.49E-2</v>
      </c>
      <c r="AU58" s="35">
        <f t="shared" si="15"/>
        <v>2.3905714285714308E-2</v>
      </c>
      <c r="AV58" s="35">
        <f t="shared" si="16"/>
        <v>1.7780000000000004E-2</v>
      </c>
      <c r="AW58" s="35">
        <f t="shared" si="16"/>
        <v>2.2580000000000003E-2</v>
      </c>
      <c r="AX58">
        <v>6.9699999999999998E-2</v>
      </c>
      <c r="AY58">
        <v>1.2500000000000001E-2</v>
      </c>
      <c r="AZ58">
        <v>-9.7000000000000003E-3</v>
      </c>
      <c r="BA58" s="35">
        <f t="shared" si="17"/>
        <v>8.712142857142835E-3</v>
      </c>
      <c r="BB58" s="35">
        <f t="shared" si="18"/>
        <v>2.0180000000000003E-2</v>
      </c>
      <c r="BC58" s="35">
        <f t="shared" si="18"/>
        <v>1.7380000000000007E-2</v>
      </c>
    </row>
    <row r="59" spans="1:55" ht="15">
      <c r="A59" s="1">
        <v>53</v>
      </c>
      <c r="B59">
        <v>0.24560000000000001</v>
      </c>
      <c r="C59">
        <v>7.4999999999999997E-3</v>
      </c>
      <c r="D59">
        <v>-2.01E-2</v>
      </c>
      <c r="E59" s="34">
        <f t="shared" si="0"/>
        <v>9.2821428571428222E-3</v>
      </c>
      <c r="F59" s="34">
        <f t="shared" si="1"/>
        <v>1.0107142857142856E-2</v>
      </c>
      <c r="G59" s="34">
        <f t="shared" si="2"/>
        <v>2.7780000000000006E-2</v>
      </c>
      <c r="H59">
        <v>0.23</v>
      </c>
      <c r="I59">
        <v>-1.3599999999999999E-2</v>
      </c>
      <c r="J59">
        <v>1.32E-2</v>
      </c>
      <c r="K59" s="35">
        <f t="shared" si="3"/>
        <v>8.0214285714285405E-3</v>
      </c>
      <c r="L59" s="35">
        <f t="shared" si="4"/>
        <v>2.1280000000000004E-2</v>
      </c>
      <c r="M59" s="35">
        <f t="shared" si="4"/>
        <v>2.0880000000000003E-2</v>
      </c>
      <c r="N59">
        <v>0.2419</v>
      </c>
      <c r="O59">
        <v>-2.07E-2</v>
      </c>
      <c r="P59">
        <v>-8.9999999999999993E-3</v>
      </c>
      <c r="Q59" s="35">
        <f t="shared" si="5"/>
        <v>6.0750000000000803E-3</v>
      </c>
      <c r="R59" s="35">
        <f t="shared" si="6"/>
        <v>2.8380000000000002E-2</v>
      </c>
      <c r="S59" s="35">
        <f t="shared" si="6"/>
        <v>1.6680000000000004E-2</v>
      </c>
      <c r="T59">
        <v>0.2094</v>
      </c>
      <c r="U59">
        <v>-1.2200000000000001E-2</v>
      </c>
      <c r="V59">
        <v>-4.7000000000000002E-3</v>
      </c>
      <c r="W59" s="35">
        <f t="shared" si="7"/>
        <v>9.4328571428571595E-3</v>
      </c>
      <c r="X59" s="35">
        <f t="shared" si="8"/>
        <v>1.9880000000000005E-2</v>
      </c>
      <c r="Y59" s="35">
        <f t="shared" si="8"/>
        <v>2.9800000000000043E-3</v>
      </c>
      <c r="Z59">
        <v>0.19189999999999999</v>
      </c>
      <c r="AA59">
        <v>-2.8299999999999999E-2</v>
      </c>
      <c r="AB59">
        <v>0</v>
      </c>
      <c r="AC59" s="35">
        <f t="shared" si="9"/>
        <v>1.0810714285714285E-2</v>
      </c>
      <c r="AD59" s="35">
        <f t="shared" si="10"/>
        <v>3.5980000000000005E-2</v>
      </c>
      <c r="AE59" s="35">
        <f t="shared" si="10"/>
        <v>7.6800000000000045E-3</v>
      </c>
      <c r="AF59">
        <v>0.21529999999999999</v>
      </c>
      <c r="AG59">
        <v>-2.6499999999999999E-2</v>
      </c>
      <c r="AH59">
        <v>4.0000000000000001E-3</v>
      </c>
      <c r="AI59" s="35">
        <f t="shared" si="11"/>
        <v>2.1892857142857547E-3</v>
      </c>
      <c r="AJ59" s="35">
        <f t="shared" si="12"/>
        <v>3.4180000000000002E-2</v>
      </c>
      <c r="AK59" s="35">
        <f t="shared" si="12"/>
        <v>1.1680000000000005E-2</v>
      </c>
      <c r="AL59">
        <v>0.1991</v>
      </c>
      <c r="AM59">
        <v>-9.7999999999999997E-3</v>
      </c>
      <c r="AN59">
        <v>-2.0000000000000001E-4</v>
      </c>
      <c r="AO59" s="35">
        <f t="shared" si="13"/>
        <v>6.6649999999999765E-3</v>
      </c>
      <c r="AP59" s="35">
        <f t="shared" si="14"/>
        <v>1.7480000000000002E-2</v>
      </c>
      <c r="AQ59" s="35">
        <f t="shared" si="14"/>
        <v>7.4800000000000049E-3</v>
      </c>
      <c r="AR59">
        <v>0.1229</v>
      </c>
      <c r="AS59">
        <v>3.6299999999999999E-2</v>
      </c>
      <c r="AT59">
        <v>1.2699999999999999E-2</v>
      </c>
      <c r="AU59" s="35">
        <f t="shared" si="15"/>
        <v>3.43057142857143E-2</v>
      </c>
      <c r="AV59" s="35">
        <f t="shared" si="16"/>
        <v>4.3980000000000005E-2</v>
      </c>
      <c r="AW59" s="35">
        <f t="shared" si="16"/>
        <v>2.0380000000000002E-2</v>
      </c>
      <c r="AX59">
        <v>9.2600000000000002E-2</v>
      </c>
      <c r="AY59">
        <v>-2.6499999999999999E-2</v>
      </c>
      <c r="AZ59">
        <v>-2.3300000000000001E-2</v>
      </c>
      <c r="BA59" s="35">
        <f t="shared" si="17"/>
        <v>1.4187857142857169E-2</v>
      </c>
      <c r="BB59" s="35">
        <f t="shared" si="18"/>
        <v>3.4180000000000002E-2</v>
      </c>
      <c r="BC59" s="35">
        <f t="shared" si="18"/>
        <v>3.0980000000000008E-2</v>
      </c>
    </row>
    <row r="60" spans="1:55" ht="15">
      <c r="A60" s="1">
        <v>54</v>
      </c>
      <c r="B60">
        <v>0.22869999999999999</v>
      </c>
      <c r="C60">
        <v>-3.0000000000000001E-3</v>
      </c>
      <c r="D60">
        <v>-1.47E-2</v>
      </c>
      <c r="E60" s="34">
        <f t="shared" si="0"/>
        <v>7.6178571428572039E-3</v>
      </c>
      <c r="F60" s="34">
        <f t="shared" si="1"/>
        <v>5.6071428571428557E-3</v>
      </c>
      <c r="G60" s="34">
        <f t="shared" si="2"/>
        <v>2.2380000000000004E-2</v>
      </c>
      <c r="H60">
        <v>0.24260000000000001</v>
      </c>
      <c r="I60">
        <v>8.0000000000000002E-3</v>
      </c>
      <c r="J60">
        <v>1.6999999999999999E-3</v>
      </c>
      <c r="K60" s="35">
        <f t="shared" si="3"/>
        <v>2.0621428571428541E-2</v>
      </c>
      <c r="L60" s="35">
        <f t="shared" si="4"/>
        <v>1.5680000000000006E-2</v>
      </c>
      <c r="M60" s="35">
        <f t="shared" si="4"/>
        <v>9.3800000000000047E-3</v>
      </c>
      <c r="N60">
        <v>0.2288</v>
      </c>
      <c r="O60">
        <v>-2.0799999999999999E-2</v>
      </c>
      <c r="P60">
        <v>-1.29E-2</v>
      </c>
      <c r="Q60" s="35">
        <f t="shared" si="5"/>
        <v>7.0249999999999202E-3</v>
      </c>
      <c r="R60" s="35">
        <f t="shared" si="6"/>
        <v>2.8480000000000005E-2</v>
      </c>
      <c r="S60" s="35">
        <f t="shared" si="6"/>
        <v>2.0580000000000005E-2</v>
      </c>
      <c r="T60">
        <v>0.2079</v>
      </c>
      <c r="U60">
        <v>-5.11E-2</v>
      </c>
      <c r="V60">
        <v>-3.0000000000000001E-3</v>
      </c>
      <c r="W60" s="35">
        <f t="shared" si="7"/>
        <v>1.0932857142857161E-2</v>
      </c>
      <c r="X60" s="35">
        <f t="shared" si="8"/>
        <v>5.8780000000000006E-2</v>
      </c>
      <c r="Y60" s="35">
        <f t="shared" si="8"/>
        <v>4.6800000000000045E-3</v>
      </c>
      <c r="Z60">
        <v>0.16350000000000001</v>
      </c>
      <c r="AA60">
        <v>-2.9600000000000001E-2</v>
      </c>
      <c r="AB60">
        <v>0.01</v>
      </c>
      <c r="AC60" s="35">
        <f t="shared" si="9"/>
        <v>3.9210714285714265E-2</v>
      </c>
      <c r="AD60" s="35">
        <f t="shared" si="10"/>
        <v>3.7280000000000008E-2</v>
      </c>
      <c r="AE60" s="35">
        <f t="shared" si="10"/>
        <v>1.7680000000000005E-2</v>
      </c>
      <c r="AF60">
        <v>0.22739999999999999</v>
      </c>
      <c r="AG60">
        <v>-2.2599999999999999E-2</v>
      </c>
      <c r="AH60">
        <v>-4.3E-3</v>
      </c>
      <c r="AI60" s="35">
        <f t="shared" si="11"/>
        <v>9.910714285714245E-3</v>
      </c>
      <c r="AJ60" s="35">
        <f t="shared" si="12"/>
        <v>3.0280000000000001E-2</v>
      </c>
      <c r="AK60" s="35">
        <f t="shared" si="12"/>
        <v>3.3800000000000045E-3</v>
      </c>
      <c r="AL60">
        <v>0.20150000000000001</v>
      </c>
      <c r="AM60">
        <v>5.0000000000000001E-4</v>
      </c>
      <c r="AN60">
        <v>1.1000000000000001E-3</v>
      </c>
      <c r="AO60" s="35">
        <f t="shared" si="13"/>
        <v>9.0649999999999897E-3</v>
      </c>
      <c r="AP60" s="35">
        <f t="shared" si="14"/>
        <v>8.180000000000005E-3</v>
      </c>
      <c r="AQ60" s="35">
        <f t="shared" si="14"/>
        <v>8.7800000000000048E-3</v>
      </c>
      <c r="AR60">
        <v>7.1599999999999997E-2</v>
      </c>
      <c r="AS60">
        <v>-3.3700000000000001E-2</v>
      </c>
      <c r="AT60">
        <v>-1.1599999999999999E-2</v>
      </c>
      <c r="AU60" s="35">
        <f t="shared" si="15"/>
        <v>1.6994285714285698E-2</v>
      </c>
      <c r="AV60" s="35">
        <f t="shared" si="16"/>
        <v>4.1380000000000007E-2</v>
      </c>
      <c r="AW60" s="35">
        <f t="shared" si="16"/>
        <v>1.9280000000000005E-2</v>
      </c>
      <c r="AX60">
        <v>8.8700000000000001E-2</v>
      </c>
      <c r="AY60">
        <v>-1.8800000000000001E-2</v>
      </c>
      <c r="AZ60">
        <v>-2.12E-2</v>
      </c>
      <c r="BA60" s="35">
        <f t="shared" si="17"/>
        <v>1.0287857142857168E-2</v>
      </c>
      <c r="BB60" s="35">
        <f t="shared" si="18"/>
        <v>2.6480000000000004E-2</v>
      </c>
      <c r="BC60" s="35">
        <f t="shared" si="18"/>
        <v>2.8880000000000003E-2</v>
      </c>
    </row>
    <row r="61" spans="1:55" ht="15">
      <c r="A61" s="1">
        <v>55</v>
      </c>
      <c r="B61">
        <v>0.22989999999999999</v>
      </c>
      <c r="C61">
        <v>-1.11E-2</v>
      </c>
      <c r="D61">
        <v>7.1000000000000004E-3</v>
      </c>
      <c r="E61" s="34">
        <f t="shared" si="0"/>
        <v>6.4178571428571973E-3</v>
      </c>
      <c r="F61" s="34">
        <f t="shared" si="1"/>
        <v>1.3707142857142855E-2</v>
      </c>
      <c r="G61" s="34">
        <f t="shared" si="2"/>
        <v>1.4780000000000005E-2</v>
      </c>
      <c r="H61">
        <v>0.25080000000000002</v>
      </c>
      <c r="I61">
        <v>6.7000000000000002E-3</v>
      </c>
      <c r="J61">
        <v>2.2000000000000001E-3</v>
      </c>
      <c r="K61" s="35">
        <f t="shared" si="3"/>
        <v>2.8821428571428553E-2</v>
      </c>
      <c r="L61" s="35">
        <f t="shared" si="4"/>
        <v>1.4380000000000004E-2</v>
      </c>
      <c r="M61" s="35">
        <f t="shared" si="4"/>
        <v>9.8800000000000051E-3</v>
      </c>
      <c r="N61">
        <v>0.22689999999999999</v>
      </c>
      <c r="O61">
        <v>-1.7999999999999999E-2</v>
      </c>
      <c r="P61">
        <v>-2.9999999999999997E-4</v>
      </c>
      <c r="Q61" s="35">
        <f t="shared" si="5"/>
        <v>8.924999999999933E-3</v>
      </c>
      <c r="R61" s="35">
        <f t="shared" si="6"/>
        <v>2.5680000000000001E-2</v>
      </c>
      <c r="S61" s="35">
        <f t="shared" si="6"/>
        <v>7.3800000000000046E-3</v>
      </c>
      <c r="T61">
        <v>0.19309999999999999</v>
      </c>
      <c r="U61">
        <v>-3.8199999999999998E-2</v>
      </c>
      <c r="V61">
        <v>2.0400000000000001E-2</v>
      </c>
      <c r="W61" s="35">
        <f t="shared" si="7"/>
        <v>2.5732857142857168E-2</v>
      </c>
      <c r="X61" s="35">
        <f t="shared" si="8"/>
        <v>4.5880000000000004E-2</v>
      </c>
      <c r="Y61" s="35">
        <f t="shared" si="8"/>
        <v>2.8080000000000008E-2</v>
      </c>
      <c r="Z61">
        <v>0.2001</v>
      </c>
      <c r="AA61">
        <v>-1.32E-2</v>
      </c>
      <c r="AB61">
        <v>-1.03E-2</v>
      </c>
      <c r="AC61" s="35">
        <f t="shared" si="9"/>
        <v>2.6107142857142718E-3</v>
      </c>
      <c r="AD61" s="35">
        <f t="shared" si="10"/>
        <v>2.0880000000000003E-2</v>
      </c>
      <c r="AE61" s="35">
        <f t="shared" si="10"/>
        <v>1.7980000000000003E-2</v>
      </c>
      <c r="AF61">
        <v>0.2145</v>
      </c>
      <c r="AG61">
        <v>-3.9899999999999998E-2</v>
      </c>
      <c r="AH61">
        <v>4.4000000000000003E-3</v>
      </c>
      <c r="AI61" s="35">
        <f t="shared" si="11"/>
        <v>2.9892857142857499E-3</v>
      </c>
      <c r="AJ61" s="35">
        <f t="shared" si="12"/>
        <v>4.7580000000000004E-2</v>
      </c>
      <c r="AK61" s="35">
        <f t="shared" si="12"/>
        <v>1.2080000000000004E-2</v>
      </c>
      <c r="AL61">
        <v>0.21729999999999999</v>
      </c>
      <c r="AM61">
        <v>-4.3E-3</v>
      </c>
      <c r="AN61">
        <v>-1.24E-2</v>
      </c>
      <c r="AO61" s="35">
        <f t="shared" si="13"/>
        <v>2.486499999999997E-2</v>
      </c>
      <c r="AP61" s="35">
        <f t="shared" si="14"/>
        <v>3.3800000000000045E-3</v>
      </c>
      <c r="AQ61" s="35">
        <f t="shared" si="14"/>
        <v>2.0080000000000004E-2</v>
      </c>
      <c r="AR61">
        <v>4.1500000000000002E-2</v>
      </c>
      <c r="AS61">
        <v>1.2699999999999999E-2</v>
      </c>
      <c r="AT61">
        <v>-1.7100000000000001E-2</v>
      </c>
      <c r="AU61" s="35">
        <f t="shared" si="15"/>
        <v>4.7094285714285693E-2</v>
      </c>
      <c r="AV61" s="35">
        <f t="shared" si="16"/>
        <v>2.0380000000000002E-2</v>
      </c>
      <c r="AW61" s="35">
        <f t="shared" si="16"/>
        <v>2.4780000000000003E-2</v>
      </c>
      <c r="AX61">
        <v>3.6299999999999999E-2</v>
      </c>
      <c r="AY61">
        <v>3.5900000000000001E-2</v>
      </c>
      <c r="AZ61">
        <v>1.52E-2</v>
      </c>
      <c r="BA61" s="35">
        <f t="shared" si="17"/>
        <v>4.2112142857142834E-2</v>
      </c>
      <c r="BB61" s="35">
        <f t="shared" si="18"/>
        <v>4.3580000000000008E-2</v>
      </c>
      <c r="BC61" s="35">
        <f t="shared" si="18"/>
        <v>2.2880000000000005E-2</v>
      </c>
    </row>
    <row r="62" spans="1:55" ht="15">
      <c r="A62" s="1">
        <v>56</v>
      </c>
      <c r="B62">
        <v>0.2238</v>
      </c>
      <c r="C62">
        <v>-1.1999999999999999E-3</v>
      </c>
      <c r="D62">
        <v>2E-3</v>
      </c>
      <c r="E62" s="34">
        <f t="shared" si="0"/>
        <v>1.2517857142857192E-2</v>
      </c>
      <c r="F62" s="34">
        <f t="shared" si="1"/>
        <v>1.4071428571428557E-3</v>
      </c>
      <c r="G62" s="34">
        <f t="shared" si="2"/>
        <v>9.6800000000000046E-3</v>
      </c>
      <c r="H62">
        <v>0.2545</v>
      </c>
      <c r="I62">
        <v>7.7999999999999996E-3</v>
      </c>
      <c r="J62">
        <v>-1.3100000000000001E-2</v>
      </c>
      <c r="K62" s="35">
        <f t="shared" si="3"/>
        <v>3.2521428571428534E-2</v>
      </c>
      <c r="L62" s="35">
        <f t="shared" si="4"/>
        <v>1.5480000000000004E-2</v>
      </c>
      <c r="M62" s="35">
        <f t="shared" si="4"/>
        <v>2.0780000000000007E-2</v>
      </c>
      <c r="N62">
        <v>0.2276</v>
      </c>
      <c r="O62">
        <v>-1.37E-2</v>
      </c>
      <c r="P62">
        <v>1.8E-3</v>
      </c>
      <c r="Q62" s="35">
        <f t="shared" si="5"/>
        <v>8.2249999999999268E-3</v>
      </c>
      <c r="R62" s="35">
        <f t="shared" si="6"/>
        <v>2.1380000000000003E-2</v>
      </c>
      <c r="S62" s="35">
        <f t="shared" si="6"/>
        <v>9.480000000000004E-3</v>
      </c>
      <c r="T62">
        <v>0.186</v>
      </c>
      <c r="U62">
        <v>-3.4599999999999999E-2</v>
      </c>
      <c r="V62">
        <v>1.6199999999999999E-2</v>
      </c>
      <c r="W62" s="35">
        <f t="shared" si="7"/>
        <v>3.2832857142857164E-2</v>
      </c>
      <c r="X62" s="35">
        <f t="shared" si="8"/>
        <v>4.2280000000000005E-2</v>
      </c>
      <c r="Y62" s="35">
        <f t="shared" si="8"/>
        <v>2.3880000000000005E-2</v>
      </c>
      <c r="Z62">
        <v>0.19769999999999999</v>
      </c>
      <c r="AA62">
        <v>-2.3099999999999999E-2</v>
      </c>
      <c r="AB62">
        <v>2.6499999999999999E-2</v>
      </c>
      <c r="AC62" s="35">
        <f t="shared" si="9"/>
        <v>5.010714285714285E-3</v>
      </c>
      <c r="AD62" s="35">
        <f t="shared" si="10"/>
        <v>3.0780000000000002E-2</v>
      </c>
      <c r="AE62" s="35">
        <f t="shared" si="10"/>
        <v>3.4180000000000002E-2</v>
      </c>
      <c r="AF62">
        <v>0.2258</v>
      </c>
      <c r="AG62">
        <v>-8.2000000000000007E-3</v>
      </c>
      <c r="AH62">
        <v>9.2999999999999992E-3</v>
      </c>
      <c r="AI62" s="35">
        <f t="shared" si="11"/>
        <v>8.3107142857142546E-3</v>
      </c>
      <c r="AJ62" s="35">
        <f t="shared" si="12"/>
        <v>1.5880000000000005E-2</v>
      </c>
      <c r="AK62" s="35">
        <f t="shared" si="12"/>
        <v>1.6980000000000002E-2</v>
      </c>
      <c r="AL62">
        <v>0.17449999999999999</v>
      </c>
      <c r="AM62">
        <v>-1.7500000000000002E-2</v>
      </c>
      <c r="AN62">
        <v>-7.0000000000000001E-3</v>
      </c>
      <c r="AO62" s="35">
        <f t="shared" si="13"/>
        <v>1.7935000000000034E-2</v>
      </c>
      <c r="AP62" s="35">
        <f t="shared" si="14"/>
        <v>2.5180000000000008E-2</v>
      </c>
      <c r="AQ62" s="35">
        <f t="shared" si="14"/>
        <v>6.8000000000000439E-4</v>
      </c>
      <c r="AR62">
        <v>6.5699999999999995E-2</v>
      </c>
      <c r="AS62">
        <v>3.6700000000000003E-2</v>
      </c>
      <c r="AT62">
        <v>-1.24E-2</v>
      </c>
      <c r="AU62" s="35">
        <f t="shared" si="15"/>
        <v>2.28942857142857E-2</v>
      </c>
      <c r="AV62" s="35">
        <f t="shared" si="16"/>
        <v>4.438000000000001E-2</v>
      </c>
      <c r="AW62" s="35">
        <f t="shared" si="16"/>
        <v>2.0080000000000004E-2</v>
      </c>
      <c r="AX62">
        <v>3.7100000000000001E-2</v>
      </c>
      <c r="AY62">
        <v>2.4400000000000002E-2</v>
      </c>
      <c r="AZ62">
        <v>1.43E-2</v>
      </c>
      <c r="BA62" s="35">
        <f t="shared" si="17"/>
        <v>4.1312142857142832E-2</v>
      </c>
      <c r="BB62" s="35">
        <f t="shared" si="18"/>
        <v>3.2080000000000004E-2</v>
      </c>
      <c r="BC62" s="35">
        <f t="shared" si="18"/>
        <v>2.1980000000000006E-2</v>
      </c>
    </row>
    <row r="63" spans="1:55" ht="15">
      <c r="A63" s="1">
        <v>57</v>
      </c>
      <c r="B63">
        <v>0.21640000000000001</v>
      </c>
      <c r="C63">
        <v>5.5999999999999999E-3</v>
      </c>
      <c r="D63">
        <v>2.8E-3</v>
      </c>
      <c r="E63" s="34">
        <f t="shared" si="0"/>
        <v>1.9917857142857182E-2</v>
      </c>
      <c r="F63" s="34">
        <f t="shared" si="1"/>
        <v>8.2071428571428556E-3</v>
      </c>
      <c r="G63" s="34">
        <f t="shared" si="2"/>
        <v>1.0480000000000005E-2</v>
      </c>
      <c r="H63">
        <v>0.2165</v>
      </c>
      <c r="I63">
        <v>6.8999999999999999E-3</v>
      </c>
      <c r="J63">
        <v>-4.5999999999999999E-3</v>
      </c>
      <c r="K63" s="35">
        <f t="shared" si="3"/>
        <v>5.4785714285714715E-3</v>
      </c>
      <c r="L63" s="35">
        <f t="shared" si="4"/>
        <v>1.4580000000000004E-2</v>
      </c>
      <c r="M63" s="35">
        <f t="shared" si="4"/>
        <v>3.0800000000000046E-3</v>
      </c>
      <c r="N63">
        <v>0.2402</v>
      </c>
      <c r="O63">
        <v>-7.3000000000000001E-3</v>
      </c>
      <c r="P63">
        <v>-7.1999999999999998E-3</v>
      </c>
      <c r="Q63" s="35">
        <f t="shared" si="5"/>
        <v>4.3750000000000733E-3</v>
      </c>
      <c r="R63" s="35">
        <f t="shared" si="6"/>
        <v>3.8000000000000447E-4</v>
      </c>
      <c r="S63" s="35">
        <f t="shared" si="6"/>
        <v>4.8000000000000473E-4</v>
      </c>
      <c r="T63">
        <v>0.1905</v>
      </c>
      <c r="U63">
        <v>-4.3299999999999998E-2</v>
      </c>
      <c r="V63">
        <v>-1.4E-3</v>
      </c>
      <c r="W63" s="35">
        <f t="shared" si="7"/>
        <v>2.833285714285716E-2</v>
      </c>
      <c r="X63" s="35">
        <f t="shared" si="8"/>
        <v>5.0980000000000004E-2</v>
      </c>
      <c r="Y63" s="35">
        <f t="shared" si="8"/>
        <v>6.2800000000000043E-3</v>
      </c>
      <c r="Z63">
        <v>0.1946</v>
      </c>
      <c r="AA63">
        <v>-1.77E-2</v>
      </c>
      <c r="AB63">
        <v>1.55E-2</v>
      </c>
      <c r="AC63" s="35">
        <f t="shared" si="9"/>
        <v>8.1107142857142767E-3</v>
      </c>
      <c r="AD63" s="35">
        <f t="shared" si="10"/>
        <v>2.5380000000000007E-2</v>
      </c>
      <c r="AE63" s="35">
        <f t="shared" si="10"/>
        <v>2.3180000000000006E-2</v>
      </c>
      <c r="AF63">
        <v>0.21809999999999999</v>
      </c>
      <c r="AG63">
        <v>-2.2200000000000001E-2</v>
      </c>
      <c r="AH63">
        <v>2.3999999999999998E-3</v>
      </c>
      <c r="AI63" s="35">
        <f t="shared" si="11"/>
        <v>6.1071428571424224E-4</v>
      </c>
      <c r="AJ63" s="35">
        <f t="shared" si="12"/>
        <v>2.9880000000000004E-2</v>
      </c>
      <c r="AK63" s="35">
        <f t="shared" si="12"/>
        <v>1.0080000000000004E-2</v>
      </c>
      <c r="AL63">
        <v>0.186</v>
      </c>
      <c r="AM63">
        <v>-5.4999999999999997E-3</v>
      </c>
      <c r="AN63">
        <v>1.24E-2</v>
      </c>
      <c r="AO63" s="35">
        <f t="shared" si="13"/>
        <v>6.435000000000024E-3</v>
      </c>
      <c r="AP63" s="35">
        <f t="shared" si="14"/>
        <v>2.1800000000000049E-3</v>
      </c>
      <c r="AQ63" s="35">
        <f t="shared" si="14"/>
        <v>2.0080000000000004E-2</v>
      </c>
      <c r="AR63">
        <v>7.6899999999999996E-2</v>
      </c>
      <c r="AS63">
        <v>-8.6999999999999994E-3</v>
      </c>
      <c r="AT63">
        <v>-2.4299999999999999E-2</v>
      </c>
      <c r="AU63" s="35">
        <f t="shared" si="15"/>
        <v>1.1694285714285699E-2</v>
      </c>
      <c r="AV63" s="35">
        <f t="shared" si="16"/>
        <v>1.6380000000000006E-2</v>
      </c>
      <c r="AW63" s="35">
        <f t="shared" si="16"/>
        <v>3.1980000000000001E-2</v>
      </c>
      <c r="AX63">
        <v>4.0500000000000001E-2</v>
      </c>
      <c r="AY63">
        <v>-4.9099999999999998E-2</v>
      </c>
      <c r="AZ63">
        <v>1.1599999999999999E-2</v>
      </c>
      <c r="BA63" s="35">
        <f t="shared" si="17"/>
        <v>3.7912142857142832E-2</v>
      </c>
      <c r="BB63" s="35">
        <f t="shared" si="18"/>
        <v>5.6780000000000004E-2</v>
      </c>
      <c r="BC63" s="35">
        <f t="shared" si="18"/>
        <v>1.9280000000000005E-2</v>
      </c>
    </row>
    <row r="64" spans="1:55" ht="15">
      <c r="A64" s="1">
        <v>58</v>
      </c>
      <c r="B64">
        <v>0.2384</v>
      </c>
      <c r="C64">
        <v>-6.4000000000000003E-3</v>
      </c>
      <c r="D64">
        <v>-8.6E-3</v>
      </c>
      <c r="E64" s="34">
        <f t="shared" si="0"/>
        <v>2.0821428571428102E-3</v>
      </c>
      <c r="F64" s="34">
        <f t="shared" si="1"/>
        <v>9.0071428571428559E-3</v>
      </c>
      <c r="G64" s="34">
        <f t="shared" si="2"/>
        <v>1.6280000000000003E-2</v>
      </c>
      <c r="H64">
        <v>0.2306</v>
      </c>
      <c r="I64">
        <v>-1.4200000000000001E-2</v>
      </c>
      <c r="J64">
        <v>-8.9999999999999993E-3</v>
      </c>
      <c r="K64" s="35">
        <f t="shared" si="3"/>
        <v>8.6214285714285299E-3</v>
      </c>
      <c r="L64" s="35">
        <f t="shared" si="4"/>
        <v>2.1880000000000004E-2</v>
      </c>
      <c r="M64" s="35">
        <f t="shared" si="4"/>
        <v>1.6680000000000004E-2</v>
      </c>
      <c r="N64">
        <v>0.2445</v>
      </c>
      <c r="O64">
        <v>-8.0999999999999996E-3</v>
      </c>
      <c r="P64">
        <v>-2.3E-3</v>
      </c>
      <c r="Q64" s="35">
        <f t="shared" si="5"/>
        <v>8.6750000000000715E-3</v>
      </c>
      <c r="R64" s="35">
        <f t="shared" si="6"/>
        <v>1.5780000000000002E-2</v>
      </c>
      <c r="S64" s="35">
        <f t="shared" si="6"/>
        <v>5.3800000000000046E-3</v>
      </c>
      <c r="T64">
        <v>0.19620000000000001</v>
      </c>
      <c r="U64">
        <v>-4.6699999999999998E-2</v>
      </c>
      <c r="V64">
        <v>-9.4999999999999998E-3</v>
      </c>
      <c r="W64" s="35">
        <f t="shared" si="7"/>
        <v>2.2632857142857149E-2</v>
      </c>
      <c r="X64" s="35">
        <f t="shared" si="8"/>
        <v>5.4380000000000005E-2</v>
      </c>
      <c r="Y64" s="35">
        <f t="shared" si="8"/>
        <v>1.7180000000000004E-2</v>
      </c>
      <c r="Z64">
        <v>0.1681</v>
      </c>
      <c r="AA64">
        <v>5.0000000000000001E-3</v>
      </c>
      <c r="AB64">
        <v>-5.3E-3</v>
      </c>
      <c r="AC64" s="35">
        <f t="shared" si="9"/>
        <v>3.4610714285714272E-2</v>
      </c>
      <c r="AD64" s="35">
        <f t="shared" si="10"/>
        <v>1.2680000000000004E-2</v>
      </c>
      <c r="AE64" s="35">
        <f t="shared" si="10"/>
        <v>2.3800000000000045E-3</v>
      </c>
      <c r="AF64">
        <v>0.2417</v>
      </c>
      <c r="AG64">
        <v>-2.0899999999999998E-2</v>
      </c>
      <c r="AH64">
        <v>-3.7000000000000002E-3</v>
      </c>
      <c r="AI64" s="35">
        <f t="shared" si="11"/>
        <v>2.4210714285714252E-2</v>
      </c>
      <c r="AJ64" s="35">
        <f t="shared" si="12"/>
        <v>2.8580000000000001E-2</v>
      </c>
      <c r="AK64" s="35">
        <f t="shared" si="12"/>
        <v>3.9800000000000044E-3</v>
      </c>
      <c r="AL64">
        <v>0.18770000000000001</v>
      </c>
      <c r="AM64">
        <v>-1.5800000000000002E-2</v>
      </c>
      <c r="AN64">
        <v>-2.8E-3</v>
      </c>
      <c r="AO64" s="35">
        <f t="shared" si="13"/>
        <v>4.735000000000017E-3</v>
      </c>
      <c r="AP64" s="35">
        <f t="shared" si="14"/>
        <v>2.3480000000000008E-2</v>
      </c>
      <c r="AQ64" s="35">
        <f t="shared" si="14"/>
        <v>4.8800000000000041E-3</v>
      </c>
      <c r="AR64">
        <v>0.1081</v>
      </c>
      <c r="AS64">
        <v>-2.6499999999999999E-2</v>
      </c>
      <c r="AT64">
        <v>-4.1500000000000002E-2</v>
      </c>
      <c r="AU64" s="35">
        <f t="shared" si="15"/>
        <v>1.9505714285714307E-2</v>
      </c>
      <c r="AV64" s="35">
        <f t="shared" si="16"/>
        <v>3.4180000000000002E-2</v>
      </c>
      <c r="AW64" s="35">
        <f t="shared" si="16"/>
        <v>4.9180000000000008E-2</v>
      </c>
      <c r="AX64">
        <v>6.08E-2</v>
      </c>
      <c r="AY64">
        <v>-6.4799999999999996E-2</v>
      </c>
      <c r="AZ64">
        <v>-2.8E-3</v>
      </c>
      <c r="BA64" s="35">
        <f t="shared" si="17"/>
        <v>1.7612142857142833E-2</v>
      </c>
      <c r="BB64" s="35">
        <f t="shared" si="18"/>
        <v>7.2480000000000003E-2</v>
      </c>
      <c r="BC64" s="35">
        <f t="shared" si="18"/>
        <v>4.8800000000000041E-3</v>
      </c>
    </row>
    <row r="65" spans="1:55" ht="15">
      <c r="A65" s="1">
        <v>59</v>
      </c>
      <c r="B65">
        <v>0.24560000000000001</v>
      </c>
      <c r="C65">
        <v>2.7000000000000001E-3</v>
      </c>
      <c r="D65">
        <v>-1.77E-2</v>
      </c>
      <c r="E65" s="34">
        <f t="shared" si="0"/>
        <v>9.2821428571428222E-3</v>
      </c>
      <c r="F65" s="34">
        <f t="shared" si="1"/>
        <v>5.3071428571428558E-3</v>
      </c>
      <c r="G65" s="34">
        <f t="shared" si="2"/>
        <v>2.5380000000000007E-2</v>
      </c>
      <c r="H65">
        <v>0.23710000000000001</v>
      </c>
      <c r="I65">
        <v>1.8E-3</v>
      </c>
      <c r="J65">
        <v>-5.5999999999999999E-3</v>
      </c>
      <c r="K65" s="35">
        <f t="shared" si="3"/>
        <v>1.5121428571428536E-2</v>
      </c>
      <c r="L65" s="35">
        <f t="shared" si="4"/>
        <v>9.480000000000004E-3</v>
      </c>
      <c r="M65" s="35">
        <f t="shared" si="4"/>
        <v>2.0800000000000046E-3</v>
      </c>
      <c r="N65">
        <v>0.25580000000000003</v>
      </c>
      <c r="O65">
        <v>-1.1299999999999999E-2</v>
      </c>
      <c r="P65">
        <v>-1.4999999999999999E-2</v>
      </c>
      <c r="Q65" s="35">
        <f t="shared" si="5"/>
        <v>1.9975000000000104E-2</v>
      </c>
      <c r="R65" s="35">
        <f t="shared" si="6"/>
        <v>1.8980000000000004E-2</v>
      </c>
      <c r="S65" s="35">
        <f t="shared" si="6"/>
        <v>2.2680000000000006E-2</v>
      </c>
      <c r="T65">
        <v>0.20300000000000001</v>
      </c>
      <c r="U65">
        <v>-4.36E-2</v>
      </c>
      <c r="V65">
        <v>2.0000000000000001E-4</v>
      </c>
      <c r="W65" s="35">
        <f t="shared" si="7"/>
        <v>1.5832857142857149E-2</v>
      </c>
      <c r="X65" s="35">
        <f t="shared" si="8"/>
        <v>5.1280000000000006E-2</v>
      </c>
      <c r="Y65" s="35">
        <f t="shared" si="8"/>
        <v>7.8800000000000051E-3</v>
      </c>
      <c r="Z65">
        <v>0.19639999999999999</v>
      </c>
      <c r="AA65">
        <v>-1.1599999999999999E-2</v>
      </c>
      <c r="AB65">
        <v>1.2800000000000001E-2</v>
      </c>
      <c r="AC65" s="35">
        <f t="shared" si="9"/>
        <v>6.3107142857142806E-3</v>
      </c>
      <c r="AD65" s="35">
        <f t="shared" si="10"/>
        <v>1.9280000000000005E-2</v>
      </c>
      <c r="AE65" s="35">
        <f t="shared" si="10"/>
        <v>2.0480000000000005E-2</v>
      </c>
      <c r="AF65">
        <v>0.2404</v>
      </c>
      <c r="AG65">
        <v>-1.9099999999999999E-2</v>
      </c>
      <c r="AH65">
        <v>-3.5000000000000001E-3</v>
      </c>
      <c r="AI65" s="35">
        <f t="shared" si="11"/>
        <v>2.2910714285714256E-2</v>
      </c>
      <c r="AJ65" s="35">
        <f t="shared" si="12"/>
        <v>2.6780000000000005E-2</v>
      </c>
      <c r="AK65" s="35">
        <f t="shared" si="12"/>
        <v>4.1800000000000049E-3</v>
      </c>
      <c r="AL65">
        <v>0.19489999999999999</v>
      </c>
      <c r="AM65">
        <v>0.01</v>
      </c>
      <c r="AN65">
        <v>5.5999999999999999E-3</v>
      </c>
      <c r="AO65" s="35">
        <f t="shared" si="13"/>
        <v>2.4649999999999672E-3</v>
      </c>
      <c r="AP65" s="35">
        <f t="shared" si="14"/>
        <v>1.7680000000000005E-2</v>
      </c>
      <c r="AQ65" s="35">
        <f t="shared" si="14"/>
        <v>1.3280000000000004E-2</v>
      </c>
      <c r="AR65">
        <v>0.10630000000000001</v>
      </c>
      <c r="AS65">
        <v>-6.5199999999999994E-2</v>
      </c>
      <c r="AT65">
        <v>-2.98E-2</v>
      </c>
      <c r="AU65" s="35">
        <f t="shared" si="15"/>
        <v>1.7705714285714311E-2</v>
      </c>
      <c r="AV65" s="35">
        <f t="shared" si="16"/>
        <v>7.288E-2</v>
      </c>
      <c r="AW65" s="35">
        <f t="shared" si="16"/>
        <v>3.7480000000000006E-2</v>
      </c>
      <c r="AX65">
        <v>8.6699999999999999E-2</v>
      </c>
      <c r="AY65">
        <v>-8.4000000000000005E-2</v>
      </c>
      <c r="AZ65">
        <v>-2.2499999999999999E-2</v>
      </c>
      <c r="BA65" s="35">
        <f t="shared" si="17"/>
        <v>8.2878571428571662E-3</v>
      </c>
      <c r="BB65" s="35">
        <f t="shared" si="18"/>
        <v>9.1680000000000011E-2</v>
      </c>
      <c r="BC65" s="35">
        <f t="shared" si="18"/>
        <v>3.0180000000000005E-2</v>
      </c>
    </row>
    <row r="66" spans="1:55" ht="15">
      <c r="A66" s="1">
        <v>60</v>
      </c>
      <c r="B66">
        <v>0.2286</v>
      </c>
      <c r="C66">
        <v>8.6E-3</v>
      </c>
      <c r="D66">
        <v>1E-4</v>
      </c>
      <c r="E66" s="34">
        <f t="shared" si="0"/>
        <v>7.7178571428571929E-3</v>
      </c>
      <c r="F66" s="34">
        <f t="shared" si="1"/>
        <v>1.1207142857142856E-2</v>
      </c>
      <c r="G66" s="34">
        <f t="shared" si="2"/>
        <v>7.7800000000000048E-3</v>
      </c>
      <c r="H66">
        <v>0.22059999999999999</v>
      </c>
      <c r="I66">
        <v>1E-4</v>
      </c>
      <c r="J66">
        <v>2.0999999999999999E-3</v>
      </c>
      <c r="K66" s="35">
        <f t="shared" si="3"/>
        <v>1.378571428571479E-3</v>
      </c>
      <c r="L66" s="35">
        <f t="shared" si="4"/>
        <v>7.7800000000000048E-3</v>
      </c>
      <c r="M66" s="35">
        <f t="shared" si="4"/>
        <v>9.780000000000004E-3</v>
      </c>
      <c r="N66">
        <v>0.23449999999999999</v>
      </c>
      <c r="O66">
        <v>-1.17E-2</v>
      </c>
      <c r="P66">
        <v>-2.18E-2</v>
      </c>
      <c r="Q66" s="35">
        <f t="shared" si="5"/>
        <v>1.3249999999999373E-3</v>
      </c>
      <c r="R66" s="35">
        <f t="shared" si="6"/>
        <v>1.9380000000000005E-2</v>
      </c>
      <c r="S66" s="35">
        <f t="shared" si="6"/>
        <v>2.9480000000000006E-2</v>
      </c>
      <c r="T66">
        <v>0.19800000000000001</v>
      </c>
      <c r="U66">
        <v>-4.8000000000000001E-2</v>
      </c>
      <c r="V66">
        <v>9.9000000000000008E-3</v>
      </c>
      <c r="W66" s="35">
        <f t="shared" si="7"/>
        <v>2.0832857142857153E-2</v>
      </c>
      <c r="X66" s="35">
        <f t="shared" si="8"/>
        <v>5.5680000000000007E-2</v>
      </c>
      <c r="Y66" s="35">
        <f t="shared" si="8"/>
        <v>1.7580000000000005E-2</v>
      </c>
      <c r="Z66">
        <v>0.19570000000000001</v>
      </c>
      <c r="AA66">
        <v>-1.6400000000000001E-2</v>
      </c>
      <c r="AB66">
        <v>2.0999999999999999E-3</v>
      </c>
      <c r="AC66" s="35">
        <f t="shared" si="9"/>
        <v>7.010714285714259E-3</v>
      </c>
      <c r="AD66" s="35">
        <f t="shared" si="10"/>
        <v>2.4080000000000004E-2</v>
      </c>
      <c r="AE66" s="35">
        <f t="shared" si="10"/>
        <v>9.780000000000004E-3</v>
      </c>
      <c r="AF66">
        <v>0.23089999999999999</v>
      </c>
      <c r="AG66">
        <v>-2.12E-2</v>
      </c>
      <c r="AH66">
        <v>-2.8999999999999998E-3</v>
      </c>
      <c r="AI66" s="35">
        <f t="shared" si="11"/>
        <v>1.3410714285714248E-2</v>
      </c>
      <c r="AJ66" s="35">
        <f t="shared" si="12"/>
        <v>2.8880000000000003E-2</v>
      </c>
      <c r="AK66" s="35">
        <f t="shared" si="12"/>
        <v>4.7800000000000047E-3</v>
      </c>
      <c r="AL66">
        <v>0.20930000000000001</v>
      </c>
      <c r="AM66">
        <v>-4.1000000000000003E-3</v>
      </c>
      <c r="AN66">
        <v>-2.1100000000000001E-2</v>
      </c>
      <c r="AO66" s="35">
        <f t="shared" si="13"/>
        <v>1.6864999999999991E-2</v>
      </c>
      <c r="AP66" s="35">
        <f t="shared" si="14"/>
        <v>3.5800000000000042E-3</v>
      </c>
      <c r="AQ66" s="35">
        <f t="shared" si="14"/>
        <v>2.8780000000000007E-2</v>
      </c>
      <c r="AR66">
        <v>5.4600000000000003E-2</v>
      </c>
      <c r="AS66">
        <v>6.1000000000000004E-3</v>
      </c>
      <c r="AT66">
        <v>1.55E-2</v>
      </c>
      <c r="AU66" s="35">
        <f t="shared" si="15"/>
        <v>3.3994285714285692E-2</v>
      </c>
      <c r="AV66" s="35">
        <f t="shared" si="16"/>
        <v>1.3780000000000004E-2</v>
      </c>
      <c r="AW66" s="35">
        <f t="shared" si="16"/>
        <v>2.3180000000000006E-2</v>
      </c>
      <c r="AX66">
        <v>0.1217</v>
      </c>
      <c r="AY66">
        <v>-6.4100000000000004E-2</v>
      </c>
      <c r="AZ66">
        <v>-6.1999999999999998E-3</v>
      </c>
      <c r="BA66" s="35">
        <f t="shared" si="17"/>
        <v>4.328785714285717E-2</v>
      </c>
      <c r="BB66" s="35">
        <f t="shared" si="18"/>
        <v>7.178000000000001E-2</v>
      </c>
      <c r="BC66" s="35">
        <f t="shared" si="18"/>
        <v>1.4800000000000047E-3</v>
      </c>
    </row>
    <row r="67" spans="1:55" ht="15">
      <c r="A67" s="1">
        <v>61</v>
      </c>
      <c r="B67">
        <v>0.23150000000000001</v>
      </c>
      <c r="C67">
        <v>8.9999999999999998E-4</v>
      </c>
      <c r="D67">
        <v>-4.7999999999999996E-3</v>
      </c>
      <c r="E67" s="34">
        <f t="shared" si="0"/>
        <v>4.8178571428571793E-3</v>
      </c>
      <c r="F67" s="34">
        <f t="shared" si="1"/>
        <v>3.5071428571428554E-3</v>
      </c>
      <c r="G67" s="34">
        <f t="shared" si="2"/>
        <v>2.880000000000005E-3</v>
      </c>
      <c r="H67">
        <v>0.2472</v>
      </c>
      <c r="I67">
        <v>-9.7000000000000003E-3</v>
      </c>
      <c r="J67">
        <v>-2.0999999999999999E-3</v>
      </c>
      <c r="K67" s="35">
        <f t="shared" si="3"/>
        <v>2.5221428571428534E-2</v>
      </c>
      <c r="L67" s="35">
        <f t="shared" si="4"/>
        <v>1.7380000000000007E-2</v>
      </c>
      <c r="M67" s="35">
        <f t="shared" si="4"/>
        <v>5.5800000000000051E-3</v>
      </c>
      <c r="N67">
        <v>0.22189999999999999</v>
      </c>
      <c r="O67">
        <v>-9.4000000000000004E-3</v>
      </c>
      <c r="P67">
        <v>-2.3E-3</v>
      </c>
      <c r="Q67" s="35">
        <f t="shared" si="5"/>
        <v>1.3924999999999937E-2</v>
      </c>
      <c r="R67" s="35">
        <f t="shared" si="6"/>
        <v>1.7080000000000005E-2</v>
      </c>
      <c r="S67" s="35">
        <f t="shared" si="6"/>
        <v>5.3800000000000046E-3</v>
      </c>
      <c r="T67">
        <v>0.19639999999999999</v>
      </c>
      <c r="U67">
        <v>1.37E-2</v>
      </c>
      <c r="V67">
        <v>2.47E-2</v>
      </c>
      <c r="W67" s="35">
        <f t="shared" si="7"/>
        <v>2.2432857142857171E-2</v>
      </c>
      <c r="X67" s="35">
        <f t="shared" si="8"/>
        <v>2.1380000000000003E-2</v>
      </c>
      <c r="Y67" s="35">
        <f t="shared" si="8"/>
        <v>3.2380000000000006E-2</v>
      </c>
      <c r="Z67">
        <v>0.20960000000000001</v>
      </c>
      <c r="AA67">
        <v>-4.9000000000000002E-2</v>
      </c>
      <c r="AB67">
        <v>3.5999999999999999E-3</v>
      </c>
      <c r="AC67" s="35">
        <f t="shared" si="9"/>
        <v>6.8892857142857367E-3</v>
      </c>
      <c r="AD67" s="35">
        <f t="shared" si="10"/>
        <v>5.6680000000000008E-2</v>
      </c>
      <c r="AE67" s="35">
        <f t="shared" si="10"/>
        <v>1.1280000000000005E-2</v>
      </c>
      <c r="AF67">
        <v>0.21229999999999999</v>
      </c>
      <c r="AG67">
        <v>-1.35E-2</v>
      </c>
      <c r="AH67">
        <v>1.21E-2</v>
      </c>
      <c r="AI67" s="35">
        <f t="shared" si="11"/>
        <v>5.1892857142857574E-3</v>
      </c>
      <c r="AJ67" s="35">
        <f t="shared" si="12"/>
        <v>2.1180000000000004E-2</v>
      </c>
      <c r="AK67" s="35">
        <f t="shared" si="12"/>
        <v>1.9780000000000006E-2</v>
      </c>
      <c r="AL67">
        <v>0.2044</v>
      </c>
      <c r="AM67">
        <v>-1.46E-2</v>
      </c>
      <c r="AN67">
        <v>-2.06E-2</v>
      </c>
      <c r="AO67" s="35">
        <f t="shared" si="13"/>
        <v>1.1964999999999976E-2</v>
      </c>
      <c r="AP67" s="35">
        <f t="shared" si="14"/>
        <v>2.2280000000000005E-2</v>
      </c>
      <c r="AQ67" s="35">
        <f t="shared" si="14"/>
        <v>2.8280000000000007E-2</v>
      </c>
      <c r="AR67">
        <v>7.3599999999999999E-2</v>
      </c>
      <c r="AS67">
        <v>-1.7899999999999999E-2</v>
      </c>
      <c r="AT67">
        <v>1.17E-2</v>
      </c>
      <c r="AU67" s="35">
        <f t="shared" si="15"/>
        <v>1.4994285714285696E-2</v>
      </c>
      <c r="AV67" s="35">
        <f t="shared" si="16"/>
        <v>2.5580000000000006E-2</v>
      </c>
      <c r="AW67" s="35">
        <f t="shared" si="16"/>
        <v>1.9380000000000005E-2</v>
      </c>
      <c r="AX67">
        <v>0.1009</v>
      </c>
      <c r="AY67">
        <v>0.03</v>
      </c>
      <c r="AZ67">
        <v>1.67E-2</v>
      </c>
      <c r="BA67" s="35">
        <f t="shared" si="17"/>
        <v>2.2487857142857171E-2</v>
      </c>
      <c r="BB67" s="35">
        <f t="shared" si="18"/>
        <v>3.7680000000000005E-2</v>
      </c>
      <c r="BC67" s="35">
        <f t="shared" si="18"/>
        <v>2.4380000000000006E-2</v>
      </c>
    </row>
    <row r="68" spans="1:55" ht="15">
      <c r="A68" s="1">
        <v>62</v>
      </c>
      <c r="B68">
        <v>0.24049999999999999</v>
      </c>
      <c r="C68">
        <v>-1.2999999999999999E-3</v>
      </c>
      <c r="D68">
        <v>3.3E-3</v>
      </c>
      <c r="E68" s="34">
        <f t="shared" si="0"/>
        <v>4.182142857142801E-3</v>
      </c>
      <c r="F68" s="34">
        <f t="shared" si="1"/>
        <v>1.3071428571428557E-3</v>
      </c>
      <c r="G68" s="34">
        <f t="shared" si="2"/>
        <v>1.0980000000000004E-2</v>
      </c>
      <c r="H68">
        <v>0.25090000000000001</v>
      </c>
      <c r="I68">
        <v>5.1000000000000004E-3</v>
      </c>
      <c r="J68">
        <v>2.7000000000000001E-3</v>
      </c>
      <c r="K68" s="35">
        <f t="shared" si="3"/>
        <v>2.8921428571428542E-2</v>
      </c>
      <c r="L68" s="35">
        <f t="shared" si="4"/>
        <v>1.2780000000000005E-2</v>
      </c>
      <c r="M68" s="35">
        <f t="shared" si="4"/>
        <v>1.0380000000000004E-2</v>
      </c>
      <c r="N68">
        <v>0.216</v>
      </c>
      <c r="O68">
        <v>-1.6299999999999999E-2</v>
      </c>
      <c r="P68">
        <v>-4.7000000000000002E-3</v>
      </c>
      <c r="Q68" s="35">
        <f t="shared" si="5"/>
        <v>1.9824999999999926E-2</v>
      </c>
      <c r="R68" s="35">
        <f t="shared" si="6"/>
        <v>2.3980000000000001E-2</v>
      </c>
      <c r="S68" s="35">
        <f t="shared" si="6"/>
        <v>2.9800000000000043E-3</v>
      </c>
      <c r="T68">
        <v>0.18099999999999999</v>
      </c>
      <c r="U68">
        <v>-1.77E-2</v>
      </c>
      <c r="V68">
        <v>-8.6999999999999994E-3</v>
      </c>
      <c r="W68" s="35">
        <f t="shared" si="7"/>
        <v>3.7832857142857168E-2</v>
      </c>
      <c r="X68" s="35">
        <f t="shared" si="8"/>
        <v>2.5380000000000007E-2</v>
      </c>
      <c r="Y68" s="35">
        <f t="shared" si="8"/>
        <v>1.6380000000000006E-2</v>
      </c>
      <c r="Z68">
        <v>0.20910000000000001</v>
      </c>
      <c r="AA68">
        <v>-1.0800000000000001E-2</v>
      </c>
      <c r="AB68">
        <v>1.44E-2</v>
      </c>
      <c r="AC68" s="35">
        <f t="shared" si="9"/>
        <v>6.3892857142857362E-3</v>
      </c>
      <c r="AD68" s="35">
        <f t="shared" si="10"/>
        <v>1.8480000000000003E-2</v>
      </c>
      <c r="AE68" s="35">
        <f t="shared" si="10"/>
        <v>2.2080000000000002E-2</v>
      </c>
      <c r="AF68">
        <v>0.2223</v>
      </c>
      <c r="AG68">
        <v>-1.55E-2</v>
      </c>
      <c r="AH68">
        <v>5.4000000000000003E-3</v>
      </c>
      <c r="AI68" s="35">
        <f t="shared" si="11"/>
        <v>4.8107142857142515E-3</v>
      </c>
      <c r="AJ68" s="35">
        <f t="shared" si="12"/>
        <v>2.3180000000000006E-2</v>
      </c>
      <c r="AK68" s="35">
        <f t="shared" si="12"/>
        <v>1.3080000000000005E-2</v>
      </c>
      <c r="AL68">
        <v>0.1988</v>
      </c>
      <c r="AM68">
        <v>-4.0099999999999997E-2</v>
      </c>
      <c r="AN68">
        <v>-5.7000000000000002E-3</v>
      </c>
      <c r="AO68" s="35">
        <f t="shared" si="13"/>
        <v>6.3649999999999818E-3</v>
      </c>
      <c r="AP68" s="35">
        <f t="shared" si="14"/>
        <v>4.7780000000000003E-2</v>
      </c>
      <c r="AQ68" s="35">
        <f t="shared" si="14"/>
        <v>1.9800000000000043E-3</v>
      </c>
      <c r="AR68">
        <v>7.4099999999999999E-2</v>
      </c>
      <c r="AS68">
        <v>-0.10100000000000001</v>
      </c>
      <c r="AT68">
        <v>9.5999999999999992E-3</v>
      </c>
      <c r="AU68" s="35">
        <f t="shared" si="15"/>
        <v>1.4494285714285696E-2</v>
      </c>
      <c r="AV68" s="35">
        <f t="shared" si="16"/>
        <v>0.10868000000000001</v>
      </c>
      <c r="AW68" s="35">
        <f t="shared" si="16"/>
        <v>1.7280000000000004E-2</v>
      </c>
      <c r="AX68">
        <v>7.5999999999999998E-2</v>
      </c>
      <c r="AY68">
        <v>3.5499999999999997E-2</v>
      </c>
      <c r="AZ68">
        <v>1.7999999999999999E-2</v>
      </c>
      <c r="BA68" s="35">
        <f t="shared" si="17"/>
        <v>2.4121428571428349E-3</v>
      </c>
      <c r="BB68" s="35">
        <f t="shared" si="18"/>
        <v>4.3180000000000003E-2</v>
      </c>
      <c r="BC68" s="35">
        <f t="shared" si="18"/>
        <v>2.5680000000000001E-2</v>
      </c>
    </row>
    <row r="69" spans="1:55" ht="15">
      <c r="A69" s="1">
        <v>63</v>
      </c>
      <c r="B69">
        <v>0.23080000000000001</v>
      </c>
      <c r="C69">
        <v>-1.4999999999999999E-2</v>
      </c>
      <c r="D69">
        <v>4.1999999999999997E-3</v>
      </c>
      <c r="E69" s="34">
        <f t="shared" si="0"/>
        <v>5.5178571428571854E-3</v>
      </c>
      <c r="F69" s="34">
        <f t="shared" si="1"/>
        <v>1.7607142857142856E-2</v>
      </c>
      <c r="G69" s="34">
        <f t="shared" si="2"/>
        <v>1.1880000000000005E-2</v>
      </c>
      <c r="H69">
        <v>0.20649999999999999</v>
      </c>
      <c r="I69">
        <v>-2.7000000000000001E-3</v>
      </c>
      <c r="J69">
        <v>-1.6000000000000001E-3</v>
      </c>
      <c r="K69" s="35">
        <f t="shared" si="3"/>
        <v>1.547857142857148E-2</v>
      </c>
      <c r="L69" s="35">
        <f t="shared" si="4"/>
        <v>4.9800000000000044E-3</v>
      </c>
      <c r="M69" s="35">
        <f t="shared" si="4"/>
        <v>6.0800000000000047E-3</v>
      </c>
      <c r="N69">
        <v>0.19570000000000001</v>
      </c>
      <c r="O69">
        <v>-1.8599999999999998E-2</v>
      </c>
      <c r="P69">
        <v>1.21E-2</v>
      </c>
      <c r="Q69" s="35">
        <f t="shared" si="5"/>
        <v>4.0124999999999911E-2</v>
      </c>
      <c r="R69" s="35">
        <f t="shared" si="6"/>
        <v>2.6280000000000005E-2</v>
      </c>
      <c r="S69" s="35">
        <f t="shared" si="6"/>
        <v>1.9780000000000006E-2</v>
      </c>
      <c r="T69">
        <v>0.16930000000000001</v>
      </c>
      <c r="U69">
        <v>-1.47E-2</v>
      </c>
      <c r="V69">
        <v>2.3599999999999999E-2</v>
      </c>
      <c r="W69" s="35">
        <f t="shared" si="7"/>
        <v>4.9532857142857156E-2</v>
      </c>
      <c r="X69" s="35">
        <f t="shared" si="8"/>
        <v>2.2380000000000004E-2</v>
      </c>
      <c r="Y69" s="35">
        <f t="shared" si="8"/>
        <v>3.1280000000000002E-2</v>
      </c>
      <c r="Z69">
        <v>0.19719999999999999</v>
      </c>
      <c r="AA69">
        <v>-1.43E-2</v>
      </c>
      <c r="AB69">
        <v>1.2999999999999999E-2</v>
      </c>
      <c r="AC69" s="35">
        <f t="shared" si="9"/>
        <v>5.5107142857142855E-3</v>
      </c>
      <c r="AD69" s="35">
        <f t="shared" si="10"/>
        <v>2.1980000000000006E-2</v>
      </c>
      <c r="AE69" s="35">
        <f t="shared" si="10"/>
        <v>2.0680000000000004E-2</v>
      </c>
      <c r="AF69">
        <v>0.20810000000000001</v>
      </c>
      <c r="AG69">
        <v>-1.84E-2</v>
      </c>
      <c r="AH69">
        <v>-2.2000000000000001E-3</v>
      </c>
      <c r="AI69" s="35">
        <f t="shared" si="11"/>
        <v>9.3892857142857389E-3</v>
      </c>
      <c r="AJ69" s="35">
        <f t="shared" si="12"/>
        <v>2.6080000000000006E-2</v>
      </c>
      <c r="AK69" s="35">
        <f t="shared" si="12"/>
        <v>5.480000000000004E-3</v>
      </c>
      <c r="AL69">
        <v>0.1714</v>
      </c>
      <c r="AM69">
        <v>-5.4000000000000003E-3</v>
      </c>
      <c r="AN69">
        <v>5.1999999999999998E-3</v>
      </c>
      <c r="AO69" s="35">
        <f t="shared" si="13"/>
        <v>2.1035000000000026E-2</v>
      </c>
      <c r="AP69" s="35">
        <f t="shared" si="14"/>
        <v>2.2800000000000042E-3</v>
      </c>
      <c r="AQ69" s="35">
        <f t="shared" si="14"/>
        <v>1.2880000000000004E-2</v>
      </c>
      <c r="AR69">
        <v>6.9500000000000006E-2</v>
      </c>
      <c r="AS69">
        <v>-0.11849999999999999</v>
      </c>
      <c r="AT69">
        <v>2.1899999999999999E-2</v>
      </c>
      <c r="AU69" s="35">
        <f t="shared" si="15"/>
        <v>1.9094285714285689E-2</v>
      </c>
      <c r="AV69" s="35">
        <f t="shared" si="16"/>
        <v>0.12617999999999999</v>
      </c>
      <c r="AW69" s="35">
        <f t="shared" si="16"/>
        <v>2.9580000000000002E-2</v>
      </c>
      <c r="AX69">
        <v>4.5400000000000003E-2</v>
      </c>
      <c r="AY69">
        <v>2.7900000000000001E-2</v>
      </c>
      <c r="AZ69">
        <v>4.36E-2</v>
      </c>
      <c r="BA69" s="35">
        <f t="shared" si="17"/>
        <v>3.301214285714283E-2</v>
      </c>
      <c r="BB69" s="35">
        <f t="shared" si="18"/>
        <v>3.5580000000000007E-2</v>
      </c>
      <c r="BC69" s="35">
        <f t="shared" si="18"/>
        <v>5.1280000000000006E-2</v>
      </c>
    </row>
    <row r="70" spans="1:55" ht="15">
      <c r="A70" s="1">
        <v>64</v>
      </c>
      <c r="B70">
        <v>0.2339</v>
      </c>
      <c r="C70">
        <v>-1.12E-2</v>
      </c>
      <c r="D70">
        <v>-4.3E-3</v>
      </c>
      <c r="E70" s="34">
        <f t="shared" si="0"/>
        <v>2.4178571428571938E-3</v>
      </c>
      <c r="F70" s="34">
        <f t="shared" si="1"/>
        <v>1.3807142857142855E-2</v>
      </c>
      <c r="G70" s="34">
        <f t="shared" si="2"/>
        <v>3.3800000000000045E-3</v>
      </c>
      <c r="H70">
        <v>0.19450000000000001</v>
      </c>
      <c r="I70">
        <v>-2.98E-2</v>
      </c>
      <c r="J70">
        <v>-3.8999999999999998E-3</v>
      </c>
      <c r="K70" s="35">
        <f t="shared" si="3"/>
        <v>2.7478571428571463E-2</v>
      </c>
      <c r="L70" s="35">
        <f t="shared" si="4"/>
        <v>3.7480000000000006E-2</v>
      </c>
      <c r="M70" s="35">
        <f t="shared" si="4"/>
        <v>3.7800000000000047E-3</v>
      </c>
      <c r="N70">
        <v>0.2346</v>
      </c>
      <c r="O70">
        <v>-8.9999999999999998E-4</v>
      </c>
      <c r="P70">
        <v>9.1000000000000004E-3</v>
      </c>
      <c r="Q70" s="35">
        <f t="shared" si="5"/>
        <v>1.2249999999999206E-3</v>
      </c>
      <c r="R70" s="35">
        <f t="shared" si="6"/>
        <v>6.7800000000000048E-3</v>
      </c>
      <c r="S70" s="35">
        <f t="shared" si="6"/>
        <v>1.6780000000000003E-2</v>
      </c>
      <c r="T70">
        <v>0.19950000000000001</v>
      </c>
      <c r="U70">
        <v>-3.7100000000000001E-2</v>
      </c>
      <c r="V70">
        <v>2.5000000000000001E-3</v>
      </c>
      <c r="W70" s="35">
        <f t="shared" si="7"/>
        <v>1.9332857142857152E-2</v>
      </c>
      <c r="X70" s="35">
        <f t="shared" si="8"/>
        <v>4.4780000000000007E-2</v>
      </c>
      <c r="Y70" s="35">
        <f t="shared" si="8"/>
        <v>1.0180000000000005E-2</v>
      </c>
      <c r="Z70">
        <v>0.19020000000000001</v>
      </c>
      <c r="AA70">
        <v>1.2999999999999999E-3</v>
      </c>
      <c r="AB70">
        <v>1.3599999999999999E-2</v>
      </c>
      <c r="AC70" s="35">
        <f t="shared" si="9"/>
        <v>1.2510714285714264E-2</v>
      </c>
      <c r="AD70" s="35">
        <f t="shared" si="10"/>
        <v>8.9800000000000053E-3</v>
      </c>
      <c r="AE70" s="35">
        <f t="shared" si="10"/>
        <v>2.1280000000000004E-2</v>
      </c>
      <c r="AF70">
        <v>0.1988</v>
      </c>
      <c r="AG70">
        <v>-1.89E-2</v>
      </c>
      <c r="AH70">
        <v>-7.0000000000000001E-3</v>
      </c>
      <c r="AI70" s="35">
        <f t="shared" si="11"/>
        <v>1.8689285714285742E-2</v>
      </c>
      <c r="AJ70" s="35">
        <f t="shared" si="12"/>
        <v>2.6580000000000006E-2</v>
      </c>
      <c r="AK70" s="35">
        <f t="shared" si="12"/>
        <v>6.8000000000000439E-4</v>
      </c>
      <c r="AL70">
        <v>0.19470000000000001</v>
      </c>
      <c r="AM70">
        <v>-1.5100000000000001E-2</v>
      </c>
      <c r="AN70">
        <v>-6.8999999999999999E-3</v>
      </c>
      <c r="AO70" s="35">
        <f t="shared" si="13"/>
        <v>2.2649999999999892E-3</v>
      </c>
      <c r="AP70" s="35">
        <f t="shared" si="14"/>
        <v>2.2780000000000005E-2</v>
      </c>
      <c r="AQ70" s="35">
        <f t="shared" si="14"/>
        <v>7.8000000000000465E-4</v>
      </c>
      <c r="AR70">
        <v>8.1900000000000001E-2</v>
      </c>
      <c r="AS70">
        <v>-9.1800000000000007E-2</v>
      </c>
      <c r="AT70">
        <v>1.54E-2</v>
      </c>
      <c r="AU70" s="35">
        <f t="shared" si="15"/>
        <v>6.6942857142856943E-3</v>
      </c>
      <c r="AV70" s="35">
        <f t="shared" si="16"/>
        <v>9.9480000000000013E-2</v>
      </c>
      <c r="AW70" s="35">
        <f t="shared" si="16"/>
        <v>2.3080000000000003E-2</v>
      </c>
      <c r="AX70">
        <v>0.1082</v>
      </c>
      <c r="AY70">
        <v>6.3E-3</v>
      </c>
      <c r="AZ70">
        <v>3.9199999999999999E-2</v>
      </c>
      <c r="BA70" s="35">
        <f t="shared" si="17"/>
        <v>2.9787857142857171E-2</v>
      </c>
      <c r="BB70" s="35">
        <f t="shared" si="18"/>
        <v>1.3980000000000005E-2</v>
      </c>
      <c r="BC70" s="35">
        <f t="shared" si="18"/>
        <v>4.6880000000000005E-2</v>
      </c>
    </row>
    <row r="71" spans="1:55" ht="15">
      <c r="A71" s="1">
        <v>65</v>
      </c>
      <c r="B71">
        <v>0.22059999999999999</v>
      </c>
      <c r="C71">
        <v>-2.24E-2</v>
      </c>
      <c r="D71">
        <v>3.0000000000000001E-3</v>
      </c>
      <c r="E71" s="34">
        <f t="shared" si="0"/>
        <v>1.57178571428572E-2</v>
      </c>
      <c r="F71" s="34">
        <f t="shared" si="1"/>
        <v>2.5007142857142856E-2</v>
      </c>
      <c r="G71" s="34">
        <f t="shared" si="2"/>
        <v>1.0680000000000005E-2</v>
      </c>
      <c r="H71">
        <v>0.1638</v>
      </c>
      <c r="I71">
        <v>-1.11E-2</v>
      </c>
      <c r="J71">
        <v>1.5699999999999999E-2</v>
      </c>
      <c r="K71" s="35">
        <f t="shared" si="3"/>
        <v>5.8178571428571468E-2</v>
      </c>
      <c r="L71" s="35">
        <f t="shared" si="4"/>
        <v>1.8780000000000005E-2</v>
      </c>
      <c r="M71" s="35">
        <f t="shared" si="4"/>
        <v>2.3380000000000005E-2</v>
      </c>
      <c r="N71">
        <v>0.23949999999999999</v>
      </c>
      <c r="O71">
        <v>-4.7000000000000002E-3</v>
      </c>
      <c r="P71">
        <v>5.7000000000000002E-3</v>
      </c>
      <c r="Q71" s="35">
        <f t="shared" si="5"/>
        <v>3.6750000000000671E-3</v>
      </c>
      <c r="R71" s="35">
        <f t="shared" si="6"/>
        <v>2.9800000000000043E-3</v>
      </c>
      <c r="S71" s="35">
        <f t="shared" si="6"/>
        <v>1.3380000000000005E-2</v>
      </c>
      <c r="T71">
        <v>0.20860000000000001</v>
      </c>
      <c r="U71">
        <v>-3.3000000000000002E-2</v>
      </c>
      <c r="V71">
        <v>-1.1599999999999999E-2</v>
      </c>
      <c r="W71" s="35">
        <f t="shared" si="7"/>
        <v>1.0232857142857155E-2</v>
      </c>
      <c r="X71" s="35">
        <f t="shared" si="8"/>
        <v>4.0680000000000008E-2</v>
      </c>
      <c r="Y71" s="35">
        <f t="shared" si="8"/>
        <v>1.9280000000000005E-2</v>
      </c>
      <c r="Z71">
        <v>0.20349999999999999</v>
      </c>
      <c r="AA71">
        <v>-2.5000000000000001E-3</v>
      </c>
      <c r="AB71">
        <v>-7.7000000000000002E-3</v>
      </c>
      <c r="AC71" s="35">
        <f t="shared" si="9"/>
        <v>7.8928571428571459E-4</v>
      </c>
      <c r="AD71" s="35">
        <f t="shared" si="10"/>
        <v>5.180000000000004E-3</v>
      </c>
      <c r="AE71" s="35">
        <f t="shared" si="10"/>
        <v>1.5380000000000005E-2</v>
      </c>
      <c r="AF71">
        <v>0.20250000000000001</v>
      </c>
      <c r="AG71">
        <v>-3.8600000000000002E-2</v>
      </c>
      <c r="AH71">
        <v>6.1000000000000004E-3</v>
      </c>
      <c r="AI71" s="35">
        <f t="shared" si="11"/>
        <v>1.4989285714285733E-2</v>
      </c>
      <c r="AJ71" s="35">
        <f t="shared" si="12"/>
        <v>4.6280000000000009E-2</v>
      </c>
      <c r="AK71" s="35">
        <f t="shared" si="12"/>
        <v>1.3780000000000004E-2</v>
      </c>
      <c r="AL71">
        <v>0.1812</v>
      </c>
      <c r="AM71">
        <v>8.0000000000000004E-4</v>
      </c>
      <c r="AN71">
        <v>3.0000000000000001E-3</v>
      </c>
      <c r="AO71" s="35">
        <f t="shared" si="13"/>
        <v>1.1235000000000023E-2</v>
      </c>
      <c r="AP71" s="35">
        <f t="shared" si="14"/>
        <v>8.4800000000000049E-3</v>
      </c>
      <c r="AQ71" s="35">
        <f t="shared" si="14"/>
        <v>1.0680000000000005E-2</v>
      </c>
      <c r="AR71">
        <v>6.5699999999999995E-2</v>
      </c>
      <c r="AS71">
        <v>-3.9300000000000002E-2</v>
      </c>
      <c r="AT71">
        <v>2.12E-2</v>
      </c>
      <c r="AU71" s="35">
        <f t="shared" si="15"/>
        <v>2.28942857142857E-2</v>
      </c>
      <c r="AV71" s="35">
        <f t="shared" si="16"/>
        <v>4.6980000000000008E-2</v>
      </c>
      <c r="AW71" s="35">
        <f t="shared" si="16"/>
        <v>2.8880000000000003E-2</v>
      </c>
      <c r="AX71">
        <v>7.9500000000000001E-2</v>
      </c>
      <c r="AY71">
        <v>1.24E-2</v>
      </c>
      <c r="AZ71">
        <v>1.9300000000000001E-2</v>
      </c>
      <c r="BA71" s="35">
        <f t="shared" si="17"/>
        <v>1.0878571428571682E-3</v>
      </c>
      <c r="BB71" s="35">
        <f t="shared" si="18"/>
        <v>2.0080000000000004E-2</v>
      </c>
      <c r="BC71" s="35">
        <f t="shared" si="18"/>
        <v>2.6980000000000004E-2</v>
      </c>
    </row>
    <row r="72" spans="1:55" ht="15">
      <c r="A72" s="1">
        <v>66</v>
      </c>
      <c r="B72">
        <v>0.2261</v>
      </c>
      <c r="C72">
        <v>-2.12E-2</v>
      </c>
      <c r="D72">
        <v>6.6E-3</v>
      </c>
      <c r="E72" s="34">
        <f t="shared" ref="E72:E135" si="19">IF(B72&gt;$B$149,B72-$B$149,$B$149-B72)</f>
        <v>1.0217857142857195E-2</v>
      </c>
      <c r="F72" s="34">
        <f t="shared" ref="F72:F135" si="20">IF(C72&gt;$C$149,C72-$C$149,IF(C72&gt;0,$C$149-C72,IF(C72&gt;(-$C$149),$C$149-(C72*(-1)),(C72+$C$149)*(-1))))</f>
        <v>2.3807142857142857E-2</v>
      </c>
      <c r="G72" s="34">
        <f t="shared" ref="G72:G135" si="21">IF(D72&gt;$D$149,D72-$D$149,IF(D72&gt;0,$D$149-D72,IF(D72&gt;(-$D$149),$D$149-(D72*(-1)),(D72+$D$149)*(-1))))</f>
        <v>1.4280000000000004E-2</v>
      </c>
      <c r="H72">
        <v>0.17460000000000001</v>
      </c>
      <c r="I72">
        <v>-2.0199999999999999E-2</v>
      </c>
      <c r="J72">
        <v>1.2500000000000001E-2</v>
      </c>
      <c r="K72" s="35">
        <f t="shared" ref="K72:K135" si="22">IF(H72&gt;$H$149,H72-$H$149,$H$149-H72)</f>
        <v>4.7378571428571464E-2</v>
      </c>
      <c r="L72" s="35">
        <f t="shared" ref="L72:M135" si="23">IF(I72&gt;$D$149,I72-$D$149,IF(I72&gt;0,$D$149-I72,IF(I72&gt;(-$D$149),$D$149-(I72*(-1)),(I72+$D$149)*(-1))))</f>
        <v>2.7880000000000002E-2</v>
      </c>
      <c r="M72" s="35">
        <f t="shared" si="23"/>
        <v>2.0180000000000003E-2</v>
      </c>
      <c r="N72">
        <v>0.23250000000000001</v>
      </c>
      <c r="O72">
        <v>-6.0000000000000001E-3</v>
      </c>
      <c r="P72">
        <v>-7.7999999999999996E-3</v>
      </c>
      <c r="Q72" s="35">
        <f t="shared" ref="Q72:Q135" si="24">IF(N72&gt;$N$149,N72-$N$149,$N$149-N72)</f>
        <v>3.3249999999999114E-3</v>
      </c>
      <c r="R72" s="35">
        <f t="shared" ref="R72:S135" si="25">IF(O72&gt;$D$149,O72-$D$149,IF(O72&gt;0,$D$149-O72,IF(O72&gt;(-$D$149),$D$149-(O72*(-1)),(O72+$D$149)*(-1))))</f>
        <v>1.6800000000000044E-3</v>
      </c>
      <c r="S72" s="35">
        <f t="shared" si="25"/>
        <v>1.5480000000000004E-2</v>
      </c>
      <c r="T72">
        <v>0.19270000000000001</v>
      </c>
      <c r="U72">
        <v>-8.5000000000000006E-3</v>
      </c>
      <c r="V72">
        <v>1.1000000000000001E-3</v>
      </c>
      <c r="W72" s="35">
        <f t="shared" ref="W72:W135" si="26">IF(T72&gt;$T$149,T72-$T$149,$T$149-T72)</f>
        <v>2.6132857142857152E-2</v>
      </c>
      <c r="X72" s="35">
        <f t="shared" ref="X72:Y135" si="27">IF(U72&gt;$D$149,U72-$D$149,IF(U72&gt;0,$D$149-U72,IF(U72&gt;(-$D$149),$D$149-(U72*(-1)),(U72+$D$149)*(-1))))</f>
        <v>1.6180000000000007E-2</v>
      </c>
      <c r="Y72" s="35">
        <f t="shared" si="27"/>
        <v>8.7800000000000048E-3</v>
      </c>
      <c r="Z72">
        <v>0.21049999999999999</v>
      </c>
      <c r="AA72">
        <v>-2.75E-2</v>
      </c>
      <c r="AB72">
        <v>-1.0500000000000001E-2</v>
      </c>
      <c r="AC72" s="35">
        <f t="shared" ref="AC72:AC135" si="28">IF(Z72&gt;$Z$149,Z72-$Z$149,$Z$149-Z72)</f>
        <v>7.7892857142857208E-3</v>
      </c>
      <c r="AD72" s="35">
        <f t="shared" ref="AD72:AE135" si="29">IF(AA72&gt;$D$149,AA72-$D$149,IF(AA72&gt;0,$D$149-AA72,IF(AA72&gt;(-$D$149),$D$149-(AA72*(-1)),(AA72+$D$149)*(-1))))</f>
        <v>3.5180000000000003E-2</v>
      </c>
      <c r="AE72" s="35">
        <f t="shared" si="29"/>
        <v>1.8180000000000005E-2</v>
      </c>
      <c r="AF72">
        <v>0.20749999999999999</v>
      </c>
      <c r="AG72">
        <v>-9.4999999999999998E-3</v>
      </c>
      <c r="AH72">
        <v>0.01</v>
      </c>
      <c r="AI72" s="35">
        <f t="shared" ref="AI72:AI135" si="30">IF(AF72&gt;$AF$149,AF72-$AF$149,$AF$149-AF72)</f>
        <v>9.9892857142857561E-3</v>
      </c>
      <c r="AJ72" s="35">
        <f t="shared" ref="AJ72:AK135" si="31">IF(AG72&gt;$D$149,AG72-$D$149,IF(AG72&gt;0,$D$149-AG72,IF(AG72&gt;(-$D$149),$D$149-(AG72*(-1)),(AG72+$D$149)*(-1))))</f>
        <v>1.7180000000000004E-2</v>
      </c>
      <c r="AK72" s="35">
        <f t="shared" si="31"/>
        <v>1.7680000000000005E-2</v>
      </c>
      <c r="AL72">
        <v>0.19719999999999999</v>
      </c>
      <c r="AM72">
        <v>-2.07E-2</v>
      </c>
      <c r="AN72">
        <v>-3.7000000000000002E-3</v>
      </c>
      <c r="AO72" s="35">
        <f t="shared" ref="AO72:AO135" si="32">IF(AL72&gt;$AL$149,AL72-$AL$149,$AL$149-AL72)</f>
        <v>4.7649999999999637E-3</v>
      </c>
      <c r="AP72" s="35">
        <f t="shared" ref="AP72:AQ135" si="33">IF(AM72&gt;$D$149,AM72-$D$149,IF(AM72&gt;0,$D$149-AM72,IF(AM72&gt;(-$D$149),$D$149-(AM72*(-1)),(AM72+$D$149)*(-1))))</f>
        <v>2.8380000000000002E-2</v>
      </c>
      <c r="AQ72" s="35">
        <f t="shared" si="33"/>
        <v>3.9800000000000044E-3</v>
      </c>
      <c r="AR72">
        <v>6.6000000000000003E-2</v>
      </c>
      <c r="AS72">
        <v>-7.1999999999999998E-3</v>
      </c>
      <c r="AT72">
        <v>3.1E-2</v>
      </c>
      <c r="AU72" s="35">
        <f t="shared" ref="AU72:AU135" si="34">IF(AR72&gt;$AR$149,AR72-$AR$149,$AR$149-AR72)</f>
        <v>2.2594285714285692E-2</v>
      </c>
      <c r="AV72" s="35">
        <f t="shared" ref="AV72:AW135" si="35">IF(AS72&gt;$D$149,AS72-$D$149,IF(AS72&gt;0,$D$149-AS72,IF(AS72&gt;(-$D$149),$D$149-(AS72*(-1)),(AS72+$D$149)*(-1))))</f>
        <v>4.8000000000000473E-4</v>
      </c>
      <c r="AW72" s="35">
        <f t="shared" si="35"/>
        <v>3.8680000000000006E-2</v>
      </c>
      <c r="AX72">
        <v>6.0600000000000001E-2</v>
      </c>
      <c r="AY72">
        <v>-2.0899999999999998E-2</v>
      </c>
      <c r="AZ72">
        <v>2.1299999999999999E-2</v>
      </c>
      <c r="BA72" s="35">
        <f t="shared" ref="BA72:BA135" si="36">IF(AX72&gt;$AX$149,AX72-$AX$149,$AX$149-AX72)</f>
        <v>1.7812142857142832E-2</v>
      </c>
      <c r="BB72" s="35">
        <f t="shared" ref="BB72:BC135" si="37">IF(AY72&gt;$D$149,AY72-$D$149,IF(AY72&gt;0,$D$149-AY72,IF(AY72&gt;(-$D$149),$D$149-(AY72*(-1)),(AY72+$D$149)*(-1))))</f>
        <v>2.8580000000000001E-2</v>
      </c>
      <c r="BC72" s="35">
        <f t="shared" si="37"/>
        <v>2.8980000000000006E-2</v>
      </c>
    </row>
    <row r="73" spans="1:55" ht="15">
      <c r="A73" s="1">
        <v>67</v>
      </c>
      <c r="B73">
        <v>0.21659999999999999</v>
      </c>
      <c r="C73">
        <v>-1.6899999999999998E-2</v>
      </c>
      <c r="D73">
        <v>1.3599999999999999E-2</v>
      </c>
      <c r="E73" s="34">
        <f t="shared" si="19"/>
        <v>1.9717857142857204E-2</v>
      </c>
      <c r="F73" s="34">
        <f t="shared" si="20"/>
        <v>1.9507142857142855E-2</v>
      </c>
      <c r="G73" s="34">
        <f t="shared" si="21"/>
        <v>2.1280000000000004E-2</v>
      </c>
      <c r="H73">
        <v>0.1968</v>
      </c>
      <c r="I73">
        <v>-1.1000000000000001E-3</v>
      </c>
      <c r="J73">
        <v>1.1900000000000001E-2</v>
      </c>
      <c r="K73" s="35">
        <f t="shared" si="22"/>
        <v>2.5178571428571467E-2</v>
      </c>
      <c r="L73" s="35">
        <f t="shared" si="23"/>
        <v>6.5800000000000042E-3</v>
      </c>
      <c r="M73" s="35">
        <f t="shared" si="23"/>
        <v>1.9580000000000007E-2</v>
      </c>
      <c r="N73">
        <v>0.23880000000000001</v>
      </c>
      <c r="O73">
        <v>-1.14E-2</v>
      </c>
      <c r="P73">
        <v>-4.8999999999999998E-3</v>
      </c>
      <c r="Q73" s="35">
        <f t="shared" si="24"/>
        <v>2.9750000000000887E-3</v>
      </c>
      <c r="R73" s="35">
        <f t="shared" si="25"/>
        <v>1.9080000000000007E-2</v>
      </c>
      <c r="S73" s="35">
        <f t="shared" si="25"/>
        <v>2.7800000000000047E-3</v>
      </c>
      <c r="T73">
        <v>0.1802</v>
      </c>
      <c r="U73">
        <v>-1.1299999999999999E-2</v>
      </c>
      <c r="V73">
        <v>-1.2800000000000001E-2</v>
      </c>
      <c r="W73" s="35">
        <f t="shared" si="26"/>
        <v>3.8632857142857163E-2</v>
      </c>
      <c r="X73" s="35">
        <f t="shared" si="27"/>
        <v>1.8980000000000004E-2</v>
      </c>
      <c r="Y73" s="35">
        <f t="shared" si="27"/>
        <v>2.0480000000000005E-2</v>
      </c>
      <c r="Z73">
        <v>0.19539999999999999</v>
      </c>
      <c r="AA73">
        <v>-2.7799999999999998E-2</v>
      </c>
      <c r="AB73">
        <v>2.5999999999999999E-3</v>
      </c>
      <c r="AC73" s="35">
        <f t="shared" si="28"/>
        <v>7.3107142857142815E-3</v>
      </c>
      <c r="AD73" s="35">
        <f t="shared" si="29"/>
        <v>3.5480000000000005E-2</v>
      </c>
      <c r="AE73" s="35">
        <f t="shared" si="29"/>
        <v>1.0280000000000004E-2</v>
      </c>
      <c r="AF73">
        <v>0.1933</v>
      </c>
      <c r="AG73">
        <v>-1.8200000000000001E-2</v>
      </c>
      <c r="AH73">
        <v>1.46E-2</v>
      </c>
      <c r="AI73" s="35">
        <f t="shared" si="30"/>
        <v>2.4189285714285746E-2</v>
      </c>
      <c r="AJ73" s="35">
        <f t="shared" si="31"/>
        <v>2.5880000000000007E-2</v>
      </c>
      <c r="AK73" s="35">
        <f t="shared" si="31"/>
        <v>2.2280000000000005E-2</v>
      </c>
      <c r="AL73">
        <v>0.1958</v>
      </c>
      <c r="AM73">
        <v>-2.7099999999999999E-2</v>
      </c>
      <c r="AN73">
        <v>-4.1999999999999997E-3</v>
      </c>
      <c r="AO73" s="35">
        <f t="shared" si="32"/>
        <v>3.3649999999999791E-3</v>
      </c>
      <c r="AP73" s="35">
        <f t="shared" si="33"/>
        <v>3.4780000000000005E-2</v>
      </c>
      <c r="AQ73" s="35">
        <f t="shared" si="33"/>
        <v>3.4800000000000048E-3</v>
      </c>
      <c r="AR73">
        <v>4.3900000000000002E-2</v>
      </c>
      <c r="AS73">
        <v>-4.7600000000000003E-2</v>
      </c>
      <c r="AT73">
        <v>2.46E-2</v>
      </c>
      <c r="AU73" s="35">
        <f t="shared" si="34"/>
        <v>4.4694285714285693E-2</v>
      </c>
      <c r="AV73" s="35">
        <f t="shared" si="35"/>
        <v>5.528000000000001E-2</v>
      </c>
      <c r="AW73" s="35">
        <f t="shared" si="35"/>
        <v>3.2280000000000003E-2</v>
      </c>
      <c r="AX73">
        <v>9.6100000000000005E-2</v>
      </c>
      <c r="AY73">
        <v>-4.1000000000000003E-3</v>
      </c>
      <c r="AZ73">
        <v>6.3E-3</v>
      </c>
      <c r="BA73" s="35">
        <f t="shared" si="36"/>
        <v>1.7687857142857172E-2</v>
      </c>
      <c r="BB73" s="35">
        <f t="shared" si="37"/>
        <v>3.5800000000000042E-3</v>
      </c>
      <c r="BC73" s="35">
        <f t="shared" si="37"/>
        <v>1.3980000000000005E-2</v>
      </c>
    </row>
    <row r="74" spans="1:55" ht="15">
      <c r="A74" s="1">
        <v>68</v>
      </c>
      <c r="B74">
        <v>0.22020000000000001</v>
      </c>
      <c r="C74">
        <v>-1.89E-2</v>
      </c>
      <c r="D74">
        <v>1.09E-2</v>
      </c>
      <c r="E74" s="34">
        <f t="shared" si="19"/>
        <v>1.6117857142857184E-2</v>
      </c>
      <c r="F74" s="34">
        <f t="shared" si="20"/>
        <v>2.1507142857142857E-2</v>
      </c>
      <c r="G74" s="34">
        <f t="shared" si="21"/>
        <v>1.8580000000000006E-2</v>
      </c>
      <c r="H74">
        <v>0.219</v>
      </c>
      <c r="I74">
        <v>-5.3E-3</v>
      </c>
      <c r="J74">
        <v>1.4E-2</v>
      </c>
      <c r="K74" s="35">
        <f t="shared" si="22"/>
        <v>2.9785714285714693E-3</v>
      </c>
      <c r="L74" s="35">
        <f t="shared" si="23"/>
        <v>2.3800000000000045E-3</v>
      </c>
      <c r="M74" s="35">
        <f t="shared" si="23"/>
        <v>2.1680000000000005E-2</v>
      </c>
      <c r="N74">
        <v>0.22869999999999999</v>
      </c>
      <c r="O74">
        <v>-1.2800000000000001E-2</v>
      </c>
      <c r="P74">
        <v>3.0000000000000001E-3</v>
      </c>
      <c r="Q74" s="35">
        <f t="shared" si="24"/>
        <v>7.1249999999999369E-3</v>
      </c>
      <c r="R74" s="35">
        <f t="shared" si="25"/>
        <v>2.0480000000000005E-2</v>
      </c>
      <c r="S74" s="35">
        <f t="shared" si="25"/>
        <v>1.0680000000000005E-2</v>
      </c>
      <c r="T74">
        <v>0.16950000000000001</v>
      </c>
      <c r="U74">
        <v>-4.7999999999999996E-3</v>
      </c>
      <c r="V74">
        <v>2.0000000000000001E-4</v>
      </c>
      <c r="W74" s="35">
        <f t="shared" si="26"/>
        <v>4.9332857142857151E-2</v>
      </c>
      <c r="X74" s="35">
        <f t="shared" si="27"/>
        <v>2.880000000000005E-3</v>
      </c>
      <c r="Y74" s="35">
        <f t="shared" si="27"/>
        <v>7.8800000000000051E-3</v>
      </c>
      <c r="Z74">
        <v>0.1988</v>
      </c>
      <c r="AA74">
        <v>-2.2100000000000002E-2</v>
      </c>
      <c r="AB74">
        <v>4.7999999999999996E-3</v>
      </c>
      <c r="AC74" s="35">
        <f t="shared" si="28"/>
        <v>3.9107142857142674E-3</v>
      </c>
      <c r="AD74" s="35">
        <f t="shared" si="29"/>
        <v>2.9780000000000008E-2</v>
      </c>
      <c r="AE74" s="35">
        <f t="shared" si="29"/>
        <v>1.2480000000000005E-2</v>
      </c>
      <c r="AF74">
        <v>0.23200000000000001</v>
      </c>
      <c r="AG74">
        <v>-6.0000000000000001E-3</v>
      </c>
      <c r="AH74">
        <v>-7.1999999999999998E-3</v>
      </c>
      <c r="AI74" s="35">
        <f t="shared" si="30"/>
        <v>1.4510714285714266E-2</v>
      </c>
      <c r="AJ74" s="35">
        <f t="shared" si="31"/>
        <v>1.6800000000000044E-3</v>
      </c>
      <c r="AK74" s="35">
        <f t="shared" si="31"/>
        <v>4.8000000000000473E-4</v>
      </c>
      <c r="AL74">
        <v>0.20169999999999999</v>
      </c>
      <c r="AM74">
        <v>-1.0999999999999999E-2</v>
      </c>
      <c r="AN74">
        <v>-1.2500000000000001E-2</v>
      </c>
      <c r="AO74" s="35">
        <f t="shared" si="32"/>
        <v>9.2649999999999677E-3</v>
      </c>
      <c r="AP74" s="35">
        <f t="shared" si="33"/>
        <v>1.8680000000000002E-2</v>
      </c>
      <c r="AQ74" s="35">
        <f t="shared" si="33"/>
        <v>2.0180000000000003E-2</v>
      </c>
      <c r="AR74">
        <v>4.4999999999999998E-2</v>
      </c>
      <c r="AS74">
        <v>-3.7999999999999999E-2</v>
      </c>
      <c r="AT74">
        <v>4.3299999999999998E-2</v>
      </c>
      <c r="AU74" s="35">
        <f t="shared" si="34"/>
        <v>4.3594285714285697E-2</v>
      </c>
      <c r="AV74" s="35">
        <f t="shared" si="35"/>
        <v>4.5680000000000005E-2</v>
      </c>
      <c r="AW74" s="35">
        <f t="shared" si="35"/>
        <v>5.0980000000000004E-2</v>
      </c>
      <c r="AX74">
        <v>0.10340000000000001</v>
      </c>
      <c r="AY74">
        <v>5.4000000000000003E-3</v>
      </c>
      <c r="AZ74">
        <v>-1.5699999999999999E-2</v>
      </c>
      <c r="BA74" s="35">
        <f t="shared" si="36"/>
        <v>2.4987857142857173E-2</v>
      </c>
      <c r="BB74" s="35">
        <f t="shared" si="37"/>
        <v>1.3080000000000005E-2</v>
      </c>
      <c r="BC74" s="35">
        <f t="shared" si="37"/>
        <v>2.3380000000000005E-2</v>
      </c>
    </row>
    <row r="75" spans="1:55" ht="15">
      <c r="A75" s="1">
        <v>69</v>
      </c>
      <c r="B75">
        <v>0.23649999999999999</v>
      </c>
      <c r="C75">
        <v>-1.52E-2</v>
      </c>
      <c r="D75">
        <v>6.8999999999999999E-3</v>
      </c>
      <c r="E75" s="34">
        <f t="shared" si="19"/>
        <v>1.8214285714279743E-4</v>
      </c>
      <c r="F75" s="34">
        <f t="shared" si="20"/>
        <v>1.7807142857142855E-2</v>
      </c>
      <c r="G75" s="34">
        <f t="shared" si="21"/>
        <v>1.4580000000000004E-2</v>
      </c>
      <c r="H75">
        <v>0.2283</v>
      </c>
      <c r="I75">
        <v>3.5999999999999999E-3</v>
      </c>
      <c r="J75">
        <v>-3.7000000000000002E-3</v>
      </c>
      <c r="K75" s="35">
        <f t="shared" si="22"/>
        <v>6.3214285714285334E-3</v>
      </c>
      <c r="L75" s="35">
        <f t="shared" si="23"/>
        <v>1.1280000000000005E-2</v>
      </c>
      <c r="M75" s="35">
        <f t="shared" si="23"/>
        <v>3.9800000000000044E-3</v>
      </c>
      <c r="N75">
        <v>0.22600000000000001</v>
      </c>
      <c r="O75">
        <v>-1.1999999999999999E-3</v>
      </c>
      <c r="P75">
        <v>-4.0000000000000001E-3</v>
      </c>
      <c r="Q75" s="35">
        <f t="shared" si="24"/>
        <v>9.8249999999999171E-3</v>
      </c>
      <c r="R75" s="35">
        <f t="shared" si="25"/>
        <v>6.4800000000000049E-3</v>
      </c>
      <c r="S75" s="35">
        <f t="shared" si="25"/>
        <v>3.6800000000000044E-3</v>
      </c>
      <c r="T75">
        <v>0.1595</v>
      </c>
      <c r="U75">
        <v>-7.7999999999999996E-3</v>
      </c>
      <c r="V75">
        <v>-5.1999999999999998E-3</v>
      </c>
      <c r="W75" s="35">
        <f t="shared" si="26"/>
        <v>5.9332857142857159E-2</v>
      </c>
      <c r="X75" s="35">
        <f t="shared" si="27"/>
        <v>1.5480000000000004E-2</v>
      </c>
      <c r="Y75" s="35">
        <f t="shared" si="27"/>
        <v>2.4800000000000048E-3</v>
      </c>
      <c r="Z75">
        <v>0.19739999999999999</v>
      </c>
      <c r="AA75">
        <v>-2.7099999999999999E-2</v>
      </c>
      <c r="AB75">
        <v>-6.1000000000000004E-3</v>
      </c>
      <c r="AC75" s="35">
        <f t="shared" si="28"/>
        <v>5.3107142857142797E-3</v>
      </c>
      <c r="AD75" s="35">
        <f t="shared" si="29"/>
        <v>3.4780000000000005E-2</v>
      </c>
      <c r="AE75" s="35">
        <f t="shared" si="29"/>
        <v>1.5800000000000041E-3</v>
      </c>
      <c r="AF75">
        <v>0.23749999999999999</v>
      </c>
      <c r="AG75">
        <v>-1.5900000000000001E-2</v>
      </c>
      <c r="AH75">
        <v>-1.5800000000000002E-2</v>
      </c>
      <c r="AI75" s="35">
        <f t="shared" si="30"/>
        <v>2.0010714285714243E-2</v>
      </c>
      <c r="AJ75" s="35">
        <f t="shared" si="31"/>
        <v>2.3580000000000004E-2</v>
      </c>
      <c r="AK75" s="35">
        <f t="shared" si="31"/>
        <v>2.3480000000000008E-2</v>
      </c>
      <c r="AL75">
        <v>0.2051</v>
      </c>
      <c r="AM75">
        <v>-2.87E-2</v>
      </c>
      <c r="AN75">
        <v>-1.77E-2</v>
      </c>
      <c r="AO75" s="35">
        <f t="shared" si="32"/>
        <v>1.2664999999999982E-2</v>
      </c>
      <c r="AP75" s="35">
        <f t="shared" si="33"/>
        <v>3.6380000000000003E-2</v>
      </c>
      <c r="AQ75" s="35">
        <f t="shared" si="33"/>
        <v>2.5380000000000007E-2</v>
      </c>
      <c r="AR75">
        <v>6.6799999999999998E-2</v>
      </c>
      <c r="AS75">
        <v>-2.5100000000000001E-2</v>
      </c>
      <c r="AT75">
        <v>3.6400000000000002E-2</v>
      </c>
      <c r="AU75" s="35">
        <f t="shared" si="34"/>
        <v>2.1794285714285697E-2</v>
      </c>
      <c r="AV75" s="35">
        <f t="shared" si="35"/>
        <v>3.2780000000000004E-2</v>
      </c>
      <c r="AW75" s="35">
        <f t="shared" si="35"/>
        <v>4.4080000000000008E-2</v>
      </c>
      <c r="AX75">
        <v>0.10100000000000001</v>
      </c>
      <c r="AY75">
        <v>-1.9599999999999999E-2</v>
      </c>
      <c r="AZ75">
        <v>-1.04E-2</v>
      </c>
      <c r="BA75" s="35">
        <f t="shared" si="36"/>
        <v>2.2587857142857173E-2</v>
      </c>
      <c r="BB75" s="35">
        <f t="shared" si="37"/>
        <v>2.7280000000000006E-2</v>
      </c>
      <c r="BC75" s="35">
        <f t="shared" si="37"/>
        <v>1.8080000000000006E-2</v>
      </c>
    </row>
    <row r="76" spans="1:55" ht="15">
      <c r="A76" s="1">
        <v>70</v>
      </c>
      <c r="B76">
        <v>0.223</v>
      </c>
      <c r="C76">
        <v>-3.0099999999999998E-2</v>
      </c>
      <c r="D76">
        <v>2.0000000000000001E-4</v>
      </c>
      <c r="E76" s="34">
        <f t="shared" si="19"/>
        <v>1.3317857142857187E-2</v>
      </c>
      <c r="F76" s="34">
        <f t="shared" si="20"/>
        <v>3.2707142857142851E-2</v>
      </c>
      <c r="G76" s="34">
        <f t="shared" si="21"/>
        <v>7.8800000000000051E-3</v>
      </c>
      <c r="H76">
        <v>0.2422</v>
      </c>
      <c r="I76">
        <v>-8.3999999999999995E-3</v>
      </c>
      <c r="J76">
        <v>-2.7000000000000001E-3</v>
      </c>
      <c r="K76" s="35">
        <f t="shared" si="22"/>
        <v>2.0221428571428529E-2</v>
      </c>
      <c r="L76" s="35">
        <f t="shared" si="23"/>
        <v>1.6080000000000004E-2</v>
      </c>
      <c r="M76" s="35">
        <f t="shared" si="23"/>
        <v>4.9800000000000044E-3</v>
      </c>
      <c r="N76">
        <v>0.24410000000000001</v>
      </c>
      <c r="O76">
        <v>1.8E-3</v>
      </c>
      <c r="P76">
        <v>-1.9900000000000001E-2</v>
      </c>
      <c r="Q76" s="35">
        <f t="shared" si="24"/>
        <v>8.2750000000000878E-3</v>
      </c>
      <c r="R76" s="35">
        <f t="shared" si="25"/>
        <v>9.480000000000004E-3</v>
      </c>
      <c r="S76" s="35">
        <f t="shared" si="25"/>
        <v>2.7580000000000007E-2</v>
      </c>
      <c r="T76">
        <v>0.17460000000000001</v>
      </c>
      <c r="U76">
        <v>-3.6700000000000003E-2</v>
      </c>
      <c r="V76">
        <v>1.9E-2</v>
      </c>
      <c r="W76" s="35">
        <f t="shared" si="26"/>
        <v>4.4232857142857157E-2</v>
      </c>
      <c r="X76" s="35">
        <f t="shared" si="27"/>
        <v>4.438000000000001E-2</v>
      </c>
      <c r="Y76" s="35">
        <f t="shared" si="27"/>
        <v>2.6680000000000002E-2</v>
      </c>
      <c r="Z76">
        <v>0.1915</v>
      </c>
      <c r="AA76">
        <v>-3.3500000000000002E-2</v>
      </c>
      <c r="AB76">
        <v>1.01E-2</v>
      </c>
      <c r="AC76" s="35">
        <f t="shared" si="28"/>
        <v>1.1210714285714268E-2</v>
      </c>
      <c r="AD76" s="35">
        <f t="shared" si="29"/>
        <v>4.1180000000000008E-2</v>
      </c>
      <c r="AE76" s="35">
        <f t="shared" si="29"/>
        <v>1.7780000000000004E-2</v>
      </c>
      <c r="AF76">
        <v>0.20630000000000001</v>
      </c>
      <c r="AG76">
        <v>-2.1999999999999999E-2</v>
      </c>
      <c r="AH76">
        <v>-7.4999999999999997E-3</v>
      </c>
      <c r="AI76" s="35">
        <f t="shared" si="30"/>
        <v>1.1189285714285735E-2</v>
      </c>
      <c r="AJ76" s="35">
        <f t="shared" si="31"/>
        <v>2.9680000000000005E-2</v>
      </c>
      <c r="AK76" s="35">
        <f t="shared" si="31"/>
        <v>1.8000000000000481E-4</v>
      </c>
      <c r="AL76">
        <v>0.2019</v>
      </c>
      <c r="AM76">
        <v>-5.7000000000000002E-3</v>
      </c>
      <c r="AN76">
        <v>-1.9E-2</v>
      </c>
      <c r="AO76" s="35">
        <f t="shared" si="32"/>
        <v>9.4649999999999734E-3</v>
      </c>
      <c r="AP76" s="35">
        <f t="shared" si="33"/>
        <v>1.9800000000000043E-3</v>
      </c>
      <c r="AQ76" s="35">
        <f t="shared" si="33"/>
        <v>2.6680000000000002E-2</v>
      </c>
      <c r="AR76">
        <v>4.8099999999999997E-2</v>
      </c>
      <c r="AS76">
        <v>-2.5399999999999999E-2</v>
      </c>
      <c r="AT76">
        <v>8.0000000000000002E-3</v>
      </c>
      <c r="AU76" s="35">
        <f t="shared" si="34"/>
        <v>4.0494285714285698E-2</v>
      </c>
      <c r="AV76" s="35">
        <f t="shared" si="35"/>
        <v>3.3080000000000005E-2</v>
      </c>
      <c r="AW76" s="35">
        <f t="shared" si="35"/>
        <v>1.5680000000000006E-2</v>
      </c>
      <c r="AX76">
        <v>7.4999999999999997E-2</v>
      </c>
      <c r="AY76">
        <v>5.8999999999999999E-3</v>
      </c>
      <c r="AZ76">
        <v>-5.1999999999999998E-3</v>
      </c>
      <c r="BA76" s="35">
        <f t="shared" si="36"/>
        <v>3.4121428571428358E-3</v>
      </c>
      <c r="BB76" s="35">
        <f t="shared" si="37"/>
        <v>1.3580000000000005E-2</v>
      </c>
      <c r="BC76" s="35">
        <f t="shared" si="37"/>
        <v>2.4800000000000048E-3</v>
      </c>
    </row>
    <row r="77" spans="1:55" ht="15">
      <c r="A77" s="1">
        <v>71</v>
      </c>
      <c r="B77">
        <v>0.2268</v>
      </c>
      <c r="C77">
        <v>-1.14E-2</v>
      </c>
      <c r="D77">
        <v>1.1999999999999999E-3</v>
      </c>
      <c r="E77" s="34">
        <f t="shared" si="19"/>
        <v>9.517857142857189E-3</v>
      </c>
      <c r="F77" s="34">
        <f t="shared" si="20"/>
        <v>1.4007142857142857E-2</v>
      </c>
      <c r="G77" s="34">
        <f t="shared" si="21"/>
        <v>8.8800000000000042E-3</v>
      </c>
      <c r="H77">
        <v>0.2389</v>
      </c>
      <c r="I77">
        <v>-1.61E-2</v>
      </c>
      <c r="J77">
        <v>8.9999999999999998E-4</v>
      </c>
      <c r="K77" s="35">
        <f t="shared" si="22"/>
        <v>1.6921428571428532E-2</v>
      </c>
      <c r="L77" s="35">
        <f t="shared" si="23"/>
        <v>2.3780000000000003E-2</v>
      </c>
      <c r="M77" s="35">
        <f t="shared" si="23"/>
        <v>8.5800000000000043E-3</v>
      </c>
      <c r="N77">
        <v>0.22900000000000001</v>
      </c>
      <c r="O77">
        <v>-3.49E-2</v>
      </c>
      <c r="P77">
        <v>-1.38E-2</v>
      </c>
      <c r="Q77" s="35">
        <f t="shared" si="24"/>
        <v>6.8249999999999145E-3</v>
      </c>
      <c r="R77" s="35">
        <f t="shared" si="25"/>
        <v>4.2580000000000007E-2</v>
      </c>
      <c r="S77" s="35">
        <f t="shared" si="25"/>
        <v>2.1480000000000006E-2</v>
      </c>
      <c r="T77">
        <v>0.189</v>
      </c>
      <c r="U77">
        <v>-3.1E-2</v>
      </c>
      <c r="V77">
        <v>-5.9999999999999995E-4</v>
      </c>
      <c r="W77" s="35">
        <f t="shared" si="26"/>
        <v>2.9832857142857161E-2</v>
      </c>
      <c r="X77" s="35">
        <f t="shared" si="27"/>
        <v>3.8680000000000006E-2</v>
      </c>
      <c r="Y77" s="35">
        <f t="shared" si="27"/>
        <v>7.0800000000000047E-3</v>
      </c>
      <c r="Z77">
        <v>0.1832</v>
      </c>
      <c r="AA77">
        <v>6.8999999999999999E-3</v>
      </c>
      <c r="AB77">
        <v>3.8999999999999998E-3</v>
      </c>
      <c r="AC77" s="35">
        <f t="shared" si="28"/>
        <v>1.951071428571427E-2</v>
      </c>
      <c r="AD77" s="35">
        <f t="shared" si="29"/>
        <v>1.4580000000000004E-2</v>
      </c>
      <c r="AE77" s="35">
        <f t="shared" si="29"/>
        <v>1.1580000000000003E-2</v>
      </c>
      <c r="AF77">
        <v>0.21179999999999999</v>
      </c>
      <c r="AG77">
        <v>-2.2000000000000001E-3</v>
      </c>
      <c r="AH77">
        <v>1.6299999999999999E-2</v>
      </c>
      <c r="AI77" s="35">
        <f t="shared" si="30"/>
        <v>5.6892857142857578E-3</v>
      </c>
      <c r="AJ77" s="35">
        <f t="shared" si="31"/>
        <v>5.480000000000004E-3</v>
      </c>
      <c r="AK77" s="35">
        <f t="shared" si="31"/>
        <v>2.3980000000000001E-2</v>
      </c>
      <c r="AL77">
        <v>0.19320000000000001</v>
      </c>
      <c r="AM77">
        <v>-3.7400000000000003E-2</v>
      </c>
      <c r="AN77">
        <v>-1.2E-2</v>
      </c>
      <c r="AO77" s="35">
        <f t="shared" si="32"/>
        <v>7.6499999999998791E-4</v>
      </c>
      <c r="AP77" s="35">
        <f t="shared" si="33"/>
        <v>4.5080000000000009E-2</v>
      </c>
      <c r="AQ77" s="35">
        <f t="shared" si="33"/>
        <v>1.9680000000000003E-2</v>
      </c>
      <c r="AR77">
        <v>3.6600000000000001E-2</v>
      </c>
      <c r="AS77">
        <v>-4.07E-2</v>
      </c>
      <c r="AT77">
        <v>1.4200000000000001E-2</v>
      </c>
      <c r="AU77" s="35">
        <f t="shared" si="34"/>
        <v>5.1994285714285694E-2</v>
      </c>
      <c r="AV77" s="35">
        <f t="shared" si="35"/>
        <v>4.8380000000000006E-2</v>
      </c>
      <c r="AW77" s="35">
        <f t="shared" si="35"/>
        <v>2.1880000000000004E-2</v>
      </c>
      <c r="AX77">
        <v>7.0900000000000005E-2</v>
      </c>
      <c r="AY77">
        <v>-3.6700000000000003E-2</v>
      </c>
      <c r="AZ77">
        <v>1.03E-2</v>
      </c>
      <c r="BA77" s="35">
        <f t="shared" si="36"/>
        <v>7.5121428571428284E-3</v>
      </c>
      <c r="BB77" s="35">
        <f t="shared" si="37"/>
        <v>4.438000000000001E-2</v>
      </c>
      <c r="BC77" s="35">
        <f t="shared" si="37"/>
        <v>1.7980000000000003E-2</v>
      </c>
    </row>
    <row r="78" spans="1:55" ht="15">
      <c r="A78" s="1">
        <v>72</v>
      </c>
      <c r="B78">
        <v>0.23100000000000001</v>
      </c>
      <c r="C78">
        <v>-1.0699999999999999E-2</v>
      </c>
      <c r="D78">
        <v>8.0000000000000004E-4</v>
      </c>
      <c r="E78" s="34">
        <f t="shared" si="19"/>
        <v>5.3178571428571797E-3</v>
      </c>
      <c r="F78" s="34">
        <f t="shared" si="20"/>
        <v>1.3307142857142854E-2</v>
      </c>
      <c r="G78" s="34">
        <f t="shared" si="21"/>
        <v>8.4800000000000049E-3</v>
      </c>
      <c r="H78">
        <v>0.2099</v>
      </c>
      <c r="I78">
        <v>1.6000000000000001E-3</v>
      </c>
      <c r="J78">
        <v>-5.4999999999999997E-3</v>
      </c>
      <c r="K78" s="35">
        <f t="shared" si="22"/>
        <v>1.2078571428571466E-2</v>
      </c>
      <c r="L78" s="35">
        <f t="shared" si="23"/>
        <v>9.2800000000000053E-3</v>
      </c>
      <c r="M78" s="35">
        <f t="shared" si="23"/>
        <v>2.1800000000000049E-3</v>
      </c>
      <c r="N78">
        <v>0.22520000000000001</v>
      </c>
      <c r="O78">
        <v>-2.7400000000000001E-2</v>
      </c>
      <c r="P78">
        <v>-1.3100000000000001E-2</v>
      </c>
      <c r="Q78" s="35">
        <f t="shared" si="24"/>
        <v>1.0624999999999912E-2</v>
      </c>
      <c r="R78" s="35">
        <f t="shared" si="25"/>
        <v>3.5080000000000007E-2</v>
      </c>
      <c r="S78" s="35">
        <f t="shared" si="25"/>
        <v>2.0780000000000007E-2</v>
      </c>
      <c r="T78">
        <v>0.19969999999999999</v>
      </c>
      <c r="U78">
        <v>-2.3599999999999999E-2</v>
      </c>
      <c r="V78">
        <v>8.6E-3</v>
      </c>
      <c r="W78" s="35">
        <f t="shared" si="26"/>
        <v>1.9132857142857174E-2</v>
      </c>
      <c r="X78" s="35">
        <f t="shared" si="27"/>
        <v>3.1280000000000002E-2</v>
      </c>
      <c r="Y78" s="35">
        <f t="shared" si="27"/>
        <v>1.6280000000000003E-2</v>
      </c>
      <c r="Z78">
        <v>0.18279999999999999</v>
      </c>
      <c r="AA78">
        <v>-2.8999999999999998E-3</v>
      </c>
      <c r="AB78">
        <v>-6.0000000000000001E-3</v>
      </c>
      <c r="AC78" s="35">
        <f t="shared" si="28"/>
        <v>1.9910714285714282E-2</v>
      </c>
      <c r="AD78" s="35">
        <f t="shared" si="29"/>
        <v>4.7800000000000047E-3</v>
      </c>
      <c r="AE78" s="35">
        <f t="shared" si="29"/>
        <v>1.6800000000000044E-3</v>
      </c>
      <c r="AF78">
        <v>0.21279999999999999</v>
      </c>
      <c r="AG78">
        <v>2.8999999999999998E-3</v>
      </c>
      <c r="AH78">
        <v>3.9199999999999999E-2</v>
      </c>
      <c r="AI78" s="35">
        <f t="shared" si="30"/>
        <v>4.6892857142857569E-3</v>
      </c>
      <c r="AJ78" s="35">
        <f t="shared" si="31"/>
        <v>1.0580000000000004E-2</v>
      </c>
      <c r="AK78" s="35">
        <f t="shared" si="31"/>
        <v>4.6880000000000005E-2</v>
      </c>
      <c r="AL78">
        <v>0.2364</v>
      </c>
      <c r="AM78">
        <v>-4.7600000000000003E-2</v>
      </c>
      <c r="AN78">
        <v>-1.89E-2</v>
      </c>
      <c r="AO78" s="35">
        <f t="shared" si="32"/>
        <v>4.3964999999999976E-2</v>
      </c>
      <c r="AP78" s="35">
        <f t="shared" si="33"/>
        <v>5.528000000000001E-2</v>
      </c>
      <c r="AQ78" s="35">
        <f t="shared" si="33"/>
        <v>2.6580000000000006E-2</v>
      </c>
      <c r="AR78">
        <v>3.9300000000000002E-2</v>
      </c>
      <c r="AS78">
        <v>-2.7199999999999998E-2</v>
      </c>
      <c r="AT78">
        <v>2.0799999999999999E-2</v>
      </c>
      <c r="AU78" s="35">
        <f t="shared" si="34"/>
        <v>4.9294285714285693E-2</v>
      </c>
      <c r="AV78" s="35">
        <f t="shared" si="35"/>
        <v>3.4880000000000001E-2</v>
      </c>
      <c r="AW78" s="35">
        <f t="shared" si="35"/>
        <v>2.8480000000000005E-2</v>
      </c>
      <c r="AX78">
        <v>4.99E-2</v>
      </c>
      <c r="AY78">
        <v>-4.4699999999999997E-2</v>
      </c>
      <c r="AZ78">
        <v>2.9000000000000001E-2</v>
      </c>
      <c r="BA78" s="35">
        <f t="shared" si="36"/>
        <v>2.8512142857142833E-2</v>
      </c>
      <c r="BB78" s="35">
        <f t="shared" si="37"/>
        <v>5.2380000000000003E-2</v>
      </c>
      <c r="BC78" s="35">
        <f t="shared" si="37"/>
        <v>3.6680000000000004E-2</v>
      </c>
    </row>
    <row r="79" spans="1:55" ht="15">
      <c r="A79" s="1">
        <v>73</v>
      </c>
      <c r="B79">
        <v>0.24079999999999999</v>
      </c>
      <c r="C79">
        <v>-1.5599999999999999E-2</v>
      </c>
      <c r="D79">
        <v>7.4999999999999997E-3</v>
      </c>
      <c r="E79" s="34">
        <f t="shared" si="19"/>
        <v>4.4821428571427957E-3</v>
      </c>
      <c r="F79" s="34">
        <f t="shared" si="20"/>
        <v>1.8207142857142856E-2</v>
      </c>
      <c r="G79" s="34">
        <f t="shared" si="21"/>
        <v>1.5180000000000004E-2</v>
      </c>
      <c r="H79">
        <v>0.2205</v>
      </c>
      <c r="I79">
        <v>5.8999999999999999E-3</v>
      </c>
      <c r="J79">
        <v>1.49E-2</v>
      </c>
      <c r="K79" s="35">
        <f t="shared" si="22"/>
        <v>1.4785714285714679E-3</v>
      </c>
      <c r="L79" s="35">
        <f t="shared" si="23"/>
        <v>1.3580000000000005E-2</v>
      </c>
      <c r="M79" s="35">
        <f t="shared" si="23"/>
        <v>2.2580000000000003E-2</v>
      </c>
      <c r="N79">
        <v>0.21490000000000001</v>
      </c>
      <c r="O79">
        <v>-1.7899999999999999E-2</v>
      </c>
      <c r="P79">
        <v>-1.7100000000000001E-2</v>
      </c>
      <c r="Q79" s="35">
        <f t="shared" si="24"/>
        <v>2.0924999999999916E-2</v>
      </c>
      <c r="R79" s="35">
        <f t="shared" si="25"/>
        <v>2.5580000000000006E-2</v>
      </c>
      <c r="S79" s="35">
        <f t="shared" si="25"/>
        <v>2.4780000000000003E-2</v>
      </c>
      <c r="T79">
        <v>0.1915</v>
      </c>
      <c r="U79">
        <v>-4.0800000000000003E-2</v>
      </c>
      <c r="V79">
        <v>-6.4999999999999997E-3</v>
      </c>
      <c r="W79" s="35">
        <f t="shared" si="26"/>
        <v>2.7332857142857159E-2</v>
      </c>
      <c r="X79" s="35">
        <f t="shared" si="27"/>
        <v>4.8480000000000009E-2</v>
      </c>
      <c r="Y79" s="35">
        <f t="shared" si="27"/>
        <v>1.1800000000000048E-3</v>
      </c>
      <c r="Z79">
        <v>0.20399999999999999</v>
      </c>
      <c r="AA79">
        <v>-3.7999999999999999E-2</v>
      </c>
      <c r="AB79">
        <v>-9.9000000000000008E-3</v>
      </c>
      <c r="AC79" s="35">
        <f t="shared" si="28"/>
        <v>1.289285714285715E-3</v>
      </c>
      <c r="AD79" s="35">
        <f t="shared" si="29"/>
        <v>4.5680000000000005E-2</v>
      </c>
      <c r="AE79" s="35">
        <f t="shared" si="29"/>
        <v>1.7580000000000005E-2</v>
      </c>
      <c r="AF79">
        <v>0.2215</v>
      </c>
      <c r="AG79">
        <v>7.4999999999999997E-3</v>
      </c>
      <c r="AH79">
        <v>1.37E-2</v>
      </c>
      <c r="AI79" s="35">
        <f t="shared" si="30"/>
        <v>4.0107142857142564E-3</v>
      </c>
      <c r="AJ79" s="35">
        <f t="shared" si="31"/>
        <v>1.5180000000000004E-2</v>
      </c>
      <c r="AK79" s="35">
        <f t="shared" si="31"/>
        <v>2.1380000000000003E-2</v>
      </c>
      <c r="AL79">
        <v>0.19320000000000001</v>
      </c>
      <c r="AM79">
        <v>-3.3599999999999998E-2</v>
      </c>
      <c r="AN79">
        <v>-2.24E-2</v>
      </c>
      <c r="AO79" s="35">
        <f t="shared" si="32"/>
        <v>7.6499999999998791E-4</v>
      </c>
      <c r="AP79" s="35">
        <f t="shared" si="33"/>
        <v>4.1280000000000004E-2</v>
      </c>
      <c r="AQ79" s="35">
        <f t="shared" si="33"/>
        <v>3.0080000000000003E-2</v>
      </c>
      <c r="AR79">
        <v>4.87E-2</v>
      </c>
      <c r="AS79">
        <v>5.4000000000000003E-3</v>
      </c>
      <c r="AT79">
        <v>2.47E-2</v>
      </c>
      <c r="AU79" s="35">
        <f t="shared" si="34"/>
        <v>3.9894285714285695E-2</v>
      </c>
      <c r="AV79" s="35">
        <f t="shared" si="35"/>
        <v>1.3080000000000005E-2</v>
      </c>
      <c r="AW79" s="35">
        <f t="shared" si="35"/>
        <v>3.2380000000000006E-2</v>
      </c>
      <c r="AX79">
        <v>2.9000000000000001E-2</v>
      </c>
      <c r="AY79">
        <v>-3.5099999999999999E-2</v>
      </c>
      <c r="AZ79">
        <v>3.8899999999999997E-2</v>
      </c>
      <c r="BA79" s="35">
        <f t="shared" si="36"/>
        <v>4.9412142857142835E-2</v>
      </c>
      <c r="BB79" s="35">
        <f t="shared" si="37"/>
        <v>4.2780000000000006E-2</v>
      </c>
      <c r="BC79" s="35">
        <f t="shared" si="37"/>
        <v>4.6580000000000003E-2</v>
      </c>
    </row>
    <row r="80" spans="1:55" ht="15">
      <c r="A80" s="1">
        <v>74</v>
      </c>
      <c r="B80">
        <v>0.2369</v>
      </c>
      <c r="C80">
        <v>-1.3599999999999999E-2</v>
      </c>
      <c r="D80">
        <v>1.8E-3</v>
      </c>
      <c r="E80" s="34">
        <f t="shared" si="19"/>
        <v>5.8214285714280889E-4</v>
      </c>
      <c r="F80" s="34">
        <f t="shared" si="20"/>
        <v>1.6207142857142854E-2</v>
      </c>
      <c r="G80" s="34">
        <f t="shared" si="21"/>
        <v>9.480000000000004E-3</v>
      </c>
      <c r="H80">
        <v>0.21129999999999999</v>
      </c>
      <c r="I80">
        <v>4.7000000000000002E-3</v>
      </c>
      <c r="J80">
        <v>1.49E-2</v>
      </c>
      <c r="K80" s="35">
        <f t="shared" si="22"/>
        <v>1.0678571428571482E-2</v>
      </c>
      <c r="L80" s="35">
        <f t="shared" si="23"/>
        <v>1.2380000000000006E-2</v>
      </c>
      <c r="M80" s="35">
        <f t="shared" si="23"/>
        <v>2.2580000000000003E-2</v>
      </c>
      <c r="N80">
        <v>0.2384</v>
      </c>
      <c r="O80">
        <v>-2.52E-2</v>
      </c>
      <c r="P80">
        <v>-1.0800000000000001E-2</v>
      </c>
      <c r="Q80" s="35">
        <f t="shared" si="24"/>
        <v>2.5750000000000772E-3</v>
      </c>
      <c r="R80" s="35">
        <f t="shared" si="25"/>
        <v>3.2880000000000006E-2</v>
      </c>
      <c r="S80" s="35">
        <f t="shared" si="25"/>
        <v>1.8480000000000003E-2</v>
      </c>
      <c r="T80">
        <v>0.2024</v>
      </c>
      <c r="U80">
        <v>-5.1200000000000002E-2</v>
      </c>
      <c r="V80">
        <v>1.0800000000000001E-2</v>
      </c>
      <c r="W80" s="35">
        <f t="shared" si="26"/>
        <v>1.6432857142857166E-2</v>
      </c>
      <c r="X80" s="35">
        <f t="shared" si="27"/>
        <v>5.8880000000000009E-2</v>
      </c>
      <c r="Y80" s="35">
        <f t="shared" si="27"/>
        <v>1.8480000000000003E-2</v>
      </c>
      <c r="Z80">
        <v>0.18940000000000001</v>
      </c>
      <c r="AA80">
        <v>-1.84E-2</v>
      </c>
      <c r="AB80">
        <v>1.7600000000000001E-2</v>
      </c>
      <c r="AC80" s="35">
        <f t="shared" si="28"/>
        <v>1.3310714285714259E-2</v>
      </c>
      <c r="AD80" s="35">
        <f t="shared" si="29"/>
        <v>2.6080000000000006E-2</v>
      </c>
      <c r="AE80" s="35">
        <f t="shared" si="29"/>
        <v>2.5280000000000004E-2</v>
      </c>
      <c r="AF80">
        <v>0.221</v>
      </c>
      <c r="AG80">
        <v>-1E-3</v>
      </c>
      <c r="AH80">
        <v>9.7999999999999997E-3</v>
      </c>
      <c r="AI80" s="35">
        <f t="shared" si="30"/>
        <v>3.5107142857142559E-3</v>
      </c>
      <c r="AJ80" s="35">
        <f t="shared" si="31"/>
        <v>6.6800000000000045E-3</v>
      </c>
      <c r="AK80" s="35">
        <f t="shared" si="31"/>
        <v>1.7480000000000002E-2</v>
      </c>
      <c r="AL80">
        <v>0.16220000000000001</v>
      </c>
      <c r="AM80">
        <v>7.3000000000000001E-3</v>
      </c>
      <c r="AN80">
        <v>1.14E-2</v>
      </c>
      <c r="AO80" s="35">
        <f t="shared" si="32"/>
        <v>3.0235000000000012E-2</v>
      </c>
      <c r="AP80" s="35">
        <f t="shared" si="33"/>
        <v>1.4980000000000004E-2</v>
      </c>
      <c r="AQ80" s="35">
        <f t="shared" si="33"/>
        <v>1.9080000000000007E-2</v>
      </c>
      <c r="AR80">
        <v>5.96E-2</v>
      </c>
      <c r="AS80">
        <v>0.01</v>
      </c>
      <c r="AT80">
        <v>1.11E-2</v>
      </c>
      <c r="AU80" s="35">
        <f t="shared" si="34"/>
        <v>2.8994285714285695E-2</v>
      </c>
      <c r="AV80" s="35">
        <f t="shared" si="35"/>
        <v>1.7680000000000005E-2</v>
      </c>
      <c r="AW80" s="35">
        <f t="shared" si="35"/>
        <v>1.8780000000000005E-2</v>
      </c>
      <c r="AX80">
        <v>8.5300000000000001E-2</v>
      </c>
      <c r="AY80">
        <v>-1.0500000000000001E-2</v>
      </c>
      <c r="AZ80">
        <v>2.07E-2</v>
      </c>
      <c r="BA80" s="35">
        <f t="shared" si="36"/>
        <v>6.8878571428571678E-3</v>
      </c>
      <c r="BB80" s="35">
        <f t="shared" si="37"/>
        <v>1.8180000000000005E-2</v>
      </c>
      <c r="BC80" s="35">
        <f t="shared" si="37"/>
        <v>2.8380000000000002E-2</v>
      </c>
    </row>
    <row r="81" spans="1:55" ht="15">
      <c r="A81" s="1">
        <v>75</v>
      </c>
      <c r="B81">
        <v>0.23880000000000001</v>
      </c>
      <c r="C81">
        <v>-1.2699999999999999E-2</v>
      </c>
      <c r="D81">
        <v>-3.0000000000000001E-3</v>
      </c>
      <c r="E81" s="34">
        <f t="shared" si="19"/>
        <v>2.4821428571428217E-3</v>
      </c>
      <c r="F81" s="34">
        <f t="shared" si="20"/>
        <v>1.5307142857142856E-2</v>
      </c>
      <c r="G81" s="34">
        <f t="shared" si="21"/>
        <v>4.6800000000000045E-3</v>
      </c>
      <c r="H81">
        <v>0.2152</v>
      </c>
      <c r="I81">
        <v>1.26E-2</v>
      </c>
      <c r="J81">
        <v>1.06E-2</v>
      </c>
      <c r="K81" s="35">
        <f t="shared" si="22"/>
        <v>6.7785714285714671E-3</v>
      </c>
      <c r="L81" s="35">
        <f t="shared" si="23"/>
        <v>2.0280000000000006E-2</v>
      </c>
      <c r="M81" s="35">
        <f t="shared" si="23"/>
        <v>1.8280000000000005E-2</v>
      </c>
      <c r="N81">
        <v>0.2346</v>
      </c>
      <c r="O81">
        <v>-1.84E-2</v>
      </c>
      <c r="P81">
        <v>8.9999999999999993E-3</v>
      </c>
      <c r="Q81" s="35">
        <f t="shared" si="24"/>
        <v>1.2249999999999206E-3</v>
      </c>
      <c r="R81" s="35">
        <f t="shared" si="25"/>
        <v>2.6080000000000006E-2</v>
      </c>
      <c r="S81" s="35">
        <f t="shared" si="25"/>
        <v>1.6680000000000004E-2</v>
      </c>
      <c r="T81">
        <v>0.16389999999999999</v>
      </c>
      <c r="U81">
        <v>8.3999999999999995E-3</v>
      </c>
      <c r="V81">
        <v>1.61E-2</v>
      </c>
      <c r="W81" s="35">
        <f t="shared" si="26"/>
        <v>5.4932857142857172E-2</v>
      </c>
      <c r="X81" s="35">
        <f t="shared" si="27"/>
        <v>1.6080000000000004E-2</v>
      </c>
      <c r="Y81" s="35">
        <f t="shared" si="27"/>
        <v>2.3780000000000003E-2</v>
      </c>
      <c r="Z81">
        <v>0.19320000000000001</v>
      </c>
      <c r="AA81">
        <v>-1.0200000000000001E-2</v>
      </c>
      <c r="AB81">
        <v>1.4999999999999999E-2</v>
      </c>
      <c r="AC81" s="35">
        <f t="shared" si="28"/>
        <v>9.5107142857142613E-3</v>
      </c>
      <c r="AD81" s="35">
        <f t="shared" si="29"/>
        <v>1.7880000000000007E-2</v>
      </c>
      <c r="AE81" s="35">
        <f t="shared" si="29"/>
        <v>2.2680000000000006E-2</v>
      </c>
      <c r="AF81">
        <v>0.23169999999999999</v>
      </c>
      <c r="AG81">
        <v>-1.5299999999999999E-2</v>
      </c>
      <c r="AH81">
        <v>-2.3E-3</v>
      </c>
      <c r="AI81" s="35">
        <f t="shared" si="30"/>
        <v>1.4210714285714243E-2</v>
      </c>
      <c r="AJ81" s="35">
        <f t="shared" si="31"/>
        <v>2.2980000000000004E-2</v>
      </c>
      <c r="AK81" s="35">
        <f t="shared" si="31"/>
        <v>5.3800000000000046E-3</v>
      </c>
      <c r="AL81">
        <v>0.14849999999999999</v>
      </c>
      <c r="AM81">
        <v>6.4999999999999997E-3</v>
      </c>
      <c r="AN81">
        <v>1.66E-2</v>
      </c>
      <c r="AO81" s="35">
        <f t="shared" si="32"/>
        <v>4.393500000000003E-2</v>
      </c>
      <c r="AP81" s="35">
        <f t="shared" si="33"/>
        <v>1.4180000000000005E-2</v>
      </c>
      <c r="AQ81" s="35">
        <f t="shared" si="33"/>
        <v>2.4280000000000003E-2</v>
      </c>
      <c r="AR81">
        <v>6.3100000000000003E-2</v>
      </c>
      <c r="AS81">
        <v>2.18E-2</v>
      </c>
      <c r="AT81">
        <v>2.7000000000000001E-3</v>
      </c>
      <c r="AU81" s="35">
        <f t="shared" si="34"/>
        <v>2.5494285714285692E-2</v>
      </c>
      <c r="AV81" s="35">
        <f t="shared" si="35"/>
        <v>2.9480000000000006E-2</v>
      </c>
      <c r="AW81" s="35">
        <f t="shared" si="35"/>
        <v>1.0380000000000004E-2</v>
      </c>
      <c r="AX81">
        <v>7.9699999999999993E-2</v>
      </c>
      <c r="AY81">
        <v>1.2800000000000001E-2</v>
      </c>
      <c r="AZ81">
        <v>1.1299999999999999E-2</v>
      </c>
      <c r="BA81" s="35">
        <f t="shared" si="36"/>
        <v>1.28785714285716E-3</v>
      </c>
      <c r="BB81" s="35">
        <f t="shared" si="37"/>
        <v>2.0480000000000005E-2</v>
      </c>
      <c r="BC81" s="35">
        <f t="shared" si="37"/>
        <v>1.8980000000000004E-2</v>
      </c>
    </row>
    <row r="82" spans="1:55" ht="15">
      <c r="A82" s="1">
        <v>76</v>
      </c>
      <c r="B82">
        <v>0.2361</v>
      </c>
      <c r="C82">
        <v>-2.1399999999999999E-2</v>
      </c>
      <c r="D82">
        <v>-1.0200000000000001E-2</v>
      </c>
      <c r="E82" s="34">
        <f t="shared" si="19"/>
        <v>2.1785714285718627E-4</v>
      </c>
      <c r="F82" s="34">
        <f t="shared" si="20"/>
        <v>2.4007142857142855E-2</v>
      </c>
      <c r="G82" s="34">
        <f t="shared" si="21"/>
        <v>1.7880000000000007E-2</v>
      </c>
      <c r="H82">
        <v>0.2132</v>
      </c>
      <c r="I82">
        <v>1.7600000000000001E-2</v>
      </c>
      <c r="J82">
        <v>4.4999999999999997E-3</v>
      </c>
      <c r="K82" s="35">
        <f t="shared" si="22"/>
        <v>8.7785714285714689E-3</v>
      </c>
      <c r="L82" s="35">
        <f t="shared" si="23"/>
        <v>2.5280000000000004E-2</v>
      </c>
      <c r="M82" s="35">
        <f t="shared" si="23"/>
        <v>1.2180000000000003E-2</v>
      </c>
      <c r="N82">
        <v>0.2331</v>
      </c>
      <c r="O82">
        <v>-1.1599999999999999E-2</v>
      </c>
      <c r="P82">
        <v>1.1000000000000001E-3</v>
      </c>
      <c r="Q82" s="35">
        <f t="shared" si="24"/>
        <v>2.7249999999999219E-3</v>
      </c>
      <c r="R82" s="35">
        <f t="shared" si="25"/>
        <v>1.9280000000000005E-2</v>
      </c>
      <c r="S82" s="35">
        <f t="shared" si="25"/>
        <v>8.7800000000000048E-3</v>
      </c>
      <c r="T82">
        <v>0.1628</v>
      </c>
      <c r="U82">
        <v>1.8200000000000001E-2</v>
      </c>
      <c r="V82">
        <v>1.03E-2</v>
      </c>
      <c r="W82" s="35">
        <f t="shared" si="26"/>
        <v>5.6032857142857162E-2</v>
      </c>
      <c r="X82" s="35">
        <f t="shared" si="27"/>
        <v>2.5880000000000007E-2</v>
      </c>
      <c r="Y82" s="35">
        <f t="shared" si="27"/>
        <v>1.7980000000000003E-2</v>
      </c>
      <c r="Z82">
        <v>0.1857</v>
      </c>
      <c r="AA82">
        <v>2.3E-3</v>
      </c>
      <c r="AB82">
        <v>3.0200000000000001E-2</v>
      </c>
      <c r="AC82" s="35">
        <f t="shared" si="28"/>
        <v>1.7010714285714268E-2</v>
      </c>
      <c r="AD82" s="35">
        <f t="shared" si="29"/>
        <v>9.9800000000000045E-3</v>
      </c>
      <c r="AE82" s="35">
        <f t="shared" si="29"/>
        <v>3.7880000000000004E-2</v>
      </c>
      <c r="AF82">
        <v>0.2288</v>
      </c>
      <c r="AG82">
        <v>-2.0799999999999999E-2</v>
      </c>
      <c r="AH82">
        <v>-1.8700000000000001E-2</v>
      </c>
      <c r="AI82" s="35">
        <f t="shared" si="30"/>
        <v>1.1310714285714257E-2</v>
      </c>
      <c r="AJ82" s="35">
        <f t="shared" si="31"/>
        <v>2.8480000000000005E-2</v>
      </c>
      <c r="AK82" s="35">
        <f t="shared" si="31"/>
        <v>2.6380000000000008E-2</v>
      </c>
      <c r="AL82">
        <v>0.18970000000000001</v>
      </c>
      <c r="AM82">
        <v>-2.4799999999999999E-2</v>
      </c>
      <c r="AN82">
        <v>8.3000000000000001E-3</v>
      </c>
      <c r="AO82" s="35">
        <f t="shared" si="32"/>
        <v>2.7350000000000152E-3</v>
      </c>
      <c r="AP82" s="35">
        <f t="shared" si="33"/>
        <v>3.2480000000000002E-2</v>
      </c>
      <c r="AQ82" s="35">
        <f t="shared" si="33"/>
        <v>1.5980000000000005E-2</v>
      </c>
      <c r="AR82">
        <v>0.1139</v>
      </c>
      <c r="AS82">
        <v>2.7000000000000001E-3</v>
      </c>
      <c r="AT82">
        <v>-2.1100000000000001E-2</v>
      </c>
      <c r="AU82" s="35">
        <f t="shared" si="34"/>
        <v>2.5305714285714306E-2</v>
      </c>
      <c r="AV82" s="35">
        <f t="shared" si="35"/>
        <v>1.0380000000000004E-2</v>
      </c>
      <c r="AW82" s="35">
        <f t="shared" si="35"/>
        <v>2.8780000000000007E-2</v>
      </c>
      <c r="AX82">
        <v>0.1236</v>
      </c>
      <c r="AY82">
        <v>1.0500000000000001E-2</v>
      </c>
      <c r="AZ82">
        <v>-1.66E-2</v>
      </c>
      <c r="BA82" s="35">
        <f t="shared" si="36"/>
        <v>4.5187857142857168E-2</v>
      </c>
      <c r="BB82" s="35">
        <f t="shared" si="37"/>
        <v>1.8180000000000005E-2</v>
      </c>
      <c r="BC82" s="35">
        <f t="shared" si="37"/>
        <v>2.4280000000000003E-2</v>
      </c>
    </row>
    <row r="83" spans="1:55" ht="15">
      <c r="A83" s="1">
        <v>77</v>
      </c>
      <c r="B83">
        <v>0.2505</v>
      </c>
      <c r="C83">
        <v>-1.15E-2</v>
      </c>
      <c r="D83">
        <v>-1.0200000000000001E-2</v>
      </c>
      <c r="E83" s="34">
        <f t="shared" si="19"/>
        <v>1.418214285714281E-2</v>
      </c>
      <c r="F83" s="34">
        <f t="shared" si="20"/>
        <v>1.4107142857142856E-2</v>
      </c>
      <c r="G83" s="34">
        <f t="shared" si="21"/>
        <v>1.7880000000000007E-2</v>
      </c>
      <c r="H83">
        <v>0.20519999999999999</v>
      </c>
      <c r="I83">
        <v>-1.24E-2</v>
      </c>
      <c r="J83">
        <v>1.3100000000000001E-2</v>
      </c>
      <c r="K83" s="35">
        <f t="shared" si="22"/>
        <v>1.6778571428571476E-2</v>
      </c>
      <c r="L83" s="35">
        <f t="shared" si="23"/>
        <v>2.0080000000000004E-2</v>
      </c>
      <c r="M83" s="35">
        <f t="shared" si="23"/>
        <v>2.0780000000000007E-2</v>
      </c>
      <c r="N83">
        <v>0.2394</v>
      </c>
      <c r="O83">
        <v>-7.7000000000000002E-3</v>
      </c>
      <c r="P83">
        <v>-1E-4</v>
      </c>
      <c r="Q83" s="35">
        <f t="shared" si="24"/>
        <v>3.5750000000000781E-3</v>
      </c>
      <c r="R83" s="35">
        <f t="shared" si="25"/>
        <v>1.5380000000000005E-2</v>
      </c>
      <c r="S83" s="35">
        <f t="shared" si="25"/>
        <v>7.5800000000000043E-3</v>
      </c>
      <c r="T83">
        <v>0.1973</v>
      </c>
      <c r="U83">
        <v>-2.0400000000000001E-2</v>
      </c>
      <c r="V83">
        <v>-2.8500000000000001E-2</v>
      </c>
      <c r="W83" s="35">
        <f t="shared" si="26"/>
        <v>2.1532857142857159E-2</v>
      </c>
      <c r="X83" s="35">
        <f t="shared" si="27"/>
        <v>2.8080000000000008E-2</v>
      </c>
      <c r="Y83" s="35">
        <f t="shared" si="27"/>
        <v>3.6180000000000004E-2</v>
      </c>
      <c r="Z83">
        <v>0.2102</v>
      </c>
      <c r="AA83">
        <v>-1.8599999999999998E-2</v>
      </c>
      <c r="AB83">
        <v>-7.9000000000000008E-3</v>
      </c>
      <c r="AC83" s="35">
        <f t="shared" si="28"/>
        <v>7.4892857142857261E-3</v>
      </c>
      <c r="AD83" s="35">
        <f t="shared" si="29"/>
        <v>2.6280000000000005E-2</v>
      </c>
      <c r="AE83" s="35">
        <f t="shared" si="29"/>
        <v>1.5580000000000005E-2</v>
      </c>
      <c r="AF83">
        <v>0.24249999999999999</v>
      </c>
      <c r="AG83">
        <v>-2.64E-2</v>
      </c>
      <c r="AH83">
        <v>-1.2E-2</v>
      </c>
      <c r="AI83" s="35">
        <f t="shared" si="30"/>
        <v>2.5010714285714247E-2</v>
      </c>
      <c r="AJ83" s="35">
        <f t="shared" si="31"/>
        <v>3.4080000000000006E-2</v>
      </c>
      <c r="AK83" s="35">
        <f t="shared" si="31"/>
        <v>1.9680000000000003E-2</v>
      </c>
      <c r="AL83">
        <v>0.21590000000000001</v>
      </c>
      <c r="AM83">
        <v>-2.9000000000000001E-2</v>
      </c>
      <c r="AN83">
        <v>2.5999999999999999E-3</v>
      </c>
      <c r="AO83" s="35">
        <f t="shared" si="32"/>
        <v>2.3464999999999986E-2</v>
      </c>
      <c r="AP83" s="35">
        <f t="shared" si="33"/>
        <v>3.6680000000000004E-2</v>
      </c>
      <c r="AQ83" s="35">
        <f t="shared" si="33"/>
        <v>1.0280000000000004E-2</v>
      </c>
      <c r="AR83">
        <v>0.1532</v>
      </c>
      <c r="AS83">
        <v>1.06E-2</v>
      </c>
      <c r="AT83">
        <v>-5.1000000000000004E-3</v>
      </c>
      <c r="AU83" s="35">
        <f t="shared" si="34"/>
        <v>6.4605714285714308E-2</v>
      </c>
      <c r="AV83" s="35">
        <f t="shared" si="35"/>
        <v>1.8280000000000005E-2</v>
      </c>
      <c r="AW83" s="35">
        <f t="shared" si="35"/>
        <v>2.5800000000000042E-3</v>
      </c>
      <c r="AX83">
        <v>0.1159</v>
      </c>
      <c r="AY83">
        <v>-3.2000000000000002E-3</v>
      </c>
      <c r="AZ83">
        <v>-2.4199999999999999E-2</v>
      </c>
      <c r="BA83" s="35">
        <f t="shared" si="36"/>
        <v>3.748785714285717E-2</v>
      </c>
      <c r="BB83" s="35">
        <f t="shared" si="37"/>
        <v>4.4800000000000048E-3</v>
      </c>
      <c r="BC83" s="35">
        <f t="shared" si="37"/>
        <v>3.1880000000000006E-2</v>
      </c>
    </row>
    <row r="84" spans="1:55" ht="15">
      <c r="A84" s="1">
        <v>78</v>
      </c>
      <c r="B84">
        <v>0.248</v>
      </c>
      <c r="C84">
        <v>-7.7000000000000002E-3</v>
      </c>
      <c r="D84">
        <v>-1.84E-2</v>
      </c>
      <c r="E84" s="34">
        <f t="shared" si="19"/>
        <v>1.1682142857142808E-2</v>
      </c>
      <c r="F84" s="34">
        <f t="shared" si="20"/>
        <v>1.0307142857142855E-2</v>
      </c>
      <c r="G84" s="34">
        <f t="shared" si="21"/>
        <v>2.6080000000000006E-2</v>
      </c>
      <c r="H84">
        <v>0.19359999999999999</v>
      </c>
      <c r="I84">
        <v>-7.6E-3</v>
      </c>
      <c r="J84">
        <v>-7.4999999999999997E-3</v>
      </c>
      <c r="K84" s="35">
        <f t="shared" si="22"/>
        <v>2.8378571428571475E-2</v>
      </c>
      <c r="L84" s="35">
        <f t="shared" si="23"/>
        <v>8.0000000000004547E-5</v>
      </c>
      <c r="M84" s="35">
        <f t="shared" si="23"/>
        <v>1.8000000000000481E-4</v>
      </c>
      <c r="N84">
        <v>0.23419999999999999</v>
      </c>
      <c r="O84">
        <v>-2.41E-2</v>
      </c>
      <c r="P84">
        <v>2.5000000000000001E-3</v>
      </c>
      <c r="Q84" s="35">
        <f t="shared" si="24"/>
        <v>1.6249999999999321E-3</v>
      </c>
      <c r="R84" s="35">
        <f t="shared" si="25"/>
        <v>3.1780000000000003E-2</v>
      </c>
      <c r="S84" s="35">
        <f t="shared" si="25"/>
        <v>1.0180000000000005E-2</v>
      </c>
      <c r="T84">
        <v>0.20830000000000001</v>
      </c>
      <c r="U84">
        <v>-1.78E-2</v>
      </c>
      <c r="V84">
        <v>-2.0799999999999999E-2</v>
      </c>
      <c r="W84" s="35">
        <f t="shared" si="26"/>
        <v>1.0532857142857149E-2</v>
      </c>
      <c r="X84" s="35">
        <f t="shared" si="27"/>
        <v>2.5480000000000003E-2</v>
      </c>
      <c r="Y84" s="35">
        <f t="shared" si="27"/>
        <v>2.8480000000000005E-2</v>
      </c>
      <c r="Z84">
        <v>0.16769999999999999</v>
      </c>
      <c r="AA84">
        <v>-4.1399999999999999E-2</v>
      </c>
      <c r="AB84">
        <v>1.06E-2</v>
      </c>
      <c r="AC84" s="35">
        <f t="shared" si="28"/>
        <v>3.5010714285714284E-2</v>
      </c>
      <c r="AD84" s="35">
        <f t="shared" si="29"/>
        <v>4.9080000000000006E-2</v>
      </c>
      <c r="AE84" s="35">
        <f t="shared" si="29"/>
        <v>1.8280000000000005E-2</v>
      </c>
      <c r="AF84">
        <v>0.24490000000000001</v>
      </c>
      <c r="AG84">
        <v>-1.8100000000000002E-2</v>
      </c>
      <c r="AH84">
        <v>-8.5000000000000006E-3</v>
      </c>
      <c r="AI84" s="35">
        <f t="shared" si="30"/>
        <v>2.741071428571426E-2</v>
      </c>
      <c r="AJ84" s="35">
        <f t="shared" si="31"/>
        <v>2.5780000000000004E-2</v>
      </c>
      <c r="AK84" s="35">
        <f t="shared" si="31"/>
        <v>1.6180000000000007E-2</v>
      </c>
      <c r="AL84">
        <v>0.2306</v>
      </c>
      <c r="AM84">
        <v>-2.8899999999999999E-2</v>
      </c>
      <c r="AN84">
        <v>-1.04E-2</v>
      </c>
      <c r="AO84" s="35">
        <f t="shared" si="32"/>
        <v>3.8164999999999977E-2</v>
      </c>
      <c r="AP84" s="35">
        <f t="shared" si="33"/>
        <v>3.6580000000000001E-2</v>
      </c>
      <c r="AQ84" s="35">
        <f t="shared" si="33"/>
        <v>1.8080000000000006E-2</v>
      </c>
      <c r="AR84">
        <v>0.1229</v>
      </c>
      <c r="AS84">
        <v>-1.37E-2</v>
      </c>
      <c r="AT84">
        <v>1.6999999999999999E-3</v>
      </c>
      <c r="AU84" s="35">
        <f t="shared" si="34"/>
        <v>3.43057142857143E-2</v>
      </c>
      <c r="AV84" s="35">
        <f t="shared" si="35"/>
        <v>2.1380000000000003E-2</v>
      </c>
      <c r="AW84" s="35">
        <f t="shared" si="35"/>
        <v>9.3800000000000047E-3</v>
      </c>
      <c r="AX84">
        <v>0.1182</v>
      </c>
      <c r="AY84">
        <v>-6.2100000000000002E-2</v>
      </c>
      <c r="AZ84">
        <v>-1.7500000000000002E-2</v>
      </c>
      <c r="BA84" s="35">
        <f t="shared" si="36"/>
        <v>3.9787857142857166E-2</v>
      </c>
      <c r="BB84" s="35">
        <f t="shared" si="37"/>
        <v>6.9780000000000009E-2</v>
      </c>
      <c r="BC84" s="35">
        <f t="shared" si="37"/>
        <v>2.5180000000000008E-2</v>
      </c>
    </row>
    <row r="85" spans="1:55" ht="15">
      <c r="A85" s="1">
        <v>79</v>
      </c>
      <c r="B85">
        <v>0.25580000000000003</v>
      </c>
      <c r="C85">
        <v>-3.2899999999999999E-2</v>
      </c>
      <c r="D85">
        <v>-1.37E-2</v>
      </c>
      <c r="E85" s="34">
        <f t="shared" si="19"/>
        <v>1.9482142857142837E-2</v>
      </c>
      <c r="F85" s="34">
        <f t="shared" si="20"/>
        <v>3.5507142857142855E-2</v>
      </c>
      <c r="G85" s="34">
        <f t="shared" si="21"/>
        <v>2.1380000000000003E-2</v>
      </c>
      <c r="H85">
        <v>0.2195</v>
      </c>
      <c r="I85">
        <v>5.4000000000000003E-3</v>
      </c>
      <c r="J85">
        <v>8.6999999999999994E-3</v>
      </c>
      <c r="K85" s="35">
        <f t="shared" si="22"/>
        <v>2.4785714285714688E-3</v>
      </c>
      <c r="L85" s="35">
        <f t="shared" si="23"/>
        <v>1.3080000000000005E-2</v>
      </c>
      <c r="M85" s="35">
        <f t="shared" si="23"/>
        <v>1.6380000000000006E-2</v>
      </c>
      <c r="N85">
        <v>0.23930000000000001</v>
      </c>
      <c r="O85">
        <v>-1.6299999999999999E-2</v>
      </c>
      <c r="P85">
        <v>1.6000000000000001E-3</v>
      </c>
      <c r="Q85" s="35">
        <f t="shared" si="24"/>
        <v>3.4750000000000891E-3</v>
      </c>
      <c r="R85" s="35">
        <f t="shared" si="25"/>
        <v>2.3980000000000001E-2</v>
      </c>
      <c r="S85" s="35">
        <f t="shared" si="25"/>
        <v>9.2800000000000053E-3</v>
      </c>
      <c r="T85">
        <v>0.19570000000000001</v>
      </c>
      <c r="U85">
        <v>-4.7999999999999996E-3</v>
      </c>
      <c r="V85">
        <v>-2.9999999999999997E-4</v>
      </c>
      <c r="W85" s="35">
        <f t="shared" si="26"/>
        <v>2.3132857142857149E-2</v>
      </c>
      <c r="X85" s="35">
        <f t="shared" si="27"/>
        <v>2.880000000000005E-3</v>
      </c>
      <c r="Y85" s="35">
        <f t="shared" si="27"/>
        <v>7.3800000000000046E-3</v>
      </c>
      <c r="Z85">
        <v>0.188</v>
      </c>
      <c r="AA85">
        <v>2.1700000000000001E-2</v>
      </c>
      <c r="AB85">
        <v>4.4000000000000003E-3</v>
      </c>
      <c r="AC85" s="35">
        <f t="shared" si="28"/>
        <v>1.4710714285714271E-2</v>
      </c>
      <c r="AD85" s="35">
        <f t="shared" si="29"/>
        <v>2.9380000000000003E-2</v>
      </c>
      <c r="AE85" s="35">
        <f t="shared" si="29"/>
        <v>1.2080000000000004E-2</v>
      </c>
      <c r="AF85">
        <v>0.24079999999999999</v>
      </c>
      <c r="AG85">
        <v>-1.3899999999999999E-2</v>
      </c>
      <c r="AH85">
        <v>-0.01</v>
      </c>
      <c r="AI85" s="35">
        <f t="shared" si="30"/>
        <v>2.331071428571424E-2</v>
      </c>
      <c r="AJ85" s="35">
        <f t="shared" si="31"/>
        <v>2.1580000000000002E-2</v>
      </c>
      <c r="AK85" s="35">
        <f t="shared" si="31"/>
        <v>1.7680000000000005E-2</v>
      </c>
      <c r="AL85">
        <v>0.23319999999999999</v>
      </c>
      <c r="AM85">
        <v>-3.5700000000000003E-2</v>
      </c>
      <c r="AN85">
        <v>-1.04E-2</v>
      </c>
      <c r="AO85" s="35">
        <f t="shared" si="32"/>
        <v>4.0764999999999968E-2</v>
      </c>
      <c r="AP85" s="35">
        <f t="shared" si="33"/>
        <v>4.3380000000000009E-2</v>
      </c>
      <c r="AQ85" s="35">
        <f t="shared" si="33"/>
        <v>1.8080000000000006E-2</v>
      </c>
      <c r="AR85">
        <v>0.1263</v>
      </c>
      <c r="AS85">
        <v>2.6800000000000001E-2</v>
      </c>
      <c r="AT85">
        <v>1.9400000000000001E-2</v>
      </c>
      <c r="AU85" s="35">
        <f t="shared" si="34"/>
        <v>3.7705714285714301E-2</v>
      </c>
      <c r="AV85" s="35">
        <f t="shared" si="35"/>
        <v>3.4480000000000004E-2</v>
      </c>
      <c r="AW85" s="35">
        <f t="shared" si="35"/>
        <v>2.7080000000000007E-2</v>
      </c>
      <c r="AX85">
        <v>0.13089999999999999</v>
      </c>
      <c r="AY85">
        <v>-5.7200000000000001E-2</v>
      </c>
      <c r="AZ85">
        <v>6.1000000000000004E-3</v>
      </c>
      <c r="BA85" s="35">
        <f t="shared" si="36"/>
        <v>5.2487857142857156E-2</v>
      </c>
      <c r="BB85" s="35">
        <f t="shared" si="37"/>
        <v>6.4880000000000007E-2</v>
      </c>
      <c r="BC85" s="35">
        <f t="shared" si="37"/>
        <v>1.3780000000000004E-2</v>
      </c>
    </row>
    <row r="86" spans="1:55" ht="15">
      <c r="A86" s="1">
        <v>80</v>
      </c>
      <c r="B86">
        <v>0.253</v>
      </c>
      <c r="C86">
        <v>-2.2800000000000001E-2</v>
      </c>
      <c r="D86">
        <v>-1.4E-3</v>
      </c>
      <c r="E86" s="34">
        <f t="shared" si="19"/>
        <v>1.6682142857142812E-2</v>
      </c>
      <c r="F86" s="34">
        <f t="shared" si="20"/>
        <v>2.5407142857142857E-2</v>
      </c>
      <c r="G86" s="34">
        <f t="shared" si="21"/>
        <v>6.2800000000000043E-3</v>
      </c>
      <c r="H86">
        <v>0.221</v>
      </c>
      <c r="I86">
        <v>2.7000000000000001E-3</v>
      </c>
      <c r="J86">
        <v>1.4500000000000001E-2</v>
      </c>
      <c r="K86" s="35">
        <f t="shared" si="22"/>
        <v>9.7857142857146751E-4</v>
      </c>
      <c r="L86" s="35">
        <f t="shared" si="23"/>
        <v>1.0380000000000004E-2</v>
      </c>
      <c r="M86" s="35">
        <f t="shared" si="23"/>
        <v>2.2180000000000005E-2</v>
      </c>
      <c r="N86">
        <v>0.25169999999999998</v>
      </c>
      <c r="O86">
        <v>-2.01E-2</v>
      </c>
      <c r="P86">
        <v>-7.9000000000000008E-3</v>
      </c>
      <c r="Q86" s="35">
        <f t="shared" si="24"/>
        <v>1.5875000000000056E-2</v>
      </c>
      <c r="R86" s="35">
        <f t="shared" si="25"/>
        <v>2.7780000000000006E-2</v>
      </c>
      <c r="S86" s="35">
        <f t="shared" si="25"/>
        <v>1.5580000000000005E-2</v>
      </c>
      <c r="T86">
        <v>0.1802</v>
      </c>
      <c r="U86">
        <v>8.0000000000000002E-3</v>
      </c>
      <c r="V86">
        <v>-2.7000000000000001E-3</v>
      </c>
      <c r="W86" s="35">
        <f t="shared" si="26"/>
        <v>3.8632857142857163E-2</v>
      </c>
      <c r="X86" s="35">
        <f t="shared" si="27"/>
        <v>1.5680000000000006E-2</v>
      </c>
      <c r="Y86" s="35">
        <f t="shared" si="27"/>
        <v>4.9800000000000044E-3</v>
      </c>
      <c r="Z86">
        <v>0.17430000000000001</v>
      </c>
      <c r="AA86">
        <v>-2.6800000000000001E-2</v>
      </c>
      <c r="AB86">
        <v>-6.3E-3</v>
      </c>
      <c r="AC86" s="35">
        <f t="shared" si="28"/>
        <v>2.8410714285714261E-2</v>
      </c>
      <c r="AD86" s="35">
        <f t="shared" si="29"/>
        <v>3.4480000000000004E-2</v>
      </c>
      <c r="AE86" s="35">
        <f t="shared" si="29"/>
        <v>1.3800000000000045E-3</v>
      </c>
      <c r="AF86">
        <v>0.23580000000000001</v>
      </c>
      <c r="AG86">
        <v>-1.89E-2</v>
      </c>
      <c r="AH86">
        <v>-1.7600000000000001E-2</v>
      </c>
      <c r="AI86" s="35">
        <f t="shared" si="30"/>
        <v>1.8310714285714264E-2</v>
      </c>
      <c r="AJ86" s="35">
        <f t="shared" si="31"/>
        <v>2.6580000000000006E-2</v>
      </c>
      <c r="AK86" s="35">
        <f t="shared" si="31"/>
        <v>2.5280000000000004E-2</v>
      </c>
      <c r="AL86">
        <v>0.24110000000000001</v>
      </c>
      <c r="AM86">
        <v>-1.9300000000000001E-2</v>
      </c>
      <c r="AN86">
        <v>-1.26E-2</v>
      </c>
      <c r="AO86" s="35">
        <f t="shared" si="32"/>
        <v>4.8664999999999986E-2</v>
      </c>
      <c r="AP86" s="35">
        <f t="shared" si="33"/>
        <v>2.6980000000000004E-2</v>
      </c>
      <c r="AQ86" s="35">
        <f t="shared" si="33"/>
        <v>2.0280000000000006E-2</v>
      </c>
      <c r="AR86">
        <v>7.6799999999999993E-2</v>
      </c>
      <c r="AS86">
        <v>3.3700000000000001E-2</v>
      </c>
      <c r="AT86">
        <v>8.6E-3</v>
      </c>
      <c r="AU86" s="35">
        <f t="shared" si="34"/>
        <v>1.1794285714285702E-2</v>
      </c>
      <c r="AV86" s="35">
        <f t="shared" si="35"/>
        <v>4.1380000000000007E-2</v>
      </c>
      <c r="AW86" s="35">
        <f t="shared" si="35"/>
        <v>1.6280000000000003E-2</v>
      </c>
      <c r="AX86">
        <v>9.7900000000000001E-2</v>
      </c>
      <c r="AY86">
        <v>-8.9999999999999998E-4</v>
      </c>
      <c r="AZ86">
        <v>1.9900000000000001E-2</v>
      </c>
      <c r="BA86" s="35">
        <f t="shared" si="36"/>
        <v>1.9487857142857168E-2</v>
      </c>
      <c r="BB86" s="35">
        <f t="shared" si="37"/>
        <v>6.7800000000000048E-3</v>
      </c>
      <c r="BC86" s="35">
        <f t="shared" si="37"/>
        <v>2.7580000000000007E-2</v>
      </c>
    </row>
    <row r="87" spans="1:55" ht="15">
      <c r="A87" s="1">
        <v>81</v>
      </c>
      <c r="B87">
        <v>0.23980000000000001</v>
      </c>
      <c r="C87">
        <v>-2.5000000000000001E-2</v>
      </c>
      <c r="D87">
        <v>1.5E-3</v>
      </c>
      <c r="E87" s="34">
        <f t="shared" si="19"/>
        <v>3.4821428571428226E-3</v>
      </c>
      <c r="F87" s="34">
        <f t="shared" si="20"/>
        <v>2.7607142857142858E-2</v>
      </c>
      <c r="G87" s="34">
        <f t="shared" si="21"/>
        <v>9.1800000000000041E-3</v>
      </c>
      <c r="H87">
        <v>0.2147</v>
      </c>
      <c r="I87">
        <v>1.04E-2</v>
      </c>
      <c r="J87">
        <v>1.14E-2</v>
      </c>
      <c r="K87" s="35">
        <f t="shared" si="22"/>
        <v>7.2785714285714675E-3</v>
      </c>
      <c r="L87" s="35">
        <f t="shared" si="23"/>
        <v>1.8080000000000006E-2</v>
      </c>
      <c r="M87" s="35">
        <f t="shared" si="23"/>
        <v>1.9080000000000007E-2</v>
      </c>
      <c r="N87">
        <v>0.25380000000000003</v>
      </c>
      <c r="O87">
        <v>-2.92E-2</v>
      </c>
      <c r="P87">
        <v>-1.06E-2</v>
      </c>
      <c r="Q87" s="35">
        <f t="shared" si="24"/>
        <v>1.7975000000000102E-2</v>
      </c>
      <c r="R87" s="35">
        <f t="shared" si="25"/>
        <v>3.6880000000000003E-2</v>
      </c>
      <c r="S87" s="35">
        <f t="shared" si="25"/>
        <v>1.8280000000000005E-2</v>
      </c>
      <c r="T87">
        <v>0.18859999999999999</v>
      </c>
      <c r="U87">
        <v>-1.2999999999999999E-2</v>
      </c>
      <c r="V87">
        <v>1.9599999999999999E-2</v>
      </c>
      <c r="W87" s="35">
        <f t="shared" si="26"/>
        <v>3.0232857142857172E-2</v>
      </c>
      <c r="X87" s="35">
        <f t="shared" si="27"/>
        <v>2.0680000000000004E-2</v>
      </c>
      <c r="Y87" s="35">
        <f t="shared" si="27"/>
        <v>2.7280000000000006E-2</v>
      </c>
      <c r="Z87">
        <v>0.1779</v>
      </c>
      <c r="AA87">
        <v>-3.1800000000000002E-2</v>
      </c>
      <c r="AB87">
        <v>1.1999999999999999E-3</v>
      </c>
      <c r="AC87" s="35">
        <f t="shared" si="28"/>
        <v>2.4810714285714269E-2</v>
      </c>
      <c r="AD87" s="35">
        <f t="shared" si="29"/>
        <v>3.9480000000000008E-2</v>
      </c>
      <c r="AE87" s="35">
        <f t="shared" si="29"/>
        <v>8.8800000000000042E-3</v>
      </c>
      <c r="AF87">
        <v>0.23699999999999999</v>
      </c>
      <c r="AG87">
        <v>-3.44E-2</v>
      </c>
      <c r="AH87">
        <v>-1.9800000000000002E-2</v>
      </c>
      <c r="AI87" s="35">
        <f t="shared" si="30"/>
        <v>1.9510714285714242E-2</v>
      </c>
      <c r="AJ87" s="35">
        <f t="shared" si="31"/>
        <v>4.2080000000000006E-2</v>
      </c>
      <c r="AK87" s="35">
        <f t="shared" si="31"/>
        <v>2.7480000000000004E-2</v>
      </c>
      <c r="AL87">
        <v>0.2273</v>
      </c>
      <c r="AM87">
        <v>-6.7000000000000002E-3</v>
      </c>
      <c r="AN87">
        <v>-1.4E-2</v>
      </c>
      <c r="AO87" s="35">
        <f t="shared" si="32"/>
        <v>3.4864999999999979E-2</v>
      </c>
      <c r="AP87" s="35">
        <f t="shared" si="33"/>
        <v>9.8000000000000431E-4</v>
      </c>
      <c r="AQ87" s="35">
        <f t="shared" si="33"/>
        <v>2.1680000000000005E-2</v>
      </c>
      <c r="AR87">
        <v>7.2099999999999997E-2</v>
      </c>
      <c r="AS87">
        <v>9.7000000000000003E-3</v>
      </c>
      <c r="AT87">
        <v>-2.2599999999999999E-2</v>
      </c>
      <c r="AU87" s="35">
        <f t="shared" si="34"/>
        <v>1.6494285714285697E-2</v>
      </c>
      <c r="AV87" s="35">
        <f t="shared" si="35"/>
        <v>1.7380000000000007E-2</v>
      </c>
      <c r="AW87" s="35">
        <f t="shared" si="35"/>
        <v>3.0280000000000001E-2</v>
      </c>
      <c r="AX87">
        <v>7.8600000000000003E-2</v>
      </c>
      <c r="AY87">
        <v>0</v>
      </c>
      <c r="AZ87">
        <v>-4.3E-3</v>
      </c>
      <c r="BA87" s="35">
        <f t="shared" si="36"/>
        <v>1.8785714285717015E-4</v>
      </c>
      <c r="BB87" s="35">
        <f t="shared" si="37"/>
        <v>7.6800000000000045E-3</v>
      </c>
      <c r="BC87" s="35">
        <f t="shared" si="37"/>
        <v>3.3800000000000045E-3</v>
      </c>
    </row>
    <row r="88" spans="1:55" ht="15">
      <c r="A88" s="1">
        <v>82</v>
      </c>
      <c r="B88">
        <v>0.2417</v>
      </c>
      <c r="C88">
        <v>-2.7199999999999998E-2</v>
      </c>
      <c r="D88">
        <v>-4.0000000000000001E-3</v>
      </c>
      <c r="E88" s="34">
        <f t="shared" si="19"/>
        <v>5.3821428571428076E-3</v>
      </c>
      <c r="F88" s="34">
        <f t="shared" si="20"/>
        <v>2.9807142857142855E-2</v>
      </c>
      <c r="G88" s="34">
        <f t="shared" si="21"/>
        <v>3.6800000000000044E-3</v>
      </c>
      <c r="H88">
        <v>0.21249999999999999</v>
      </c>
      <c r="I88">
        <v>-7.4000000000000003E-3</v>
      </c>
      <c r="J88">
        <v>2.9999999999999997E-4</v>
      </c>
      <c r="K88" s="35">
        <f t="shared" si="22"/>
        <v>9.4785714285714751E-3</v>
      </c>
      <c r="L88" s="35">
        <f t="shared" si="23"/>
        <v>2.800000000000042E-4</v>
      </c>
      <c r="M88" s="35">
        <f t="shared" si="23"/>
        <v>7.9800000000000045E-3</v>
      </c>
      <c r="N88">
        <v>0.2505</v>
      </c>
      <c r="O88">
        <v>-1.6299999999999999E-2</v>
      </c>
      <c r="P88">
        <v>-2.3E-3</v>
      </c>
      <c r="Q88" s="35">
        <f t="shared" si="24"/>
        <v>1.4675000000000077E-2</v>
      </c>
      <c r="R88" s="35">
        <f t="shared" si="25"/>
        <v>2.3980000000000001E-2</v>
      </c>
      <c r="S88" s="35">
        <f t="shared" si="25"/>
        <v>5.3800000000000046E-3</v>
      </c>
      <c r="T88">
        <v>0.1956</v>
      </c>
      <c r="U88">
        <v>8.9999999999999998E-4</v>
      </c>
      <c r="V88">
        <v>-3.5999999999999999E-3</v>
      </c>
      <c r="W88" s="35">
        <f t="shared" si="26"/>
        <v>2.3232857142857166E-2</v>
      </c>
      <c r="X88" s="35">
        <f t="shared" si="27"/>
        <v>8.5800000000000043E-3</v>
      </c>
      <c r="Y88" s="35">
        <f t="shared" si="27"/>
        <v>4.0800000000000046E-3</v>
      </c>
      <c r="Z88">
        <v>0.18190000000000001</v>
      </c>
      <c r="AA88">
        <v>-3.5400000000000001E-2</v>
      </c>
      <c r="AB88">
        <v>-4.1000000000000003E-3</v>
      </c>
      <c r="AC88" s="35">
        <f t="shared" si="28"/>
        <v>2.0810714285714266E-2</v>
      </c>
      <c r="AD88" s="35">
        <f t="shared" si="29"/>
        <v>4.3080000000000007E-2</v>
      </c>
      <c r="AE88" s="35">
        <f t="shared" si="29"/>
        <v>3.5800000000000042E-3</v>
      </c>
      <c r="AF88">
        <v>0.23619999999999999</v>
      </c>
      <c r="AG88">
        <v>-2.3900000000000001E-2</v>
      </c>
      <c r="AH88">
        <v>-5.0000000000000001E-3</v>
      </c>
      <c r="AI88" s="35">
        <f t="shared" si="30"/>
        <v>1.8710714285714247E-2</v>
      </c>
      <c r="AJ88" s="35">
        <f t="shared" si="31"/>
        <v>3.1580000000000004E-2</v>
      </c>
      <c r="AK88" s="35">
        <f t="shared" si="31"/>
        <v>2.6800000000000044E-3</v>
      </c>
      <c r="AL88">
        <v>0.21579999999999999</v>
      </c>
      <c r="AM88">
        <v>-7.7000000000000002E-3</v>
      </c>
      <c r="AN88">
        <v>-1.0699999999999999E-2</v>
      </c>
      <c r="AO88" s="35">
        <f t="shared" si="32"/>
        <v>2.3364999999999969E-2</v>
      </c>
      <c r="AP88" s="35">
        <f t="shared" si="33"/>
        <v>1.5380000000000005E-2</v>
      </c>
      <c r="AQ88" s="35">
        <f t="shared" si="33"/>
        <v>1.8380000000000004E-2</v>
      </c>
      <c r="AR88">
        <v>5.8500000000000003E-2</v>
      </c>
      <c r="AS88">
        <v>-2.5399999999999999E-2</v>
      </c>
      <c r="AT88">
        <v>-1.77E-2</v>
      </c>
      <c r="AU88" s="35">
        <f t="shared" si="34"/>
        <v>3.0094285714285691E-2</v>
      </c>
      <c r="AV88" s="35">
        <f t="shared" si="35"/>
        <v>3.3080000000000005E-2</v>
      </c>
      <c r="AW88" s="35">
        <f t="shared" si="35"/>
        <v>2.5380000000000007E-2</v>
      </c>
      <c r="AX88">
        <v>0.11269999999999999</v>
      </c>
      <c r="AY88">
        <v>-2.35E-2</v>
      </c>
      <c r="AZ88">
        <v>-3.5999999999999999E-3</v>
      </c>
      <c r="BA88" s="35">
        <f t="shared" si="36"/>
        <v>3.4287857142857162E-2</v>
      </c>
      <c r="BB88" s="35">
        <f t="shared" si="37"/>
        <v>3.1180000000000006E-2</v>
      </c>
      <c r="BC88" s="35">
        <f t="shared" si="37"/>
        <v>4.0800000000000046E-3</v>
      </c>
    </row>
    <row r="89" spans="1:55" ht="15">
      <c r="A89" s="1">
        <v>83</v>
      </c>
      <c r="B89">
        <v>0.25390000000000001</v>
      </c>
      <c r="C89">
        <v>-2.81E-2</v>
      </c>
      <c r="D89">
        <v>-4.3E-3</v>
      </c>
      <c r="E89" s="34">
        <f t="shared" si="19"/>
        <v>1.7582142857142824E-2</v>
      </c>
      <c r="F89" s="34">
        <f t="shared" si="20"/>
        <v>3.0707142857142856E-2</v>
      </c>
      <c r="G89" s="34">
        <f t="shared" si="21"/>
        <v>3.3800000000000045E-3</v>
      </c>
      <c r="H89">
        <v>0.22500000000000001</v>
      </c>
      <c r="I89">
        <v>-1.8E-3</v>
      </c>
      <c r="J89">
        <v>1.77E-2</v>
      </c>
      <c r="K89" s="35">
        <f t="shared" si="22"/>
        <v>3.021428571428536E-3</v>
      </c>
      <c r="L89" s="35">
        <f t="shared" si="23"/>
        <v>5.880000000000005E-3</v>
      </c>
      <c r="M89" s="35">
        <f t="shared" si="23"/>
        <v>2.5380000000000007E-2</v>
      </c>
      <c r="N89">
        <v>0.24349999999999999</v>
      </c>
      <c r="O89">
        <v>-1.84E-2</v>
      </c>
      <c r="P89">
        <v>-3.5999999999999999E-3</v>
      </c>
      <c r="Q89" s="35">
        <f t="shared" si="24"/>
        <v>7.6750000000000707E-3</v>
      </c>
      <c r="R89" s="35">
        <f t="shared" si="25"/>
        <v>2.6080000000000006E-2</v>
      </c>
      <c r="S89" s="35">
        <f t="shared" si="25"/>
        <v>4.0800000000000046E-3</v>
      </c>
      <c r="T89">
        <v>0.2084</v>
      </c>
      <c r="U89">
        <v>-1.23E-2</v>
      </c>
      <c r="V89">
        <v>-2.9899999999999999E-2</v>
      </c>
      <c r="W89" s="35">
        <f t="shared" si="26"/>
        <v>1.043285714285716E-2</v>
      </c>
      <c r="X89" s="35">
        <f t="shared" si="27"/>
        <v>1.9980000000000005E-2</v>
      </c>
      <c r="Y89" s="35">
        <f t="shared" si="27"/>
        <v>3.7580000000000002E-2</v>
      </c>
      <c r="Z89">
        <v>0.18429999999999999</v>
      </c>
      <c r="AA89">
        <v>-4.9200000000000001E-2</v>
      </c>
      <c r="AB89">
        <v>-1.1000000000000001E-3</v>
      </c>
      <c r="AC89" s="35">
        <f t="shared" si="28"/>
        <v>1.841071428571428E-2</v>
      </c>
      <c r="AD89" s="35">
        <f t="shared" si="29"/>
        <v>5.6880000000000007E-2</v>
      </c>
      <c r="AE89" s="35">
        <f t="shared" si="29"/>
        <v>6.5800000000000042E-3</v>
      </c>
      <c r="AF89">
        <v>0.2281</v>
      </c>
      <c r="AG89">
        <v>-2.3199999999999998E-2</v>
      </c>
      <c r="AH89">
        <v>-4.1999999999999997E-3</v>
      </c>
      <c r="AI89" s="35">
        <f t="shared" si="30"/>
        <v>1.0610714285714251E-2</v>
      </c>
      <c r="AJ89" s="35">
        <f t="shared" si="31"/>
        <v>3.0880000000000005E-2</v>
      </c>
      <c r="AK89" s="35">
        <f t="shared" si="31"/>
        <v>3.4800000000000048E-3</v>
      </c>
      <c r="AL89">
        <v>0.2092</v>
      </c>
      <c r="AM89">
        <v>-5.8999999999999999E-3</v>
      </c>
      <c r="AN89">
        <v>-2.1899999999999999E-2</v>
      </c>
      <c r="AO89" s="35">
        <f t="shared" si="32"/>
        <v>1.6764999999999974E-2</v>
      </c>
      <c r="AP89" s="35">
        <f t="shared" si="33"/>
        <v>1.7800000000000047E-3</v>
      </c>
      <c r="AQ89" s="35">
        <f t="shared" si="33"/>
        <v>2.9580000000000002E-2</v>
      </c>
      <c r="AR89">
        <v>8.5000000000000006E-2</v>
      </c>
      <c r="AS89">
        <v>-5.1200000000000002E-2</v>
      </c>
      <c r="AT89">
        <v>-8.3000000000000001E-3</v>
      </c>
      <c r="AU89" s="35">
        <f t="shared" si="34"/>
        <v>3.5942857142856888E-3</v>
      </c>
      <c r="AV89" s="35">
        <f t="shared" si="35"/>
        <v>5.8880000000000009E-2</v>
      </c>
      <c r="AW89" s="35">
        <f t="shared" si="35"/>
        <v>1.5980000000000005E-2</v>
      </c>
      <c r="AX89">
        <v>6.7599999999999993E-2</v>
      </c>
      <c r="AY89">
        <v>4.3799999999999999E-2</v>
      </c>
      <c r="AZ89">
        <v>1.95E-2</v>
      </c>
      <c r="BA89" s="35">
        <f t="shared" si="36"/>
        <v>1.081214285714284E-2</v>
      </c>
      <c r="BB89" s="35">
        <f t="shared" si="37"/>
        <v>5.1480000000000005E-2</v>
      </c>
      <c r="BC89" s="35">
        <f t="shared" si="37"/>
        <v>2.7180000000000003E-2</v>
      </c>
    </row>
    <row r="90" spans="1:55" ht="15">
      <c r="A90" s="1">
        <v>84</v>
      </c>
      <c r="B90">
        <v>0.2445</v>
      </c>
      <c r="C90">
        <v>-3.5400000000000001E-2</v>
      </c>
      <c r="D90">
        <v>-4.1999999999999997E-3</v>
      </c>
      <c r="E90" s="34">
        <f t="shared" si="19"/>
        <v>8.1821428571428045E-3</v>
      </c>
      <c r="F90" s="34">
        <f t="shared" si="20"/>
        <v>3.8007142857142857E-2</v>
      </c>
      <c r="G90" s="34">
        <f t="shared" si="21"/>
        <v>3.4800000000000048E-3</v>
      </c>
      <c r="H90">
        <v>0.2278</v>
      </c>
      <c r="I90">
        <v>-1.09E-2</v>
      </c>
      <c r="J90">
        <v>1.55E-2</v>
      </c>
      <c r="K90" s="35">
        <f t="shared" si="22"/>
        <v>5.821428571428533E-3</v>
      </c>
      <c r="L90" s="35">
        <f t="shared" si="23"/>
        <v>1.8580000000000006E-2</v>
      </c>
      <c r="M90" s="35">
        <f t="shared" si="23"/>
        <v>2.3180000000000006E-2</v>
      </c>
      <c r="N90">
        <v>0.2482</v>
      </c>
      <c r="O90">
        <v>-3.0999999999999999E-3</v>
      </c>
      <c r="P90">
        <v>-9.1000000000000004E-3</v>
      </c>
      <c r="Q90" s="35">
        <f t="shared" si="24"/>
        <v>1.237500000000008E-2</v>
      </c>
      <c r="R90" s="35">
        <f t="shared" si="25"/>
        <v>4.5800000000000042E-3</v>
      </c>
      <c r="S90" s="35">
        <f t="shared" si="25"/>
        <v>1.6780000000000003E-2</v>
      </c>
      <c r="T90">
        <v>0.21049999999999999</v>
      </c>
      <c r="U90">
        <v>-2.1899999999999999E-2</v>
      </c>
      <c r="V90">
        <v>-3.1899999999999998E-2</v>
      </c>
      <c r="W90" s="35">
        <f t="shared" si="26"/>
        <v>8.3328571428571696E-3</v>
      </c>
      <c r="X90" s="35">
        <f t="shared" si="27"/>
        <v>2.9580000000000002E-2</v>
      </c>
      <c r="Y90" s="35">
        <f t="shared" si="27"/>
        <v>3.9580000000000004E-2</v>
      </c>
      <c r="Z90">
        <v>0.15540000000000001</v>
      </c>
      <c r="AA90">
        <v>-5.8299999999999998E-2</v>
      </c>
      <c r="AB90">
        <v>2.4899999999999999E-2</v>
      </c>
      <c r="AC90" s="35">
        <f t="shared" si="28"/>
        <v>4.7310714285714262E-2</v>
      </c>
      <c r="AD90" s="35">
        <f t="shared" si="29"/>
        <v>6.5979999999999997E-2</v>
      </c>
      <c r="AE90" s="35">
        <f t="shared" si="29"/>
        <v>3.2580000000000005E-2</v>
      </c>
      <c r="AF90">
        <v>0.21540000000000001</v>
      </c>
      <c r="AG90">
        <v>-6.4999999999999997E-3</v>
      </c>
      <c r="AH90">
        <v>7.4000000000000003E-3</v>
      </c>
      <c r="AI90" s="35">
        <f t="shared" si="30"/>
        <v>2.0892857142857379E-3</v>
      </c>
      <c r="AJ90" s="35">
        <f t="shared" si="31"/>
        <v>1.1800000000000048E-3</v>
      </c>
      <c r="AK90" s="35">
        <f t="shared" si="31"/>
        <v>1.5080000000000005E-2</v>
      </c>
      <c r="AL90">
        <v>0.21229999999999999</v>
      </c>
      <c r="AM90">
        <v>-2.8199999999999999E-2</v>
      </c>
      <c r="AN90">
        <v>-2.6700000000000002E-2</v>
      </c>
      <c r="AO90" s="35">
        <f t="shared" si="32"/>
        <v>1.9864999999999966E-2</v>
      </c>
      <c r="AP90" s="35">
        <f t="shared" si="33"/>
        <v>3.5880000000000002E-2</v>
      </c>
      <c r="AQ90" s="35">
        <f t="shared" si="33"/>
        <v>3.4380000000000008E-2</v>
      </c>
      <c r="AR90">
        <v>6.1100000000000002E-2</v>
      </c>
      <c r="AS90">
        <v>-2.7199999999999998E-2</v>
      </c>
      <c r="AT90">
        <v>-1.6899999999999998E-2</v>
      </c>
      <c r="AU90" s="35">
        <f t="shared" si="34"/>
        <v>2.7494285714285693E-2</v>
      </c>
      <c r="AV90" s="35">
        <f t="shared" si="35"/>
        <v>3.4880000000000001E-2</v>
      </c>
      <c r="AW90" s="35">
        <f t="shared" si="35"/>
        <v>2.4580000000000005E-2</v>
      </c>
      <c r="AX90">
        <v>3.8300000000000001E-2</v>
      </c>
      <c r="AY90">
        <v>7.4999999999999997E-3</v>
      </c>
      <c r="AZ90">
        <v>1.1299999999999999E-2</v>
      </c>
      <c r="BA90" s="35">
        <f t="shared" si="36"/>
        <v>4.0112142857142832E-2</v>
      </c>
      <c r="BB90" s="35">
        <f t="shared" si="37"/>
        <v>1.5180000000000004E-2</v>
      </c>
      <c r="BC90" s="35">
        <f t="shared" si="37"/>
        <v>1.8980000000000004E-2</v>
      </c>
    </row>
    <row r="91" spans="1:55" ht="15">
      <c r="A91" s="1">
        <v>85</v>
      </c>
      <c r="B91">
        <v>0.2492</v>
      </c>
      <c r="C91">
        <v>-3.6999999999999998E-2</v>
      </c>
      <c r="D91">
        <v>-8.9999999999999998E-4</v>
      </c>
      <c r="E91" s="34">
        <f t="shared" si="19"/>
        <v>1.2882142857142814E-2</v>
      </c>
      <c r="F91" s="34">
        <f t="shared" si="20"/>
        <v>3.9607142857142855E-2</v>
      </c>
      <c r="G91" s="34">
        <f t="shared" si="21"/>
        <v>6.7800000000000048E-3</v>
      </c>
      <c r="H91">
        <v>0.2341</v>
      </c>
      <c r="I91">
        <v>5.0000000000000001E-3</v>
      </c>
      <c r="J91">
        <v>1.04E-2</v>
      </c>
      <c r="K91" s="35">
        <f t="shared" si="22"/>
        <v>1.2121428571428533E-2</v>
      </c>
      <c r="L91" s="35">
        <f t="shared" si="23"/>
        <v>1.2680000000000004E-2</v>
      </c>
      <c r="M91" s="35">
        <f t="shared" si="23"/>
        <v>1.8080000000000006E-2</v>
      </c>
      <c r="N91">
        <v>0.25109999999999999</v>
      </c>
      <c r="O91">
        <v>-1.17E-2</v>
      </c>
      <c r="P91">
        <v>-1.1599999999999999E-2</v>
      </c>
      <c r="Q91" s="35">
        <f t="shared" si="24"/>
        <v>1.5275000000000066E-2</v>
      </c>
      <c r="R91" s="35">
        <f t="shared" si="25"/>
        <v>1.9380000000000005E-2</v>
      </c>
      <c r="S91" s="35">
        <f t="shared" si="25"/>
        <v>1.9280000000000005E-2</v>
      </c>
      <c r="T91">
        <v>0.21709999999999999</v>
      </c>
      <c r="U91">
        <v>-1.2699999999999999E-2</v>
      </c>
      <c r="V91">
        <v>-1.0999999999999999E-2</v>
      </c>
      <c r="W91" s="35">
        <f t="shared" si="26"/>
        <v>1.7328571428571748E-3</v>
      </c>
      <c r="X91" s="35">
        <f t="shared" si="27"/>
        <v>2.0380000000000002E-2</v>
      </c>
      <c r="Y91" s="35">
        <f t="shared" si="27"/>
        <v>1.8680000000000002E-2</v>
      </c>
      <c r="Z91">
        <v>0.13159999999999999</v>
      </c>
      <c r="AA91">
        <v>-4.2200000000000001E-2</v>
      </c>
      <c r="AB91">
        <v>2.5100000000000001E-2</v>
      </c>
      <c r="AC91" s="35">
        <f t="shared" si="28"/>
        <v>7.1110714285714277E-2</v>
      </c>
      <c r="AD91" s="35">
        <f t="shared" si="29"/>
        <v>4.9880000000000008E-2</v>
      </c>
      <c r="AE91" s="35">
        <f t="shared" si="29"/>
        <v>3.2780000000000004E-2</v>
      </c>
      <c r="AF91">
        <v>0.21829999999999999</v>
      </c>
      <c r="AG91">
        <v>-1.3299999999999999E-2</v>
      </c>
      <c r="AH91">
        <v>-5.0000000000000001E-3</v>
      </c>
      <c r="AI91" s="35">
        <f t="shared" si="30"/>
        <v>8.1071428571424797E-4</v>
      </c>
      <c r="AJ91" s="35">
        <f t="shared" si="31"/>
        <v>2.0980000000000006E-2</v>
      </c>
      <c r="AK91" s="35">
        <f t="shared" si="31"/>
        <v>2.6800000000000044E-3</v>
      </c>
      <c r="AL91">
        <v>0.21290000000000001</v>
      </c>
      <c r="AM91">
        <v>-1.2699999999999999E-2</v>
      </c>
      <c r="AN91">
        <v>-2.3699999999999999E-2</v>
      </c>
      <c r="AO91" s="35">
        <f t="shared" si="32"/>
        <v>2.0464999999999983E-2</v>
      </c>
      <c r="AP91" s="35">
        <f t="shared" si="33"/>
        <v>2.0380000000000002E-2</v>
      </c>
      <c r="AQ91" s="35">
        <f t="shared" si="33"/>
        <v>3.1380000000000005E-2</v>
      </c>
      <c r="AR91">
        <v>6.0699999999999997E-2</v>
      </c>
      <c r="AS91">
        <v>-3.0099999999999998E-2</v>
      </c>
      <c r="AT91">
        <v>-1.0800000000000001E-2</v>
      </c>
      <c r="AU91" s="35">
        <f t="shared" si="34"/>
        <v>2.7894285714285698E-2</v>
      </c>
      <c r="AV91" s="35">
        <f t="shared" si="35"/>
        <v>3.7780000000000001E-2</v>
      </c>
      <c r="AW91" s="35">
        <f t="shared" si="35"/>
        <v>1.8480000000000003E-2</v>
      </c>
      <c r="AX91">
        <v>5.1400000000000001E-2</v>
      </c>
      <c r="AY91">
        <v>-3.7600000000000001E-2</v>
      </c>
      <c r="AZ91">
        <v>3.5999999999999999E-3</v>
      </c>
      <c r="BA91" s="35">
        <f t="shared" si="36"/>
        <v>2.7012142857142832E-2</v>
      </c>
      <c r="BB91" s="35">
        <f t="shared" si="37"/>
        <v>4.5280000000000008E-2</v>
      </c>
      <c r="BC91" s="35">
        <f t="shared" si="37"/>
        <v>1.1280000000000005E-2</v>
      </c>
    </row>
    <row r="92" spans="1:55" ht="15">
      <c r="A92" s="1">
        <v>86</v>
      </c>
      <c r="B92">
        <v>0.24709999999999999</v>
      </c>
      <c r="C92">
        <v>-1.49E-2</v>
      </c>
      <c r="D92">
        <v>-6.7999999999999996E-3</v>
      </c>
      <c r="E92" s="34">
        <f t="shared" si="19"/>
        <v>1.0782142857142796E-2</v>
      </c>
      <c r="F92" s="34">
        <f t="shared" si="20"/>
        <v>1.7507142857142857E-2</v>
      </c>
      <c r="G92" s="34">
        <f t="shared" si="21"/>
        <v>8.8000000000000491E-4</v>
      </c>
      <c r="H92">
        <v>0.19470000000000001</v>
      </c>
      <c r="I92">
        <v>-0.01</v>
      </c>
      <c r="J92">
        <v>1.55E-2</v>
      </c>
      <c r="K92" s="35">
        <f t="shared" si="22"/>
        <v>2.7278571428571458E-2</v>
      </c>
      <c r="L92" s="35">
        <f t="shared" si="23"/>
        <v>1.7680000000000005E-2</v>
      </c>
      <c r="M92" s="35">
        <f t="shared" si="23"/>
        <v>2.3180000000000006E-2</v>
      </c>
      <c r="N92">
        <v>0.2505</v>
      </c>
      <c r="O92">
        <v>-1.5E-3</v>
      </c>
      <c r="P92">
        <v>-4.7000000000000002E-3</v>
      </c>
      <c r="Q92" s="35">
        <f t="shared" si="24"/>
        <v>1.4675000000000077E-2</v>
      </c>
      <c r="R92" s="35">
        <f t="shared" si="25"/>
        <v>6.1800000000000049E-3</v>
      </c>
      <c r="S92" s="35">
        <f t="shared" si="25"/>
        <v>2.9800000000000043E-3</v>
      </c>
      <c r="T92">
        <v>0.22339999999999999</v>
      </c>
      <c r="U92">
        <v>-1.6999999999999999E-3</v>
      </c>
      <c r="V92">
        <v>-2.2200000000000001E-2</v>
      </c>
      <c r="W92" s="35">
        <f t="shared" si="26"/>
        <v>4.5671428571428252E-3</v>
      </c>
      <c r="X92" s="35">
        <f t="shared" si="27"/>
        <v>5.9800000000000044E-3</v>
      </c>
      <c r="Y92" s="35">
        <f t="shared" si="27"/>
        <v>2.9880000000000004E-2</v>
      </c>
      <c r="Z92">
        <v>0.14710000000000001</v>
      </c>
      <c r="AA92">
        <v>-3.7199999999999997E-2</v>
      </c>
      <c r="AB92">
        <v>1.6899999999999998E-2</v>
      </c>
      <c r="AC92" s="35">
        <f t="shared" si="28"/>
        <v>5.5610714285714263E-2</v>
      </c>
      <c r="AD92" s="35">
        <f t="shared" si="29"/>
        <v>4.4880000000000003E-2</v>
      </c>
      <c r="AE92" s="35">
        <f t="shared" si="29"/>
        <v>2.4580000000000005E-2</v>
      </c>
      <c r="AF92">
        <v>0.2185</v>
      </c>
      <c r="AG92">
        <v>-2.47E-2</v>
      </c>
      <c r="AH92">
        <v>-1.0699999999999999E-2</v>
      </c>
      <c r="AI92" s="35">
        <f t="shared" si="30"/>
        <v>1.0107142857142537E-3</v>
      </c>
      <c r="AJ92" s="35">
        <f t="shared" si="31"/>
        <v>3.2380000000000006E-2</v>
      </c>
      <c r="AK92" s="35">
        <f t="shared" si="31"/>
        <v>1.8380000000000004E-2</v>
      </c>
      <c r="AL92">
        <v>0.20760000000000001</v>
      </c>
      <c r="AM92">
        <v>-2.2499999999999999E-2</v>
      </c>
      <c r="AN92">
        <v>-8.3000000000000001E-3</v>
      </c>
      <c r="AO92" s="35">
        <f t="shared" si="32"/>
        <v>1.5164999999999984E-2</v>
      </c>
      <c r="AP92" s="35">
        <f t="shared" si="33"/>
        <v>3.0180000000000005E-2</v>
      </c>
      <c r="AQ92" s="35">
        <f t="shared" si="33"/>
        <v>1.5980000000000005E-2</v>
      </c>
      <c r="AR92">
        <v>8.4500000000000006E-2</v>
      </c>
      <c r="AS92">
        <v>-2.1299999999999999E-2</v>
      </c>
      <c r="AT92">
        <v>-8.3999999999999995E-3</v>
      </c>
      <c r="AU92" s="35">
        <f t="shared" si="34"/>
        <v>4.0942857142856892E-3</v>
      </c>
      <c r="AV92" s="35">
        <f t="shared" si="35"/>
        <v>2.8980000000000006E-2</v>
      </c>
      <c r="AW92" s="35">
        <f t="shared" si="35"/>
        <v>1.6080000000000004E-2</v>
      </c>
      <c r="AX92">
        <v>7.2900000000000006E-2</v>
      </c>
      <c r="AY92">
        <v>-7.22E-2</v>
      </c>
      <c r="AZ92">
        <v>-7.9000000000000008E-3</v>
      </c>
      <c r="BA92" s="35">
        <f t="shared" si="36"/>
        <v>5.5121428571428266E-3</v>
      </c>
      <c r="BB92" s="35">
        <f t="shared" si="37"/>
        <v>7.9880000000000007E-2</v>
      </c>
      <c r="BC92" s="35">
        <f t="shared" si="37"/>
        <v>1.5580000000000005E-2</v>
      </c>
    </row>
    <row r="93" spans="1:55" ht="15">
      <c r="A93" s="1">
        <v>87</v>
      </c>
      <c r="B93">
        <v>0.24210000000000001</v>
      </c>
      <c r="C93">
        <v>-1.8800000000000001E-2</v>
      </c>
      <c r="D93">
        <v>-3.5999999999999999E-3</v>
      </c>
      <c r="E93" s="34">
        <f t="shared" si="19"/>
        <v>5.7821428571428191E-3</v>
      </c>
      <c r="F93" s="34">
        <f t="shared" si="20"/>
        <v>2.1407142857142857E-2</v>
      </c>
      <c r="G93" s="34">
        <f t="shared" si="21"/>
        <v>4.0800000000000046E-3</v>
      </c>
      <c r="H93">
        <v>0.21840000000000001</v>
      </c>
      <c r="I93">
        <v>-1.12E-2</v>
      </c>
      <c r="J93">
        <v>7.1999999999999998E-3</v>
      </c>
      <c r="K93" s="35">
        <f t="shared" si="22"/>
        <v>3.5785714285714587E-3</v>
      </c>
      <c r="L93" s="35">
        <f t="shared" si="23"/>
        <v>1.8880000000000004E-2</v>
      </c>
      <c r="M93" s="35">
        <f t="shared" si="23"/>
        <v>1.4880000000000004E-2</v>
      </c>
      <c r="N93">
        <v>0.25629999999999997</v>
      </c>
      <c r="O93">
        <v>-1.03E-2</v>
      </c>
      <c r="P93">
        <v>1.4E-3</v>
      </c>
      <c r="Q93" s="35">
        <f t="shared" si="24"/>
        <v>2.0475000000000049E-2</v>
      </c>
      <c r="R93" s="35">
        <f t="shared" si="25"/>
        <v>1.7980000000000003E-2</v>
      </c>
      <c r="S93" s="35">
        <f t="shared" si="25"/>
        <v>9.0800000000000047E-3</v>
      </c>
      <c r="T93">
        <v>0.2167</v>
      </c>
      <c r="U93">
        <v>-2.1100000000000001E-2</v>
      </c>
      <c r="V93">
        <v>-3.5000000000000001E-3</v>
      </c>
      <c r="W93" s="35">
        <f t="shared" si="26"/>
        <v>2.1328571428571585E-3</v>
      </c>
      <c r="X93" s="35">
        <f t="shared" si="27"/>
        <v>2.8780000000000007E-2</v>
      </c>
      <c r="Y93" s="35">
        <f t="shared" si="27"/>
        <v>4.1800000000000049E-3</v>
      </c>
      <c r="Z93">
        <v>0.16919999999999999</v>
      </c>
      <c r="AA93">
        <v>-3.6600000000000001E-2</v>
      </c>
      <c r="AB93">
        <v>1.0500000000000001E-2</v>
      </c>
      <c r="AC93" s="35">
        <f t="shared" si="28"/>
        <v>3.3510714285714283E-2</v>
      </c>
      <c r="AD93" s="35">
        <f t="shared" si="29"/>
        <v>4.4280000000000007E-2</v>
      </c>
      <c r="AE93" s="35">
        <f t="shared" si="29"/>
        <v>1.8180000000000005E-2</v>
      </c>
      <c r="AF93">
        <v>0.22770000000000001</v>
      </c>
      <c r="AG93">
        <v>-2.07E-2</v>
      </c>
      <c r="AH93">
        <v>5.1999999999999998E-3</v>
      </c>
      <c r="AI93" s="35">
        <f t="shared" si="30"/>
        <v>1.0210714285714267E-2</v>
      </c>
      <c r="AJ93" s="35">
        <f t="shared" si="31"/>
        <v>2.8380000000000002E-2</v>
      </c>
      <c r="AK93" s="35">
        <f t="shared" si="31"/>
        <v>1.2880000000000004E-2</v>
      </c>
      <c r="AL93">
        <v>0.21920000000000001</v>
      </c>
      <c r="AM93">
        <v>-2.35E-2</v>
      </c>
      <c r="AN93">
        <v>-6.4000000000000003E-3</v>
      </c>
      <c r="AO93" s="35">
        <f t="shared" si="32"/>
        <v>2.6764999999999983E-2</v>
      </c>
      <c r="AP93" s="35">
        <f t="shared" si="33"/>
        <v>3.1180000000000006E-2</v>
      </c>
      <c r="AQ93" s="35">
        <f t="shared" si="33"/>
        <v>1.2800000000000042E-3</v>
      </c>
      <c r="AR93">
        <v>5.0799999999999998E-2</v>
      </c>
      <c r="AS93">
        <v>-1.3100000000000001E-2</v>
      </c>
      <c r="AT93">
        <v>7.4999999999999997E-3</v>
      </c>
      <c r="AU93" s="35">
        <f t="shared" si="34"/>
        <v>3.7794285714285697E-2</v>
      </c>
      <c r="AV93" s="35">
        <f t="shared" si="35"/>
        <v>2.0780000000000007E-2</v>
      </c>
      <c r="AW93" s="35">
        <f t="shared" si="35"/>
        <v>1.5180000000000004E-2</v>
      </c>
      <c r="AX93">
        <v>0.1163</v>
      </c>
      <c r="AY93">
        <v>-4.1099999999999998E-2</v>
      </c>
      <c r="AZ93">
        <v>-1.3599999999999999E-2</v>
      </c>
      <c r="BA93" s="35">
        <f t="shared" si="36"/>
        <v>3.7887857142857168E-2</v>
      </c>
      <c r="BB93" s="35">
        <f t="shared" si="37"/>
        <v>4.8780000000000004E-2</v>
      </c>
      <c r="BC93" s="35">
        <f t="shared" si="37"/>
        <v>2.1280000000000004E-2</v>
      </c>
    </row>
    <row r="94" spans="1:55" ht="15">
      <c r="A94" s="1">
        <v>88</v>
      </c>
      <c r="B94">
        <v>0.254</v>
      </c>
      <c r="C94">
        <v>-1.7999999999999999E-2</v>
      </c>
      <c r="D94">
        <v>5.9999999999999995E-4</v>
      </c>
      <c r="E94" s="34">
        <f t="shared" si="19"/>
        <v>1.7682142857142813E-2</v>
      </c>
      <c r="F94" s="34">
        <f t="shared" si="20"/>
        <v>2.0607142857142855E-2</v>
      </c>
      <c r="G94" s="34">
        <f t="shared" si="21"/>
        <v>8.2800000000000044E-3</v>
      </c>
      <c r="H94">
        <v>0.25419999999999998</v>
      </c>
      <c r="I94">
        <v>-1.9E-2</v>
      </c>
      <c r="J94">
        <v>-3.8999999999999998E-3</v>
      </c>
      <c r="K94" s="35">
        <f t="shared" si="22"/>
        <v>3.2221428571428512E-2</v>
      </c>
      <c r="L94" s="35">
        <f t="shared" si="23"/>
        <v>2.6680000000000002E-2</v>
      </c>
      <c r="M94" s="35">
        <f t="shared" si="23"/>
        <v>3.7800000000000047E-3</v>
      </c>
      <c r="N94">
        <v>0.24879999999999999</v>
      </c>
      <c r="O94">
        <v>-1.06E-2</v>
      </c>
      <c r="P94">
        <v>6.4999999999999997E-3</v>
      </c>
      <c r="Q94" s="35">
        <f t="shared" si="24"/>
        <v>1.297500000000007E-2</v>
      </c>
      <c r="R94" s="35">
        <f t="shared" si="25"/>
        <v>1.8280000000000005E-2</v>
      </c>
      <c r="S94" s="35">
        <f t="shared" si="25"/>
        <v>1.4180000000000005E-2</v>
      </c>
      <c r="T94">
        <v>0.2384</v>
      </c>
      <c r="U94">
        <v>-6.8999999999999999E-3</v>
      </c>
      <c r="V94">
        <v>-1.7999999999999999E-2</v>
      </c>
      <c r="W94" s="35">
        <f t="shared" si="26"/>
        <v>1.9567142857142839E-2</v>
      </c>
      <c r="X94" s="35">
        <f t="shared" si="27"/>
        <v>7.8000000000000465E-4</v>
      </c>
      <c r="Y94" s="35">
        <f t="shared" si="27"/>
        <v>2.5680000000000001E-2</v>
      </c>
      <c r="Z94">
        <v>0.16309999999999999</v>
      </c>
      <c r="AA94">
        <v>-2.0899999999999998E-2</v>
      </c>
      <c r="AB94">
        <v>7.1999999999999998E-3</v>
      </c>
      <c r="AC94" s="35">
        <f t="shared" si="28"/>
        <v>3.9610714285714277E-2</v>
      </c>
      <c r="AD94" s="35">
        <f t="shared" si="29"/>
        <v>2.8580000000000001E-2</v>
      </c>
      <c r="AE94" s="35">
        <f t="shared" si="29"/>
        <v>1.4880000000000004E-2</v>
      </c>
      <c r="AF94">
        <v>0.26019999999999999</v>
      </c>
      <c r="AG94">
        <v>-6.4000000000000003E-3</v>
      </c>
      <c r="AH94">
        <v>6.3E-3</v>
      </c>
      <c r="AI94" s="35">
        <f t="shared" si="30"/>
        <v>4.2710714285714241E-2</v>
      </c>
      <c r="AJ94" s="35">
        <f t="shared" si="31"/>
        <v>1.2800000000000042E-3</v>
      </c>
      <c r="AK94" s="35">
        <f t="shared" si="31"/>
        <v>1.3980000000000005E-2</v>
      </c>
      <c r="AL94">
        <v>0.21579999999999999</v>
      </c>
      <c r="AM94">
        <v>-1.4999999999999999E-2</v>
      </c>
      <c r="AN94">
        <v>-1.8200000000000001E-2</v>
      </c>
      <c r="AO94" s="35">
        <f t="shared" si="32"/>
        <v>2.3364999999999969E-2</v>
      </c>
      <c r="AP94" s="35">
        <f t="shared" si="33"/>
        <v>2.2680000000000006E-2</v>
      </c>
      <c r="AQ94" s="35">
        <f t="shared" si="33"/>
        <v>2.5880000000000007E-2</v>
      </c>
      <c r="AR94">
        <v>6.3799999999999996E-2</v>
      </c>
      <c r="AS94">
        <v>2.9700000000000001E-2</v>
      </c>
      <c r="AT94">
        <v>1.5800000000000002E-2</v>
      </c>
      <c r="AU94" s="35">
        <f t="shared" si="34"/>
        <v>2.4794285714285699E-2</v>
      </c>
      <c r="AV94" s="35">
        <f t="shared" si="35"/>
        <v>3.7380000000000004E-2</v>
      </c>
      <c r="AW94" s="35">
        <f t="shared" si="35"/>
        <v>2.3480000000000008E-2</v>
      </c>
      <c r="AX94">
        <v>9.1600000000000001E-2</v>
      </c>
      <c r="AY94">
        <v>-5.4600000000000003E-2</v>
      </c>
      <c r="AZ94">
        <v>-1.9300000000000001E-2</v>
      </c>
      <c r="BA94" s="35">
        <f t="shared" si="36"/>
        <v>1.3187857142857168E-2</v>
      </c>
      <c r="BB94" s="35">
        <f t="shared" si="37"/>
        <v>6.2280000000000009E-2</v>
      </c>
      <c r="BC94" s="35">
        <f t="shared" si="37"/>
        <v>2.6980000000000004E-2</v>
      </c>
    </row>
    <row r="95" spans="1:55" ht="15">
      <c r="A95" s="1">
        <v>89</v>
      </c>
      <c r="B95">
        <v>0.24149999999999999</v>
      </c>
      <c r="C95">
        <v>-1.41E-2</v>
      </c>
      <c r="D95">
        <v>-3.2000000000000002E-3</v>
      </c>
      <c r="E95" s="34">
        <f t="shared" si="19"/>
        <v>5.1821428571428019E-3</v>
      </c>
      <c r="F95" s="34">
        <f t="shared" si="20"/>
        <v>1.6707142857142854E-2</v>
      </c>
      <c r="G95" s="34">
        <f t="shared" si="21"/>
        <v>4.4800000000000048E-3</v>
      </c>
      <c r="H95">
        <v>0.2374</v>
      </c>
      <c r="I95">
        <v>1.6999999999999999E-3</v>
      </c>
      <c r="J95">
        <v>1.32E-2</v>
      </c>
      <c r="K95" s="35">
        <f t="shared" si="22"/>
        <v>1.542142857142853E-2</v>
      </c>
      <c r="L95" s="35">
        <f t="shared" si="23"/>
        <v>9.3800000000000047E-3</v>
      </c>
      <c r="M95" s="35">
        <f t="shared" si="23"/>
        <v>2.0880000000000003E-2</v>
      </c>
      <c r="N95">
        <v>0.24340000000000001</v>
      </c>
      <c r="O95">
        <v>-6.3E-3</v>
      </c>
      <c r="P95">
        <v>-1E-3</v>
      </c>
      <c r="Q95" s="35">
        <f t="shared" si="24"/>
        <v>7.5750000000000817E-3</v>
      </c>
      <c r="R95" s="35">
        <f t="shared" si="25"/>
        <v>1.3800000000000045E-3</v>
      </c>
      <c r="S95" s="35">
        <f t="shared" si="25"/>
        <v>6.6800000000000045E-3</v>
      </c>
      <c r="T95">
        <v>0.23250000000000001</v>
      </c>
      <c r="U95">
        <v>-6.0000000000000001E-3</v>
      </c>
      <c r="V95">
        <v>-2.1999999999999999E-2</v>
      </c>
      <c r="W95" s="35">
        <f t="shared" si="26"/>
        <v>1.366714285714285E-2</v>
      </c>
      <c r="X95" s="35">
        <f t="shared" si="27"/>
        <v>1.6800000000000044E-3</v>
      </c>
      <c r="Y95" s="35">
        <f t="shared" si="27"/>
        <v>2.9680000000000005E-2</v>
      </c>
      <c r="Z95">
        <v>0.1502</v>
      </c>
      <c r="AA95">
        <v>-2.3999999999999998E-3</v>
      </c>
      <c r="AB95">
        <v>1.5299999999999999E-2</v>
      </c>
      <c r="AC95" s="35">
        <f t="shared" si="28"/>
        <v>5.2510714285714272E-2</v>
      </c>
      <c r="AD95" s="35">
        <f t="shared" si="29"/>
        <v>5.2800000000000052E-3</v>
      </c>
      <c r="AE95" s="35">
        <f t="shared" si="29"/>
        <v>2.2980000000000004E-2</v>
      </c>
      <c r="AF95">
        <v>0.24590000000000001</v>
      </c>
      <c r="AG95">
        <v>-8.3999999999999995E-3</v>
      </c>
      <c r="AH95">
        <v>-5.5999999999999999E-3</v>
      </c>
      <c r="AI95" s="35">
        <f t="shared" si="30"/>
        <v>2.8410714285714261E-2</v>
      </c>
      <c r="AJ95" s="35">
        <f t="shared" si="31"/>
        <v>1.6080000000000004E-2</v>
      </c>
      <c r="AK95" s="35">
        <f t="shared" si="31"/>
        <v>2.0800000000000046E-3</v>
      </c>
      <c r="AL95">
        <v>0.22650000000000001</v>
      </c>
      <c r="AM95">
        <v>-1.72E-2</v>
      </c>
      <c r="AN95">
        <v>-1.83E-2</v>
      </c>
      <c r="AO95" s="35">
        <f t="shared" si="32"/>
        <v>3.4064999999999984E-2</v>
      </c>
      <c r="AP95" s="35">
        <f t="shared" si="33"/>
        <v>2.4880000000000006E-2</v>
      </c>
      <c r="AQ95" s="35">
        <f t="shared" si="33"/>
        <v>2.5980000000000003E-2</v>
      </c>
      <c r="AR95">
        <v>9.9599999999999994E-2</v>
      </c>
      <c r="AS95">
        <v>-1.0699999999999999E-2</v>
      </c>
      <c r="AT95">
        <v>-3.8E-3</v>
      </c>
      <c r="AU95" s="35">
        <f t="shared" si="34"/>
        <v>1.1005714285714299E-2</v>
      </c>
      <c r="AV95" s="35">
        <f t="shared" si="35"/>
        <v>1.8380000000000004E-2</v>
      </c>
      <c r="AW95" s="35">
        <f t="shared" si="35"/>
        <v>3.8800000000000045E-3</v>
      </c>
      <c r="AX95">
        <v>6.0499999999999998E-2</v>
      </c>
      <c r="AY95">
        <v>-4.7800000000000002E-2</v>
      </c>
      <c r="AZ95">
        <v>6.8999999999999999E-3</v>
      </c>
      <c r="BA95" s="35">
        <f t="shared" si="36"/>
        <v>1.7912142857142835E-2</v>
      </c>
      <c r="BB95" s="35">
        <f t="shared" si="37"/>
        <v>5.5480000000000008E-2</v>
      </c>
      <c r="BC95" s="35">
        <f t="shared" si="37"/>
        <v>1.4580000000000004E-2</v>
      </c>
    </row>
    <row r="96" spans="1:55" ht="15">
      <c r="A96" s="1">
        <v>90</v>
      </c>
      <c r="B96">
        <v>0.24859999999999999</v>
      </c>
      <c r="C96">
        <v>-1.0200000000000001E-2</v>
      </c>
      <c r="D96">
        <v>-1.2999999999999999E-2</v>
      </c>
      <c r="E96" s="34">
        <f t="shared" si="19"/>
        <v>1.2282142857142797E-2</v>
      </c>
      <c r="F96" s="34">
        <f t="shared" si="20"/>
        <v>1.2807142857142857E-2</v>
      </c>
      <c r="G96" s="34">
        <f t="shared" si="21"/>
        <v>2.0680000000000004E-2</v>
      </c>
      <c r="H96">
        <v>0.25369999999999998</v>
      </c>
      <c r="I96">
        <v>-8.5000000000000006E-3</v>
      </c>
      <c r="J96">
        <v>6.1999999999999998E-3</v>
      </c>
      <c r="K96" s="35">
        <f t="shared" si="22"/>
        <v>3.1721428571428512E-2</v>
      </c>
      <c r="L96" s="35">
        <f t="shared" si="23"/>
        <v>1.6180000000000007E-2</v>
      </c>
      <c r="M96" s="35">
        <f t="shared" si="23"/>
        <v>1.3880000000000003E-2</v>
      </c>
      <c r="N96">
        <v>0.2445</v>
      </c>
      <c r="O96">
        <v>-6.4999999999999997E-3</v>
      </c>
      <c r="P96">
        <v>1.12E-2</v>
      </c>
      <c r="Q96" s="35">
        <f t="shared" si="24"/>
        <v>8.6750000000000715E-3</v>
      </c>
      <c r="R96" s="35">
        <f t="shared" si="25"/>
        <v>1.1800000000000048E-3</v>
      </c>
      <c r="S96" s="35">
        <f t="shared" si="25"/>
        <v>1.8880000000000004E-2</v>
      </c>
      <c r="T96">
        <v>0.2296</v>
      </c>
      <c r="U96">
        <v>-6.0000000000000001E-3</v>
      </c>
      <c r="V96">
        <v>-1.5299999999999999E-2</v>
      </c>
      <c r="W96" s="35">
        <f t="shared" si="26"/>
        <v>1.0767142857142836E-2</v>
      </c>
      <c r="X96" s="35">
        <f t="shared" si="27"/>
        <v>1.6800000000000044E-3</v>
      </c>
      <c r="Y96" s="35">
        <f t="shared" si="27"/>
        <v>2.2980000000000004E-2</v>
      </c>
      <c r="Z96">
        <v>0.16070000000000001</v>
      </c>
      <c r="AA96">
        <v>-1.55E-2</v>
      </c>
      <c r="AB96">
        <v>0.01</v>
      </c>
      <c r="AC96" s="35">
        <f t="shared" si="28"/>
        <v>4.2010714285714262E-2</v>
      </c>
      <c r="AD96" s="35">
        <f t="shared" si="29"/>
        <v>2.3180000000000006E-2</v>
      </c>
      <c r="AE96" s="35">
        <f t="shared" si="29"/>
        <v>1.7680000000000005E-2</v>
      </c>
      <c r="AF96">
        <v>0.21709999999999999</v>
      </c>
      <c r="AG96">
        <v>-3.56E-2</v>
      </c>
      <c r="AH96">
        <v>-7.4999999999999997E-3</v>
      </c>
      <c r="AI96" s="35">
        <f t="shared" si="30"/>
        <v>3.8928571428575864E-4</v>
      </c>
      <c r="AJ96" s="35">
        <f t="shared" si="31"/>
        <v>4.3280000000000006E-2</v>
      </c>
      <c r="AK96" s="35">
        <f t="shared" si="31"/>
        <v>1.8000000000000481E-4</v>
      </c>
      <c r="AL96">
        <v>0.20860000000000001</v>
      </c>
      <c r="AM96">
        <v>-1.41E-2</v>
      </c>
      <c r="AN96">
        <v>-2.5000000000000001E-2</v>
      </c>
      <c r="AO96" s="35">
        <f t="shared" si="32"/>
        <v>1.6164999999999985E-2</v>
      </c>
      <c r="AP96" s="35">
        <f t="shared" si="33"/>
        <v>2.1780000000000004E-2</v>
      </c>
      <c r="AQ96" s="35">
        <f t="shared" si="33"/>
        <v>3.2680000000000008E-2</v>
      </c>
      <c r="AR96">
        <v>0.1163</v>
      </c>
      <c r="AS96">
        <v>2.0400000000000001E-2</v>
      </c>
      <c r="AT96">
        <v>-2.8400000000000002E-2</v>
      </c>
      <c r="AU96" s="35">
        <f t="shared" si="34"/>
        <v>2.7705714285714306E-2</v>
      </c>
      <c r="AV96" s="35">
        <f t="shared" si="35"/>
        <v>2.8080000000000008E-2</v>
      </c>
      <c r="AW96" s="35">
        <f t="shared" si="35"/>
        <v>3.6080000000000008E-2</v>
      </c>
      <c r="AX96">
        <v>3.2800000000000003E-2</v>
      </c>
      <c r="AY96">
        <v>-1.66E-2</v>
      </c>
      <c r="AZ96">
        <v>1.0999999999999999E-2</v>
      </c>
      <c r="BA96" s="35">
        <f t="shared" si="36"/>
        <v>4.561214285714283E-2</v>
      </c>
      <c r="BB96" s="35">
        <f t="shared" si="37"/>
        <v>2.4280000000000003E-2</v>
      </c>
      <c r="BC96" s="35">
        <f t="shared" si="37"/>
        <v>1.8680000000000002E-2</v>
      </c>
    </row>
    <row r="97" spans="1:55" ht="15">
      <c r="A97" s="1">
        <v>91</v>
      </c>
      <c r="B97">
        <v>0.2298</v>
      </c>
      <c r="C97">
        <v>2.3999999999999998E-3</v>
      </c>
      <c r="D97">
        <v>-6.0000000000000001E-3</v>
      </c>
      <c r="E97" s="34">
        <f t="shared" si="19"/>
        <v>6.5178571428571863E-3</v>
      </c>
      <c r="F97" s="34">
        <f t="shared" si="20"/>
        <v>5.0071428571428558E-3</v>
      </c>
      <c r="G97" s="34">
        <f t="shared" si="21"/>
        <v>1.6800000000000044E-3</v>
      </c>
      <c r="H97">
        <v>0.2455</v>
      </c>
      <c r="I97">
        <v>1.26E-2</v>
      </c>
      <c r="J97">
        <v>-4.0000000000000001E-3</v>
      </c>
      <c r="K97" s="35">
        <f t="shared" si="22"/>
        <v>2.3521428571428526E-2</v>
      </c>
      <c r="L97" s="35">
        <f t="shared" si="23"/>
        <v>2.0280000000000006E-2</v>
      </c>
      <c r="M97" s="35">
        <f t="shared" si="23"/>
        <v>3.6800000000000044E-3</v>
      </c>
      <c r="N97">
        <v>0.2321</v>
      </c>
      <c r="O97">
        <v>1.2699999999999999E-2</v>
      </c>
      <c r="P97">
        <v>3.0000000000000001E-3</v>
      </c>
      <c r="Q97" s="35">
        <f t="shared" si="24"/>
        <v>3.7249999999999228E-3</v>
      </c>
      <c r="R97" s="35">
        <f t="shared" si="25"/>
        <v>2.0380000000000002E-2</v>
      </c>
      <c r="S97" s="35">
        <f t="shared" si="25"/>
        <v>1.0680000000000005E-2</v>
      </c>
      <c r="T97">
        <v>0.21690000000000001</v>
      </c>
      <c r="U97">
        <v>-1.1000000000000001E-3</v>
      </c>
      <c r="V97">
        <v>-2.4500000000000001E-2</v>
      </c>
      <c r="W97" s="35">
        <f t="shared" si="26"/>
        <v>1.9328571428571528E-3</v>
      </c>
      <c r="X97" s="35">
        <f t="shared" si="27"/>
        <v>6.5800000000000042E-3</v>
      </c>
      <c r="Y97" s="35">
        <f t="shared" si="27"/>
        <v>3.2180000000000007E-2</v>
      </c>
      <c r="Z97">
        <v>0.15740000000000001</v>
      </c>
      <c r="AA97">
        <v>-2.2800000000000001E-2</v>
      </c>
      <c r="AB97">
        <v>6.4999999999999997E-3</v>
      </c>
      <c r="AC97" s="35">
        <f t="shared" si="28"/>
        <v>4.531071428571426E-2</v>
      </c>
      <c r="AD97" s="35">
        <f t="shared" si="29"/>
        <v>3.0480000000000007E-2</v>
      </c>
      <c r="AE97" s="35">
        <f t="shared" si="29"/>
        <v>1.4180000000000005E-2</v>
      </c>
      <c r="AF97">
        <v>0.23419999999999999</v>
      </c>
      <c r="AG97">
        <v>-3.1E-2</v>
      </c>
      <c r="AH97">
        <v>-2.4500000000000001E-2</v>
      </c>
      <c r="AI97" s="35">
        <f t="shared" si="30"/>
        <v>1.6710714285714245E-2</v>
      </c>
      <c r="AJ97" s="35">
        <f t="shared" si="31"/>
        <v>3.8680000000000006E-2</v>
      </c>
      <c r="AK97" s="35">
        <f t="shared" si="31"/>
        <v>3.2180000000000007E-2</v>
      </c>
      <c r="AL97">
        <v>0.2238</v>
      </c>
      <c r="AM97">
        <v>-1.72E-2</v>
      </c>
      <c r="AN97">
        <v>-1.78E-2</v>
      </c>
      <c r="AO97" s="35">
        <f t="shared" si="32"/>
        <v>3.1364999999999976E-2</v>
      </c>
      <c r="AP97" s="35">
        <f t="shared" si="33"/>
        <v>2.4880000000000006E-2</v>
      </c>
      <c r="AQ97" s="35">
        <f t="shared" si="33"/>
        <v>2.5480000000000003E-2</v>
      </c>
      <c r="AR97">
        <v>0.1177</v>
      </c>
      <c r="AS97">
        <v>5.7999999999999996E-3</v>
      </c>
      <c r="AT97">
        <v>-2.9999999999999997E-4</v>
      </c>
      <c r="AU97" s="35">
        <f t="shared" si="34"/>
        <v>2.9105714285714304E-2</v>
      </c>
      <c r="AV97" s="35">
        <f t="shared" si="35"/>
        <v>1.3480000000000004E-2</v>
      </c>
      <c r="AW97" s="35">
        <f t="shared" si="35"/>
        <v>7.3800000000000046E-3</v>
      </c>
      <c r="AX97">
        <v>5.1200000000000002E-2</v>
      </c>
      <c r="AY97">
        <v>-7.3700000000000002E-2</v>
      </c>
      <c r="AZ97">
        <v>1.17E-2</v>
      </c>
      <c r="BA97" s="35">
        <f t="shared" si="36"/>
        <v>2.7212142857142831E-2</v>
      </c>
      <c r="BB97" s="35">
        <f t="shared" si="37"/>
        <v>8.1380000000000008E-2</v>
      </c>
      <c r="BC97" s="35">
        <f t="shared" si="37"/>
        <v>1.9380000000000005E-2</v>
      </c>
    </row>
    <row r="98" spans="1:55" ht="15">
      <c r="A98" s="1">
        <v>92</v>
      </c>
      <c r="B98">
        <v>0.23899999999999999</v>
      </c>
      <c r="C98">
        <v>-1.0699999999999999E-2</v>
      </c>
      <c r="D98">
        <v>-5.7999999999999996E-3</v>
      </c>
      <c r="E98" s="34">
        <f t="shared" si="19"/>
        <v>2.6821428571427997E-3</v>
      </c>
      <c r="F98" s="34">
        <f t="shared" si="20"/>
        <v>1.3307142857142854E-2</v>
      </c>
      <c r="G98" s="34">
        <f t="shared" si="21"/>
        <v>1.8800000000000049E-3</v>
      </c>
      <c r="H98">
        <v>0.25309999999999999</v>
      </c>
      <c r="I98">
        <v>9.1999999999999998E-3</v>
      </c>
      <c r="J98">
        <v>-2.3999999999999998E-3</v>
      </c>
      <c r="K98" s="35">
        <f t="shared" si="22"/>
        <v>3.1121428571428522E-2</v>
      </c>
      <c r="L98" s="35">
        <f t="shared" si="23"/>
        <v>1.6880000000000006E-2</v>
      </c>
      <c r="M98" s="35">
        <f t="shared" si="23"/>
        <v>5.2800000000000052E-3</v>
      </c>
      <c r="N98">
        <v>0.22800000000000001</v>
      </c>
      <c r="O98">
        <v>-1.4E-3</v>
      </c>
      <c r="P98">
        <v>-8.0000000000000004E-4</v>
      </c>
      <c r="Q98" s="35">
        <f t="shared" si="24"/>
        <v>7.8249999999999154E-3</v>
      </c>
      <c r="R98" s="35">
        <f t="shared" si="25"/>
        <v>6.2800000000000043E-3</v>
      </c>
      <c r="S98" s="35">
        <f t="shared" si="25"/>
        <v>6.8800000000000042E-3</v>
      </c>
      <c r="T98">
        <v>0.20549999999999999</v>
      </c>
      <c r="U98">
        <v>-5.8999999999999999E-3</v>
      </c>
      <c r="V98">
        <v>-9.4000000000000004E-3</v>
      </c>
      <c r="W98" s="35">
        <f t="shared" si="26"/>
        <v>1.3332857142857174E-2</v>
      </c>
      <c r="X98" s="35">
        <f t="shared" si="27"/>
        <v>1.7800000000000047E-3</v>
      </c>
      <c r="Y98" s="35">
        <f t="shared" si="27"/>
        <v>1.7080000000000005E-2</v>
      </c>
      <c r="Z98">
        <v>0.19550000000000001</v>
      </c>
      <c r="AA98">
        <v>-4.6399999999999997E-2</v>
      </c>
      <c r="AB98">
        <v>1.3899999999999999E-2</v>
      </c>
      <c r="AC98" s="35">
        <f t="shared" si="28"/>
        <v>7.2107142857142648E-3</v>
      </c>
      <c r="AD98" s="35">
        <f t="shared" si="29"/>
        <v>5.4080000000000003E-2</v>
      </c>
      <c r="AE98" s="35">
        <f t="shared" si="29"/>
        <v>2.1580000000000002E-2</v>
      </c>
      <c r="AF98">
        <v>0.21790000000000001</v>
      </c>
      <c r="AG98">
        <v>-3.61E-2</v>
      </c>
      <c r="AH98">
        <v>-7.6E-3</v>
      </c>
      <c r="AI98" s="35">
        <f t="shared" si="30"/>
        <v>4.1071428571426427E-4</v>
      </c>
      <c r="AJ98" s="35">
        <f t="shared" si="31"/>
        <v>4.3780000000000006E-2</v>
      </c>
      <c r="AK98" s="35">
        <f t="shared" si="31"/>
        <v>8.0000000000004547E-5</v>
      </c>
      <c r="AL98">
        <v>0.2162</v>
      </c>
      <c r="AM98">
        <v>-1.6500000000000001E-2</v>
      </c>
      <c r="AN98">
        <v>-1.6199999999999999E-2</v>
      </c>
      <c r="AO98" s="35">
        <f t="shared" si="32"/>
        <v>2.3764999999999981E-2</v>
      </c>
      <c r="AP98" s="35">
        <f t="shared" si="33"/>
        <v>2.4180000000000007E-2</v>
      </c>
      <c r="AQ98" s="35">
        <f t="shared" si="33"/>
        <v>2.3880000000000005E-2</v>
      </c>
      <c r="AR98">
        <v>0.12959999999999999</v>
      </c>
      <c r="AS98">
        <v>9.2999999999999992E-3</v>
      </c>
      <c r="AT98">
        <v>-3.3E-3</v>
      </c>
      <c r="AU98" s="35">
        <f t="shared" si="34"/>
        <v>4.1005714285714298E-2</v>
      </c>
      <c r="AV98" s="35">
        <f t="shared" si="35"/>
        <v>1.6980000000000002E-2</v>
      </c>
      <c r="AW98" s="35">
        <f t="shared" si="35"/>
        <v>4.3800000000000045E-3</v>
      </c>
      <c r="AX98">
        <v>5.8599999999999999E-2</v>
      </c>
      <c r="AY98">
        <v>-6.6000000000000003E-2</v>
      </c>
      <c r="AZ98">
        <v>2.9700000000000001E-2</v>
      </c>
      <c r="BA98" s="35">
        <f t="shared" si="36"/>
        <v>1.9812142857142834E-2</v>
      </c>
      <c r="BB98" s="35">
        <f t="shared" si="37"/>
        <v>7.3680000000000009E-2</v>
      </c>
      <c r="BC98" s="35">
        <f t="shared" si="37"/>
        <v>3.7380000000000004E-2</v>
      </c>
    </row>
    <row r="99" spans="1:55" ht="15">
      <c r="A99" s="1">
        <v>93</v>
      </c>
      <c r="B99">
        <v>0.22239999999999999</v>
      </c>
      <c r="C99">
        <v>-1.35E-2</v>
      </c>
      <c r="D99">
        <v>-7.1999999999999998E-3</v>
      </c>
      <c r="E99" s="34">
        <f t="shared" si="19"/>
        <v>1.3917857142857204E-2</v>
      </c>
      <c r="F99" s="34">
        <f t="shared" si="20"/>
        <v>1.6107142857142855E-2</v>
      </c>
      <c r="G99" s="34">
        <f t="shared" si="21"/>
        <v>4.8000000000000473E-4</v>
      </c>
      <c r="H99">
        <v>0.24179999999999999</v>
      </c>
      <c r="I99">
        <v>5.7000000000000002E-3</v>
      </c>
      <c r="J99">
        <v>-5.0000000000000001E-3</v>
      </c>
      <c r="K99" s="35">
        <f t="shared" si="22"/>
        <v>1.9821428571428518E-2</v>
      </c>
      <c r="L99" s="35">
        <f t="shared" si="23"/>
        <v>1.3380000000000005E-2</v>
      </c>
      <c r="M99" s="35">
        <f t="shared" si="23"/>
        <v>2.6800000000000044E-3</v>
      </c>
      <c r="N99">
        <v>0.22770000000000001</v>
      </c>
      <c r="O99">
        <v>-6.0000000000000001E-3</v>
      </c>
      <c r="P99">
        <v>-5.9999999999999995E-4</v>
      </c>
      <c r="Q99" s="35">
        <f t="shared" si="24"/>
        <v>8.1249999999999101E-3</v>
      </c>
      <c r="R99" s="35">
        <f t="shared" si="25"/>
        <v>1.6800000000000044E-3</v>
      </c>
      <c r="S99" s="35">
        <f t="shared" si="25"/>
        <v>7.0800000000000047E-3</v>
      </c>
      <c r="T99">
        <v>0.20119999999999999</v>
      </c>
      <c r="U99">
        <v>-2.3E-3</v>
      </c>
      <c r="V99">
        <v>3.8999999999999998E-3</v>
      </c>
      <c r="W99" s="35">
        <f t="shared" si="26"/>
        <v>1.7632857142857172E-2</v>
      </c>
      <c r="X99" s="35">
        <f t="shared" si="27"/>
        <v>5.3800000000000046E-3</v>
      </c>
      <c r="Y99" s="35">
        <f t="shared" si="27"/>
        <v>1.1580000000000003E-2</v>
      </c>
      <c r="Z99">
        <v>0.20180000000000001</v>
      </c>
      <c r="AA99">
        <v>-3.8800000000000001E-2</v>
      </c>
      <c r="AB99">
        <v>7.1999999999999998E-3</v>
      </c>
      <c r="AC99" s="35">
        <f t="shared" si="28"/>
        <v>9.1071428571426472E-4</v>
      </c>
      <c r="AD99" s="35">
        <f t="shared" si="29"/>
        <v>4.6480000000000007E-2</v>
      </c>
      <c r="AE99" s="35">
        <f t="shared" si="29"/>
        <v>1.4880000000000004E-2</v>
      </c>
      <c r="AF99">
        <v>0.2228</v>
      </c>
      <c r="AG99">
        <v>-2.07E-2</v>
      </c>
      <c r="AH99">
        <v>2.3E-2</v>
      </c>
      <c r="AI99" s="35">
        <f t="shared" si="30"/>
        <v>5.310714285714252E-3</v>
      </c>
      <c r="AJ99" s="35">
        <f t="shared" si="31"/>
        <v>2.8380000000000002E-2</v>
      </c>
      <c r="AK99" s="35">
        <f t="shared" si="31"/>
        <v>3.0680000000000006E-2</v>
      </c>
      <c r="AL99">
        <v>0.21149999999999999</v>
      </c>
      <c r="AM99">
        <v>-1.8200000000000001E-2</v>
      </c>
      <c r="AN99">
        <v>-2.24E-2</v>
      </c>
      <c r="AO99" s="35">
        <f t="shared" si="32"/>
        <v>1.9064999999999971E-2</v>
      </c>
      <c r="AP99" s="35">
        <f t="shared" si="33"/>
        <v>2.5880000000000007E-2</v>
      </c>
      <c r="AQ99" s="35">
        <f t="shared" si="33"/>
        <v>3.0080000000000003E-2</v>
      </c>
      <c r="AR99">
        <v>0.1275</v>
      </c>
      <c r="AS99">
        <v>1.67E-2</v>
      </c>
      <c r="AT99">
        <v>-2.3400000000000001E-2</v>
      </c>
      <c r="AU99" s="35">
        <f t="shared" si="34"/>
        <v>3.8905714285714307E-2</v>
      </c>
      <c r="AV99" s="35">
        <f t="shared" si="35"/>
        <v>2.4380000000000006E-2</v>
      </c>
      <c r="AW99" s="35">
        <f t="shared" si="35"/>
        <v>3.1080000000000003E-2</v>
      </c>
      <c r="AX99">
        <v>9.2700000000000005E-2</v>
      </c>
      <c r="AY99">
        <v>-2.2700000000000001E-2</v>
      </c>
      <c r="AZ99">
        <v>2.8500000000000001E-2</v>
      </c>
      <c r="BA99" s="35">
        <f t="shared" si="36"/>
        <v>1.4287857142857172E-2</v>
      </c>
      <c r="BB99" s="35">
        <f t="shared" si="37"/>
        <v>3.0380000000000004E-2</v>
      </c>
      <c r="BC99" s="35">
        <f t="shared" si="37"/>
        <v>3.6180000000000004E-2</v>
      </c>
    </row>
    <row r="100" spans="1:55" ht="15">
      <c r="A100" s="1">
        <v>94</v>
      </c>
      <c r="B100">
        <v>0.222</v>
      </c>
      <c r="C100">
        <v>-7.3000000000000001E-3</v>
      </c>
      <c r="D100">
        <v>9.4000000000000004E-3</v>
      </c>
      <c r="E100" s="34">
        <f t="shared" si="19"/>
        <v>1.4317857142857188E-2</v>
      </c>
      <c r="F100" s="34">
        <f t="shared" si="20"/>
        <v>9.9071428571428557E-3</v>
      </c>
      <c r="G100" s="34">
        <f t="shared" si="21"/>
        <v>1.7080000000000005E-2</v>
      </c>
      <c r="H100">
        <v>0.2293</v>
      </c>
      <c r="I100">
        <v>-1.1900000000000001E-2</v>
      </c>
      <c r="J100">
        <v>-1.32E-2</v>
      </c>
      <c r="K100" s="35">
        <f t="shared" si="22"/>
        <v>7.3214285714285343E-3</v>
      </c>
      <c r="L100" s="35">
        <f t="shared" si="23"/>
        <v>1.9580000000000007E-2</v>
      </c>
      <c r="M100" s="35">
        <f t="shared" si="23"/>
        <v>2.0880000000000003E-2</v>
      </c>
      <c r="N100">
        <v>0.2339</v>
      </c>
      <c r="O100">
        <v>2.3E-3</v>
      </c>
      <c r="P100">
        <v>5.0000000000000001E-4</v>
      </c>
      <c r="Q100" s="35">
        <f t="shared" si="24"/>
        <v>1.9249999999999268E-3</v>
      </c>
      <c r="R100" s="35">
        <f t="shared" si="25"/>
        <v>9.9800000000000045E-3</v>
      </c>
      <c r="S100" s="35">
        <f t="shared" si="25"/>
        <v>8.180000000000005E-3</v>
      </c>
      <c r="T100">
        <v>0.1925</v>
      </c>
      <c r="U100">
        <v>7.6E-3</v>
      </c>
      <c r="V100">
        <v>-6.6E-3</v>
      </c>
      <c r="W100" s="35">
        <f t="shared" si="26"/>
        <v>2.6332857142857158E-2</v>
      </c>
      <c r="X100" s="35">
        <f t="shared" si="27"/>
        <v>1.5280000000000005E-2</v>
      </c>
      <c r="Y100" s="35">
        <f t="shared" si="27"/>
        <v>1.0800000000000046E-3</v>
      </c>
      <c r="Z100">
        <v>0.19400000000000001</v>
      </c>
      <c r="AA100">
        <v>-5.0299999999999997E-2</v>
      </c>
      <c r="AB100">
        <v>1.24E-2</v>
      </c>
      <c r="AC100" s="35">
        <f t="shared" si="28"/>
        <v>8.7107142857142661E-3</v>
      </c>
      <c r="AD100" s="35">
        <f t="shared" si="29"/>
        <v>5.7980000000000004E-2</v>
      </c>
      <c r="AE100" s="35">
        <f t="shared" si="29"/>
        <v>2.0080000000000004E-2</v>
      </c>
      <c r="AF100">
        <v>0.22289999999999999</v>
      </c>
      <c r="AG100">
        <v>-2.0299999999999999E-2</v>
      </c>
      <c r="AH100">
        <v>9.7999999999999997E-3</v>
      </c>
      <c r="AI100" s="35">
        <f t="shared" si="30"/>
        <v>5.410714285714241E-3</v>
      </c>
      <c r="AJ100" s="35">
        <f t="shared" si="31"/>
        <v>2.7980000000000005E-2</v>
      </c>
      <c r="AK100" s="35">
        <f t="shared" si="31"/>
        <v>1.7480000000000002E-2</v>
      </c>
      <c r="AL100">
        <v>0.1943</v>
      </c>
      <c r="AM100">
        <v>-2.8E-3</v>
      </c>
      <c r="AN100">
        <v>-0.02</v>
      </c>
      <c r="AO100" s="35">
        <f t="shared" si="32"/>
        <v>1.8649999999999778E-3</v>
      </c>
      <c r="AP100" s="35">
        <f t="shared" si="33"/>
        <v>4.8800000000000041E-3</v>
      </c>
      <c r="AQ100" s="35">
        <f t="shared" si="33"/>
        <v>2.7680000000000003E-2</v>
      </c>
      <c r="AR100">
        <v>0.112</v>
      </c>
      <c r="AS100">
        <v>2.0000000000000001E-4</v>
      </c>
      <c r="AT100">
        <v>-2.5700000000000001E-2</v>
      </c>
      <c r="AU100" s="35">
        <f t="shared" si="34"/>
        <v>2.3405714285714307E-2</v>
      </c>
      <c r="AV100" s="35">
        <f t="shared" si="35"/>
        <v>7.8800000000000051E-3</v>
      </c>
      <c r="AW100" s="35">
        <f t="shared" si="35"/>
        <v>3.3380000000000007E-2</v>
      </c>
      <c r="AX100">
        <v>8.9599999999999999E-2</v>
      </c>
      <c r="AY100">
        <v>-2.3199999999999998E-2</v>
      </c>
      <c r="AZ100">
        <v>1.6799999999999999E-2</v>
      </c>
      <c r="BA100" s="35">
        <f t="shared" si="36"/>
        <v>1.1187857142857166E-2</v>
      </c>
      <c r="BB100" s="35">
        <f t="shared" si="37"/>
        <v>3.0880000000000005E-2</v>
      </c>
      <c r="BC100" s="35">
        <f t="shared" si="37"/>
        <v>2.4480000000000002E-2</v>
      </c>
    </row>
    <row r="101" spans="1:55" ht="15">
      <c r="A101" s="1">
        <v>95</v>
      </c>
      <c r="B101">
        <v>0.21920000000000001</v>
      </c>
      <c r="C101">
        <v>-1.2200000000000001E-2</v>
      </c>
      <c r="D101">
        <v>-5.9999999999999995E-4</v>
      </c>
      <c r="E101" s="34">
        <f t="shared" si="19"/>
        <v>1.7117857142857185E-2</v>
      </c>
      <c r="F101" s="34">
        <f t="shared" si="20"/>
        <v>1.4807142857142856E-2</v>
      </c>
      <c r="G101" s="34">
        <f t="shared" si="21"/>
        <v>7.0800000000000047E-3</v>
      </c>
      <c r="H101">
        <v>0.2324</v>
      </c>
      <c r="I101">
        <v>4.7999999999999996E-3</v>
      </c>
      <c r="J101">
        <v>1E-4</v>
      </c>
      <c r="K101" s="35">
        <f t="shared" si="22"/>
        <v>1.0421428571428526E-2</v>
      </c>
      <c r="L101" s="35">
        <f t="shared" si="23"/>
        <v>1.2480000000000005E-2</v>
      </c>
      <c r="M101" s="35">
        <f t="shared" si="23"/>
        <v>7.7800000000000048E-3</v>
      </c>
      <c r="N101">
        <v>0.23569999999999999</v>
      </c>
      <c r="O101">
        <v>5.0000000000000001E-4</v>
      </c>
      <c r="P101">
        <v>3.2000000000000002E-3</v>
      </c>
      <c r="Q101" s="35">
        <f t="shared" si="24"/>
        <v>1.2499999999993072E-4</v>
      </c>
      <c r="R101" s="35">
        <f t="shared" si="25"/>
        <v>8.180000000000005E-3</v>
      </c>
      <c r="S101" s="35">
        <f t="shared" si="25"/>
        <v>1.0880000000000004E-2</v>
      </c>
      <c r="T101">
        <v>0.19040000000000001</v>
      </c>
      <c r="U101">
        <v>1.5E-3</v>
      </c>
      <c r="V101">
        <v>-2.7000000000000001E-3</v>
      </c>
      <c r="W101" s="35">
        <f t="shared" si="26"/>
        <v>2.8432857142857149E-2</v>
      </c>
      <c r="X101" s="35">
        <f t="shared" si="27"/>
        <v>9.1800000000000041E-3</v>
      </c>
      <c r="Y101" s="35">
        <f t="shared" si="27"/>
        <v>4.9800000000000044E-3</v>
      </c>
      <c r="Z101">
        <v>0.21890000000000001</v>
      </c>
      <c r="AA101">
        <v>-2.6700000000000002E-2</v>
      </c>
      <c r="AB101">
        <v>-8.0999999999999996E-3</v>
      </c>
      <c r="AC101" s="35">
        <f t="shared" si="28"/>
        <v>1.6189285714285739E-2</v>
      </c>
      <c r="AD101" s="35">
        <f t="shared" si="29"/>
        <v>3.4380000000000008E-2</v>
      </c>
      <c r="AE101" s="35">
        <f t="shared" si="29"/>
        <v>1.5780000000000002E-2</v>
      </c>
      <c r="AF101">
        <v>0.2145</v>
      </c>
      <c r="AG101">
        <v>-4.0800000000000003E-2</v>
      </c>
      <c r="AH101">
        <v>5.1999999999999998E-3</v>
      </c>
      <c r="AI101" s="35">
        <f t="shared" si="30"/>
        <v>2.9892857142857499E-3</v>
      </c>
      <c r="AJ101" s="35">
        <f t="shared" si="31"/>
        <v>4.8480000000000009E-2</v>
      </c>
      <c r="AK101" s="35">
        <f t="shared" si="31"/>
        <v>1.2880000000000004E-2</v>
      </c>
      <c r="AL101">
        <v>0.21490000000000001</v>
      </c>
      <c r="AM101">
        <v>-1.34E-2</v>
      </c>
      <c r="AN101">
        <v>-1.7500000000000002E-2</v>
      </c>
      <c r="AO101" s="35">
        <f t="shared" si="32"/>
        <v>2.2464999999999985E-2</v>
      </c>
      <c r="AP101" s="35">
        <f t="shared" si="33"/>
        <v>2.1080000000000005E-2</v>
      </c>
      <c r="AQ101" s="35">
        <f t="shared" si="33"/>
        <v>2.5180000000000008E-2</v>
      </c>
      <c r="AR101">
        <v>8.2900000000000001E-2</v>
      </c>
      <c r="AS101">
        <v>-4.7500000000000001E-2</v>
      </c>
      <c r="AT101">
        <v>-2.3099999999999999E-2</v>
      </c>
      <c r="AU101" s="35">
        <f t="shared" si="34"/>
        <v>5.6942857142856934E-3</v>
      </c>
      <c r="AV101" s="35">
        <f t="shared" si="35"/>
        <v>5.5180000000000007E-2</v>
      </c>
      <c r="AW101" s="35">
        <f t="shared" si="35"/>
        <v>3.0780000000000002E-2</v>
      </c>
      <c r="AX101">
        <v>5.4800000000000001E-2</v>
      </c>
      <c r="AY101">
        <v>-2.2800000000000001E-2</v>
      </c>
      <c r="AZ101">
        <v>6.6E-3</v>
      </c>
      <c r="BA101" s="35">
        <f t="shared" si="36"/>
        <v>2.3612142857142832E-2</v>
      </c>
      <c r="BB101" s="35">
        <f t="shared" si="37"/>
        <v>3.0480000000000007E-2</v>
      </c>
      <c r="BC101" s="35">
        <f t="shared" si="37"/>
        <v>1.4280000000000004E-2</v>
      </c>
    </row>
    <row r="102" spans="1:55" ht="15">
      <c r="A102" s="1">
        <v>96</v>
      </c>
      <c r="B102">
        <v>0.2465</v>
      </c>
      <c r="C102">
        <v>-2.3999999999999998E-3</v>
      </c>
      <c r="D102">
        <v>-3.7000000000000002E-3</v>
      </c>
      <c r="E102" s="34">
        <f t="shared" si="19"/>
        <v>1.0182142857142806E-2</v>
      </c>
      <c r="F102" s="34">
        <f t="shared" si="20"/>
        <v>2.0714285714285583E-4</v>
      </c>
      <c r="G102" s="34">
        <f t="shared" si="21"/>
        <v>3.9800000000000044E-3</v>
      </c>
      <c r="H102">
        <v>0.2437</v>
      </c>
      <c r="I102">
        <v>7.7999999999999996E-3</v>
      </c>
      <c r="J102">
        <v>6.7999999999999996E-3</v>
      </c>
      <c r="K102" s="35">
        <f t="shared" si="22"/>
        <v>2.172142857142853E-2</v>
      </c>
      <c r="L102" s="35">
        <f t="shared" si="23"/>
        <v>1.5480000000000004E-2</v>
      </c>
      <c r="M102" s="35">
        <f t="shared" si="23"/>
        <v>1.4480000000000003E-2</v>
      </c>
      <c r="N102">
        <v>0.23089999999999999</v>
      </c>
      <c r="O102">
        <v>2.07E-2</v>
      </c>
      <c r="P102">
        <v>-1.1000000000000001E-3</v>
      </c>
      <c r="Q102" s="35">
        <f t="shared" si="24"/>
        <v>4.9249999999999294E-3</v>
      </c>
      <c r="R102" s="35">
        <f t="shared" si="25"/>
        <v>2.8380000000000002E-2</v>
      </c>
      <c r="S102" s="35">
        <f t="shared" si="25"/>
        <v>6.5800000000000042E-3</v>
      </c>
      <c r="T102">
        <v>0.23730000000000001</v>
      </c>
      <c r="U102">
        <v>4.7000000000000002E-3</v>
      </c>
      <c r="V102">
        <v>-2.2100000000000002E-2</v>
      </c>
      <c r="W102" s="35">
        <f t="shared" si="26"/>
        <v>1.8467142857142849E-2</v>
      </c>
      <c r="X102" s="35">
        <f t="shared" si="27"/>
        <v>1.2380000000000006E-2</v>
      </c>
      <c r="Y102" s="35">
        <f t="shared" si="27"/>
        <v>2.9780000000000008E-2</v>
      </c>
      <c r="Z102">
        <v>0.19670000000000001</v>
      </c>
      <c r="AA102">
        <v>-3.3700000000000001E-2</v>
      </c>
      <c r="AB102">
        <v>9.4999999999999998E-3</v>
      </c>
      <c r="AC102" s="35">
        <f t="shared" si="28"/>
        <v>6.0107142857142581E-3</v>
      </c>
      <c r="AD102" s="35">
        <f t="shared" si="29"/>
        <v>4.1380000000000007E-2</v>
      </c>
      <c r="AE102" s="35">
        <f t="shared" si="29"/>
        <v>1.7180000000000004E-2</v>
      </c>
      <c r="AF102">
        <v>0.21759999999999999</v>
      </c>
      <c r="AG102">
        <v>-3.6499999999999998E-2</v>
      </c>
      <c r="AH102">
        <v>6.4999999999999997E-3</v>
      </c>
      <c r="AI102" s="35">
        <f t="shared" si="30"/>
        <v>1.107142857142418E-4</v>
      </c>
      <c r="AJ102" s="35">
        <f t="shared" si="31"/>
        <v>4.4180000000000004E-2</v>
      </c>
      <c r="AK102" s="35">
        <f t="shared" si="31"/>
        <v>1.4180000000000005E-2</v>
      </c>
      <c r="AL102">
        <v>0.19700000000000001</v>
      </c>
      <c r="AM102">
        <v>-9.4000000000000004E-3</v>
      </c>
      <c r="AN102">
        <v>-1.2E-2</v>
      </c>
      <c r="AO102" s="35">
        <f t="shared" si="32"/>
        <v>4.5649999999999857E-3</v>
      </c>
      <c r="AP102" s="35">
        <f t="shared" si="33"/>
        <v>1.7080000000000005E-2</v>
      </c>
      <c r="AQ102" s="35">
        <f t="shared" si="33"/>
        <v>1.9680000000000003E-2</v>
      </c>
      <c r="AR102">
        <v>7.5999999999999998E-2</v>
      </c>
      <c r="AS102">
        <v>-6.3299999999999995E-2</v>
      </c>
      <c r="AT102">
        <v>-4.4000000000000003E-3</v>
      </c>
      <c r="AU102" s="35">
        <f t="shared" si="34"/>
        <v>1.2594285714285697E-2</v>
      </c>
      <c r="AV102" s="35">
        <f t="shared" si="35"/>
        <v>7.0980000000000001E-2</v>
      </c>
      <c r="AW102" s="35">
        <f t="shared" si="35"/>
        <v>3.2800000000000043E-3</v>
      </c>
      <c r="AX102">
        <v>0.11360000000000001</v>
      </c>
      <c r="AY102">
        <v>-3.5999999999999997E-2</v>
      </c>
      <c r="AZ102">
        <v>1.8700000000000001E-2</v>
      </c>
      <c r="BA102" s="35">
        <f t="shared" si="36"/>
        <v>3.5187857142857173E-2</v>
      </c>
      <c r="BB102" s="35">
        <f t="shared" si="37"/>
        <v>4.3680000000000004E-2</v>
      </c>
      <c r="BC102" s="35">
        <f t="shared" si="37"/>
        <v>2.6380000000000008E-2</v>
      </c>
    </row>
    <row r="103" spans="1:55" ht="15">
      <c r="A103" s="1">
        <v>97</v>
      </c>
      <c r="B103">
        <v>0.2394</v>
      </c>
      <c r="C103">
        <v>-8.2000000000000007E-3</v>
      </c>
      <c r="D103">
        <v>-8.5000000000000006E-3</v>
      </c>
      <c r="E103" s="34">
        <f t="shared" si="19"/>
        <v>3.0821428571428111E-3</v>
      </c>
      <c r="F103" s="34">
        <f t="shared" si="20"/>
        <v>1.0807142857142855E-2</v>
      </c>
      <c r="G103" s="34">
        <f t="shared" si="21"/>
        <v>1.6180000000000007E-2</v>
      </c>
      <c r="H103">
        <v>0.27</v>
      </c>
      <c r="I103">
        <v>-2.6599999999999999E-2</v>
      </c>
      <c r="J103">
        <v>7.1999999999999998E-3</v>
      </c>
      <c r="K103" s="35">
        <f t="shared" si="22"/>
        <v>4.8021428571428548E-2</v>
      </c>
      <c r="L103" s="35">
        <f t="shared" si="23"/>
        <v>3.4280000000000005E-2</v>
      </c>
      <c r="M103" s="35">
        <f t="shared" si="23"/>
        <v>1.4880000000000004E-2</v>
      </c>
      <c r="N103">
        <v>0.23200000000000001</v>
      </c>
      <c r="O103">
        <v>3.7000000000000002E-3</v>
      </c>
      <c r="P103">
        <v>1.14E-2</v>
      </c>
      <c r="Q103" s="35">
        <f t="shared" si="24"/>
        <v>3.8249999999999118E-3</v>
      </c>
      <c r="R103" s="35">
        <f t="shared" si="25"/>
        <v>1.1380000000000005E-2</v>
      </c>
      <c r="S103" s="35">
        <f t="shared" si="25"/>
        <v>1.9080000000000007E-2</v>
      </c>
      <c r="T103">
        <v>0.23949999999999999</v>
      </c>
      <c r="U103">
        <v>-1.9400000000000001E-2</v>
      </c>
      <c r="V103">
        <v>-2.76E-2</v>
      </c>
      <c r="W103" s="35">
        <f t="shared" si="26"/>
        <v>2.0667142857142828E-2</v>
      </c>
      <c r="X103" s="35">
        <f t="shared" si="27"/>
        <v>2.7080000000000007E-2</v>
      </c>
      <c r="Y103" s="35">
        <f t="shared" si="27"/>
        <v>3.5280000000000006E-2</v>
      </c>
      <c r="Z103">
        <v>0.185</v>
      </c>
      <c r="AA103">
        <v>-2.01E-2</v>
      </c>
      <c r="AB103">
        <v>1.67E-2</v>
      </c>
      <c r="AC103" s="35">
        <f t="shared" si="28"/>
        <v>1.7710714285714274E-2</v>
      </c>
      <c r="AD103" s="35">
        <f t="shared" si="29"/>
        <v>2.7780000000000006E-2</v>
      </c>
      <c r="AE103" s="35">
        <f t="shared" si="29"/>
        <v>2.4380000000000006E-2</v>
      </c>
      <c r="AF103">
        <v>0.21060000000000001</v>
      </c>
      <c r="AG103">
        <v>-1.9900000000000001E-2</v>
      </c>
      <c r="AH103">
        <v>1.14E-2</v>
      </c>
      <c r="AI103" s="35">
        <f t="shared" si="30"/>
        <v>6.8892857142857367E-3</v>
      </c>
      <c r="AJ103" s="35">
        <f t="shared" si="31"/>
        <v>2.7580000000000007E-2</v>
      </c>
      <c r="AK103" s="35">
        <f t="shared" si="31"/>
        <v>1.9080000000000007E-2</v>
      </c>
      <c r="AL103">
        <v>0.19850000000000001</v>
      </c>
      <c r="AM103">
        <v>-6.4000000000000003E-3</v>
      </c>
      <c r="AN103">
        <v>-7.0000000000000001E-3</v>
      </c>
      <c r="AO103" s="35">
        <f t="shared" si="32"/>
        <v>6.0649999999999871E-3</v>
      </c>
      <c r="AP103" s="35">
        <f t="shared" si="33"/>
        <v>1.2800000000000042E-3</v>
      </c>
      <c r="AQ103" s="35">
        <f t="shared" si="33"/>
        <v>6.8000000000000439E-4</v>
      </c>
      <c r="AR103">
        <v>8.4400000000000003E-2</v>
      </c>
      <c r="AS103">
        <v>-5.2299999999999999E-2</v>
      </c>
      <c r="AT103">
        <v>-5.1999999999999998E-3</v>
      </c>
      <c r="AU103" s="35">
        <f t="shared" si="34"/>
        <v>4.1942857142856921E-3</v>
      </c>
      <c r="AV103" s="35">
        <f t="shared" si="35"/>
        <v>5.9980000000000006E-2</v>
      </c>
      <c r="AW103" s="35">
        <f t="shared" si="35"/>
        <v>2.4800000000000048E-3</v>
      </c>
      <c r="AX103">
        <v>0.15310000000000001</v>
      </c>
      <c r="AY103">
        <v>1.9E-2</v>
      </c>
      <c r="AZ103">
        <v>-4.3E-3</v>
      </c>
      <c r="BA103" s="35">
        <f t="shared" si="36"/>
        <v>7.4687857142857181E-2</v>
      </c>
      <c r="BB103" s="35">
        <f t="shared" si="37"/>
        <v>2.6680000000000002E-2</v>
      </c>
      <c r="BC103" s="35">
        <f t="shared" si="37"/>
        <v>3.3800000000000045E-3</v>
      </c>
    </row>
    <row r="104" spans="1:55" ht="15">
      <c r="A104" s="1">
        <v>98</v>
      </c>
      <c r="B104">
        <v>0.24479999999999999</v>
      </c>
      <c r="C104">
        <v>-1.04E-2</v>
      </c>
      <c r="D104">
        <v>-1.7100000000000001E-2</v>
      </c>
      <c r="E104" s="34">
        <f t="shared" si="19"/>
        <v>8.4821428571427993E-3</v>
      </c>
      <c r="F104" s="34">
        <f t="shared" si="20"/>
        <v>1.3007142857142856E-2</v>
      </c>
      <c r="G104" s="34">
        <f t="shared" si="21"/>
        <v>2.4780000000000003E-2</v>
      </c>
      <c r="H104">
        <v>0.224</v>
      </c>
      <c r="I104">
        <v>-1.0800000000000001E-2</v>
      </c>
      <c r="J104">
        <v>2.3E-3</v>
      </c>
      <c r="K104" s="35">
        <f t="shared" si="22"/>
        <v>2.0214285714285352E-3</v>
      </c>
      <c r="L104" s="35">
        <f t="shared" si="23"/>
        <v>1.8480000000000003E-2</v>
      </c>
      <c r="M104" s="35">
        <f t="shared" si="23"/>
        <v>9.9800000000000045E-3</v>
      </c>
      <c r="N104">
        <v>0.2382</v>
      </c>
      <c r="O104">
        <v>-5.1999999999999998E-3</v>
      </c>
      <c r="P104">
        <v>5.4000000000000003E-3</v>
      </c>
      <c r="Q104" s="35">
        <f t="shared" si="24"/>
        <v>2.3750000000000715E-3</v>
      </c>
      <c r="R104" s="35">
        <f t="shared" si="25"/>
        <v>2.4800000000000048E-3</v>
      </c>
      <c r="S104" s="35">
        <f t="shared" si="25"/>
        <v>1.3080000000000005E-2</v>
      </c>
      <c r="T104">
        <v>0.23580000000000001</v>
      </c>
      <c r="U104">
        <v>-5.0000000000000001E-4</v>
      </c>
      <c r="V104">
        <v>-2.41E-2</v>
      </c>
      <c r="W104" s="35">
        <f t="shared" si="26"/>
        <v>1.6967142857142847E-2</v>
      </c>
      <c r="X104" s="35">
        <f t="shared" si="27"/>
        <v>7.1800000000000041E-3</v>
      </c>
      <c r="Y104" s="35">
        <f t="shared" si="27"/>
        <v>3.1780000000000003E-2</v>
      </c>
      <c r="Z104">
        <v>0.17910000000000001</v>
      </c>
      <c r="AA104">
        <v>-1.17E-2</v>
      </c>
      <c r="AB104">
        <v>1.2200000000000001E-2</v>
      </c>
      <c r="AC104" s="35">
        <f t="shared" si="28"/>
        <v>2.3610714285714263E-2</v>
      </c>
      <c r="AD104" s="35">
        <f t="shared" si="29"/>
        <v>1.9380000000000005E-2</v>
      </c>
      <c r="AE104" s="35">
        <f t="shared" si="29"/>
        <v>1.9880000000000005E-2</v>
      </c>
      <c r="AF104">
        <v>0.2218</v>
      </c>
      <c r="AG104">
        <v>-6.4999999999999997E-3</v>
      </c>
      <c r="AH104">
        <v>-2.5999999999999999E-3</v>
      </c>
      <c r="AI104" s="35">
        <f t="shared" si="30"/>
        <v>4.3107142857142511E-3</v>
      </c>
      <c r="AJ104" s="35">
        <f t="shared" si="31"/>
        <v>1.1800000000000048E-3</v>
      </c>
      <c r="AK104" s="35">
        <f t="shared" si="31"/>
        <v>5.0800000000000047E-3</v>
      </c>
      <c r="AL104">
        <v>0.1867</v>
      </c>
      <c r="AM104">
        <v>-1.6500000000000001E-2</v>
      </c>
      <c r="AN104">
        <v>-1.2699999999999999E-2</v>
      </c>
      <c r="AO104" s="35">
        <f t="shared" si="32"/>
        <v>5.7350000000000179E-3</v>
      </c>
      <c r="AP104" s="35">
        <f t="shared" si="33"/>
        <v>2.4180000000000007E-2</v>
      </c>
      <c r="AQ104" s="35">
        <f t="shared" si="33"/>
        <v>2.0380000000000002E-2</v>
      </c>
      <c r="AR104">
        <v>6.25E-2</v>
      </c>
      <c r="AS104">
        <v>-6.54E-2</v>
      </c>
      <c r="AT104">
        <v>-1.4E-3</v>
      </c>
      <c r="AU104" s="35">
        <f t="shared" si="34"/>
        <v>2.6094285714285695E-2</v>
      </c>
      <c r="AV104" s="35">
        <f t="shared" si="35"/>
        <v>7.3080000000000006E-2</v>
      </c>
      <c r="AW104" s="35">
        <f t="shared" si="35"/>
        <v>6.2800000000000043E-3</v>
      </c>
      <c r="AX104">
        <v>0.13139999999999999</v>
      </c>
      <c r="AY104">
        <v>2.87E-2</v>
      </c>
      <c r="AZ104">
        <v>-3.6400000000000002E-2</v>
      </c>
      <c r="BA104" s="35">
        <f t="shared" si="36"/>
        <v>5.2987857142857156E-2</v>
      </c>
      <c r="BB104" s="35">
        <f t="shared" si="37"/>
        <v>3.6380000000000003E-2</v>
      </c>
      <c r="BC104" s="35">
        <f t="shared" si="37"/>
        <v>4.4080000000000008E-2</v>
      </c>
    </row>
    <row r="105" spans="1:55" ht="15">
      <c r="A105" s="1">
        <v>99</v>
      </c>
      <c r="B105">
        <v>0.2301</v>
      </c>
      <c r="C105">
        <v>-6.4999999999999997E-3</v>
      </c>
      <c r="D105">
        <v>-1.6199999999999999E-2</v>
      </c>
      <c r="E105" s="34">
        <f t="shared" si="19"/>
        <v>6.2178571428571916E-3</v>
      </c>
      <c r="F105" s="34">
        <f t="shared" si="20"/>
        <v>9.1071428571428553E-3</v>
      </c>
      <c r="G105" s="34">
        <f t="shared" si="21"/>
        <v>2.3880000000000005E-2</v>
      </c>
      <c r="H105">
        <v>0.24399999999999999</v>
      </c>
      <c r="I105">
        <v>3.2000000000000002E-3</v>
      </c>
      <c r="J105">
        <v>-1E-4</v>
      </c>
      <c r="K105" s="35">
        <f t="shared" si="22"/>
        <v>2.2021428571428525E-2</v>
      </c>
      <c r="L105" s="35">
        <f t="shared" si="23"/>
        <v>1.0880000000000004E-2</v>
      </c>
      <c r="M105" s="35">
        <f t="shared" si="23"/>
        <v>7.5800000000000043E-3</v>
      </c>
      <c r="N105">
        <v>0.2384</v>
      </c>
      <c r="O105">
        <v>3.2000000000000002E-3</v>
      </c>
      <c r="P105">
        <v>3.5999999999999999E-3</v>
      </c>
      <c r="Q105" s="35">
        <f t="shared" si="24"/>
        <v>2.5750000000000772E-3</v>
      </c>
      <c r="R105" s="35">
        <f t="shared" si="25"/>
        <v>1.0880000000000004E-2</v>
      </c>
      <c r="S105" s="35">
        <f t="shared" si="25"/>
        <v>1.1280000000000005E-2</v>
      </c>
      <c r="T105">
        <v>0.21579999999999999</v>
      </c>
      <c r="U105">
        <v>-1.3100000000000001E-2</v>
      </c>
      <c r="V105">
        <v>-1.7299999999999999E-2</v>
      </c>
      <c r="W105" s="35">
        <f t="shared" si="26"/>
        <v>3.0328571428571705E-3</v>
      </c>
      <c r="X105" s="35">
        <f t="shared" si="27"/>
        <v>2.0780000000000007E-2</v>
      </c>
      <c r="Y105" s="35">
        <f t="shared" si="27"/>
        <v>2.4980000000000002E-2</v>
      </c>
      <c r="Z105">
        <v>0.2082</v>
      </c>
      <c r="AA105">
        <v>-2.3999999999999998E-3</v>
      </c>
      <c r="AB105">
        <v>4.4000000000000003E-3</v>
      </c>
      <c r="AC105" s="35">
        <f t="shared" si="28"/>
        <v>5.4892857142857243E-3</v>
      </c>
      <c r="AD105" s="35">
        <f t="shared" si="29"/>
        <v>5.2800000000000052E-3</v>
      </c>
      <c r="AE105" s="35">
        <f t="shared" si="29"/>
        <v>1.2080000000000004E-2</v>
      </c>
      <c r="AF105">
        <v>0.2248</v>
      </c>
      <c r="AG105">
        <v>1.6999999999999999E-3</v>
      </c>
      <c r="AH105">
        <v>-1.15E-2</v>
      </c>
      <c r="AI105" s="35">
        <f t="shared" si="30"/>
        <v>7.3107142857142537E-3</v>
      </c>
      <c r="AJ105" s="35">
        <f t="shared" si="31"/>
        <v>9.3800000000000047E-3</v>
      </c>
      <c r="AK105" s="35">
        <f t="shared" si="31"/>
        <v>1.9180000000000003E-2</v>
      </c>
      <c r="AL105">
        <v>0.19259999999999999</v>
      </c>
      <c r="AM105">
        <v>-3.5000000000000001E-3</v>
      </c>
      <c r="AN105">
        <v>-1.41E-2</v>
      </c>
      <c r="AO105" s="35">
        <f t="shared" si="32"/>
        <v>1.6499999999997073E-4</v>
      </c>
      <c r="AP105" s="35">
        <f t="shared" si="33"/>
        <v>4.1800000000000049E-3</v>
      </c>
      <c r="AQ105" s="35">
        <f t="shared" si="33"/>
        <v>2.1780000000000004E-2</v>
      </c>
      <c r="AR105">
        <v>4.0300000000000002E-2</v>
      </c>
      <c r="AS105">
        <v>-2.8000000000000001E-2</v>
      </c>
      <c r="AT105">
        <v>-4.0000000000000002E-4</v>
      </c>
      <c r="AU105" s="35">
        <f t="shared" si="34"/>
        <v>4.8294285714285692E-2</v>
      </c>
      <c r="AV105" s="35">
        <f t="shared" si="35"/>
        <v>3.5680000000000003E-2</v>
      </c>
      <c r="AW105" s="35">
        <f t="shared" si="35"/>
        <v>7.2800000000000043E-3</v>
      </c>
      <c r="AX105">
        <v>0.12230000000000001</v>
      </c>
      <c r="AY105">
        <v>1.2999999999999999E-2</v>
      </c>
      <c r="AZ105">
        <v>-2.18E-2</v>
      </c>
      <c r="BA105" s="35">
        <f t="shared" si="36"/>
        <v>4.3887857142857173E-2</v>
      </c>
      <c r="BB105" s="35">
        <f t="shared" si="37"/>
        <v>2.0680000000000004E-2</v>
      </c>
      <c r="BC105" s="35">
        <f t="shared" si="37"/>
        <v>2.9480000000000006E-2</v>
      </c>
    </row>
    <row r="106" spans="1:55" ht="15">
      <c r="A106" s="1">
        <v>100</v>
      </c>
      <c r="B106">
        <v>0.2374</v>
      </c>
      <c r="C106">
        <v>-1.0699999999999999E-2</v>
      </c>
      <c r="D106">
        <v>-1.0699999999999999E-2</v>
      </c>
      <c r="E106" s="34">
        <f t="shared" si="19"/>
        <v>1.0821428571428093E-3</v>
      </c>
      <c r="F106" s="34">
        <f t="shared" si="20"/>
        <v>1.3307142857142854E-2</v>
      </c>
      <c r="G106" s="34">
        <f t="shared" si="21"/>
        <v>1.8380000000000004E-2</v>
      </c>
      <c r="H106">
        <v>0.23580000000000001</v>
      </c>
      <c r="I106">
        <v>8.6E-3</v>
      </c>
      <c r="J106">
        <v>-7.9000000000000008E-3</v>
      </c>
      <c r="K106" s="35">
        <f t="shared" si="22"/>
        <v>1.382142857142854E-2</v>
      </c>
      <c r="L106" s="35">
        <f t="shared" si="23"/>
        <v>1.6280000000000003E-2</v>
      </c>
      <c r="M106" s="35">
        <f t="shared" si="23"/>
        <v>1.5580000000000005E-2</v>
      </c>
      <c r="N106">
        <v>0.23880000000000001</v>
      </c>
      <c r="O106">
        <v>-1.72E-2</v>
      </c>
      <c r="P106">
        <v>2.3E-3</v>
      </c>
      <c r="Q106" s="35">
        <f t="shared" si="24"/>
        <v>2.9750000000000887E-3</v>
      </c>
      <c r="R106" s="35">
        <f t="shared" si="25"/>
        <v>2.4880000000000006E-2</v>
      </c>
      <c r="S106" s="35">
        <f t="shared" si="25"/>
        <v>9.9800000000000045E-3</v>
      </c>
      <c r="T106">
        <v>0.22090000000000001</v>
      </c>
      <c r="U106">
        <v>1.44E-2</v>
      </c>
      <c r="V106">
        <v>-1.3599999999999999E-2</v>
      </c>
      <c r="W106" s="35">
        <f t="shared" si="26"/>
        <v>2.0671428571428507E-3</v>
      </c>
      <c r="X106" s="35">
        <f t="shared" si="27"/>
        <v>2.2080000000000002E-2</v>
      </c>
      <c r="Y106" s="35">
        <f t="shared" si="27"/>
        <v>2.1280000000000004E-2</v>
      </c>
      <c r="Z106">
        <v>0.219</v>
      </c>
      <c r="AA106">
        <v>-4.0000000000000001E-3</v>
      </c>
      <c r="AB106">
        <v>5.1000000000000004E-3</v>
      </c>
      <c r="AC106" s="35">
        <f t="shared" si="28"/>
        <v>1.6289285714285728E-2</v>
      </c>
      <c r="AD106" s="35">
        <f t="shared" si="29"/>
        <v>3.6800000000000044E-3</v>
      </c>
      <c r="AE106" s="35">
        <f t="shared" si="29"/>
        <v>1.2780000000000005E-2</v>
      </c>
      <c r="AF106">
        <v>0.19800000000000001</v>
      </c>
      <c r="AG106">
        <v>-1.66E-2</v>
      </c>
      <c r="AH106">
        <v>7.1999999999999998E-3</v>
      </c>
      <c r="AI106" s="35">
        <f t="shared" si="30"/>
        <v>1.9489285714285737E-2</v>
      </c>
      <c r="AJ106" s="35">
        <f t="shared" si="31"/>
        <v>2.4280000000000003E-2</v>
      </c>
      <c r="AK106" s="35">
        <f t="shared" si="31"/>
        <v>1.4880000000000004E-2</v>
      </c>
      <c r="AL106">
        <v>0.19769999999999999</v>
      </c>
      <c r="AM106">
        <v>-1.3299999999999999E-2</v>
      </c>
      <c r="AN106">
        <v>-2.4E-2</v>
      </c>
      <c r="AO106" s="35">
        <f t="shared" si="32"/>
        <v>5.2649999999999642E-3</v>
      </c>
      <c r="AP106" s="35">
        <f t="shared" si="33"/>
        <v>2.0980000000000006E-2</v>
      </c>
      <c r="AQ106" s="35">
        <f t="shared" si="33"/>
        <v>3.1680000000000007E-2</v>
      </c>
      <c r="AR106">
        <v>4.3400000000000001E-2</v>
      </c>
      <c r="AS106">
        <v>-3.5700000000000003E-2</v>
      </c>
      <c r="AT106">
        <v>-6.4000000000000003E-3</v>
      </c>
      <c r="AU106" s="35">
        <f t="shared" si="34"/>
        <v>4.5194285714285694E-2</v>
      </c>
      <c r="AV106" s="35">
        <f t="shared" si="35"/>
        <v>4.3380000000000009E-2</v>
      </c>
      <c r="AW106" s="35">
        <f t="shared" si="35"/>
        <v>1.2800000000000042E-3</v>
      </c>
      <c r="AX106">
        <v>0.13189999999999999</v>
      </c>
      <c r="AY106">
        <v>-1.12E-2</v>
      </c>
      <c r="AZ106">
        <v>-1.7500000000000002E-2</v>
      </c>
      <c r="BA106" s="35">
        <f t="shared" si="36"/>
        <v>5.3487857142857156E-2</v>
      </c>
      <c r="BB106" s="35">
        <f t="shared" si="37"/>
        <v>1.8880000000000004E-2</v>
      </c>
      <c r="BC106" s="35">
        <f t="shared" si="37"/>
        <v>2.5180000000000008E-2</v>
      </c>
    </row>
    <row r="107" spans="1:55" ht="15">
      <c r="A107" s="1">
        <v>101</v>
      </c>
      <c r="B107">
        <v>0.2409</v>
      </c>
      <c r="C107">
        <v>-3.8999999999999998E-3</v>
      </c>
      <c r="D107">
        <v>-8.9999999999999993E-3</v>
      </c>
      <c r="E107" s="34">
        <f t="shared" si="19"/>
        <v>4.5821428571428124E-3</v>
      </c>
      <c r="F107" s="34">
        <f t="shared" si="20"/>
        <v>6.5071428571428554E-3</v>
      </c>
      <c r="G107" s="34">
        <f t="shared" si="21"/>
        <v>1.6680000000000004E-2</v>
      </c>
      <c r="H107">
        <v>0.2321</v>
      </c>
      <c r="I107">
        <v>1.18E-2</v>
      </c>
      <c r="J107">
        <v>1E-4</v>
      </c>
      <c r="K107" s="35">
        <f t="shared" si="22"/>
        <v>1.0121428571428531E-2</v>
      </c>
      <c r="L107" s="35">
        <f t="shared" si="23"/>
        <v>1.9480000000000004E-2</v>
      </c>
      <c r="M107" s="35">
        <f t="shared" si="23"/>
        <v>7.7800000000000048E-3</v>
      </c>
      <c r="N107">
        <v>0.2374</v>
      </c>
      <c r="O107">
        <v>-1.11E-2</v>
      </c>
      <c r="P107">
        <v>-1.6999999999999999E-3</v>
      </c>
      <c r="Q107" s="35">
        <f t="shared" si="24"/>
        <v>1.5750000000000763E-3</v>
      </c>
      <c r="R107" s="35">
        <f t="shared" si="25"/>
        <v>1.8780000000000005E-2</v>
      </c>
      <c r="S107" s="35">
        <f t="shared" si="25"/>
        <v>5.9800000000000044E-3</v>
      </c>
      <c r="T107">
        <v>0.20660000000000001</v>
      </c>
      <c r="U107">
        <v>6.4000000000000003E-3</v>
      </c>
      <c r="V107">
        <v>-4.8999999999999998E-3</v>
      </c>
      <c r="W107" s="35">
        <f t="shared" si="26"/>
        <v>1.2232857142857156E-2</v>
      </c>
      <c r="X107" s="35">
        <f t="shared" si="27"/>
        <v>1.4080000000000006E-2</v>
      </c>
      <c r="Y107" s="35">
        <f t="shared" si="27"/>
        <v>2.7800000000000047E-3</v>
      </c>
      <c r="Z107">
        <v>0.2223</v>
      </c>
      <c r="AA107">
        <v>1.8100000000000002E-2</v>
      </c>
      <c r="AB107">
        <v>-6.1999999999999998E-3</v>
      </c>
      <c r="AC107" s="35">
        <f t="shared" si="28"/>
        <v>1.9589285714285726E-2</v>
      </c>
      <c r="AD107" s="35">
        <f t="shared" si="29"/>
        <v>2.5780000000000004E-2</v>
      </c>
      <c r="AE107" s="35">
        <f t="shared" si="29"/>
        <v>1.4800000000000047E-3</v>
      </c>
      <c r="AF107">
        <v>0.2021</v>
      </c>
      <c r="AG107">
        <v>3.5000000000000001E-3</v>
      </c>
      <c r="AH107">
        <v>2.9499999999999998E-2</v>
      </c>
      <c r="AI107" s="35">
        <f t="shared" si="30"/>
        <v>1.5389285714285744E-2</v>
      </c>
      <c r="AJ107" s="35">
        <f t="shared" si="31"/>
        <v>1.1180000000000004E-2</v>
      </c>
      <c r="AK107" s="35">
        <f t="shared" si="31"/>
        <v>3.7180000000000005E-2</v>
      </c>
      <c r="AL107">
        <v>0.15959999999999999</v>
      </c>
      <c r="AM107">
        <v>1.3599999999999999E-2</v>
      </c>
      <c r="AN107">
        <v>-5.8999999999999999E-3</v>
      </c>
      <c r="AO107" s="35">
        <f t="shared" si="32"/>
        <v>3.2835000000000031E-2</v>
      </c>
      <c r="AP107" s="35">
        <f t="shared" si="33"/>
        <v>2.1280000000000004E-2</v>
      </c>
      <c r="AQ107" s="35">
        <f t="shared" si="33"/>
        <v>1.7800000000000047E-3</v>
      </c>
      <c r="AR107">
        <v>4.6600000000000003E-2</v>
      </c>
      <c r="AS107">
        <v>-3.8E-3</v>
      </c>
      <c r="AT107">
        <v>-2.2000000000000001E-3</v>
      </c>
      <c r="AU107" s="35">
        <f t="shared" si="34"/>
        <v>4.1994285714285692E-2</v>
      </c>
      <c r="AV107" s="35">
        <f t="shared" si="35"/>
        <v>3.8800000000000045E-3</v>
      </c>
      <c r="AW107" s="35">
        <f t="shared" si="35"/>
        <v>5.480000000000004E-3</v>
      </c>
      <c r="AX107">
        <v>9.6100000000000005E-2</v>
      </c>
      <c r="AY107">
        <v>-4.7800000000000002E-2</v>
      </c>
      <c r="AZ107">
        <v>-1.77E-2</v>
      </c>
      <c r="BA107" s="35">
        <f t="shared" si="36"/>
        <v>1.7687857142857172E-2</v>
      </c>
      <c r="BB107" s="35">
        <f t="shared" si="37"/>
        <v>5.5480000000000008E-2</v>
      </c>
      <c r="BC107" s="35">
        <f t="shared" si="37"/>
        <v>2.5380000000000007E-2</v>
      </c>
    </row>
    <row r="108" spans="1:55" ht="15">
      <c r="A108" s="1">
        <v>102</v>
      </c>
      <c r="B108">
        <v>0.24149999999999999</v>
      </c>
      <c r="C108">
        <v>-1.6299999999999999E-2</v>
      </c>
      <c r="D108">
        <v>-4.3E-3</v>
      </c>
      <c r="E108" s="34">
        <f t="shared" si="19"/>
        <v>5.1821428571428019E-3</v>
      </c>
      <c r="F108" s="34">
        <f t="shared" si="20"/>
        <v>1.8907142857142855E-2</v>
      </c>
      <c r="G108" s="34">
        <f t="shared" si="21"/>
        <v>3.3800000000000045E-3</v>
      </c>
      <c r="H108">
        <v>0.2014</v>
      </c>
      <c r="I108">
        <v>-3.5000000000000001E-3</v>
      </c>
      <c r="J108">
        <v>-1.9400000000000001E-2</v>
      </c>
      <c r="K108" s="35">
        <f t="shared" si="22"/>
        <v>2.0578571428571474E-2</v>
      </c>
      <c r="L108" s="35">
        <f t="shared" si="23"/>
        <v>4.1800000000000049E-3</v>
      </c>
      <c r="M108" s="35">
        <f t="shared" si="23"/>
        <v>2.7080000000000007E-2</v>
      </c>
      <c r="N108">
        <v>0.24099999999999999</v>
      </c>
      <c r="O108">
        <v>-1.23E-2</v>
      </c>
      <c r="P108">
        <v>-8.9999999999999993E-3</v>
      </c>
      <c r="Q108" s="35">
        <f t="shared" si="24"/>
        <v>5.1750000000000684E-3</v>
      </c>
      <c r="R108" s="35">
        <f t="shared" si="25"/>
        <v>1.9980000000000005E-2</v>
      </c>
      <c r="S108" s="35">
        <f t="shared" si="25"/>
        <v>1.6680000000000004E-2</v>
      </c>
      <c r="T108">
        <v>0.189</v>
      </c>
      <c r="U108">
        <v>1.2200000000000001E-2</v>
      </c>
      <c r="V108">
        <v>6.4999999999999997E-3</v>
      </c>
      <c r="W108" s="35">
        <f t="shared" si="26"/>
        <v>2.9832857142857161E-2</v>
      </c>
      <c r="X108" s="35">
        <f t="shared" si="27"/>
        <v>1.9880000000000005E-2</v>
      </c>
      <c r="Y108" s="35">
        <f t="shared" si="27"/>
        <v>1.4180000000000005E-2</v>
      </c>
      <c r="Z108">
        <v>0.16520000000000001</v>
      </c>
      <c r="AA108">
        <v>-1.3899999999999999E-2</v>
      </c>
      <c r="AB108">
        <v>-1.2500000000000001E-2</v>
      </c>
      <c r="AC108" s="35">
        <f t="shared" si="28"/>
        <v>3.7510714285714258E-2</v>
      </c>
      <c r="AD108" s="35">
        <f t="shared" si="29"/>
        <v>2.1580000000000002E-2</v>
      </c>
      <c r="AE108" s="35">
        <f t="shared" si="29"/>
        <v>2.0180000000000003E-2</v>
      </c>
      <c r="AF108">
        <v>0.18959999999999999</v>
      </c>
      <c r="AG108">
        <v>-1.0500000000000001E-2</v>
      </c>
      <c r="AH108">
        <v>2.8000000000000001E-2</v>
      </c>
      <c r="AI108" s="35">
        <f t="shared" si="30"/>
        <v>2.7889285714285755E-2</v>
      </c>
      <c r="AJ108" s="35">
        <f t="shared" si="31"/>
        <v>1.8180000000000005E-2</v>
      </c>
      <c r="AK108" s="35">
        <f t="shared" si="31"/>
        <v>3.5680000000000003E-2</v>
      </c>
      <c r="AL108">
        <v>0.1484</v>
      </c>
      <c r="AM108">
        <v>1.6999999999999999E-3</v>
      </c>
      <c r="AN108">
        <v>4.4999999999999997E-3</v>
      </c>
      <c r="AO108" s="35">
        <f t="shared" si="32"/>
        <v>4.4035000000000019E-2</v>
      </c>
      <c r="AP108" s="35">
        <f t="shared" si="33"/>
        <v>9.3800000000000047E-3</v>
      </c>
      <c r="AQ108" s="35">
        <f t="shared" si="33"/>
        <v>1.2180000000000003E-2</v>
      </c>
      <c r="AR108">
        <v>4.7899999999999998E-2</v>
      </c>
      <c r="AS108">
        <v>2.9999999999999997E-4</v>
      </c>
      <c r="AT108">
        <v>-3.0000000000000001E-3</v>
      </c>
      <c r="AU108" s="35">
        <f t="shared" si="34"/>
        <v>4.0694285714285697E-2</v>
      </c>
      <c r="AV108" s="35">
        <f t="shared" si="35"/>
        <v>7.9800000000000045E-3</v>
      </c>
      <c r="AW108" s="35">
        <f t="shared" si="35"/>
        <v>4.6800000000000045E-3</v>
      </c>
      <c r="AX108">
        <v>0.1074</v>
      </c>
      <c r="AY108">
        <v>-2.86E-2</v>
      </c>
      <c r="AZ108">
        <v>-1.1599999999999999E-2</v>
      </c>
      <c r="BA108" s="35">
        <f t="shared" si="36"/>
        <v>2.8987857142857162E-2</v>
      </c>
      <c r="BB108" s="35">
        <f t="shared" si="37"/>
        <v>3.6280000000000007E-2</v>
      </c>
      <c r="BC108" s="35">
        <f t="shared" si="37"/>
        <v>1.9280000000000005E-2</v>
      </c>
    </row>
    <row r="109" spans="1:55" ht="15">
      <c r="A109" s="1">
        <v>103</v>
      </c>
      <c r="B109">
        <v>0.2389</v>
      </c>
      <c r="C109">
        <v>-4.5999999999999999E-3</v>
      </c>
      <c r="D109">
        <v>-1.49E-2</v>
      </c>
      <c r="E109" s="34">
        <f t="shared" si="19"/>
        <v>2.5821428571428107E-3</v>
      </c>
      <c r="F109" s="34">
        <f t="shared" si="20"/>
        <v>7.2071428571428555E-3</v>
      </c>
      <c r="G109" s="34">
        <f t="shared" si="21"/>
        <v>2.2580000000000003E-2</v>
      </c>
      <c r="H109">
        <v>0.23519999999999999</v>
      </c>
      <c r="I109">
        <v>8.6E-3</v>
      </c>
      <c r="J109">
        <v>-1.5E-3</v>
      </c>
      <c r="K109" s="35">
        <f t="shared" si="22"/>
        <v>1.3221428571428523E-2</v>
      </c>
      <c r="L109" s="35">
        <f t="shared" si="23"/>
        <v>1.6280000000000003E-2</v>
      </c>
      <c r="M109" s="35">
        <f t="shared" si="23"/>
        <v>6.1800000000000049E-3</v>
      </c>
      <c r="N109">
        <v>0.23960000000000001</v>
      </c>
      <c r="O109">
        <v>-1.14E-2</v>
      </c>
      <c r="P109">
        <v>-5.8999999999999999E-3</v>
      </c>
      <c r="Q109" s="35">
        <f t="shared" si="24"/>
        <v>3.7750000000000838E-3</v>
      </c>
      <c r="R109" s="35">
        <f t="shared" si="25"/>
        <v>1.9080000000000007E-2</v>
      </c>
      <c r="S109" s="35">
        <f t="shared" si="25"/>
        <v>1.7800000000000047E-3</v>
      </c>
      <c r="T109">
        <v>0.19489999999999999</v>
      </c>
      <c r="U109">
        <v>-1.95E-2</v>
      </c>
      <c r="V109">
        <v>1.6899999999999998E-2</v>
      </c>
      <c r="W109" s="35">
        <f t="shared" si="26"/>
        <v>2.3932857142857172E-2</v>
      </c>
      <c r="X109" s="35">
        <f t="shared" si="27"/>
        <v>2.7180000000000003E-2</v>
      </c>
      <c r="Y109" s="35">
        <f t="shared" si="27"/>
        <v>2.4580000000000005E-2</v>
      </c>
      <c r="Z109">
        <v>0.20499999999999999</v>
      </c>
      <c r="AA109">
        <v>-2.3199999999999998E-2</v>
      </c>
      <c r="AB109">
        <v>-1.6999999999999999E-3</v>
      </c>
      <c r="AC109" s="35">
        <f t="shared" si="28"/>
        <v>2.2892857142857159E-3</v>
      </c>
      <c r="AD109" s="35">
        <f t="shared" si="29"/>
        <v>3.0880000000000005E-2</v>
      </c>
      <c r="AE109" s="35">
        <f t="shared" si="29"/>
        <v>5.9800000000000044E-3</v>
      </c>
      <c r="AF109">
        <v>0.19589999999999999</v>
      </c>
      <c r="AG109">
        <v>-3.8999999999999998E-3</v>
      </c>
      <c r="AH109">
        <v>1.35E-2</v>
      </c>
      <c r="AI109" s="35">
        <f t="shared" si="30"/>
        <v>2.1589285714285755E-2</v>
      </c>
      <c r="AJ109" s="35">
        <f t="shared" si="31"/>
        <v>3.7800000000000047E-3</v>
      </c>
      <c r="AK109" s="35">
        <f t="shared" si="31"/>
        <v>2.1180000000000004E-2</v>
      </c>
      <c r="AL109">
        <v>0.1517</v>
      </c>
      <c r="AM109">
        <v>-8.5000000000000006E-3</v>
      </c>
      <c r="AN109">
        <v>5.5999999999999999E-3</v>
      </c>
      <c r="AO109" s="35">
        <f t="shared" si="32"/>
        <v>4.0735000000000021E-2</v>
      </c>
      <c r="AP109" s="35">
        <f t="shared" si="33"/>
        <v>1.6180000000000007E-2</v>
      </c>
      <c r="AQ109" s="35">
        <f t="shared" si="33"/>
        <v>1.3280000000000004E-2</v>
      </c>
      <c r="AR109">
        <v>7.0400000000000004E-2</v>
      </c>
      <c r="AS109">
        <v>-2.2000000000000001E-3</v>
      </c>
      <c r="AT109">
        <v>1.7600000000000001E-2</v>
      </c>
      <c r="AU109" s="35">
        <f t="shared" si="34"/>
        <v>1.8194285714285691E-2</v>
      </c>
      <c r="AV109" s="35">
        <f t="shared" si="35"/>
        <v>5.480000000000004E-3</v>
      </c>
      <c r="AW109" s="35">
        <f t="shared" si="35"/>
        <v>2.5280000000000004E-2</v>
      </c>
      <c r="AX109">
        <v>0.13830000000000001</v>
      </c>
      <c r="AY109">
        <v>-2.2100000000000002E-2</v>
      </c>
      <c r="AZ109">
        <v>-2.1700000000000001E-2</v>
      </c>
      <c r="BA109" s="35">
        <f t="shared" si="36"/>
        <v>5.9887857142857173E-2</v>
      </c>
      <c r="BB109" s="35">
        <f t="shared" si="37"/>
        <v>2.9780000000000008E-2</v>
      </c>
      <c r="BC109" s="35">
        <f t="shared" si="37"/>
        <v>2.9380000000000003E-2</v>
      </c>
    </row>
    <row r="110" spans="1:55" ht="15">
      <c r="A110" s="1">
        <v>104</v>
      </c>
      <c r="B110">
        <v>0.24160000000000001</v>
      </c>
      <c r="C110">
        <v>-1.4E-3</v>
      </c>
      <c r="D110">
        <v>-1.4200000000000001E-2</v>
      </c>
      <c r="E110" s="34">
        <f t="shared" si="19"/>
        <v>5.2821428571428186E-3</v>
      </c>
      <c r="F110" s="34">
        <f t="shared" si="20"/>
        <v>1.2071428571428556E-3</v>
      </c>
      <c r="G110" s="34">
        <f t="shared" si="21"/>
        <v>2.1880000000000004E-2</v>
      </c>
      <c r="H110">
        <v>0.23960000000000001</v>
      </c>
      <c r="I110">
        <v>-1.54E-2</v>
      </c>
      <c r="J110">
        <v>4.1999999999999997E-3</v>
      </c>
      <c r="K110" s="35">
        <f t="shared" si="22"/>
        <v>1.7621428571428538E-2</v>
      </c>
      <c r="L110" s="35">
        <f t="shared" si="23"/>
        <v>2.3080000000000003E-2</v>
      </c>
      <c r="M110" s="35">
        <f t="shared" si="23"/>
        <v>1.1880000000000005E-2</v>
      </c>
      <c r="N110">
        <v>0.2414</v>
      </c>
      <c r="O110">
        <v>-5.9999999999999995E-4</v>
      </c>
      <c r="P110">
        <v>-4.3E-3</v>
      </c>
      <c r="Q110" s="35">
        <f t="shared" si="24"/>
        <v>5.5750000000000799E-3</v>
      </c>
      <c r="R110" s="35">
        <f t="shared" si="25"/>
        <v>7.0800000000000047E-3</v>
      </c>
      <c r="S110" s="35">
        <f t="shared" si="25"/>
        <v>3.3800000000000045E-3</v>
      </c>
      <c r="T110">
        <v>0.20069999999999999</v>
      </c>
      <c r="U110">
        <v>-7.4999999999999997E-3</v>
      </c>
      <c r="V110">
        <v>6.8999999999999999E-3</v>
      </c>
      <c r="W110" s="35">
        <f t="shared" si="26"/>
        <v>1.8132857142857173E-2</v>
      </c>
      <c r="X110" s="35">
        <f t="shared" si="27"/>
        <v>1.8000000000000481E-4</v>
      </c>
      <c r="Y110" s="35">
        <f t="shared" si="27"/>
        <v>1.4580000000000004E-2</v>
      </c>
      <c r="Z110">
        <v>0.1883</v>
      </c>
      <c r="AA110">
        <v>-2.01E-2</v>
      </c>
      <c r="AB110">
        <v>-1.2699999999999999E-2</v>
      </c>
      <c r="AC110" s="35">
        <f t="shared" si="28"/>
        <v>1.4410714285714277E-2</v>
      </c>
      <c r="AD110" s="35">
        <f t="shared" si="29"/>
        <v>2.7780000000000006E-2</v>
      </c>
      <c r="AE110" s="35">
        <f t="shared" si="29"/>
        <v>2.0380000000000002E-2</v>
      </c>
      <c r="AF110">
        <v>0.2112</v>
      </c>
      <c r="AG110">
        <v>-3.0200000000000001E-2</v>
      </c>
      <c r="AH110">
        <v>3.8E-3</v>
      </c>
      <c r="AI110" s="35">
        <f t="shared" si="30"/>
        <v>6.2892857142857472E-3</v>
      </c>
      <c r="AJ110" s="35">
        <f t="shared" si="31"/>
        <v>3.7880000000000004E-2</v>
      </c>
      <c r="AK110" s="35">
        <f t="shared" si="31"/>
        <v>1.1480000000000004E-2</v>
      </c>
      <c r="AL110">
        <v>0.1502</v>
      </c>
      <c r="AM110">
        <v>-4.7000000000000002E-3</v>
      </c>
      <c r="AN110">
        <v>3.2000000000000002E-3</v>
      </c>
      <c r="AO110" s="35">
        <f t="shared" si="32"/>
        <v>4.2235000000000023E-2</v>
      </c>
      <c r="AP110" s="35">
        <f t="shared" si="33"/>
        <v>2.9800000000000043E-3</v>
      </c>
      <c r="AQ110" s="35">
        <f t="shared" si="33"/>
        <v>1.0880000000000004E-2</v>
      </c>
      <c r="AR110">
        <v>5.2200000000000003E-2</v>
      </c>
      <c r="AS110">
        <v>5.9999999999999995E-4</v>
      </c>
      <c r="AT110">
        <v>3.2000000000000002E-3</v>
      </c>
      <c r="AU110" s="35">
        <f t="shared" si="34"/>
        <v>3.6394285714285692E-2</v>
      </c>
      <c r="AV110" s="35">
        <f t="shared" si="35"/>
        <v>8.2800000000000044E-3</v>
      </c>
      <c r="AW110" s="35">
        <f t="shared" si="35"/>
        <v>1.0880000000000004E-2</v>
      </c>
      <c r="AX110">
        <v>0.1431</v>
      </c>
      <c r="AY110">
        <v>-2.2599999999999999E-2</v>
      </c>
      <c r="AZ110">
        <v>-2.9000000000000001E-2</v>
      </c>
      <c r="BA110" s="35">
        <f t="shared" si="36"/>
        <v>6.4687857142857172E-2</v>
      </c>
      <c r="BB110" s="35">
        <f t="shared" si="37"/>
        <v>3.0280000000000001E-2</v>
      </c>
      <c r="BC110" s="35">
        <f t="shared" si="37"/>
        <v>3.6680000000000004E-2</v>
      </c>
    </row>
    <row r="111" spans="1:55" ht="15">
      <c r="A111" s="1">
        <v>105</v>
      </c>
      <c r="B111">
        <v>0.24340000000000001</v>
      </c>
      <c r="C111">
        <v>-1.3599999999999999E-2</v>
      </c>
      <c r="D111">
        <v>-8.6E-3</v>
      </c>
      <c r="E111" s="34">
        <f t="shared" si="19"/>
        <v>7.0821428571428147E-3</v>
      </c>
      <c r="F111" s="34">
        <f t="shared" si="20"/>
        <v>1.6207142857142854E-2</v>
      </c>
      <c r="G111" s="34">
        <f t="shared" si="21"/>
        <v>1.6280000000000003E-2</v>
      </c>
      <c r="H111">
        <v>0.23619999999999999</v>
      </c>
      <c r="I111">
        <v>1.29E-2</v>
      </c>
      <c r="J111">
        <v>-8.8999999999999999E-3</v>
      </c>
      <c r="K111" s="35">
        <f t="shared" si="22"/>
        <v>1.4221428571428524E-2</v>
      </c>
      <c r="L111" s="35">
        <f t="shared" si="23"/>
        <v>2.0580000000000005E-2</v>
      </c>
      <c r="M111" s="35">
        <f t="shared" si="23"/>
        <v>1.6580000000000004E-2</v>
      </c>
      <c r="N111">
        <v>0.24260000000000001</v>
      </c>
      <c r="O111">
        <v>-8.6E-3</v>
      </c>
      <c r="P111">
        <v>-9.5999999999999992E-3</v>
      </c>
      <c r="Q111" s="35">
        <f t="shared" si="24"/>
        <v>6.7750000000000865E-3</v>
      </c>
      <c r="R111" s="35">
        <f t="shared" si="25"/>
        <v>1.6280000000000003E-2</v>
      </c>
      <c r="S111" s="35">
        <f t="shared" si="25"/>
        <v>1.7280000000000004E-2</v>
      </c>
      <c r="T111">
        <v>0.2109</v>
      </c>
      <c r="U111">
        <v>5.0000000000000001E-3</v>
      </c>
      <c r="V111">
        <v>-7.6E-3</v>
      </c>
      <c r="W111" s="35">
        <f t="shared" si="26"/>
        <v>7.9328571428571582E-3</v>
      </c>
      <c r="X111" s="35">
        <f t="shared" si="27"/>
        <v>1.2680000000000004E-2</v>
      </c>
      <c r="Y111" s="35">
        <f t="shared" si="27"/>
        <v>8.0000000000004547E-5</v>
      </c>
      <c r="Z111">
        <v>0.20930000000000001</v>
      </c>
      <c r="AA111">
        <v>7.7999999999999996E-3</v>
      </c>
      <c r="AB111">
        <v>-3.8999999999999998E-3</v>
      </c>
      <c r="AC111" s="35">
        <f t="shared" si="28"/>
        <v>6.5892857142857419E-3</v>
      </c>
      <c r="AD111" s="35">
        <f t="shared" si="29"/>
        <v>1.5480000000000004E-2</v>
      </c>
      <c r="AE111" s="35">
        <f t="shared" si="29"/>
        <v>3.7800000000000047E-3</v>
      </c>
      <c r="AF111">
        <v>0.20780000000000001</v>
      </c>
      <c r="AG111">
        <v>-3.6999999999999998E-2</v>
      </c>
      <c r="AH111">
        <v>-6.1000000000000004E-3</v>
      </c>
      <c r="AI111" s="35">
        <f t="shared" si="30"/>
        <v>9.6892857142857336E-3</v>
      </c>
      <c r="AJ111" s="35">
        <f t="shared" si="31"/>
        <v>4.4680000000000004E-2</v>
      </c>
      <c r="AK111" s="35">
        <f t="shared" si="31"/>
        <v>1.5800000000000041E-3</v>
      </c>
      <c r="AL111">
        <v>0.1411</v>
      </c>
      <c r="AM111">
        <v>-8.8000000000000005E-3</v>
      </c>
      <c r="AN111">
        <v>4.7999999999999996E-3</v>
      </c>
      <c r="AO111" s="35">
        <f t="shared" si="32"/>
        <v>5.133500000000002E-2</v>
      </c>
      <c r="AP111" s="35">
        <f t="shared" si="33"/>
        <v>1.6480000000000005E-2</v>
      </c>
      <c r="AQ111" s="35">
        <f t="shared" si="33"/>
        <v>1.2480000000000005E-2</v>
      </c>
      <c r="AR111">
        <v>6.0699999999999997E-2</v>
      </c>
      <c r="AS111">
        <v>-9.4000000000000004E-3</v>
      </c>
      <c r="AT111">
        <v>2.8999999999999998E-3</v>
      </c>
      <c r="AU111" s="35">
        <f t="shared" si="34"/>
        <v>2.7894285714285698E-2</v>
      </c>
      <c r="AV111" s="35">
        <f t="shared" si="35"/>
        <v>1.7080000000000005E-2</v>
      </c>
      <c r="AW111" s="35">
        <f t="shared" si="35"/>
        <v>1.0580000000000004E-2</v>
      </c>
      <c r="AX111">
        <v>9.7600000000000006E-2</v>
      </c>
      <c r="AY111">
        <v>-3.4000000000000002E-2</v>
      </c>
      <c r="AZ111">
        <v>1.47E-2</v>
      </c>
      <c r="BA111" s="35">
        <f t="shared" si="36"/>
        <v>1.9187857142857173E-2</v>
      </c>
      <c r="BB111" s="35">
        <f t="shared" si="37"/>
        <v>4.1680000000000009E-2</v>
      </c>
      <c r="BC111" s="35">
        <f t="shared" si="37"/>
        <v>2.2380000000000004E-2</v>
      </c>
    </row>
    <row r="112" spans="1:55" ht="15">
      <c r="A112" s="1">
        <v>106</v>
      </c>
      <c r="B112">
        <v>0.24790000000000001</v>
      </c>
      <c r="C112">
        <v>-1.04E-2</v>
      </c>
      <c r="D112">
        <v>-9.7000000000000003E-3</v>
      </c>
      <c r="E112" s="34">
        <f t="shared" si="19"/>
        <v>1.1582142857142819E-2</v>
      </c>
      <c r="F112" s="34">
        <f t="shared" si="20"/>
        <v>1.3007142857142856E-2</v>
      </c>
      <c r="G112" s="34">
        <f t="shared" si="21"/>
        <v>1.7380000000000007E-2</v>
      </c>
      <c r="H112">
        <v>0.20979999999999999</v>
      </c>
      <c r="I112">
        <v>-1.24E-2</v>
      </c>
      <c r="J112">
        <v>2.8E-3</v>
      </c>
      <c r="K112" s="35">
        <f t="shared" si="22"/>
        <v>1.2178571428571483E-2</v>
      </c>
      <c r="L112" s="35">
        <f t="shared" si="23"/>
        <v>2.0080000000000004E-2</v>
      </c>
      <c r="M112" s="35">
        <f t="shared" si="23"/>
        <v>1.0480000000000005E-2</v>
      </c>
      <c r="N112">
        <v>0.2359</v>
      </c>
      <c r="O112">
        <v>-1.46E-2</v>
      </c>
      <c r="P112">
        <v>-1.01E-2</v>
      </c>
      <c r="Q112" s="35">
        <f t="shared" si="24"/>
        <v>7.5000000000075007E-5</v>
      </c>
      <c r="R112" s="35">
        <f t="shared" si="25"/>
        <v>2.2280000000000005E-2</v>
      </c>
      <c r="S112" s="35">
        <f t="shared" si="25"/>
        <v>1.7780000000000004E-2</v>
      </c>
      <c r="T112">
        <v>0.2046</v>
      </c>
      <c r="U112">
        <v>2.0000000000000001E-4</v>
      </c>
      <c r="V112">
        <v>-1.7100000000000001E-2</v>
      </c>
      <c r="W112" s="35">
        <f t="shared" si="26"/>
        <v>1.4232857142857158E-2</v>
      </c>
      <c r="X112" s="35">
        <f t="shared" si="27"/>
        <v>7.8800000000000051E-3</v>
      </c>
      <c r="Y112" s="35">
        <f t="shared" si="27"/>
        <v>2.4780000000000003E-2</v>
      </c>
      <c r="Z112">
        <v>0.19739999999999999</v>
      </c>
      <c r="AA112">
        <v>-1.8700000000000001E-2</v>
      </c>
      <c r="AB112">
        <v>-1.15E-2</v>
      </c>
      <c r="AC112" s="35">
        <f t="shared" si="28"/>
        <v>5.3107142857142797E-3</v>
      </c>
      <c r="AD112" s="35">
        <f t="shared" si="29"/>
        <v>2.6380000000000008E-2</v>
      </c>
      <c r="AE112" s="35">
        <f t="shared" si="29"/>
        <v>1.9180000000000003E-2</v>
      </c>
      <c r="AF112">
        <v>0.2215</v>
      </c>
      <c r="AG112">
        <v>-1.9199999999999998E-2</v>
      </c>
      <c r="AH112">
        <v>-1.24E-2</v>
      </c>
      <c r="AI112" s="35">
        <f t="shared" si="30"/>
        <v>4.0107142857142564E-3</v>
      </c>
      <c r="AJ112" s="35">
        <f t="shared" si="31"/>
        <v>2.6880000000000001E-2</v>
      </c>
      <c r="AK112" s="35">
        <f t="shared" si="31"/>
        <v>2.0080000000000004E-2</v>
      </c>
      <c r="AL112">
        <v>0.16830000000000001</v>
      </c>
      <c r="AM112">
        <v>-1.2500000000000001E-2</v>
      </c>
      <c r="AN112">
        <v>5.3E-3</v>
      </c>
      <c r="AO112" s="35">
        <f t="shared" si="32"/>
        <v>2.4135000000000018E-2</v>
      </c>
      <c r="AP112" s="35">
        <f t="shared" si="33"/>
        <v>2.0180000000000003E-2</v>
      </c>
      <c r="AQ112" s="35">
        <f t="shared" si="33"/>
        <v>1.2980000000000005E-2</v>
      </c>
      <c r="AR112">
        <v>5.7700000000000001E-2</v>
      </c>
      <c r="AS112">
        <v>-3.0099999999999998E-2</v>
      </c>
      <c r="AT112">
        <v>1.09E-2</v>
      </c>
      <c r="AU112" s="35">
        <f t="shared" si="34"/>
        <v>3.0894285714285694E-2</v>
      </c>
      <c r="AV112" s="35">
        <f t="shared" si="35"/>
        <v>3.7780000000000001E-2</v>
      </c>
      <c r="AW112" s="35">
        <f t="shared" si="35"/>
        <v>1.8580000000000006E-2</v>
      </c>
      <c r="AX112">
        <v>0.12909999999999999</v>
      </c>
      <c r="AY112">
        <v>-1.23E-2</v>
      </c>
      <c r="AZ112">
        <v>-6.9999999999999999E-4</v>
      </c>
      <c r="BA112" s="35">
        <f t="shared" si="36"/>
        <v>5.0687857142857159E-2</v>
      </c>
      <c r="BB112" s="35">
        <f t="shared" si="37"/>
        <v>1.9980000000000005E-2</v>
      </c>
      <c r="BC112" s="35">
        <f t="shared" si="37"/>
        <v>6.9800000000000044E-3</v>
      </c>
    </row>
    <row r="113" spans="1:55" ht="15">
      <c r="A113" s="1">
        <v>107</v>
      </c>
      <c r="B113">
        <v>0.26219999999999999</v>
      </c>
      <c r="C113">
        <v>-1.17E-2</v>
      </c>
      <c r="D113">
        <v>-1.1299999999999999E-2</v>
      </c>
      <c r="E113" s="34">
        <f t="shared" si="19"/>
        <v>2.5882142857142798E-2</v>
      </c>
      <c r="F113" s="34">
        <f t="shared" si="20"/>
        <v>1.4307142857142855E-2</v>
      </c>
      <c r="G113" s="34">
        <f t="shared" si="21"/>
        <v>1.8980000000000004E-2</v>
      </c>
      <c r="H113">
        <v>0.21110000000000001</v>
      </c>
      <c r="I113">
        <v>-1E-3</v>
      </c>
      <c r="J113">
        <v>1.24E-2</v>
      </c>
      <c r="K113" s="35">
        <f t="shared" si="22"/>
        <v>1.087857142857146E-2</v>
      </c>
      <c r="L113" s="35">
        <f t="shared" si="23"/>
        <v>6.6800000000000045E-3</v>
      </c>
      <c r="M113" s="35">
        <f t="shared" si="23"/>
        <v>2.0080000000000004E-2</v>
      </c>
      <c r="N113">
        <v>0.23710000000000001</v>
      </c>
      <c r="O113">
        <v>-9.2999999999999992E-3</v>
      </c>
      <c r="P113">
        <v>4.5999999999999999E-3</v>
      </c>
      <c r="Q113" s="35">
        <f t="shared" si="24"/>
        <v>1.2750000000000816E-3</v>
      </c>
      <c r="R113" s="35">
        <f t="shared" si="25"/>
        <v>1.6980000000000002E-2</v>
      </c>
      <c r="S113" s="35">
        <f t="shared" si="25"/>
        <v>1.2280000000000004E-2</v>
      </c>
      <c r="T113">
        <v>0.19339999999999999</v>
      </c>
      <c r="U113">
        <v>-1.0500000000000001E-2</v>
      </c>
      <c r="V113">
        <v>-3.0999999999999999E-3</v>
      </c>
      <c r="W113" s="35">
        <f t="shared" si="26"/>
        <v>2.5432857142857174E-2</v>
      </c>
      <c r="X113" s="35">
        <f t="shared" si="27"/>
        <v>1.8180000000000005E-2</v>
      </c>
      <c r="Y113" s="35">
        <f t="shared" si="27"/>
        <v>4.5800000000000042E-3</v>
      </c>
      <c r="Z113">
        <v>0.1963</v>
      </c>
      <c r="AA113">
        <v>-4.82E-2</v>
      </c>
      <c r="AB113">
        <v>8.5000000000000006E-3</v>
      </c>
      <c r="AC113" s="35">
        <f t="shared" si="28"/>
        <v>6.4107142857142696E-3</v>
      </c>
      <c r="AD113" s="35">
        <f t="shared" si="29"/>
        <v>5.5880000000000006E-2</v>
      </c>
      <c r="AE113" s="35">
        <f t="shared" si="29"/>
        <v>1.6180000000000007E-2</v>
      </c>
      <c r="AF113">
        <v>0.19420000000000001</v>
      </c>
      <c r="AG113">
        <v>8.3000000000000001E-3</v>
      </c>
      <c r="AH113">
        <v>-6.1999999999999998E-3</v>
      </c>
      <c r="AI113" s="35">
        <f t="shared" si="30"/>
        <v>2.3289285714285735E-2</v>
      </c>
      <c r="AJ113" s="35">
        <f t="shared" si="31"/>
        <v>1.5980000000000005E-2</v>
      </c>
      <c r="AK113" s="35">
        <f t="shared" si="31"/>
        <v>1.4800000000000047E-3</v>
      </c>
      <c r="AL113">
        <v>0.1807</v>
      </c>
      <c r="AM113">
        <v>-8.3999999999999995E-3</v>
      </c>
      <c r="AN113">
        <v>-1.0699999999999999E-2</v>
      </c>
      <c r="AO113" s="35">
        <f t="shared" si="32"/>
        <v>1.1735000000000023E-2</v>
      </c>
      <c r="AP113" s="35">
        <f t="shared" si="33"/>
        <v>1.6080000000000004E-2</v>
      </c>
      <c r="AQ113" s="35">
        <f t="shared" si="33"/>
        <v>1.8380000000000004E-2</v>
      </c>
      <c r="AR113">
        <v>8.1199999999999994E-2</v>
      </c>
      <c r="AS113">
        <v>-8.3000000000000001E-3</v>
      </c>
      <c r="AT113">
        <v>8.3999999999999995E-3</v>
      </c>
      <c r="AU113" s="35">
        <f t="shared" si="34"/>
        <v>7.3942857142857005E-3</v>
      </c>
      <c r="AV113" s="35">
        <f t="shared" si="35"/>
        <v>1.5980000000000005E-2</v>
      </c>
      <c r="AW113" s="35">
        <f t="shared" si="35"/>
        <v>1.6080000000000004E-2</v>
      </c>
      <c r="AX113">
        <v>0.12479999999999999</v>
      </c>
      <c r="AY113">
        <v>1.6199999999999999E-2</v>
      </c>
      <c r="AZ113">
        <v>-2.6800000000000001E-2</v>
      </c>
      <c r="BA113" s="35">
        <f t="shared" si="36"/>
        <v>4.6387857142857161E-2</v>
      </c>
      <c r="BB113" s="35">
        <f t="shared" si="37"/>
        <v>2.3880000000000005E-2</v>
      </c>
      <c r="BC113" s="35">
        <f t="shared" si="37"/>
        <v>3.4480000000000004E-2</v>
      </c>
    </row>
    <row r="114" spans="1:55" ht="15">
      <c r="A114" s="1">
        <v>108</v>
      </c>
      <c r="B114">
        <v>0.25330000000000003</v>
      </c>
      <c r="C114">
        <v>-5.4000000000000003E-3</v>
      </c>
      <c r="D114">
        <v>-2.18E-2</v>
      </c>
      <c r="E114" s="34">
        <f t="shared" si="19"/>
        <v>1.6982142857142835E-2</v>
      </c>
      <c r="F114" s="34">
        <f t="shared" si="20"/>
        <v>8.007142857142855E-3</v>
      </c>
      <c r="G114" s="34">
        <f t="shared" si="21"/>
        <v>2.9480000000000006E-2</v>
      </c>
      <c r="H114">
        <v>0.2145</v>
      </c>
      <c r="I114">
        <v>-1.38E-2</v>
      </c>
      <c r="J114">
        <v>5.7999999999999996E-3</v>
      </c>
      <c r="K114" s="35">
        <f t="shared" si="22"/>
        <v>7.4785714285714733E-3</v>
      </c>
      <c r="L114" s="35">
        <f t="shared" si="23"/>
        <v>2.1480000000000006E-2</v>
      </c>
      <c r="M114" s="35">
        <f t="shared" si="23"/>
        <v>1.3480000000000004E-2</v>
      </c>
      <c r="N114">
        <v>0.2382</v>
      </c>
      <c r="O114">
        <v>-5.9999999999999995E-4</v>
      </c>
      <c r="P114">
        <v>4.8999999999999998E-3</v>
      </c>
      <c r="Q114" s="35">
        <f t="shared" si="24"/>
        <v>2.3750000000000715E-3</v>
      </c>
      <c r="R114" s="35">
        <f t="shared" si="25"/>
        <v>7.0800000000000047E-3</v>
      </c>
      <c r="S114" s="35">
        <f t="shared" si="25"/>
        <v>1.2580000000000004E-2</v>
      </c>
      <c r="T114">
        <v>0.2054</v>
      </c>
      <c r="U114">
        <v>-1.32E-2</v>
      </c>
      <c r="V114">
        <v>2.5000000000000001E-3</v>
      </c>
      <c r="W114" s="35">
        <f t="shared" si="26"/>
        <v>1.3432857142857163E-2</v>
      </c>
      <c r="X114" s="35">
        <f t="shared" si="27"/>
        <v>2.0880000000000003E-2</v>
      </c>
      <c r="Y114" s="35">
        <f t="shared" si="27"/>
        <v>1.0180000000000005E-2</v>
      </c>
      <c r="Z114">
        <v>0.19670000000000001</v>
      </c>
      <c r="AA114">
        <v>-3.4599999999999999E-2</v>
      </c>
      <c r="AB114">
        <v>3.5999999999999999E-3</v>
      </c>
      <c r="AC114" s="35">
        <f t="shared" si="28"/>
        <v>6.0107142857142581E-3</v>
      </c>
      <c r="AD114" s="35">
        <f t="shared" si="29"/>
        <v>4.2280000000000005E-2</v>
      </c>
      <c r="AE114" s="35">
        <f t="shared" si="29"/>
        <v>1.1280000000000005E-2</v>
      </c>
      <c r="AF114">
        <v>0.19980000000000001</v>
      </c>
      <c r="AG114">
        <v>-2.5700000000000001E-2</v>
      </c>
      <c r="AH114">
        <v>-1.6999999999999999E-3</v>
      </c>
      <c r="AI114" s="35">
        <f t="shared" si="30"/>
        <v>1.7689285714285741E-2</v>
      </c>
      <c r="AJ114" s="35">
        <f t="shared" si="31"/>
        <v>3.3380000000000007E-2</v>
      </c>
      <c r="AK114" s="35">
        <f t="shared" si="31"/>
        <v>5.9800000000000044E-3</v>
      </c>
      <c r="AL114">
        <v>0.19750000000000001</v>
      </c>
      <c r="AM114">
        <v>-2.4799999999999999E-2</v>
      </c>
      <c r="AN114">
        <v>-1.14E-2</v>
      </c>
      <c r="AO114" s="35">
        <f t="shared" si="32"/>
        <v>5.0649999999999862E-3</v>
      </c>
      <c r="AP114" s="35">
        <f t="shared" si="33"/>
        <v>3.2480000000000002E-2</v>
      </c>
      <c r="AQ114" s="35">
        <f t="shared" si="33"/>
        <v>1.9080000000000007E-2</v>
      </c>
      <c r="AR114">
        <v>8.2299999999999998E-2</v>
      </c>
      <c r="AS114">
        <v>-1.06E-2</v>
      </c>
      <c r="AT114">
        <v>-3.2000000000000002E-3</v>
      </c>
      <c r="AU114" s="35">
        <f t="shared" si="34"/>
        <v>6.2942857142856967E-3</v>
      </c>
      <c r="AV114" s="35">
        <f t="shared" si="35"/>
        <v>1.8280000000000005E-2</v>
      </c>
      <c r="AW114" s="35">
        <f t="shared" si="35"/>
        <v>4.4800000000000048E-3</v>
      </c>
      <c r="AX114">
        <v>9.6199999999999994E-2</v>
      </c>
      <c r="AY114">
        <v>-1.67E-2</v>
      </c>
      <c r="AZ114">
        <v>-8.3999999999999995E-3</v>
      </c>
      <c r="BA114" s="35">
        <f t="shared" si="36"/>
        <v>1.7787857142857161E-2</v>
      </c>
      <c r="BB114" s="35">
        <f t="shared" si="37"/>
        <v>2.4380000000000006E-2</v>
      </c>
      <c r="BC114" s="35">
        <f t="shared" si="37"/>
        <v>1.6080000000000004E-2</v>
      </c>
    </row>
    <row r="115" spans="1:55" ht="15">
      <c r="A115" s="1">
        <v>109</v>
      </c>
      <c r="B115">
        <v>0.2472</v>
      </c>
      <c r="C115">
        <v>-6.7999999999999996E-3</v>
      </c>
      <c r="D115">
        <v>-0.01</v>
      </c>
      <c r="E115" s="34">
        <f t="shared" si="19"/>
        <v>1.0882142857142812E-2</v>
      </c>
      <c r="F115" s="34">
        <f t="shared" si="20"/>
        <v>9.4071428571428552E-3</v>
      </c>
      <c r="G115" s="34">
        <f t="shared" si="21"/>
        <v>1.7680000000000005E-2</v>
      </c>
      <c r="H115">
        <v>0.21640000000000001</v>
      </c>
      <c r="I115">
        <v>-1.6999999999999999E-3</v>
      </c>
      <c r="J115">
        <v>1.6999999999999999E-3</v>
      </c>
      <c r="K115" s="35">
        <f t="shared" si="22"/>
        <v>5.5785714285714605E-3</v>
      </c>
      <c r="L115" s="35">
        <f t="shared" si="23"/>
        <v>5.9800000000000044E-3</v>
      </c>
      <c r="M115" s="35">
        <f t="shared" si="23"/>
        <v>9.3800000000000047E-3</v>
      </c>
      <c r="N115">
        <v>0.24229999999999999</v>
      </c>
      <c r="O115">
        <v>5.7000000000000002E-3</v>
      </c>
      <c r="P115">
        <v>1.6000000000000001E-3</v>
      </c>
      <c r="Q115" s="35">
        <f t="shared" si="24"/>
        <v>6.475000000000064E-3</v>
      </c>
      <c r="R115" s="35">
        <f t="shared" si="25"/>
        <v>1.3380000000000005E-2</v>
      </c>
      <c r="S115" s="35">
        <f t="shared" si="25"/>
        <v>9.2800000000000053E-3</v>
      </c>
      <c r="T115">
        <v>0.2316</v>
      </c>
      <c r="U115">
        <v>-2.5999999999999999E-2</v>
      </c>
      <c r="V115">
        <v>-1.06E-2</v>
      </c>
      <c r="W115" s="35">
        <f t="shared" si="26"/>
        <v>1.2767142857142838E-2</v>
      </c>
      <c r="X115" s="35">
        <f t="shared" si="27"/>
        <v>3.3680000000000002E-2</v>
      </c>
      <c r="Y115" s="35">
        <f t="shared" si="27"/>
        <v>1.8280000000000005E-2</v>
      </c>
      <c r="Z115">
        <v>0.20380000000000001</v>
      </c>
      <c r="AA115">
        <v>-6.9400000000000003E-2</v>
      </c>
      <c r="AB115">
        <v>1.8800000000000001E-2</v>
      </c>
      <c r="AC115" s="35">
        <f t="shared" si="28"/>
        <v>1.0892857142857371E-3</v>
      </c>
      <c r="AD115" s="35">
        <f t="shared" si="29"/>
        <v>7.708000000000001E-2</v>
      </c>
      <c r="AE115" s="35">
        <f t="shared" si="29"/>
        <v>2.6480000000000004E-2</v>
      </c>
      <c r="AF115">
        <v>0.22339999999999999</v>
      </c>
      <c r="AG115">
        <v>-2.4400000000000002E-2</v>
      </c>
      <c r="AH115">
        <v>2.8999999999999998E-3</v>
      </c>
      <c r="AI115" s="35">
        <f t="shared" si="30"/>
        <v>5.9107142857142414E-3</v>
      </c>
      <c r="AJ115" s="35">
        <f t="shared" si="31"/>
        <v>3.2080000000000004E-2</v>
      </c>
      <c r="AK115" s="35">
        <f t="shared" si="31"/>
        <v>1.0580000000000004E-2</v>
      </c>
      <c r="AL115">
        <v>0.19850000000000001</v>
      </c>
      <c r="AM115">
        <v>-2.5700000000000001E-2</v>
      </c>
      <c r="AN115">
        <v>-5.8999999999999999E-3</v>
      </c>
      <c r="AO115" s="35">
        <f t="shared" si="32"/>
        <v>6.0649999999999871E-3</v>
      </c>
      <c r="AP115" s="35">
        <f t="shared" si="33"/>
        <v>3.3380000000000007E-2</v>
      </c>
      <c r="AQ115" s="35">
        <f t="shared" si="33"/>
        <v>1.7800000000000047E-3</v>
      </c>
      <c r="AR115">
        <v>8.3199999999999996E-2</v>
      </c>
      <c r="AS115">
        <v>9.4000000000000004E-3</v>
      </c>
      <c r="AT115">
        <v>8.3000000000000001E-3</v>
      </c>
      <c r="AU115" s="35">
        <f t="shared" si="34"/>
        <v>5.3942857142856987E-3</v>
      </c>
      <c r="AV115" s="35">
        <f t="shared" si="35"/>
        <v>1.7080000000000005E-2</v>
      </c>
      <c r="AW115" s="35">
        <f t="shared" si="35"/>
        <v>1.5980000000000005E-2</v>
      </c>
      <c r="AX115">
        <v>9.6799999999999997E-2</v>
      </c>
      <c r="AY115">
        <v>-3.0000000000000001E-3</v>
      </c>
      <c r="AZ115">
        <v>1.72E-2</v>
      </c>
      <c r="BA115" s="35">
        <f t="shared" si="36"/>
        <v>1.8387857142857164E-2</v>
      </c>
      <c r="BB115" s="35">
        <f t="shared" si="37"/>
        <v>4.6800000000000045E-3</v>
      </c>
      <c r="BC115" s="35">
        <f t="shared" si="37"/>
        <v>2.4880000000000006E-2</v>
      </c>
    </row>
    <row r="116" spans="1:55" ht="15">
      <c r="A116" s="1">
        <v>110</v>
      </c>
      <c r="B116">
        <v>0.24099999999999999</v>
      </c>
      <c r="C116">
        <v>3.0000000000000001E-3</v>
      </c>
      <c r="D116">
        <v>-9.4999999999999998E-3</v>
      </c>
      <c r="E116" s="34">
        <f t="shared" si="19"/>
        <v>4.6821428571428014E-3</v>
      </c>
      <c r="F116" s="34">
        <f t="shared" si="20"/>
        <v>5.6071428571428557E-3</v>
      </c>
      <c r="G116" s="34">
        <f t="shared" si="21"/>
        <v>1.7180000000000004E-2</v>
      </c>
      <c r="H116">
        <v>0.2424</v>
      </c>
      <c r="I116">
        <v>-1.2E-2</v>
      </c>
      <c r="J116">
        <v>7.3000000000000001E-3</v>
      </c>
      <c r="K116" s="35">
        <f t="shared" si="22"/>
        <v>2.0421428571428535E-2</v>
      </c>
      <c r="L116" s="35">
        <f t="shared" si="23"/>
        <v>1.9680000000000003E-2</v>
      </c>
      <c r="M116" s="35">
        <f t="shared" si="23"/>
        <v>1.4980000000000004E-2</v>
      </c>
      <c r="N116">
        <v>0.2492</v>
      </c>
      <c r="O116">
        <v>1.6899999999999998E-2</v>
      </c>
      <c r="P116">
        <v>-3.2000000000000002E-3</v>
      </c>
      <c r="Q116" s="35">
        <f t="shared" si="24"/>
        <v>1.3375000000000081E-2</v>
      </c>
      <c r="R116" s="35">
        <f t="shared" si="25"/>
        <v>2.4580000000000005E-2</v>
      </c>
      <c r="S116" s="35">
        <f t="shared" si="25"/>
        <v>4.4800000000000048E-3</v>
      </c>
      <c r="T116">
        <v>0.22500000000000001</v>
      </c>
      <c r="U116">
        <v>-1.5599999999999999E-2</v>
      </c>
      <c r="V116">
        <v>-2.0400000000000001E-2</v>
      </c>
      <c r="W116" s="35">
        <f t="shared" si="26"/>
        <v>6.1671428571428433E-3</v>
      </c>
      <c r="X116" s="35">
        <f t="shared" si="27"/>
        <v>2.3280000000000002E-2</v>
      </c>
      <c r="Y116" s="35">
        <f t="shared" si="27"/>
        <v>2.8080000000000008E-2</v>
      </c>
      <c r="Z116">
        <v>0.19289999999999999</v>
      </c>
      <c r="AA116">
        <v>-8.6999999999999994E-3</v>
      </c>
      <c r="AB116">
        <v>3.8E-3</v>
      </c>
      <c r="AC116" s="35">
        <f t="shared" si="28"/>
        <v>9.8107142857142837E-3</v>
      </c>
      <c r="AD116" s="35">
        <f t="shared" si="29"/>
        <v>1.6380000000000006E-2</v>
      </c>
      <c r="AE116" s="35">
        <f t="shared" si="29"/>
        <v>1.1480000000000004E-2</v>
      </c>
      <c r="AF116">
        <v>0.2399</v>
      </c>
      <c r="AG116">
        <v>-2.1600000000000001E-2</v>
      </c>
      <c r="AH116">
        <v>2.5000000000000001E-3</v>
      </c>
      <c r="AI116" s="35">
        <f t="shared" si="30"/>
        <v>2.2410714285714256E-2</v>
      </c>
      <c r="AJ116" s="35">
        <f t="shared" si="31"/>
        <v>2.9280000000000007E-2</v>
      </c>
      <c r="AK116" s="35">
        <f t="shared" si="31"/>
        <v>1.0180000000000005E-2</v>
      </c>
      <c r="AL116">
        <v>0.1762</v>
      </c>
      <c r="AM116">
        <v>-6.6E-3</v>
      </c>
      <c r="AN116">
        <v>-3.0000000000000001E-3</v>
      </c>
      <c r="AO116" s="35">
        <f t="shared" si="32"/>
        <v>1.6235000000000027E-2</v>
      </c>
      <c r="AP116" s="35">
        <f t="shared" si="33"/>
        <v>1.0800000000000046E-3</v>
      </c>
      <c r="AQ116" s="35">
        <f t="shared" si="33"/>
        <v>4.6800000000000045E-3</v>
      </c>
      <c r="AR116">
        <v>8.3299999999999999E-2</v>
      </c>
      <c r="AS116">
        <v>8.8000000000000005E-3</v>
      </c>
      <c r="AT116">
        <v>1.7899999999999999E-2</v>
      </c>
      <c r="AU116" s="35">
        <f t="shared" si="34"/>
        <v>5.2942857142856958E-3</v>
      </c>
      <c r="AV116" s="35">
        <f t="shared" si="35"/>
        <v>1.6480000000000005E-2</v>
      </c>
      <c r="AW116" s="35">
        <f t="shared" si="35"/>
        <v>2.5580000000000006E-2</v>
      </c>
      <c r="AX116">
        <v>0.128</v>
      </c>
      <c r="AY116">
        <v>3.6799999999999999E-2</v>
      </c>
      <c r="AZ116">
        <v>-2.7000000000000001E-3</v>
      </c>
      <c r="BA116" s="35">
        <f t="shared" si="36"/>
        <v>4.958785714285717E-2</v>
      </c>
      <c r="BB116" s="35">
        <f t="shared" si="37"/>
        <v>4.4480000000000006E-2</v>
      </c>
      <c r="BC116" s="35">
        <f t="shared" si="37"/>
        <v>4.9800000000000044E-3</v>
      </c>
    </row>
    <row r="117" spans="1:55" ht="15">
      <c r="A117" s="1">
        <v>111</v>
      </c>
      <c r="B117">
        <v>0.23619999999999999</v>
      </c>
      <c r="C117">
        <v>2.5000000000000001E-3</v>
      </c>
      <c r="D117">
        <v>-9.1000000000000004E-3</v>
      </c>
      <c r="E117" s="34">
        <f t="shared" si="19"/>
        <v>1.1785714285719728E-4</v>
      </c>
      <c r="F117" s="34">
        <f t="shared" si="20"/>
        <v>5.1071428571428552E-3</v>
      </c>
      <c r="G117" s="34">
        <f t="shared" si="21"/>
        <v>1.6780000000000003E-2</v>
      </c>
      <c r="H117">
        <v>0.21740000000000001</v>
      </c>
      <c r="I117">
        <v>-7.6E-3</v>
      </c>
      <c r="J117">
        <v>1E-3</v>
      </c>
      <c r="K117" s="35">
        <f t="shared" si="22"/>
        <v>4.5785714285714596E-3</v>
      </c>
      <c r="L117" s="35">
        <f t="shared" si="23"/>
        <v>8.0000000000004547E-5</v>
      </c>
      <c r="M117" s="35">
        <f t="shared" si="23"/>
        <v>8.6800000000000037E-3</v>
      </c>
      <c r="N117">
        <v>0.2301</v>
      </c>
      <c r="O117">
        <v>-1.4E-3</v>
      </c>
      <c r="P117">
        <v>-1.1000000000000001E-3</v>
      </c>
      <c r="Q117" s="35">
        <f t="shared" si="24"/>
        <v>5.7249999999999246E-3</v>
      </c>
      <c r="R117" s="35">
        <f t="shared" si="25"/>
        <v>6.2800000000000043E-3</v>
      </c>
      <c r="S117" s="35">
        <f t="shared" si="25"/>
        <v>6.5800000000000042E-3</v>
      </c>
      <c r="T117">
        <v>0.23089999999999999</v>
      </c>
      <c r="U117">
        <v>-5.4999999999999997E-3</v>
      </c>
      <c r="V117">
        <v>-6.8999999999999999E-3</v>
      </c>
      <c r="W117" s="35">
        <f t="shared" si="26"/>
        <v>1.2067142857142832E-2</v>
      </c>
      <c r="X117" s="35">
        <f t="shared" si="27"/>
        <v>2.1800000000000049E-3</v>
      </c>
      <c r="Y117" s="35">
        <f t="shared" si="27"/>
        <v>7.8000000000000465E-4</v>
      </c>
      <c r="Z117">
        <v>0.2031</v>
      </c>
      <c r="AA117">
        <v>-8.9999999999999998E-4</v>
      </c>
      <c r="AB117">
        <v>2.3E-3</v>
      </c>
      <c r="AC117" s="35">
        <f t="shared" si="28"/>
        <v>3.8928571428573089E-4</v>
      </c>
      <c r="AD117" s="35">
        <f t="shared" si="29"/>
        <v>6.7800000000000048E-3</v>
      </c>
      <c r="AE117" s="35">
        <f t="shared" si="29"/>
        <v>9.9800000000000045E-3</v>
      </c>
      <c r="AF117">
        <v>0.25769999999999998</v>
      </c>
      <c r="AG117">
        <v>-8.9999999999999993E-3</v>
      </c>
      <c r="AH117">
        <v>-5.7000000000000002E-3</v>
      </c>
      <c r="AI117" s="35">
        <f t="shared" si="30"/>
        <v>4.0210714285714239E-2</v>
      </c>
      <c r="AJ117" s="35">
        <f t="shared" si="31"/>
        <v>1.6680000000000004E-2</v>
      </c>
      <c r="AK117" s="35">
        <f t="shared" si="31"/>
        <v>1.9800000000000043E-3</v>
      </c>
      <c r="AL117">
        <v>0.16650000000000001</v>
      </c>
      <c r="AM117">
        <v>-1.34E-2</v>
      </c>
      <c r="AN117">
        <v>4.7999999999999996E-3</v>
      </c>
      <c r="AO117" s="35">
        <f t="shared" si="32"/>
        <v>2.5935000000000014E-2</v>
      </c>
      <c r="AP117" s="35">
        <f t="shared" si="33"/>
        <v>2.1080000000000005E-2</v>
      </c>
      <c r="AQ117" s="35">
        <f t="shared" si="33"/>
        <v>1.2480000000000005E-2</v>
      </c>
      <c r="AR117">
        <v>7.2300000000000003E-2</v>
      </c>
      <c r="AS117">
        <v>-2E-3</v>
      </c>
      <c r="AT117">
        <v>8.3999999999999995E-3</v>
      </c>
      <c r="AU117" s="35">
        <f t="shared" si="34"/>
        <v>1.6294285714285692E-2</v>
      </c>
      <c r="AV117" s="35">
        <f t="shared" si="35"/>
        <v>5.6800000000000045E-3</v>
      </c>
      <c r="AW117" s="35">
        <f t="shared" si="35"/>
        <v>1.6080000000000004E-2</v>
      </c>
      <c r="AX117">
        <v>0.13800000000000001</v>
      </c>
      <c r="AY117">
        <v>5.4100000000000002E-2</v>
      </c>
      <c r="AZ117">
        <v>-3.8199999999999998E-2</v>
      </c>
      <c r="BA117" s="35">
        <f t="shared" si="36"/>
        <v>5.9587857142857178E-2</v>
      </c>
      <c r="BB117" s="35">
        <f t="shared" si="37"/>
        <v>6.1780000000000009E-2</v>
      </c>
      <c r="BC117" s="35">
        <f t="shared" si="37"/>
        <v>4.5880000000000004E-2</v>
      </c>
    </row>
    <row r="118" spans="1:55" ht="15">
      <c r="A118" s="1">
        <v>112</v>
      </c>
      <c r="B118">
        <v>0.24709999999999999</v>
      </c>
      <c r="C118">
        <v>2.9999999999999997E-4</v>
      </c>
      <c r="D118">
        <v>-1.66E-2</v>
      </c>
      <c r="E118" s="34">
        <f t="shared" si="19"/>
        <v>1.0782142857142796E-2</v>
      </c>
      <c r="F118" s="34">
        <f t="shared" si="20"/>
        <v>2.9071428571428555E-3</v>
      </c>
      <c r="G118" s="34">
        <f t="shared" si="21"/>
        <v>2.4280000000000003E-2</v>
      </c>
      <c r="H118">
        <v>0.21190000000000001</v>
      </c>
      <c r="I118">
        <v>-1.47E-2</v>
      </c>
      <c r="J118">
        <v>-3.0000000000000001E-3</v>
      </c>
      <c r="K118" s="35">
        <f t="shared" si="22"/>
        <v>1.0078571428571464E-2</v>
      </c>
      <c r="L118" s="35">
        <f t="shared" si="23"/>
        <v>2.2380000000000004E-2</v>
      </c>
      <c r="M118" s="35">
        <f t="shared" si="23"/>
        <v>4.6800000000000045E-3</v>
      </c>
      <c r="N118">
        <v>0.2228</v>
      </c>
      <c r="O118">
        <v>-9.5999999999999992E-3</v>
      </c>
      <c r="P118">
        <v>9.9000000000000008E-3</v>
      </c>
      <c r="Q118" s="35">
        <f t="shared" si="24"/>
        <v>1.3024999999999926E-2</v>
      </c>
      <c r="R118" s="35">
        <f t="shared" si="25"/>
        <v>1.7280000000000004E-2</v>
      </c>
      <c r="S118" s="35">
        <f t="shared" si="25"/>
        <v>1.7580000000000005E-2</v>
      </c>
      <c r="T118">
        <v>0.23810000000000001</v>
      </c>
      <c r="U118">
        <v>-8.6999999999999994E-3</v>
      </c>
      <c r="V118">
        <v>-1.9099999999999999E-2</v>
      </c>
      <c r="W118" s="35">
        <f t="shared" si="26"/>
        <v>1.9267142857142844E-2</v>
      </c>
      <c r="X118" s="35">
        <f t="shared" si="27"/>
        <v>1.6380000000000006E-2</v>
      </c>
      <c r="Y118" s="35">
        <f t="shared" si="27"/>
        <v>2.6780000000000005E-2</v>
      </c>
      <c r="Z118">
        <v>0.21340000000000001</v>
      </c>
      <c r="AA118">
        <v>5.3E-3</v>
      </c>
      <c r="AB118">
        <v>1.1999999999999999E-3</v>
      </c>
      <c r="AC118" s="35">
        <f t="shared" si="28"/>
        <v>1.0689285714285734E-2</v>
      </c>
      <c r="AD118" s="35">
        <f t="shared" si="29"/>
        <v>1.2980000000000005E-2</v>
      </c>
      <c r="AE118" s="35">
        <f t="shared" si="29"/>
        <v>8.8800000000000042E-3</v>
      </c>
      <c r="AF118">
        <v>0.24060000000000001</v>
      </c>
      <c r="AG118">
        <v>-2.1299999999999999E-2</v>
      </c>
      <c r="AH118">
        <v>-6.1000000000000004E-3</v>
      </c>
      <c r="AI118" s="35">
        <f t="shared" si="30"/>
        <v>2.3110714285714262E-2</v>
      </c>
      <c r="AJ118" s="35">
        <f t="shared" si="31"/>
        <v>2.8980000000000006E-2</v>
      </c>
      <c r="AK118" s="35">
        <f t="shared" si="31"/>
        <v>1.5800000000000041E-3</v>
      </c>
      <c r="AL118">
        <v>0.20069999999999999</v>
      </c>
      <c r="AM118">
        <v>-6.4000000000000003E-3</v>
      </c>
      <c r="AN118">
        <v>-1.43E-2</v>
      </c>
      <c r="AO118" s="35">
        <f t="shared" si="32"/>
        <v>8.2649999999999668E-3</v>
      </c>
      <c r="AP118" s="35">
        <f t="shared" si="33"/>
        <v>1.2800000000000042E-3</v>
      </c>
      <c r="AQ118" s="35">
        <f t="shared" si="33"/>
        <v>2.1980000000000006E-2</v>
      </c>
      <c r="AR118">
        <v>4.9799999999999997E-2</v>
      </c>
      <c r="AS118">
        <v>9.1999999999999998E-3</v>
      </c>
      <c r="AT118">
        <v>1.01E-2</v>
      </c>
      <c r="AU118" s="35">
        <f t="shared" si="34"/>
        <v>3.8794285714285698E-2</v>
      </c>
      <c r="AV118" s="35">
        <f t="shared" si="35"/>
        <v>1.6880000000000006E-2</v>
      </c>
      <c r="AW118" s="35">
        <f t="shared" si="35"/>
        <v>1.7780000000000004E-2</v>
      </c>
      <c r="AX118">
        <v>0.14960000000000001</v>
      </c>
      <c r="AY118">
        <v>-3.4700000000000002E-2</v>
      </c>
      <c r="AZ118">
        <v>-6.3100000000000003E-2</v>
      </c>
      <c r="BA118" s="35">
        <f t="shared" si="36"/>
        <v>7.1187857142857178E-2</v>
      </c>
      <c r="BB118" s="35">
        <f t="shared" si="37"/>
        <v>4.2380000000000008E-2</v>
      </c>
      <c r="BC118" s="35">
        <f t="shared" si="37"/>
        <v>7.078000000000001E-2</v>
      </c>
    </row>
    <row r="119" spans="1:55" ht="15">
      <c r="A119" s="1">
        <v>113</v>
      </c>
      <c r="B119">
        <v>0.24279999999999999</v>
      </c>
      <c r="C119">
        <v>-7.4999999999999997E-3</v>
      </c>
      <c r="D119">
        <v>-1.67E-2</v>
      </c>
      <c r="E119" s="34">
        <f t="shared" si="19"/>
        <v>6.4821428571427975E-3</v>
      </c>
      <c r="F119" s="34">
        <f t="shared" si="20"/>
        <v>1.0107142857142856E-2</v>
      </c>
      <c r="G119" s="34">
        <f t="shared" si="21"/>
        <v>2.4380000000000006E-2</v>
      </c>
      <c r="H119">
        <v>0.2104</v>
      </c>
      <c r="I119">
        <v>-7.4999999999999997E-3</v>
      </c>
      <c r="J119">
        <v>-8.2000000000000007E-3</v>
      </c>
      <c r="K119" s="35">
        <f t="shared" si="22"/>
        <v>1.1578571428571466E-2</v>
      </c>
      <c r="L119" s="35">
        <f t="shared" si="23"/>
        <v>1.8000000000000481E-4</v>
      </c>
      <c r="M119" s="35">
        <f t="shared" si="23"/>
        <v>1.5880000000000005E-2</v>
      </c>
      <c r="N119">
        <v>0.21340000000000001</v>
      </c>
      <c r="O119">
        <v>5.9999999999999995E-4</v>
      </c>
      <c r="P119">
        <v>1.34E-2</v>
      </c>
      <c r="Q119" s="35">
        <f t="shared" si="24"/>
        <v>2.2424999999999917E-2</v>
      </c>
      <c r="R119" s="35">
        <f t="shared" si="25"/>
        <v>8.2800000000000044E-3</v>
      </c>
      <c r="S119" s="35">
        <f t="shared" si="25"/>
        <v>2.1080000000000005E-2</v>
      </c>
      <c r="T119">
        <v>0.24349999999999999</v>
      </c>
      <c r="U119">
        <v>-5.4999999999999997E-3</v>
      </c>
      <c r="V119">
        <v>-2.0299999999999999E-2</v>
      </c>
      <c r="W119" s="35">
        <f t="shared" si="26"/>
        <v>2.4667142857142832E-2</v>
      </c>
      <c r="X119" s="35">
        <f t="shared" si="27"/>
        <v>2.1800000000000049E-3</v>
      </c>
      <c r="Y119" s="35">
        <f t="shared" si="27"/>
        <v>2.7980000000000005E-2</v>
      </c>
      <c r="Z119">
        <v>0.17780000000000001</v>
      </c>
      <c r="AA119">
        <v>-8.6E-3</v>
      </c>
      <c r="AB119">
        <v>-5.3E-3</v>
      </c>
      <c r="AC119" s="35">
        <f t="shared" si="28"/>
        <v>2.4910714285714258E-2</v>
      </c>
      <c r="AD119" s="35">
        <f t="shared" si="29"/>
        <v>1.6280000000000003E-2</v>
      </c>
      <c r="AE119" s="35">
        <f t="shared" si="29"/>
        <v>2.3800000000000045E-3</v>
      </c>
      <c r="AF119">
        <v>0.22650000000000001</v>
      </c>
      <c r="AG119">
        <v>-2.4199999999999999E-2</v>
      </c>
      <c r="AH119">
        <v>-7.6E-3</v>
      </c>
      <c r="AI119" s="35">
        <f t="shared" si="30"/>
        <v>9.0107142857142608E-3</v>
      </c>
      <c r="AJ119" s="35">
        <f t="shared" si="31"/>
        <v>3.1880000000000006E-2</v>
      </c>
      <c r="AK119" s="35">
        <f t="shared" si="31"/>
        <v>8.0000000000004547E-5</v>
      </c>
      <c r="AL119">
        <v>0.19239999999999999</v>
      </c>
      <c r="AM119">
        <v>-4.9099999999999998E-2</v>
      </c>
      <c r="AN119">
        <v>-5.7999999999999996E-3</v>
      </c>
      <c r="AO119" s="35">
        <f t="shared" si="32"/>
        <v>3.5000000000035003E-5</v>
      </c>
      <c r="AP119" s="35">
        <f t="shared" si="33"/>
        <v>5.6780000000000004E-2</v>
      </c>
      <c r="AQ119" s="35">
        <f t="shared" si="33"/>
        <v>1.8800000000000049E-3</v>
      </c>
      <c r="AR119">
        <v>4.7300000000000002E-2</v>
      </c>
      <c r="AS119">
        <v>-4.8999999999999998E-3</v>
      </c>
      <c r="AT119">
        <v>1.3599999999999999E-2</v>
      </c>
      <c r="AU119" s="35">
        <f t="shared" si="34"/>
        <v>4.1294285714285693E-2</v>
      </c>
      <c r="AV119" s="35">
        <f t="shared" si="35"/>
        <v>2.7800000000000047E-3</v>
      </c>
      <c r="AW119" s="35">
        <f t="shared" si="35"/>
        <v>2.1280000000000004E-2</v>
      </c>
      <c r="AX119">
        <v>0.1229</v>
      </c>
      <c r="AY119">
        <v>-2.6700000000000002E-2</v>
      </c>
      <c r="AZ119">
        <v>4.0000000000000002E-4</v>
      </c>
      <c r="BA119" s="35">
        <f t="shared" si="36"/>
        <v>4.4487857142857162E-2</v>
      </c>
      <c r="BB119" s="35">
        <f t="shared" si="37"/>
        <v>3.4380000000000008E-2</v>
      </c>
      <c r="BC119" s="35">
        <f t="shared" si="37"/>
        <v>8.0800000000000038E-3</v>
      </c>
    </row>
    <row r="120" spans="1:55" ht="15">
      <c r="A120" s="1">
        <v>114</v>
      </c>
      <c r="B120">
        <v>0.2452</v>
      </c>
      <c r="C120">
        <v>-5.1999999999999998E-3</v>
      </c>
      <c r="D120">
        <v>-1.2500000000000001E-2</v>
      </c>
      <c r="E120" s="34">
        <f t="shared" si="19"/>
        <v>8.8821428571428107E-3</v>
      </c>
      <c r="F120" s="34">
        <f t="shared" si="20"/>
        <v>7.8071428571428554E-3</v>
      </c>
      <c r="G120" s="34">
        <f t="shared" si="21"/>
        <v>2.0180000000000003E-2</v>
      </c>
      <c r="H120">
        <v>0.2051</v>
      </c>
      <c r="I120">
        <v>-2.0400000000000001E-2</v>
      </c>
      <c r="J120">
        <v>-2.2000000000000001E-3</v>
      </c>
      <c r="K120" s="35">
        <f t="shared" si="22"/>
        <v>1.6878571428571465E-2</v>
      </c>
      <c r="L120" s="35">
        <f t="shared" si="23"/>
        <v>2.8080000000000008E-2</v>
      </c>
      <c r="M120" s="35">
        <f t="shared" si="23"/>
        <v>5.480000000000004E-3</v>
      </c>
      <c r="N120">
        <v>0.22309999999999999</v>
      </c>
      <c r="O120">
        <v>-4.1000000000000003E-3</v>
      </c>
      <c r="P120">
        <v>2.0400000000000001E-2</v>
      </c>
      <c r="Q120" s="35">
        <f t="shared" si="24"/>
        <v>1.2724999999999931E-2</v>
      </c>
      <c r="R120" s="35">
        <f t="shared" si="25"/>
        <v>3.5800000000000042E-3</v>
      </c>
      <c r="S120" s="35">
        <f t="shared" si="25"/>
        <v>2.8080000000000008E-2</v>
      </c>
      <c r="T120">
        <v>0.23880000000000001</v>
      </c>
      <c r="U120">
        <v>-8.8999999999999999E-3</v>
      </c>
      <c r="V120">
        <v>-1.5100000000000001E-2</v>
      </c>
      <c r="W120" s="35">
        <f t="shared" si="26"/>
        <v>1.996714285714285E-2</v>
      </c>
      <c r="X120" s="35">
        <f t="shared" si="27"/>
        <v>1.6580000000000004E-2</v>
      </c>
      <c r="Y120" s="35">
        <f t="shared" si="27"/>
        <v>2.2780000000000005E-2</v>
      </c>
      <c r="Z120">
        <v>0.19789999999999999</v>
      </c>
      <c r="AA120">
        <v>-9.5999999999999992E-3</v>
      </c>
      <c r="AB120">
        <v>-2.2000000000000001E-3</v>
      </c>
      <c r="AC120" s="35">
        <f t="shared" si="28"/>
        <v>4.8107142857142793E-3</v>
      </c>
      <c r="AD120" s="35">
        <f t="shared" si="29"/>
        <v>1.7280000000000004E-2</v>
      </c>
      <c r="AE120" s="35">
        <f t="shared" si="29"/>
        <v>5.480000000000004E-3</v>
      </c>
      <c r="AF120">
        <v>0.20499999999999999</v>
      </c>
      <c r="AG120">
        <v>-2.2200000000000001E-2</v>
      </c>
      <c r="AH120">
        <v>5.7000000000000002E-3</v>
      </c>
      <c r="AI120" s="35">
        <f t="shared" si="30"/>
        <v>1.2489285714285758E-2</v>
      </c>
      <c r="AJ120" s="35">
        <f t="shared" si="31"/>
        <v>2.9880000000000004E-2</v>
      </c>
      <c r="AK120" s="35">
        <f t="shared" si="31"/>
        <v>1.3380000000000005E-2</v>
      </c>
      <c r="AL120">
        <v>0.2026</v>
      </c>
      <c r="AM120">
        <v>-3.9399999999999998E-2</v>
      </c>
      <c r="AN120">
        <v>0</v>
      </c>
      <c r="AO120" s="35">
        <f t="shared" si="32"/>
        <v>1.016499999999998E-2</v>
      </c>
      <c r="AP120" s="35">
        <f t="shared" si="33"/>
        <v>4.7080000000000004E-2</v>
      </c>
      <c r="AQ120" s="35">
        <f t="shared" si="33"/>
        <v>7.6800000000000045E-3</v>
      </c>
      <c r="AR120">
        <v>3.1899999999999998E-2</v>
      </c>
      <c r="AS120">
        <v>8.9999999999999998E-4</v>
      </c>
      <c r="AT120">
        <v>2.52E-2</v>
      </c>
      <c r="AU120" s="35">
        <f t="shared" si="34"/>
        <v>5.6694285714285697E-2</v>
      </c>
      <c r="AV120" s="35">
        <f t="shared" si="35"/>
        <v>8.5800000000000043E-3</v>
      </c>
      <c r="AW120" s="35">
        <f t="shared" si="35"/>
        <v>3.2880000000000006E-2</v>
      </c>
      <c r="AX120">
        <v>0.13600000000000001</v>
      </c>
      <c r="AY120">
        <v>-5.1000000000000004E-3</v>
      </c>
      <c r="AZ120">
        <v>-1.9199999999999998E-2</v>
      </c>
      <c r="BA120" s="35">
        <f t="shared" si="36"/>
        <v>5.7587857142857177E-2</v>
      </c>
      <c r="BB120" s="35">
        <f t="shared" si="37"/>
        <v>2.5800000000000042E-3</v>
      </c>
      <c r="BC120" s="35">
        <f t="shared" si="37"/>
        <v>2.6880000000000001E-2</v>
      </c>
    </row>
    <row r="121" spans="1:55" ht="15">
      <c r="A121" s="1">
        <v>115</v>
      </c>
      <c r="B121">
        <v>0.25459999999999999</v>
      </c>
      <c r="C121">
        <v>-7.1999999999999998E-3</v>
      </c>
      <c r="D121">
        <v>-8.2000000000000007E-3</v>
      </c>
      <c r="E121" s="34">
        <f t="shared" si="19"/>
        <v>1.8282142857142802E-2</v>
      </c>
      <c r="F121" s="34">
        <f t="shared" si="20"/>
        <v>9.8071428571428546E-3</v>
      </c>
      <c r="G121" s="34">
        <f t="shared" si="21"/>
        <v>1.5880000000000005E-2</v>
      </c>
      <c r="H121">
        <v>0.20899999999999999</v>
      </c>
      <c r="I121">
        <v>5.4999999999999997E-3</v>
      </c>
      <c r="J121">
        <v>4.7999999999999996E-3</v>
      </c>
      <c r="K121" s="35">
        <f t="shared" si="22"/>
        <v>1.2978571428571478E-2</v>
      </c>
      <c r="L121" s="35">
        <f t="shared" si="23"/>
        <v>1.3180000000000004E-2</v>
      </c>
      <c r="M121" s="35">
        <f t="shared" si="23"/>
        <v>1.2480000000000005E-2</v>
      </c>
      <c r="N121">
        <v>0.22420000000000001</v>
      </c>
      <c r="O121">
        <v>0.03</v>
      </c>
      <c r="P121">
        <v>1.0800000000000001E-2</v>
      </c>
      <c r="Q121" s="35">
        <f t="shared" si="24"/>
        <v>1.1624999999999913E-2</v>
      </c>
      <c r="R121" s="35">
        <f t="shared" si="25"/>
        <v>3.7680000000000005E-2</v>
      </c>
      <c r="S121" s="35">
        <f t="shared" si="25"/>
        <v>1.8480000000000003E-2</v>
      </c>
      <c r="T121">
        <v>0.24260000000000001</v>
      </c>
      <c r="U121">
        <v>-1.0500000000000001E-2</v>
      </c>
      <c r="V121">
        <v>-1.4800000000000001E-2</v>
      </c>
      <c r="W121" s="35">
        <f t="shared" si="26"/>
        <v>2.3767142857142848E-2</v>
      </c>
      <c r="X121" s="35">
        <f t="shared" si="27"/>
        <v>1.8180000000000005E-2</v>
      </c>
      <c r="Y121" s="35">
        <f t="shared" si="27"/>
        <v>2.2480000000000007E-2</v>
      </c>
      <c r="Z121">
        <v>0.16020000000000001</v>
      </c>
      <c r="AA121">
        <v>-2.3E-2</v>
      </c>
      <c r="AB121">
        <v>1.23E-2</v>
      </c>
      <c r="AC121" s="35">
        <f t="shared" si="28"/>
        <v>4.2510714285714263E-2</v>
      </c>
      <c r="AD121" s="35">
        <f t="shared" si="29"/>
        <v>3.0680000000000006E-2</v>
      </c>
      <c r="AE121" s="35">
        <f t="shared" si="29"/>
        <v>1.9980000000000005E-2</v>
      </c>
      <c r="AF121">
        <v>0.22600000000000001</v>
      </c>
      <c r="AG121">
        <v>-8.5000000000000006E-3</v>
      </c>
      <c r="AH121">
        <v>-9.1000000000000004E-3</v>
      </c>
      <c r="AI121" s="35">
        <f t="shared" si="30"/>
        <v>8.5107142857142604E-3</v>
      </c>
      <c r="AJ121" s="35">
        <f t="shared" si="31"/>
        <v>1.6180000000000007E-2</v>
      </c>
      <c r="AK121" s="35">
        <f t="shared" si="31"/>
        <v>1.6780000000000003E-2</v>
      </c>
      <c r="AL121">
        <v>0.2077</v>
      </c>
      <c r="AM121">
        <v>-2.7400000000000001E-2</v>
      </c>
      <c r="AN121">
        <v>-1.5699999999999999E-2</v>
      </c>
      <c r="AO121" s="35">
        <f t="shared" si="32"/>
        <v>1.5264999999999973E-2</v>
      </c>
      <c r="AP121" s="35">
        <f t="shared" si="33"/>
        <v>3.5080000000000007E-2</v>
      </c>
      <c r="AQ121" s="35">
        <f t="shared" si="33"/>
        <v>2.3380000000000005E-2</v>
      </c>
      <c r="AR121">
        <v>6.6500000000000004E-2</v>
      </c>
      <c r="AS121">
        <v>7.7000000000000002E-3</v>
      </c>
      <c r="AT121">
        <v>1.4200000000000001E-2</v>
      </c>
      <c r="AU121" s="35">
        <f t="shared" si="34"/>
        <v>2.2094285714285691E-2</v>
      </c>
      <c r="AV121" s="35">
        <f t="shared" si="35"/>
        <v>1.5380000000000005E-2</v>
      </c>
      <c r="AW121" s="35">
        <f t="shared" si="35"/>
        <v>2.1880000000000004E-2</v>
      </c>
      <c r="AX121">
        <v>0.13700000000000001</v>
      </c>
      <c r="AY121">
        <v>-3.56E-2</v>
      </c>
      <c r="AZ121">
        <v>-3.9E-2</v>
      </c>
      <c r="BA121" s="35">
        <f t="shared" si="36"/>
        <v>5.8587857142857178E-2</v>
      </c>
      <c r="BB121" s="35">
        <f t="shared" si="37"/>
        <v>4.3280000000000006E-2</v>
      </c>
      <c r="BC121" s="35">
        <f t="shared" si="37"/>
        <v>4.6680000000000006E-2</v>
      </c>
    </row>
    <row r="122" spans="1:55" ht="15">
      <c r="A122" s="1">
        <v>116</v>
      </c>
      <c r="B122">
        <v>0.25169999999999998</v>
      </c>
      <c r="C122">
        <v>-3.5999999999999999E-3</v>
      </c>
      <c r="D122">
        <v>-1.01E-2</v>
      </c>
      <c r="E122" s="34">
        <f t="shared" si="19"/>
        <v>1.5382142857142789E-2</v>
      </c>
      <c r="F122" s="34">
        <f t="shared" si="20"/>
        <v>6.2071428571428555E-3</v>
      </c>
      <c r="G122" s="34">
        <f t="shared" si="21"/>
        <v>1.7780000000000004E-2</v>
      </c>
      <c r="H122">
        <v>0.1852</v>
      </c>
      <c r="I122">
        <v>-3.5400000000000001E-2</v>
      </c>
      <c r="J122">
        <v>-2.35E-2</v>
      </c>
      <c r="K122" s="35">
        <f t="shared" si="22"/>
        <v>3.6778571428571466E-2</v>
      </c>
      <c r="L122" s="35">
        <f t="shared" si="23"/>
        <v>4.3080000000000007E-2</v>
      </c>
      <c r="M122" s="35">
        <f t="shared" si="23"/>
        <v>3.1180000000000006E-2</v>
      </c>
      <c r="N122">
        <v>0.22520000000000001</v>
      </c>
      <c r="O122">
        <v>8.8999999999999999E-3</v>
      </c>
      <c r="P122">
        <v>2.41E-2</v>
      </c>
      <c r="Q122" s="35">
        <f t="shared" si="24"/>
        <v>1.0624999999999912E-2</v>
      </c>
      <c r="R122" s="35">
        <f t="shared" si="25"/>
        <v>1.6580000000000004E-2</v>
      </c>
      <c r="S122" s="35">
        <f t="shared" si="25"/>
        <v>3.1780000000000003E-2</v>
      </c>
      <c r="T122">
        <v>0.2419</v>
      </c>
      <c r="U122">
        <v>-2.1999999999999999E-2</v>
      </c>
      <c r="V122">
        <v>-1.3599999999999999E-2</v>
      </c>
      <c r="W122" s="35">
        <f t="shared" si="26"/>
        <v>2.3067142857142842E-2</v>
      </c>
      <c r="X122" s="35">
        <f t="shared" si="27"/>
        <v>2.9680000000000005E-2</v>
      </c>
      <c r="Y122" s="35">
        <f t="shared" si="27"/>
        <v>2.1280000000000004E-2</v>
      </c>
      <c r="Z122">
        <v>0.18310000000000001</v>
      </c>
      <c r="AA122">
        <v>-1.5800000000000002E-2</v>
      </c>
      <c r="AB122">
        <v>-1.5E-3</v>
      </c>
      <c r="AC122" s="35">
        <f t="shared" si="28"/>
        <v>1.9610714285714259E-2</v>
      </c>
      <c r="AD122" s="35">
        <f t="shared" si="29"/>
        <v>2.3480000000000008E-2</v>
      </c>
      <c r="AE122" s="35">
        <f t="shared" si="29"/>
        <v>6.1800000000000049E-3</v>
      </c>
      <c r="AF122">
        <v>0.24210000000000001</v>
      </c>
      <c r="AG122">
        <v>-2.93E-2</v>
      </c>
      <c r="AH122">
        <v>-1.54E-2</v>
      </c>
      <c r="AI122" s="35">
        <f t="shared" si="30"/>
        <v>2.4610714285714264E-2</v>
      </c>
      <c r="AJ122" s="35">
        <f t="shared" si="31"/>
        <v>3.6980000000000006E-2</v>
      </c>
      <c r="AK122" s="35">
        <f t="shared" si="31"/>
        <v>2.3080000000000003E-2</v>
      </c>
      <c r="AL122">
        <v>0.2145</v>
      </c>
      <c r="AM122">
        <v>-2.0199999999999999E-2</v>
      </c>
      <c r="AN122">
        <v>-1.7899999999999999E-2</v>
      </c>
      <c r="AO122" s="35">
        <f t="shared" si="32"/>
        <v>2.2064999999999974E-2</v>
      </c>
      <c r="AP122" s="35">
        <f t="shared" si="33"/>
        <v>2.7880000000000002E-2</v>
      </c>
      <c r="AQ122" s="35">
        <f t="shared" si="33"/>
        <v>2.5580000000000006E-2</v>
      </c>
      <c r="AR122">
        <v>9.64E-2</v>
      </c>
      <c r="AS122">
        <v>1.7399999999999999E-2</v>
      </c>
      <c r="AT122">
        <v>-1.7600000000000001E-2</v>
      </c>
      <c r="AU122" s="35">
        <f t="shared" si="34"/>
        <v>7.8057142857143047E-3</v>
      </c>
      <c r="AV122" s="35">
        <f t="shared" si="35"/>
        <v>2.5080000000000005E-2</v>
      </c>
      <c r="AW122" s="35">
        <f t="shared" si="35"/>
        <v>2.5280000000000004E-2</v>
      </c>
      <c r="AX122">
        <v>0.16339999999999999</v>
      </c>
      <c r="AY122">
        <v>-3.3099999999999997E-2</v>
      </c>
      <c r="AZ122">
        <v>-1.38E-2</v>
      </c>
      <c r="BA122" s="35">
        <f t="shared" si="36"/>
        <v>8.4987857142857157E-2</v>
      </c>
      <c r="BB122" s="35">
        <f t="shared" si="37"/>
        <v>4.0780000000000004E-2</v>
      </c>
      <c r="BC122" s="35">
        <f t="shared" si="37"/>
        <v>2.1480000000000006E-2</v>
      </c>
    </row>
    <row r="123" spans="1:55" ht="15">
      <c r="A123" s="1">
        <v>117</v>
      </c>
      <c r="B123">
        <v>0.2399</v>
      </c>
      <c r="C123">
        <v>3.8999999999999998E-3</v>
      </c>
      <c r="D123">
        <v>-5.0000000000000001E-3</v>
      </c>
      <c r="E123" s="34">
        <f t="shared" si="19"/>
        <v>3.5821428571428116E-3</v>
      </c>
      <c r="F123" s="34">
        <f t="shared" si="20"/>
        <v>6.5071428571428554E-3</v>
      </c>
      <c r="G123" s="34">
        <f t="shared" si="21"/>
        <v>2.6800000000000044E-3</v>
      </c>
      <c r="H123">
        <v>0.18129999999999999</v>
      </c>
      <c r="I123">
        <v>-2.47E-2</v>
      </c>
      <c r="J123">
        <v>6.6E-3</v>
      </c>
      <c r="K123" s="35">
        <f t="shared" si="22"/>
        <v>4.0678571428571481E-2</v>
      </c>
      <c r="L123" s="35">
        <f t="shared" si="23"/>
        <v>3.2380000000000006E-2</v>
      </c>
      <c r="M123" s="35">
        <f t="shared" si="23"/>
        <v>1.4280000000000004E-2</v>
      </c>
      <c r="N123">
        <v>0.22459999999999999</v>
      </c>
      <c r="O123">
        <v>-1.4999999999999999E-2</v>
      </c>
      <c r="P123">
        <v>1.6199999999999999E-2</v>
      </c>
      <c r="Q123" s="35">
        <f t="shared" si="24"/>
        <v>1.1224999999999929E-2</v>
      </c>
      <c r="R123" s="35">
        <f t="shared" si="25"/>
        <v>2.2680000000000006E-2</v>
      </c>
      <c r="S123" s="35">
        <f t="shared" si="25"/>
        <v>2.3880000000000005E-2</v>
      </c>
      <c r="T123">
        <v>0.24149999999999999</v>
      </c>
      <c r="U123">
        <v>-1.32E-2</v>
      </c>
      <c r="V123">
        <v>-9.9000000000000008E-3</v>
      </c>
      <c r="W123" s="35">
        <f t="shared" si="26"/>
        <v>2.266714285714283E-2</v>
      </c>
      <c r="X123" s="35">
        <f t="shared" si="27"/>
        <v>2.0880000000000003E-2</v>
      </c>
      <c r="Y123" s="35">
        <f t="shared" si="27"/>
        <v>1.7580000000000005E-2</v>
      </c>
      <c r="Z123">
        <v>0.20949999999999999</v>
      </c>
      <c r="AA123">
        <v>-7.4000000000000003E-3</v>
      </c>
      <c r="AB123">
        <v>3.5999999999999999E-3</v>
      </c>
      <c r="AC123" s="35">
        <f t="shared" si="28"/>
        <v>6.7892857142857199E-3</v>
      </c>
      <c r="AD123" s="35">
        <f t="shared" si="29"/>
        <v>2.800000000000042E-4</v>
      </c>
      <c r="AE123" s="35">
        <f t="shared" si="29"/>
        <v>1.1280000000000005E-2</v>
      </c>
      <c r="AF123">
        <v>0.22969999999999999</v>
      </c>
      <c r="AG123">
        <v>-4.48E-2</v>
      </c>
      <c r="AH123">
        <v>-4.8999999999999998E-3</v>
      </c>
      <c r="AI123" s="35">
        <f t="shared" si="30"/>
        <v>1.2210714285714241E-2</v>
      </c>
      <c r="AJ123" s="35">
        <f t="shared" si="31"/>
        <v>5.2480000000000006E-2</v>
      </c>
      <c r="AK123" s="35">
        <f t="shared" si="31"/>
        <v>2.7800000000000047E-3</v>
      </c>
      <c r="AL123">
        <v>0.18559999999999999</v>
      </c>
      <c r="AM123">
        <v>-5.5999999999999999E-3</v>
      </c>
      <c r="AN123">
        <v>-1.49E-2</v>
      </c>
      <c r="AO123" s="35">
        <f t="shared" si="32"/>
        <v>6.8350000000000355E-3</v>
      </c>
      <c r="AP123" s="35">
        <f t="shared" si="33"/>
        <v>2.0800000000000046E-3</v>
      </c>
      <c r="AQ123" s="35">
        <f t="shared" si="33"/>
        <v>2.2580000000000003E-2</v>
      </c>
      <c r="AR123">
        <v>0.15679999999999999</v>
      </c>
      <c r="AS123">
        <v>4.6300000000000001E-2</v>
      </c>
      <c r="AT123">
        <v>-2.4199999999999999E-2</v>
      </c>
      <c r="AU123" s="35">
        <f t="shared" si="34"/>
        <v>6.82057142857143E-2</v>
      </c>
      <c r="AV123" s="35">
        <f t="shared" si="35"/>
        <v>5.3980000000000007E-2</v>
      </c>
      <c r="AW123" s="35">
        <f t="shared" si="35"/>
        <v>3.1880000000000006E-2</v>
      </c>
      <c r="AX123">
        <v>0.14949999999999999</v>
      </c>
      <c r="AY123">
        <v>-3.56E-2</v>
      </c>
      <c r="AZ123">
        <v>-1E-4</v>
      </c>
      <c r="BA123" s="35">
        <f t="shared" si="36"/>
        <v>7.1087857142857161E-2</v>
      </c>
      <c r="BB123" s="35">
        <f t="shared" si="37"/>
        <v>4.3280000000000006E-2</v>
      </c>
      <c r="BC123" s="35">
        <f t="shared" si="37"/>
        <v>7.5800000000000043E-3</v>
      </c>
    </row>
    <row r="124" spans="1:55" ht="15">
      <c r="A124" s="1">
        <v>118</v>
      </c>
      <c r="B124">
        <v>0.24440000000000001</v>
      </c>
      <c r="C124">
        <v>-2.0000000000000001E-4</v>
      </c>
      <c r="D124">
        <v>-1E-3</v>
      </c>
      <c r="E124" s="34">
        <f t="shared" si="19"/>
        <v>8.0821428571428156E-3</v>
      </c>
      <c r="F124" s="34">
        <f t="shared" si="20"/>
        <v>2.4071428571428555E-3</v>
      </c>
      <c r="G124" s="34">
        <f t="shared" si="21"/>
        <v>6.6800000000000045E-3</v>
      </c>
      <c r="H124">
        <v>0.2152</v>
      </c>
      <c r="I124">
        <v>-2.0899999999999998E-2</v>
      </c>
      <c r="J124">
        <v>3.3000000000000002E-2</v>
      </c>
      <c r="K124" s="35">
        <f t="shared" si="22"/>
        <v>6.7785714285714671E-3</v>
      </c>
      <c r="L124" s="35">
        <f t="shared" si="23"/>
        <v>2.8580000000000001E-2</v>
      </c>
      <c r="M124" s="35">
        <f t="shared" si="23"/>
        <v>4.0680000000000008E-2</v>
      </c>
      <c r="N124">
        <v>0.21890000000000001</v>
      </c>
      <c r="O124">
        <v>4.4999999999999997E-3</v>
      </c>
      <c r="P124">
        <v>9.5999999999999992E-3</v>
      </c>
      <c r="Q124" s="35">
        <f t="shared" si="24"/>
        <v>1.6924999999999912E-2</v>
      </c>
      <c r="R124" s="35">
        <f t="shared" si="25"/>
        <v>1.2180000000000003E-2</v>
      </c>
      <c r="S124" s="35">
        <f t="shared" si="25"/>
        <v>1.7280000000000004E-2</v>
      </c>
      <c r="T124">
        <v>0.23669999999999999</v>
      </c>
      <c r="U124">
        <v>-8.2000000000000007E-3</v>
      </c>
      <c r="V124">
        <v>-4.4000000000000003E-3</v>
      </c>
      <c r="W124" s="35">
        <f t="shared" si="26"/>
        <v>1.7867142857142831E-2</v>
      </c>
      <c r="X124" s="35">
        <f t="shared" si="27"/>
        <v>1.5880000000000005E-2</v>
      </c>
      <c r="Y124" s="35">
        <f t="shared" si="27"/>
        <v>3.2800000000000043E-3</v>
      </c>
      <c r="Z124">
        <v>0.19969999999999999</v>
      </c>
      <c r="AA124">
        <v>4.0000000000000001E-3</v>
      </c>
      <c r="AB124">
        <v>-1.46E-2</v>
      </c>
      <c r="AC124" s="35">
        <f t="shared" si="28"/>
        <v>3.0107142857142832E-3</v>
      </c>
      <c r="AD124" s="35">
        <f t="shared" si="29"/>
        <v>1.1680000000000005E-2</v>
      </c>
      <c r="AE124" s="35">
        <f t="shared" si="29"/>
        <v>2.2280000000000005E-2</v>
      </c>
      <c r="AF124">
        <v>0.22489999999999999</v>
      </c>
      <c r="AG124">
        <v>-4.2099999999999999E-2</v>
      </c>
      <c r="AH124">
        <v>-5.7000000000000002E-3</v>
      </c>
      <c r="AI124" s="35">
        <f t="shared" si="30"/>
        <v>7.4107142857142427E-3</v>
      </c>
      <c r="AJ124" s="35">
        <f t="shared" si="31"/>
        <v>4.9780000000000005E-2</v>
      </c>
      <c r="AK124" s="35">
        <f t="shared" si="31"/>
        <v>1.9800000000000043E-3</v>
      </c>
      <c r="AL124">
        <v>0.18310000000000001</v>
      </c>
      <c r="AM124">
        <v>-1.95E-2</v>
      </c>
      <c r="AN124">
        <v>-1.3299999999999999E-2</v>
      </c>
      <c r="AO124" s="35">
        <f t="shared" si="32"/>
        <v>9.33500000000001E-3</v>
      </c>
      <c r="AP124" s="35">
        <f t="shared" si="33"/>
        <v>2.7180000000000003E-2</v>
      </c>
      <c r="AQ124" s="35">
        <f t="shared" si="33"/>
        <v>2.0980000000000006E-2</v>
      </c>
      <c r="AR124">
        <v>0.15179999999999999</v>
      </c>
      <c r="AS124">
        <v>1.41E-2</v>
      </c>
      <c r="AT124">
        <v>-3.4000000000000002E-2</v>
      </c>
      <c r="AU124" s="35">
        <f t="shared" si="34"/>
        <v>6.3205714285714296E-2</v>
      </c>
      <c r="AV124" s="35">
        <f t="shared" si="35"/>
        <v>2.1780000000000004E-2</v>
      </c>
      <c r="AW124" s="35">
        <f t="shared" si="35"/>
        <v>4.1680000000000009E-2</v>
      </c>
      <c r="AX124">
        <v>0.13089999999999999</v>
      </c>
      <c r="AY124">
        <v>2.8999999999999998E-3</v>
      </c>
      <c r="AZ124">
        <v>-1.8499999999999999E-2</v>
      </c>
      <c r="BA124" s="35">
        <f t="shared" si="36"/>
        <v>5.2487857142857156E-2</v>
      </c>
      <c r="BB124" s="35">
        <f t="shared" si="37"/>
        <v>1.0580000000000004E-2</v>
      </c>
      <c r="BC124" s="35">
        <f t="shared" si="37"/>
        <v>2.6180000000000002E-2</v>
      </c>
    </row>
    <row r="125" spans="1:55" ht="15">
      <c r="A125" s="1">
        <v>119</v>
      </c>
      <c r="B125">
        <v>0.2427</v>
      </c>
      <c r="C125">
        <v>-3.8E-3</v>
      </c>
      <c r="D125">
        <v>5.7999999999999996E-3</v>
      </c>
      <c r="E125" s="34">
        <f t="shared" si="19"/>
        <v>6.3821428571428085E-3</v>
      </c>
      <c r="F125" s="34">
        <f t="shared" si="20"/>
        <v>6.407142857142856E-3</v>
      </c>
      <c r="G125" s="34">
        <f t="shared" si="21"/>
        <v>1.3480000000000004E-2</v>
      </c>
      <c r="H125">
        <v>0.1789</v>
      </c>
      <c r="I125">
        <v>2.4E-2</v>
      </c>
      <c r="J125">
        <v>2.87E-2</v>
      </c>
      <c r="K125" s="35">
        <f t="shared" si="22"/>
        <v>4.3078571428571466E-2</v>
      </c>
      <c r="L125" s="35">
        <f t="shared" si="23"/>
        <v>3.1680000000000007E-2</v>
      </c>
      <c r="M125" s="35">
        <f t="shared" si="23"/>
        <v>3.6380000000000003E-2</v>
      </c>
      <c r="N125">
        <v>0.2137</v>
      </c>
      <c r="O125">
        <v>-1.5599999999999999E-2</v>
      </c>
      <c r="P125">
        <v>1.1599999999999999E-2</v>
      </c>
      <c r="Q125" s="35">
        <f t="shared" si="24"/>
        <v>2.2124999999999923E-2</v>
      </c>
      <c r="R125" s="35">
        <f t="shared" si="25"/>
        <v>2.3280000000000002E-2</v>
      </c>
      <c r="S125" s="35">
        <f t="shared" si="25"/>
        <v>1.9280000000000005E-2</v>
      </c>
      <c r="T125">
        <v>0.2233</v>
      </c>
      <c r="U125">
        <v>-1.6899999999999998E-2</v>
      </c>
      <c r="V125">
        <v>5.5999999999999999E-3</v>
      </c>
      <c r="W125" s="35">
        <f t="shared" si="26"/>
        <v>4.4671428571428362E-3</v>
      </c>
      <c r="X125" s="35">
        <f t="shared" si="27"/>
        <v>2.4580000000000005E-2</v>
      </c>
      <c r="Y125" s="35">
        <f t="shared" si="27"/>
        <v>1.3280000000000004E-2</v>
      </c>
      <c r="Z125">
        <v>0.1794</v>
      </c>
      <c r="AA125">
        <v>-6.3700000000000007E-2</v>
      </c>
      <c r="AB125">
        <v>6.8999999999999999E-3</v>
      </c>
      <c r="AC125" s="35">
        <f t="shared" si="28"/>
        <v>2.3310714285714268E-2</v>
      </c>
      <c r="AD125" s="35">
        <f t="shared" si="29"/>
        <v>7.1380000000000013E-2</v>
      </c>
      <c r="AE125" s="35">
        <f t="shared" si="29"/>
        <v>1.4580000000000004E-2</v>
      </c>
      <c r="AF125">
        <v>0.2117</v>
      </c>
      <c r="AG125">
        <v>-3.6400000000000002E-2</v>
      </c>
      <c r="AH125">
        <v>-1.66E-2</v>
      </c>
      <c r="AI125" s="35">
        <f t="shared" si="30"/>
        <v>5.7892857142857468E-3</v>
      </c>
      <c r="AJ125" s="35">
        <f t="shared" si="31"/>
        <v>4.4080000000000008E-2</v>
      </c>
      <c r="AK125" s="35">
        <f t="shared" si="31"/>
        <v>2.4280000000000003E-2</v>
      </c>
      <c r="AL125">
        <v>0.1903</v>
      </c>
      <c r="AM125">
        <v>-2.2599999999999999E-2</v>
      </c>
      <c r="AN125">
        <v>-1.3899999999999999E-2</v>
      </c>
      <c r="AO125" s="35">
        <f t="shared" si="32"/>
        <v>2.1350000000000258E-3</v>
      </c>
      <c r="AP125" s="35">
        <f t="shared" si="33"/>
        <v>3.0280000000000001E-2</v>
      </c>
      <c r="AQ125" s="35">
        <f t="shared" si="33"/>
        <v>2.1580000000000002E-2</v>
      </c>
      <c r="AR125">
        <v>0.1265</v>
      </c>
      <c r="AS125">
        <v>2.46E-2</v>
      </c>
      <c r="AT125">
        <v>7.1999999999999998E-3</v>
      </c>
      <c r="AU125" s="35">
        <f t="shared" si="34"/>
        <v>3.7905714285714306E-2</v>
      </c>
      <c r="AV125" s="35">
        <f t="shared" si="35"/>
        <v>3.2280000000000003E-2</v>
      </c>
      <c r="AW125" s="35">
        <f t="shared" si="35"/>
        <v>1.4880000000000004E-2</v>
      </c>
      <c r="AX125">
        <v>9.9699999999999997E-2</v>
      </c>
      <c r="AY125">
        <v>1.38E-2</v>
      </c>
      <c r="AZ125">
        <v>-1.72E-2</v>
      </c>
      <c r="BA125" s="35">
        <f t="shared" si="36"/>
        <v>2.1287857142857164E-2</v>
      </c>
      <c r="BB125" s="35">
        <f t="shared" si="37"/>
        <v>2.1480000000000006E-2</v>
      </c>
      <c r="BC125" s="35">
        <f t="shared" si="37"/>
        <v>2.4880000000000006E-2</v>
      </c>
    </row>
    <row r="126" spans="1:55" ht="15">
      <c r="A126" s="1">
        <v>120</v>
      </c>
      <c r="B126">
        <v>0.26079999999999998</v>
      </c>
      <c r="C126">
        <v>0</v>
      </c>
      <c r="D126">
        <v>-8.9999999999999998E-4</v>
      </c>
      <c r="E126" s="34">
        <f t="shared" si="19"/>
        <v>2.4482142857142786E-2</v>
      </c>
      <c r="F126" s="34">
        <f t="shared" si="20"/>
        <v>2.6071428571428556E-3</v>
      </c>
      <c r="G126" s="34">
        <f t="shared" si="21"/>
        <v>6.7800000000000048E-3</v>
      </c>
      <c r="H126">
        <v>0.20230000000000001</v>
      </c>
      <c r="I126">
        <v>-3.7400000000000003E-2</v>
      </c>
      <c r="J126">
        <v>2.76E-2</v>
      </c>
      <c r="K126" s="35">
        <f t="shared" si="22"/>
        <v>1.9678571428571462E-2</v>
      </c>
      <c r="L126" s="35">
        <f t="shared" si="23"/>
        <v>4.5080000000000009E-2</v>
      </c>
      <c r="M126" s="35">
        <f t="shared" si="23"/>
        <v>3.5280000000000006E-2</v>
      </c>
      <c r="N126">
        <v>0.2162</v>
      </c>
      <c r="O126">
        <v>2.2000000000000001E-3</v>
      </c>
      <c r="P126">
        <v>2.1000000000000001E-2</v>
      </c>
      <c r="Q126" s="35">
        <f t="shared" si="24"/>
        <v>1.962499999999992E-2</v>
      </c>
      <c r="R126" s="35">
        <f t="shared" si="25"/>
        <v>9.8800000000000051E-3</v>
      </c>
      <c r="S126" s="35">
        <f t="shared" si="25"/>
        <v>2.8680000000000004E-2</v>
      </c>
      <c r="T126">
        <v>0.2172</v>
      </c>
      <c r="U126">
        <v>1E-3</v>
      </c>
      <c r="V126">
        <v>-2.9999999999999997E-4</v>
      </c>
      <c r="W126" s="35">
        <f t="shared" si="26"/>
        <v>1.6328571428571581E-3</v>
      </c>
      <c r="X126" s="35">
        <f t="shared" si="27"/>
        <v>8.6800000000000037E-3</v>
      </c>
      <c r="Y126" s="35">
        <f t="shared" si="27"/>
        <v>7.3800000000000046E-3</v>
      </c>
      <c r="Z126">
        <v>0.1787</v>
      </c>
      <c r="AA126">
        <v>5.5999999999999999E-3</v>
      </c>
      <c r="AB126">
        <v>1.0999999999999999E-2</v>
      </c>
      <c r="AC126" s="35">
        <f t="shared" si="28"/>
        <v>2.4010714285714274E-2</v>
      </c>
      <c r="AD126" s="35">
        <f t="shared" si="29"/>
        <v>1.3280000000000004E-2</v>
      </c>
      <c r="AE126" s="35">
        <f t="shared" si="29"/>
        <v>1.8680000000000002E-2</v>
      </c>
      <c r="AF126">
        <v>0.20660000000000001</v>
      </c>
      <c r="AG126">
        <v>-3.27E-2</v>
      </c>
      <c r="AH126">
        <v>-1E-4</v>
      </c>
      <c r="AI126" s="35">
        <f t="shared" si="30"/>
        <v>1.088928571428574E-2</v>
      </c>
      <c r="AJ126" s="35">
        <f t="shared" si="31"/>
        <v>4.0380000000000006E-2</v>
      </c>
      <c r="AK126" s="35">
        <f t="shared" si="31"/>
        <v>7.5800000000000043E-3</v>
      </c>
      <c r="AL126">
        <v>0.18679999999999999</v>
      </c>
      <c r="AM126">
        <v>-1.9E-2</v>
      </c>
      <c r="AN126">
        <v>3.7000000000000002E-3</v>
      </c>
      <c r="AO126" s="35">
        <f t="shared" si="32"/>
        <v>5.6350000000000289E-3</v>
      </c>
      <c r="AP126" s="35">
        <f t="shared" si="33"/>
        <v>2.6680000000000002E-2</v>
      </c>
      <c r="AQ126" s="35">
        <f t="shared" si="33"/>
        <v>1.1380000000000005E-2</v>
      </c>
      <c r="AR126">
        <v>0.13539999999999999</v>
      </c>
      <c r="AS126">
        <v>5.8999999999999997E-2</v>
      </c>
      <c r="AT126">
        <v>9.1999999999999998E-3</v>
      </c>
      <c r="AU126" s="35">
        <f t="shared" si="34"/>
        <v>4.6805714285714298E-2</v>
      </c>
      <c r="AV126" s="35">
        <f t="shared" si="35"/>
        <v>6.6680000000000003E-2</v>
      </c>
      <c r="AW126" s="35">
        <f t="shared" si="35"/>
        <v>1.6880000000000006E-2</v>
      </c>
      <c r="AX126">
        <v>6.88E-2</v>
      </c>
      <c r="AY126">
        <v>1.7500000000000002E-2</v>
      </c>
      <c r="AZ126">
        <v>8.8999999999999999E-3</v>
      </c>
      <c r="BA126" s="35">
        <f t="shared" si="36"/>
        <v>9.612142857142833E-3</v>
      </c>
      <c r="BB126" s="35">
        <f t="shared" si="37"/>
        <v>2.5180000000000008E-2</v>
      </c>
      <c r="BC126" s="35">
        <f t="shared" si="37"/>
        <v>1.6580000000000004E-2</v>
      </c>
    </row>
    <row r="127" spans="1:55" ht="15">
      <c r="A127" s="1">
        <v>121</v>
      </c>
      <c r="B127">
        <v>0.2447</v>
      </c>
      <c r="C127">
        <v>-2.6599999999999999E-2</v>
      </c>
      <c r="D127">
        <v>-1.01E-2</v>
      </c>
      <c r="E127" s="34">
        <f t="shared" si="19"/>
        <v>8.3821428571428103E-3</v>
      </c>
      <c r="F127" s="34">
        <f t="shared" si="20"/>
        <v>2.9207142857142855E-2</v>
      </c>
      <c r="G127" s="34">
        <f t="shared" si="21"/>
        <v>1.7780000000000004E-2</v>
      </c>
      <c r="H127">
        <v>0.20519999999999999</v>
      </c>
      <c r="I127">
        <v>-8.3000000000000001E-3</v>
      </c>
      <c r="J127">
        <v>2.4299999999999999E-2</v>
      </c>
      <c r="K127" s="35">
        <f t="shared" si="22"/>
        <v>1.6778571428571476E-2</v>
      </c>
      <c r="L127" s="35">
        <f t="shared" si="23"/>
        <v>1.5980000000000005E-2</v>
      </c>
      <c r="M127" s="35">
        <f t="shared" si="23"/>
        <v>3.1980000000000001E-2</v>
      </c>
      <c r="N127">
        <v>0.23139999999999999</v>
      </c>
      <c r="O127">
        <v>1.1599999999999999E-2</v>
      </c>
      <c r="P127">
        <v>7.4000000000000003E-3</v>
      </c>
      <c r="Q127" s="35">
        <f t="shared" si="24"/>
        <v>4.424999999999929E-3</v>
      </c>
      <c r="R127" s="35">
        <f t="shared" si="25"/>
        <v>1.9280000000000005E-2</v>
      </c>
      <c r="S127" s="35">
        <f t="shared" si="25"/>
        <v>1.5080000000000005E-2</v>
      </c>
      <c r="T127">
        <v>0.22689999999999999</v>
      </c>
      <c r="U127">
        <v>-2.8000000000000001E-2</v>
      </c>
      <c r="V127">
        <v>-6.1000000000000004E-3</v>
      </c>
      <c r="W127" s="35">
        <f t="shared" si="26"/>
        <v>8.0671428571428283E-3</v>
      </c>
      <c r="X127" s="35">
        <f t="shared" si="27"/>
        <v>3.5680000000000003E-2</v>
      </c>
      <c r="Y127" s="35">
        <f t="shared" si="27"/>
        <v>1.5800000000000041E-3</v>
      </c>
      <c r="Z127">
        <v>0.18360000000000001</v>
      </c>
      <c r="AA127">
        <v>-1.72E-2</v>
      </c>
      <c r="AB127">
        <v>-4.1000000000000003E-3</v>
      </c>
      <c r="AC127" s="35">
        <f t="shared" si="28"/>
        <v>1.9110714285714259E-2</v>
      </c>
      <c r="AD127" s="35">
        <f t="shared" si="29"/>
        <v>2.4880000000000006E-2</v>
      </c>
      <c r="AE127" s="35">
        <f t="shared" si="29"/>
        <v>3.5800000000000042E-3</v>
      </c>
      <c r="AF127">
        <v>0.22589999999999999</v>
      </c>
      <c r="AG127">
        <v>6.7999999999999996E-3</v>
      </c>
      <c r="AH127">
        <v>1.1000000000000001E-3</v>
      </c>
      <c r="AI127" s="35">
        <f t="shared" si="30"/>
        <v>8.4107142857142436E-3</v>
      </c>
      <c r="AJ127" s="35">
        <f t="shared" si="31"/>
        <v>1.4480000000000003E-2</v>
      </c>
      <c r="AK127" s="35">
        <f t="shared" si="31"/>
        <v>8.7800000000000048E-3</v>
      </c>
      <c r="AL127">
        <v>0.1875</v>
      </c>
      <c r="AM127">
        <v>-1.5100000000000001E-2</v>
      </c>
      <c r="AN127">
        <v>1.0500000000000001E-2</v>
      </c>
      <c r="AO127" s="35">
        <f t="shared" si="32"/>
        <v>4.9350000000000227E-3</v>
      </c>
      <c r="AP127" s="35">
        <f t="shared" si="33"/>
        <v>2.2780000000000005E-2</v>
      </c>
      <c r="AQ127" s="35">
        <f t="shared" si="33"/>
        <v>1.8180000000000005E-2</v>
      </c>
      <c r="AR127">
        <v>0.16270000000000001</v>
      </c>
      <c r="AS127">
        <v>-7.4000000000000003E-3</v>
      </c>
      <c r="AT127">
        <v>-3.1699999999999999E-2</v>
      </c>
      <c r="AU127" s="35">
        <f t="shared" si="34"/>
        <v>7.4105714285714316E-2</v>
      </c>
      <c r="AV127" s="35">
        <f t="shared" si="35"/>
        <v>2.800000000000042E-4</v>
      </c>
      <c r="AW127" s="35">
        <f t="shared" si="35"/>
        <v>3.9380000000000005E-2</v>
      </c>
      <c r="AX127">
        <v>6.6000000000000003E-2</v>
      </c>
      <c r="AY127">
        <v>8.8999999999999999E-3</v>
      </c>
      <c r="AZ127">
        <v>2.98E-2</v>
      </c>
      <c r="BA127" s="35">
        <f t="shared" si="36"/>
        <v>1.241214285714283E-2</v>
      </c>
      <c r="BB127" s="35">
        <f t="shared" si="37"/>
        <v>1.6580000000000004E-2</v>
      </c>
      <c r="BC127" s="35">
        <f t="shared" si="37"/>
        <v>3.7480000000000006E-2</v>
      </c>
    </row>
    <row r="128" spans="1:55" ht="15">
      <c r="A128" s="1">
        <v>122</v>
      </c>
      <c r="B128">
        <v>0.2482</v>
      </c>
      <c r="C128">
        <v>-2.29E-2</v>
      </c>
      <c r="D128">
        <v>-1.2999999999999999E-3</v>
      </c>
      <c r="E128" s="34">
        <f t="shared" si="19"/>
        <v>1.1882142857142813E-2</v>
      </c>
      <c r="F128" s="34">
        <f t="shared" si="20"/>
        <v>2.5507142857142857E-2</v>
      </c>
      <c r="G128" s="34">
        <f t="shared" si="21"/>
        <v>6.3800000000000046E-3</v>
      </c>
      <c r="H128">
        <v>0.22450000000000001</v>
      </c>
      <c r="I128">
        <v>4.4999999999999997E-3</v>
      </c>
      <c r="J128">
        <v>1.5599999999999999E-2</v>
      </c>
      <c r="K128" s="35">
        <f t="shared" si="22"/>
        <v>2.5214285714285356E-3</v>
      </c>
      <c r="L128" s="35">
        <f t="shared" si="23"/>
        <v>1.2180000000000003E-2</v>
      </c>
      <c r="M128" s="35">
        <f t="shared" si="23"/>
        <v>2.3280000000000002E-2</v>
      </c>
      <c r="N128">
        <v>0.24709999999999999</v>
      </c>
      <c r="O128">
        <v>6.7000000000000002E-3</v>
      </c>
      <c r="P128">
        <v>1.1000000000000001E-3</v>
      </c>
      <c r="Q128" s="35">
        <f t="shared" si="24"/>
        <v>1.1275000000000063E-2</v>
      </c>
      <c r="R128" s="35">
        <f t="shared" si="25"/>
        <v>1.4380000000000004E-2</v>
      </c>
      <c r="S128" s="35">
        <f t="shared" si="25"/>
        <v>8.7800000000000048E-3</v>
      </c>
      <c r="T128">
        <v>0.22919999999999999</v>
      </c>
      <c r="U128">
        <v>-3.3399999999999999E-2</v>
      </c>
      <c r="V128">
        <v>2.2000000000000001E-3</v>
      </c>
      <c r="W128" s="35">
        <f t="shared" si="26"/>
        <v>1.0367142857142825E-2</v>
      </c>
      <c r="X128" s="35">
        <f t="shared" si="27"/>
        <v>4.1080000000000005E-2</v>
      </c>
      <c r="Y128" s="35">
        <f t="shared" si="27"/>
        <v>9.8800000000000051E-3</v>
      </c>
      <c r="Z128">
        <v>0.19769999999999999</v>
      </c>
      <c r="AA128">
        <v>7.9000000000000008E-3</v>
      </c>
      <c r="AB128">
        <v>-5.9999999999999995E-4</v>
      </c>
      <c r="AC128" s="35">
        <f t="shared" si="28"/>
        <v>5.010714285714285E-3</v>
      </c>
      <c r="AD128" s="35">
        <f t="shared" si="29"/>
        <v>1.5580000000000005E-2</v>
      </c>
      <c r="AE128" s="35">
        <f t="shared" si="29"/>
        <v>7.0800000000000047E-3</v>
      </c>
      <c r="AF128">
        <v>0.23130000000000001</v>
      </c>
      <c r="AG128">
        <v>-1.78E-2</v>
      </c>
      <c r="AH128">
        <v>-5.1000000000000004E-3</v>
      </c>
      <c r="AI128" s="35">
        <f t="shared" si="30"/>
        <v>1.381071428571426E-2</v>
      </c>
      <c r="AJ128" s="35">
        <f t="shared" si="31"/>
        <v>2.5480000000000003E-2</v>
      </c>
      <c r="AK128" s="35">
        <f t="shared" si="31"/>
        <v>2.5800000000000042E-3</v>
      </c>
      <c r="AL128">
        <v>0.1913</v>
      </c>
      <c r="AM128">
        <v>-1.2800000000000001E-2</v>
      </c>
      <c r="AN128">
        <v>-6.4000000000000003E-3</v>
      </c>
      <c r="AO128" s="35">
        <f t="shared" si="32"/>
        <v>1.1350000000000249E-3</v>
      </c>
      <c r="AP128" s="35">
        <f t="shared" si="33"/>
        <v>2.0480000000000005E-2</v>
      </c>
      <c r="AQ128" s="35">
        <f t="shared" si="33"/>
        <v>1.2800000000000042E-3</v>
      </c>
      <c r="AR128">
        <v>0.15740000000000001</v>
      </c>
      <c r="AS128">
        <v>-2.24E-2</v>
      </c>
      <c r="AT128">
        <v>-1.72E-2</v>
      </c>
      <c r="AU128" s="35">
        <f t="shared" si="34"/>
        <v>6.8805714285714317E-2</v>
      </c>
      <c r="AV128" s="35">
        <f t="shared" si="35"/>
        <v>3.0080000000000003E-2</v>
      </c>
      <c r="AW128" s="35">
        <f t="shared" si="35"/>
        <v>2.4880000000000006E-2</v>
      </c>
      <c r="AX128">
        <v>5.9900000000000002E-2</v>
      </c>
      <c r="AY128">
        <v>1.1000000000000001E-3</v>
      </c>
      <c r="AZ128">
        <v>2.4199999999999999E-2</v>
      </c>
      <c r="BA128" s="35">
        <f t="shared" si="36"/>
        <v>1.8512142857142831E-2</v>
      </c>
      <c r="BB128" s="35">
        <f t="shared" si="37"/>
        <v>8.7800000000000048E-3</v>
      </c>
      <c r="BC128" s="35">
        <f t="shared" si="37"/>
        <v>3.1880000000000006E-2</v>
      </c>
    </row>
    <row r="129" spans="1:55" ht="15">
      <c r="A129" s="1">
        <v>123</v>
      </c>
      <c r="B129">
        <v>0.24979999999999999</v>
      </c>
      <c r="C129">
        <v>-1.17E-2</v>
      </c>
      <c r="D129">
        <v>-4.5999999999999999E-3</v>
      </c>
      <c r="E129" s="34">
        <f t="shared" si="19"/>
        <v>1.3482142857142804E-2</v>
      </c>
      <c r="F129" s="34">
        <f t="shared" si="20"/>
        <v>1.4307142857142855E-2</v>
      </c>
      <c r="G129" s="34">
        <f t="shared" si="21"/>
        <v>3.0800000000000046E-3</v>
      </c>
      <c r="H129">
        <v>0.2087</v>
      </c>
      <c r="I129">
        <v>-2.1600000000000001E-2</v>
      </c>
      <c r="J129">
        <v>-1.0200000000000001E-2</v>
      </c>
      <c r="K129" s="35">
        <f t="shared" si="22"/>
        <v>1.3278571428571473E-2</v>
      </c>
      <c r="L129" s="35">
        <f t="shared" si="23"/>
        <v>2.9280000000000007E-2</v>
      </c>
      <c r="M129" s="35">
        <f t="shared" si="23"/>
        <v>1.7880000000000007E-2</v>
      </c>
      <c r="N129">
        <v>0.2419</v>
      </c>
      <c r="O129">
        <v>1.83E-2</v>
      </c>
      <c r="P129">
        <v>9.2999999999999992E-3</v>
      </c>
      <c r="Q129" s="35">
        <f t="shared" si="24"/>
        <v>6.0750000000000803E-3</v>
      </c>
      <c r="R129" s="35">
        <f t="shared" si="25"/>
        <v>2.5980000000000003E-2</v>
      </c>
      <c r="S129" s="35">
        <f t="shared" si="25"/>
        <v>1.6980000000000002E-2</v>
      </c>
      <c r="T129">
        <v>0.21909999999999999</v>
      </c>
      <c r="U129">
        <v>-4.5999999999999999E-3</v>
      </c>
      <c r="V129">
        <v>7.3000000000000001E-3</v>
      </c>
      <c r="W129" s="35">
        <f t="shared" si="26"/>
        <v>2.6714285714282693E-4</v>
      </c>
      <c r="X129" s="35">
        <f t="shared" si="27"/>
        <v>3.0800000000000046E-3</v>
      </c>
      <c r="Y129" s="35">
        <f t="shared" si="27"/>
        <v>1.4980000000000004E-2</v>
      </c>
      <c r="Z129">
        <v>0.19120000000000001</v>
      </c>
      <c r="AA129">
        <v>-2.3300000000000001E-2</v>
      </c>
      <c r="AB129">
        <v>-2.0000000000000001E-4</v>
      </c>
      <c r="AC129" s="35">
        <f t="shared" si="28"/>
        <v>1.1510714285714263E-2</v>
      </c>
      <c r="AD129" s="35">
        <f t="shared" si="29"/>
        <v>3.0980000000000008E-2</v>
      </c>
      <c r="AE129" s="35">
        <f t="shared" si="29"/>
        <v>7.4800000000000049E-3</v>
      </c>
      <c r="AF129">
        <v>0.2145</v>
      </c>
      <c r="AG129">
        <v>-3.2899999999999999E-2</v>
      </c>
      <c r="AH129">
        <v>-8.3000000000000001E-3</v>
      </c>
      <c r="AI129" s="35">
        <f t="shared" si="30"/>
        <v>2.9892857142857499E-3</v>
      </c>
      <c r="AJ129" s="35">
        <f t="shared" si="31"/>
        <v>4.0580000000000005E-2</v>
      </c>
      <c r="AK129" s="35">
        <f t="shared" si="31"/>
        <v>1.5980000000000005E-2</v>
      </c>
      <c r="AL129">
        <v>0.17730000000000001</v>
      </c>
      <c r="AM129">
        <v>6.1000000000000004E-3</v>
      </c>
      <c r="AN129">
        <v>-1.52E-2</v>
      </c>
      <c r="AO129" s="35">
        <f t="shared" si="32"/>
        <v>1.513500000000001E-2</v>
      </c>
      <c r="AP129" s="35">
        <f t="shared" si="33"/>
        <v>1.3780000000000004E-2</v>
      </c>
      <c r="AQ129" s="35">
        <f t="shared" si="33"/>
        <v>2.2880000000000005E-2</v>
      </c>
      <c r="AR129">
        <v>0.1389</v>
      </c>
      <c r="AS129">
        <v>2.2800000000000001E-2</v>
      </c>
      <c r="AT129">
        <v>1.1900000000000001E-2</v>
      </c>
      <c r="AU129" s="35">
        <f t="shared" si="34"/>
        <v>5.0305714285714301E-2</v>
      </c>
      <c r="AV129" s="35">
        <f t="shared" si="35"/>
        <v>3.0480000000000007E-2</v>
      </c>
      <c r="AW129" s="35">
        <f t="shared" si="35"/>
        <v>1.9580000000000007E-2</v>
      </c>
      <c r="AX129">
        <v>0.11700000000000001</v>
      </c>
      <c r="AY129">
        <v>-2.07E-2</v>
      </c>
      <c r="AZ129">
        <v>-1.9800000000000002E-2</v>
      </c>
      <c r="BA129" s="35">
        <f t="shared" si="36"/>
        <v>3.8587857142857174E-2</v>
      </c>
      <c r="BB129" s="35">
        <f t="shared" si="37"/>
        <v>2.8380000000000002E-2</v>
      </c>
      <c r="BC129" s="35">
        <f t="shared" si="37"/>
        <v>2.7480000000000004E-2</v>
      </c>
    </row>
    <row r="130" spans="1:55" ht="15">
      <c r="A130" s="1">
        <v>124</v>
      </c>
      <c r="B130">
        <v>0.25640000000000002</v>
      </c>
      <c r="C130">
        <v>-1.9199999999999998E-2</v>
      </c>
      <c r="D130">
        <v>1.8E-3</v>
      </c>
      <c r="E130" s="34">
        <f t="shared" si="19"/>
        <v>2.0082142857142826E-2</v>
      </c>
      <c r="F130" s="34">
        <f t="shared" si="20"/>
        <v>2.1807142857142855E-2</v>
      </c>
      <c r="G130" s="34">
        <f t="shared" si="21"/>
        <v>9.480000000000004E-3</v>
      </c>
      <c r="H130">
        <v>0.2069</v>
      </c>
      <c r="I130">
        <v>-1.2E-2</v>
      </c>
      <c r="J130">
        <v>-2.0999999999999999E-3</v>
      </c>
      <c r="K130" s="35">
        <f t="shared" si="22"/>
        <v>1.5078571428571469E-2</v>
      </c>
      <c r="L130" s="35">
        <f t="shared" si="23"/>
        <v>1.9680000000000003E-2</v>
      </c>
      <c r="M130" s="35">
        <f t="shared" si="23"/>
        <v>5.5800000000000051E-3</v>
      </c>
      <c r="N130">
        <v>0.23580000000000001</v>
      </c>
      <c r="O130">
        <v>-1.54E-2</v>
      </c>
      <c r="P130">
        <v>1.6299999999999999E-2</v>
      </c>
      <c r="Q130" s="35">
        <f t="shared" si="24"/>
        <v>2.499999999991398E-5</v>
      </c>
      <c r="R130" s="35">
        <f t="shared" si="25"/>
        <v>2.3080000000000003E-2</v>
      </c>
      <c r="S130" s="35">
        <f t="shared" si="25"/>
        <v>2.3980000000000001E-2</v>
      </c>
      <c r="T130">
        <v>0.2064</v>
      </c>
      <c r="U130">
        <v>7.1000000000000004E-3</v>
      </c>
      <c r="V130">
        <v>7.4000000000000003E-3</v>
      </c>
      <c r="W130" s="35">
        <f t="shared" si="26"/>
        <v>1.2432857142857162E-2</v>
      </c>
      <c r="X130" s="35">
        <f t="shared" si="27"/>
        <v>1.4780000000000005E-2</v>
      </c>
      <c r="Y130" s="35">
        <f t="shared" si="27"/>
        <v>1.5080000000000005E-2</v>
      </c>
      <c r="Z130">
        <v>0.22339999999999999</v>
      </c>
      <c r="AA130">
        <v>-1E-3</v>
      </c>
      <c r="AB130">
        <v>8.3000000000000001E-3</v>
      </c>
      <c r="AC130" s="35">
        <f t="shared" si="28"/>
        <v>2.0689285714285716E-2</v>
      </c>
      <c r="AD130" s="35">
        <f t="shared" si="29"/>
        <v>6.6800000000000045E-3</v>
      </c>
      <c r="AE130" s="35">
        <f t="shared" si="29"/>
        <v>1.5980000000000005E-2</v>
      </c>
      <c r="AF130">
        <v>0.2271</v>
      </c>
      <c r="AG130">
        <v>-3.7000000000000002E-3</v>
      </c>
      <c r="AH130">
        <v>8.6999999999999994E-3</v>
      </c>
      <c r="AI130" s="35">
        <f t="shared" si="30"/>
        <v>9.6107142857142502E-3</v>
      </c>
      <c r="AJ130" s="35">
        <f t="shared" si="31"/>
        <v>3.9800000000000044E-3</v>
      </c>
      <c r="AK130" s="35">
        <f t="shared" si="31"/>
        <v>1.6380000000000006E-2</v>
      </c>
      <c r="AL130">
        <v>0.1681</v>
      </c>
      <c r="AM130">
        <v>-4.3E-3</v>
      </c>
      <c r="AN130">
        <v>2E-3</v>
      </c>
      <c r="AO130" s="35">
        <f t="shared" si="32"/>
        <v>2.4335000000000023E-2</v>
      </c>
      <c r="AP130" s="35">
        <f t="shared" si="33"/>
        <v>3.3800000000000045E-3</v>
      </c>
      <c r="AQ130" s="35">
        <f t="shared" si="33"/>
        <v>9.6800000000000046E-3</v>
      </c>
      <c r="AR130">
        <v>0.13150000000000001</v>
      </c>
      <c r="AS130">
        <v>1.95E-2</v>
      </c>
      <c r="AT130">
        <v>-1.49E-2</v>
      </c>
      <c r="AU130" s="35">
        <f t="shared" si="34"/>
        <v>4.2905714285714311E-2</v>
      </c>
      <c r="AV130" s="35">
        <f t="shared" si="35"/>
        <v>2.7180000000000003E-2</v>
      </c>
      <c r="AW130" s="35">
        <f t="shared" si="35"/>
        <v>2.2580000000000003E-2</v>
      </c>
      <c r="AX130">
        <v>0.1394</v>
      </c>
      <c r="AY130">
        <v>-5.6300000000000003E-2</v>
      </c>
      <c r="AZ130">
        <v>-1.0500000000000001E-2</v>
      </c>
      <c r="BA130" s="35">
        <f t="shared" si="36"/>
        <v>6.0987857142857163E-2</v>
      </c>
      <c r="BB130" s="35">
        <f t="shared" si="37"/>
        <v>6.3980000000000009E-2</v>
      </c>
      <c r="BC130" s="35">
        <f t="shared" si="37"/>
        <v>1.8180000000000005E-2</v>
      </c>
    </row>
    <row r="131" spans="1:55" ht="15">
      <c r="A131" s="1">
        <v>125</v>
      </c>
      <c r="B131">
        <v>0.25769999999999998</v>
      </c>
      <c r="C131">
        <v>-1.03E-2</v>
      </c>
      <c r="D131">
        <v>-1.8E-3</v>
      </c>
      <c r="E131" s="34">
        <f t="shared" si="19"/>
        <v>2.1382142857142794E-2</v>
      </c>
      <c r="F131" s="34">
        <f t="shared" si="20"/>
        <v>1.2907142857142857E-2</v>
      </c>
      <c r="G131" s="34">
        <f t="shared" si="21"/>
        <v>5.880000000000005E-3</v>
      </c>
      <c r="H131">
        <v>0.20669999999999999</v>
      </c>
      <c r="I131">
        <v>-2.0899999999999998E-2</v>
      </c>
      <c r="J131">
        <v>-4.3E-3</v>
      </c>
      <c r="K131" s="35">
        <f t="shared" si="22"/>
        <v>1.5278571428571475E-2</v>
      </c>
      <c r="L131" s="35">
        <f t="shared" si="23"/>
        <v>2.8580000000000001E-2</v>
      </c>
      <c r="M131" s="35">
        <f t="shared" si="23"/>
        <v>3.3800000000000045E-3</v>
      </c>
      <c r="N131">
        <v>0.22370000000000001</v>
      </c>
      <c r="O131">
        <v>-2.3E-3</v>
      </c>
      <c r="P131">
        <v>6.4000000000000003E-3</v>
      </c>
      <c r="Q131" s="35">
        <f t="shared" si="24"/>
        <v>1.2124999999999914E-2</v>
      </c>
      <c r="R131" s="35">
        <f t="shared" si="25"/>
        <v>5.3800000000000046E-3</v>
      </c>
      <c r="S131" s="35">
        <f t="shared" si="25"/>
        <v>1.4080000000000006E-2</v>
      </c>
      <c r="T131">
        <v>0.2044</v>
      </c>
      <c r="U131">
        <v>5.8999999999999999E-3</v>
      </c>
      <c r="V131">
        <v>-2.9999999999999997E-4</v>
      </c>
      <c r="W131" s="35">
        <f t="shared" si="26"/>
        <v>1.4432857142857164E-2</v>
      </c>
      <c r="X131" s="35">
        <f t="shared" si="27"/>
        <v>1.3580000000000005E-2</v>
      </c>
      <c r="Y131" s="35">
        <f t="shared" si="27"/>
        <v>7.3800000000000046E-3</v>
      </c>
      <c r="Z131">
        <v>0.20230000000000001</v>
      </c>
      <c r="AA131">
        <v>-2.7300000000000001E-2</v>
      </c>
      <c r="AB131">
        <v>3.5000000000000001E-3</v>
      </c>
      <c r="AC131" s="35">
        <f t="shared" si="28"/>
        <v>4.1071428571426427E-4</v>
      </c>
      <c r="AD131" s="35">
        <f t="shared" si="29"/>
        <v>3.4980000000000004E-2</v>
      </c>
      <c r="AE131" s="35">
        <f t="shared" si="29"/>
        <v>1.1180000000000004E-2</v>
      </c>
      <c r="AF131">
        <v>0.2268</v>
      </c>
      <c r="AG131">
        <v>-9.1000000000000004E-3</v>
      </c>
      <c r="AH131">
        <v>3.0999999999999999E-3</v>
      </c>
      <c r="AI131" s="35">
        <f t="shared" si="30"/>
        <v>9.3107142857142555E-3</v>
      </c>
      <c r="AJ131" s="35">
        <f t="shared" si="31"/>
        <v>1.6780000000000003E-2</v>
      </c>
      <c r="AK131" s="35">
        <f t="shared" si="31"/>
        <v>1.0780000000000005E-2</v>
      </c>
      <c r="AL131">
        <v>0.21590000000000001</v>
      </c>
      <c r="AM131">
        <v>-1.83E-2</v>
      </c>
      <c r="AN131">
        <v>-2E-3</v>
      </c>
      <c r="AO131" s="35">
        <f t="shared" si="32"/>
        <v>2.3464999999999986E-2</v>
      </c>
      <c r="AP131" s="35">
        <f t="shared" si="33"/>
        <v>2.5980000000000003E-2</v>
      </c>
      <c r="AQ131" s="35">
        <f t="shared" si="33"/>
        <v>5.6800000000000045E-3</v>
      </c>
      <c r="AR131">
        <v>0.11840000000000001</v>
      </c>
      <c r="AS131">
        <v>1.9800000000000002E-2</v>
      </c>
      <c r="AT131">
        <v>-2.1899999999999999E-2</v>
      </c>
      <c r="AU131" s="35">
        <f t="shared" si="34"/>
        <v>2.980571428571431E-2</v>
      </c>
      <c r="AV131" s="35">
        <f t="shared" si="35"/>
        <v>2.7480000000000004E-2</v>
      </c>
      <c r="AW131" s="35">
        <f t="shared" si="35"/>
        <v>2.9580000000000002E-2</v>
      </c>
      <c r="AX131">
        <v>0.1358</v>
      </c>
      <c r="AY131">
        <v>-4.2900000000000001E-2</v>
      </c>
      <c r="AZ131">
        <v>-3.32E-2</v>
      </c>
      <c r="BA131" s="35">
        <f t="shared" si="36"/>
        <v>5.7387857142857171E-2</v>
      </c>
      <c r="BB131" s="35">
        <f t="shared" si="37"/>
        <v>5.0580000000000007E-2</v>
      </c>
      <c r="BC131" s="35">
        <f t="shared" si="37"/>
        <v>4.0880000000000007E-2</v>
      </c>
    </row>
    <row r="132" spans="1:55" ht="15">
      <c r="A132" s="1">
        <v>126</v>
      </c>
      <c r="B132">
        <v>0.25319999999999998</v>
      </c>
      <c r="C132">
        <v>-1.4E-2</v>
      </c>
      <c r="D132">
        <v>-6.3E-3</v>
      </c>
      <c r="E132" s="34">
        <f t="shared" si="19"/>
        <v>1.688214285714279E-2</v>
      </c>
      <c r="F132" s="34">
        <f t="shared" si="20"/>
        <v>1.6607142857142855E-2</v>
      </c>
      <c r="G132" s="34">
        <f t="shared" si="21"/>
        <v>1.3800000000000045E-3</v>
      </c>
      <c r="H132">
        <v>0.23400000000000001</v>
      </c>
      <c r="I132">
        <v>-1.5900000000000001E-2</v>
      </c>
      <c r="J132">
        <v>-1.1999999999999999E-3</v>
      </c>
      <c r="K132" s="35">
        <f t="shared" si="22"/>
        <v>1.2021428571428544E-2</v>
      </c>
      <c r="L132" s="35">
        <f t="shared" si="23"/>
        <v>2.3580000000000004E-2</v>
      </c>
      <c r="M132" s="35">
        <f t="shared" si="23"/>
        <v>6.4800000000000049E-3</v>
      </c>
      <c r="N132">
        <v>0.20100000000000001</v>
      </c>
      <c r="O132">
        <v>-4.7000000000000002E-3</v>
      </c>
      <c r="P132">
        <v>1.8200000000000001E-2</v>
      </c>
      <c r="Q132" s="35">
        <f t="shared" si="24"/>
        <v>3.4824999999999912E-2</v>
      </c>
      <c r="R132" s="35">
        <f t="shared" si="25"/>
        <v>2.9800000000000043E-3</v>
      </c>
      <c r="S132" s="35">
        <f t="shared" si="25"/>
        <v>2.5880000000000007E-2</v>
      </c>
      <c r="T132">
        <v>0.21160000000000001</v>
      </c>
      <c r="U132">
        <v>-4.0000000000000002E-4</v>
      </c>
      <c r="V132">
        <v>7.7999999999999996E-3</v>
      </c>
      <c r="W132" s="35">
        <f t="shared" si="26"/>
        <v>7.232857142857152E-3</v>
      </c>
      <c r="X132" s="35">
        <f t="shared" si="27"/>
        <v>7.2800000000000043E-3</v>
      </c>
      <c r="Y132" s="35">
        <f t="shared" si="27"/>
        <v>1.5480000000000004E-2</v>
      </c>
      <c r="Z132">
        <v>0.2097</v>
      </c>
      <c r="AA132">
        <v>-0.01</v>
      </c>
      <c r="AB132">
        <v>-7.7999999999999996E-3</v>
      </c>
      <c r="AC132" s="35">
        <f t="shared" si="28"/>
        <v>6.9892857142857256E-3</v>
      </c>
      <c r="AD132" s="35">
        <f t="shared" si="29"/>
        <v>1.7680000000000005E-2</v>
      </c>
      <c r="AE132" s="35">
        <f t="shared" si="29"/>
        <v>1.5480000000000004E-2</v>
      </c>
      <c r="AF132">
        <v>0.24540000000000001</v>
      </c>
      <c r="AG132">
        <v>-1.5E-3</v>
      </c>
      <c r="AH132">
        <v>-3.8E-3</v>
      </c>
      <c r="AI132" s="35">
        <f t="shared" si="30"/>
        <v>2.7910714285714261E-2</v>
      </c>
      <c r="AJ132" s="35">
        <f t="shared" si="31"/>
        <v>6.1800000000000049E-3</v>
      </c>
      <c r="AK132" s="35">
        <f t="shared" si="31"/>
        <v>3.8800000000000045E-3</v>
      </c>
      <c r="AL132">
        <v>0.19639999999999999</v>
      </c>
      <c r="AM132">
        <v>-2.7400000000000001E-2</v>
      </c>
      <c r="AN132">
        <v>1.1000000000000001E-3</v>
      </c>
      <c r="AO132" s="35">
        <f t="shared" si="32"/>
        <v>3.9649999999999685E-3</v>
      </c>
      <c r="AP132" s="35">
        <f t="shared" si="33"/>
        <v>3.5080000000000007E-2</v>
      </c>
      <c r="AQ132" s="35">
        <f t="shared" si="33"/>
        <v>8.7800000000000048E-3</v>
      </c>
      <c r="AR132">
        <v>0.1023</v>
      </c>
      <c r="AS132">
        <v>-1.5299999999999999E-2</v>
      </c>
      <c r="AT132">
        <v>-1.43E-2</v>
      </c>
      <c r="AU132" s="35">
        <f t="shared" si="34"/>
        <v>1.3705714285714307E-2</v>
      </c>
      <c r="AV132" s="35">
        <f t="shared" si="35"/>
        <v>2.2980000000000004E-2</v>
      </c>
      <c r="AW132" s="35">
        <f t="shared" si="35"/>
        <v>2.1980000000000006E-2</v>
      </c>
      <c r="AX132">
        <v>0.13120000000000001</v>
      </c>
      <c r="AY132">
        <v>4.6100000000000002E-2</v>
      </c>
      <c r="AZ132">
        <v>-8.8999999999999999E-3</v>
      </c>
      <c r="BA132" s="35">
        <f t="shared" si="36"/>
        <v>5.2787857142857178E-2</v>
      </c>
      <c r="BB132" s="35">
        <f t="shared" si="37"/>
        <v>5.3780000000000008E-2</v>
      </c>
      <c r="BC132" s="35">
        <f t="shared" si="37"/>
        <v>1.6580000000000004E-2</v>
      </c>
    </row>
    <row r="133" spans="1:55" ht="15">
      <c r="A133" s="1">
        <v>127</v>
      </c>
      <c r="B133">
        <v>0.25240000000000001</v>
      </c>
      <c r="C133">
        <v>-1.8499999999999999E-2</v>
      </c>
      <c r="D133">
        <v>-6.1000000000000004E-3</v>
      </c>
      <c r="E133" s="34">
        <f t="shared" si="19"/>
        <v>1.6082142857142823E-2</v>
      </c>
      <c r="F133" s="34">
        <f t="shared" si="20"/>
        <v>2.1107142857142856E-2</v>
      </c>
      <c r="G133" s="34">
        <f t="shared" si="21"/>
        <v>1.5800000000000041E-3</v>
      </c>
      <c r="H133">
        <v>0.2374</v>
      </c>
      <c r="I133">
        <v>9.4999999999999998E-3</v>
      </c>
      <c r="J133">
        <v>-7.7999999999999996E-3</v>
      </c>
      <c r="K133" s="35">
        <f t="shared" si="22"/>
        <v>1.542142857142853E-2</v>
      </c>
      <c r="L133" s="35">
        <f t="shared" si="23"/>
        <v>1.7180000000000004E-2</v>
      </c>
      <c r="M133" s="35">
        <f t="shared" si="23"/>
        <v>1.5480000000000004E-2</v>
      </c>
      <c r="N133">
        <v>0.20949999999999999</v>
      </c>
      <c r="O133">
        <v>-1.5100000000000001E-2</v>
      </c>
      <c r="P133">
        <v>9.1000000000000004E-3</v>
      </c>
      <c r="Q133" s="35">
        <f t="shared" si="24"/>
        <v>2.6324999999999932E-2</v>
      </c>
      <c r="R133" s="35">
        <f t="shared" si="25"/>
        <v>2.2780000000000005E-2</v>
      </c>
      <c r="S133" s="35">
        <f t="shared" si="25"/>
        <v>1.6780000000000003E-2</v>
      </c>
      <c r="T133">
        <v>0.19850000000000001</v>
      </c>
      <c r="U133">
        <v>-6.8999999999999999E-3</v>
      </c>
      <c r="V133">
        <v>-4.7000000000000002E-3</v>
      </c>
      <c r="W133" s="35">
        <f t="shared" si="26"/>
        <v>2.0332857142857153E-2</v>
      </c>
      <c r="X133" s="35">
        <f t="shared" si="27"/>
        <v>7.8000000000000465E-4</v>
      </c>
      <c r="Y133" s="35">
        <f t="shared" si="27"/>
        <v>2.9800000000000043E-3</v>
      </c>
      <c r="Z133">
        <v>0.2233</v>
      </c>
      <c r="AA133">
        <v>-1.8700000000000001E-2</v>
      </c>
      <c r="AB133">
        <v>-1.5E-3</v>
      </c>
      <c r="AC133" s="35">
        <f t="shared" si="28"/>
        <v>2.0589285714285727E-2</v>
      </c>
      <c r="AD133" s="35">
        <f t="shared" si="29"/>
        <v>2.6380000000000008E-2</v>
      </c>
      <c r="AE133" s="35">
        <f t="shared" si="29"/>
        <v>6.1800000000000049E-3</v>
      </c>
      <c r="AF133">
        <v>0.22409999999999999</v>
      </c>
      <c r="AG133">
        <v>-2.0500000000000001E-2</v>
      </c>
      <c r="AH133">
        <v>5.1999999999999998E-3</v>
      </c>
      <c r="AI133" s="35">
        <f t="shared" si="30"/>
        <v>6.6107142857142476E-3</v>
      </c>
      <c r="AJ133" s="35">
        <f t="shared" si="31"/>
        <v>2.8180000000000004E-2</v>
      </c>
      <c r="AK133" s="35">
        <f t="shared" si="31"/>
        <v>1.2880000000000004E-2</v>
      </c>
      <c r="AL133">
        <v>0.21110000000000001</v>
      </c>
      <c r="AM133">
        <v>-2.2499999999999999E-2</v>
      </c>
      <c r="AN133">
        <v>-1.5599999999999999E-2</v>
      </c>
      <c r="AO133" s="35">
        <f t="shared" si="32"/>
        <v>1.8664999999999987E-2</v>
      </c>
      <c r="AP133" s="35">
        <f t="shared" si="33"/>
        <v>3.0180000000000005E-2</v>
      </c>
      <c r="AQ133" s="35">
        <f t="shared" si="33"/>
        <v>2.3280000000000002E-2</v>
      </c>
      <c r="AR133">
        <v>9.3600000000000003E-2</v>
      </c>
      <c r="AS133">
        <v>-1E-4</v>
      </c>
      <c r="AT133">
        <v>-1.1900000000000001E-2</v>
      </c>
      <c r="AU133" s="35">
        <f t="shared" si="34"/>
        <v>5.0057142857143078E-3</v>
      </c>
      <c r="AV133" s="35">
        <f t="shared" si="35"/>
        <v>7.5800000000000043E-3</v>
      </c>
      <c r="AW133" s="35">
        <f t="shared" si="35"/>
        <v>1.9580000000000007E-2</v>
      </c>
      <c r="AX133">
        <v>3.5499999999999997E-2</v>
      </c>
      <c r="AY133">
        <v>1.11E-2</v>
      </c>
      <c r="AZ133">
        <v>-2.7000000000000001E-3</v>
      </c>
      <c r="BA133" s="35">
        <f t="shared" si="36"/>
        <v>4.2912142857142836E-2</v>
      </c>
      <c r="BB133" s="35">
        <f t="shared" si="37"/>
        <v>1.8780000000000005E-2</v>
      </c>
      <c r="BC133" s="35">
        <f t="shared" si="37"/>
        <v>4.9800000000000044E-3</v>
      </c>
    </row>
    <row r="134" spans="1:55" ht="15">
      <c r="A134" s="1">
        <v>128</v>
      </c>
      <c r="B134">
        <v>0.26440000000000002</v>
      </c>
      <c r="C134">
        <v>-2.23E-2</v>
      </c>
      <c r="D134">
        <v>-6.7000000000000002E-3</v>
      </c>
      <c r="E134" s="34">
        <f t="shared" si="19"/>
        <v>2.8082142857142833E-2</v>
      </c>
      <c r="F134" s="34">
        <f t="shared" si="20"/>
        <v>2.4907142857142857E-2</v>
      </c>
      <c r="G134" s="34">
        <f t="shared" si="21"/>
        <v>9.8000000000000431E-4</v>
      </c>
      <c r="H134">
        <v>0.2049</v>
      </c>
      <c r="I134">
        <v>-2.1999999999999999E-2</v>
      </c>
      <c r="J134">
        <v>-6.9999999999999999E-4</v>
      </c>
      <c r="K134" s="35">
        <f t="shared" si="22"/>
        <v>1.7078571428571471E-2</v>
      </c>
      <c r="L134" s="35">
        <f t="shared" si="23"/>
        <v>2.9680000000000005E-2</v>
      </c>
      <c r="M134" s="35">
        <f t="shared" si="23"/>
        <v>6.9800000000000044E-3</v>
      </c>
      <c r="N134">
        <v>0.19089999999999999</v>
      </c>
      <c r="O134">
        <v>-2.2800000000000001E-2</v>
      </c>
      <c r="P134">
        <v>7.4000000000000003E-3</v>
      </c>
      <c r="Q134" s="35">
        <f t="shared" si="24"/>
        <v>4.4924999999999937E-2</v>
      </c>
      <c r="R134" s="35">
        <f t="shared" si="25"/>
        <v>3.0480000000000007E-2</v>
      </c>
      <c r="S134" s="35">
        <f t="shared" si="25"/>
        <v>1.5080000000000005E-2</v>
      </c>
      <c r="T134">
        <v>0.22500000000000001</v>
      </c>
      <c r="U134">
        <v>-2.3900000000000001E-2</v>
      </c>
      <c r="V134">
        <v>8.5000000000000006E-3</v>
      </c>
      <c r="W134" s="35">
        <f t="shared" si="26"/>
        <v>6.1671428571428433E-3</v>
      </c>
      <c r="X134" s="35">
        <f t="shared" si="27"/>
        <v>3.1580000000000004E-2</v>
      </c>
      <c r="Y134" s="35">
        <f t="shared" si="27"/>
        <v>1.6180000000000007E-2</v>
      </c>
      <c r="Z134">
        <v>0.217</v>
      </c>
      <c r="AA134">
        <v>-1.24E-2</v>
      </c>
      <c r="AB134">
        <v>-7.4000000000000003E-3</v>
      </c>
      <c r="AC134" s="35">
        <f t="shared" si="28"/>
        <v>1.4289285714285727E-2</v>
      </c>
      <c r="AD134" s="35">
        <f t="shared" si="29"/>
        <v>2.0080000000000004E-2</v>
      </c>
      <c r="AE134" s="35">
        <f t="shared" si="29"/>
        <v>2.800000000000042E-4</v>
      </c>
      <c r="AF134">
        <v>0.23980000000000001</v>
      </c>
      <c r="AG134">
        <v>-2.5000000000000001E-2</v>
      </c>
      <c r="AH134">
        <v>1.9E-3</v>
      </c>
      <c r="AI134" s="35">
        <f t="shared" si="30"/>
        <v>2.2310714285714267E-2</v>
      </c>
      <c r="AJ134" s="35">
        <f t="shared" si="31"/>
        <v>3.2680000000000008E-2</v>
      </c>
      <c r="AK134" s="35">
        <f t="shared" si="31"/>
        <v>9.5800000000000052E-3</v>
      </c>
      <c r="AL134">
        <v>0.20349999999999999</v>
      </c>
      <c r="AM134">
        <v>-2.23E-2</v>
      </c>
      <c r="AN134">
        <v>-3.8999999999999998E-3</v>
      </c>
      <c r="AO134" s="35">
        <f t="shared" si="32"/>
        <v>1.1064999999999964E-2</v>
      </c>
      <c r="AP134" s="35">
        <f t="shared" si="33"/>
        <v>2.9980000000000007E-2</v>
      </c>
      <c r="AQ134" s="35">
        <f t="shared" si="33"/>
        <v>3.7800000000000047E-3</v>
      </c>
      <c r="AR134">
        <v>9.4899999999999998E-2</v>
      </c>
      <c r="AS134">
        <v>-1.7999999999999999E-2</v>
      </c>
      <c r="AT134">
        <v>-3.5000000000000001E-3</v>
      </c>
      <c r="AU134" s="35">
        <f t="shared" si="34"/>
        <v>6.3057142857143034E-3</v>
      </c>
      <c r="AV134" s="35">
        <f t="shared" si="35"/>
        <v>2.5680000000000001E-2</v>
      </c>
      <c r="AW134" s="35">
        <f t="shared" si="35"/>
        <v>4.1800000000000049E-3</v>
      </c>
      <c r="AX134">
        <v>3.9800000000000002E-2</v>
      </c>
      <c r="AY134">
        <v>8.3000000000000001E-3</v>
      </c>
      <c r="AZ134">
        <v>2.2599999999999999E-2</v>
      </c>
      <c r="BA134" s="35">
        <f t="shared" si="36"/>
        <v>3.8612142857142831E-2</v>
      </c>
      <c r="BB134" s="35">
        <f t="shared" si="37"/>
        <v>1.5980000000000005E-2</v>
      </c>
      <c r="BC134" s="35">
        <f t="shared" si="37"/>
        <v>3.0280000000000001E-2</v>
      </c>
    </row>
    <row r="135" spans="1:55" ht="15">
      <c r="A135" s="1">
        <v>129</v>
      </c>
      <c r="B135">
        <v>0.23519999999999999</v>
      </c>
      <c r="C135">
        <v>-2.3400000000000001E-2</v>
      </c>
      <c r="D135">
        <v>-8.8000000000000005E-3</v>
      </c>
      <c r="E135" s="34">
        <f t="shared" si="19"/>
        <v>1.1178571428571982E-3</v>
      </c>
      <c r="F135" s="34">
        <f t="shared" si="20"/>
        <v>2.6007142857142857E-2</v>
      </c>
      <c r="G135" s="34">
        <f t="shared" si="21"/>
        <v>1.6480000000000005E-2</v>
      </c>
      <c r="H135">
        <v>0.24210000000000001</v>
      </c>
      <c r="I135">
        <v>1.0699999999999999E-2</v>
      </c>
      <c r="J135">
        <v>-1.4800000000000001E-2</v>
      </c>
      <c r="K135" s="35">
        <f t="shared" si="22"/>
        <v>2.012142857142854E-2</v>
      </c>
      <c r="L135" s="35">
        <f t="shared" si="23"/>
        <v>1.8380000000000004E-2</v>
      </c>
      <c r="M135" s="35">
        <f t="shared" si="23"/>
        <v>2.2480000000000007E-2</v>
      </c>
      <c r="N135">
        <v>0.2298</v>
      </c>
      <c r="O135">
        <v>-4.4999999999999997E-3</v>
      </c>
      <c r="P135">
        <v>1.4E-2</v>
      </c>
      <c r="Q135" s="35">
        <f t="shared" si="24"/>
        <v>6.0249999999999193E-3</v>
      </c>
      <c r="R135" s="35">
        <f t="shared" si="25"/>
        <v>3.1800000000000049E-3</v>
      </c>
      <c r="S135" s="35">
        <f t="shared" si="25"/>
        <v>2.1680000000000005E-2</v>
      </c>
      <c r="T135">
        <v>0.23799999999999999</v>
      </c>
      <c r="U135">
        <v>-3.0200000000000001E-2</v>
      </c>
      <c r="V135">
        <v>-6.1999999999999998E-3</v>
      </c>
      <c r="W135" s="35">
        <f t="shared" si="26"/>
        <v>1.9167142857142827E-2</v>
      </c>
      <c r="X135" s="35">
        <f t="shared" si="27"/>
        <v>3.7880000000000004E-2</v>
      </c>
      <c r="Y135" s="35">
        <f t="shared" si="27"/>
        <v>1.4800000000000047E-3</v>
      </c>
      <c r="Z135">
        <v>0.23910000000000001</v>
      </c>
      <c r="AA135">
        <v>1.6000000000000001E-3</v>
      </c>
      <c r="AB135">
        <v>-8.3000000000000001E-3</v>
      </c>
      <c r="AC135" s="35">
        <f t="shared" si="28"/>
        <v>3.6389285714285735E-2</v>
      </c>
      <c r="AD135" s="35">
        <f t="shared" si="29"/>
        <v>9.2800000000000053E-3</v>
      </c>
      <c r="AE135" s="35">
        <f t="shared" si="29"/>
        <v>1.5980000000000005E-2</v>
      </c>
      <c r="AF135">
        <v>0.2455</v>
      </c>
      <c r="AG135">
        <v>-3.15E-2</v>
      </c>
      <c r="AH135">
        <v>-8.3000000000000001E-3</v>
      </c>
      <c r="AI135" s="35">
        <f t="shared" si="30"/>
        <v>2.801071428571425E-2</v>
      </c>
      <c r="AJ135" s="35">
        <f t="shared" si="31"/>
        <v>3.9180000000000006E-2</v>
      </c>
      <c r="AK135" s="35">
        <f t="shared" si="31"/>
        <v>1.5980000000000005E-2</v>
      </c>
      <c r="AL135">
        <v>0.19139999999999999</v>
      </c>
      <c r="AM135">
        <v>-1.7100000000000001E-2</v>
      </c>
      <c r="AN135">
        <v>-3.7000000000000002E-3</v>
      </c>
      <c r="AO135" s="35">
        <f t="shared" si="32"/>
        <v>1.0350000000000359E-3</v>
      </c>
      <c r="AP135" s="35">
        <f t="shared" si="33"/>
        <v>2.4780000000000003E-2</v>
      </c>
      <c r="AQ135" s="35">
        <f t="shared" si="33"/>
        <v>3.9800000000000044E-3</v>
      </c>
      <c r="AR135">
        <v>9.2399999999999996E-2</v>
      </c>
      <c r="AS135">
        <v>2.1999999999999999E-2</v>
      </c>
      <c r="AT135">
        <v>2.2200000000000001E-2</v>
      </c>
      <c r="AU135" s="35">
        <f t="shared" si="34"/>
        <v>3.8057142857143011E-3</v>
      </c>
      <c r="AV135" s="35">
        <f t="shared" si="35"/>
        <v>2.9680000000000005E-2</v>
      </c>
      <c r="AW135" s="35">
        <f t="shared" si="35"/>
        <v>2.9880000000000004E-2</v>
      </c>
      <c r="AX135">
        <v>7.2900000000000006E-2</v>
      </c>
      <c r="AY135">
        <v>-2.9499999999999998E-2</v>
      </c>
      <c r="AZ135">
        <v>7.4000000000000003E-3</v>
      </c>
      <c r="BA135" s="35">
        <f t="shared" si="36"/>
        <v>5.5121428571428266E-3</v>
      </c>
      <c r="BB135" s="35">
        <f t="shared" si="37"/>
        <v>3.7180000000000005E-2</v>
      </c>
      <c r="BC135" s="35">
        <f t="shared" si="37"/>
        <v>1.5080000000000005E-2</v>
      </c>
    </row>
    <row r="136" spans="1:55" ht="15">
      <c r="A136" s="1">
        <v>130</v>
      </c>
      <c r="B136">
        <v>0.2157</v>
      </c>
      <c r="C136">
        <v>-2.87E-2</v>
      </c>
      <c r="D136">
        <v>9.5999999999999992E-3</v>
      </c>
      <c r="E136" s="34">
        <f t="shared" ref="E136:E146" si="38">IF(B136&gt;$B$149,B136-$B$149,$B$149-B136)</f>
        <v>2.0617857142857188E-2</v>
      </c>
      <c r="F136" s="34">
        <f t="shared" ref="F136:F146" si="39">IF(C136&gt;$C$149,C136-$C$149,IF(C136&gt;0,$C$149-C136,IF(C136&gt;(-$C$149),$C$149-(C136*(-1)),(C136+$C$149)*(-1))))</f>
        <v>3.1307142857142853E-2</v>
      </c>
      <c r="G136" s="34">
        <f t="shared" ref="G136:G146" si="40">IF(D136&gt;$D$149,D136-$D$149,IF(D136&gt;0,$D$149-D136,IF(D136&gt;(-$D$149),$D$149-(D136*(-1)),(D136+$D$149)*(-1))))</f>
        <v>1.7280000000000004E-2</v>
      </c>
      <c r="H136">
        <v>0.24909999999999999</v>
      </c>
      <c r="I136">
        <v>-4.0000000000000002E-4</v>
      </c>
      <c r="J136">
        <v>-1.11E-2</v>
      </c>
      <c r="K136" s="35">
        <f t="shared" ref="K136:K146" si="41">IF(H136&gt;$H$149,H136-$H$149,$H$149-H136)</f>
        <v>2.7121428571428519E-2</v>
      </c>
      <c r="L136" s="35">
        <f t="shared" ref="L136:M146" si="42">IF(I136&gt;$D$149,I136-$D$149,IF(I136&gt;0,$D$149-I136,IF(I136&gt;(-$D$149),$D$149-(I136*(-1)),(I136+$D$149)*(-1))))</f>
        <v>7.2800000000000043E-3</v>
      </c>
      <c r="M136" s="35">
        <f t="shared" si="42"/>
        <v>1.8780000000000005E-2</v>
      </c>
      <c r="N136">
        <v>0.2442</v>
      </c>
      <c r="O136">
        <v>-8.0000000000000004E-4</v>
      </c>
      <c r="P136">
        <v>1.5100000000000001E-2</v>
      </c>
      <c r="Q136" s="35">
        <f t="shared" ref="Q136:Q146" si="43">IF(N136&gt;$N$149,N136-$N$149,$N$149-N136)</f>
        <v>8.3750000000000768E-3</v>
      </c>
      <c r="R136" s="35">
        <f t="shared" ref="R136:S146" si="44">IF(O136&gt;$D$149,O136-$D$149,IF(O136&gt;0,$D$149-O136,IF(O136&gt;(-$D$149),$D$149-(O136*(-1)),(O136+$D$149)*(-1))))</f>
        <v>6.8800000000000042E-3</v>
      </c>
      <c r="S136" s="35">
        <f t="shared" si="44"/>
        <v>2.2780000000000005E-2</v>
      </c>
      <c r="T136">
        <v>0.2102</v>
      </c>
      <c r="U136">
        <v>2.0000000000000001E-4</v>
      </c>
      <c r="V136">
        <v>-1.0200000000000001E-2</v>
      </c>
      <c r="W136" s="35">
        <f t="shared" ref="W136:W146" si="45">IF(T136&gt;$T$149,T136-$T$149,$T$149-T136)</f>
        <v>8.6328571428571643E-3</v>
      </c>
      <c r="X136" s="35">
        <f t="shared" ref="X136:Y146" si="46">IF(U136&gt;$D$149,U136-$D$149,IF(U136&gt;0,$D$149-U136,IF(U136&gt;(-$D$149),$D$149-(U136*(-1)),(U136+$D$149)*(-1))))</f>
        <v>7.8800000000000051E-3</v>
      </c>
      <c r="Y136" s="35">
        <f t="shared" si="46"/>
        <v>1.7880000000000007E-2</v>
      </c>
      <c r="Z136">
        <v>0.1913</v>
      </c>
      <c r="AA136">
        <v>-4.2299999999999997E-2</v>
      </c>
      <c r="AB136">
        <v>1.3899999999999999E-2</v>
      </c>
      <c r="AC136" s="35">
        <f t="shared" ref="AC136:AC146" si="47">IF(Z136&gt;$Z$149,Z136-$Z$149,$Z$149-Z136)</f>
        <v>1.1410714285714274E-2</v>
      </c>
      <c r="AD136" s="35">
        <f t="shared" ref="AD136:AE146" si="48">IF(AA136&gt;$D$149,AA136-$D$149,IF(AA136&gt;0,$D$149-AA136,IF(AA136&gt;(-$D$149),$D$149-(AA136*(-1)),(AA136+$D$149)*(-1))))</f>
        <v>4.9980000000000004E-2</v>
      </c>
      <c r="AE136" s="35">
        <f t="shared" si="48"/>
        <v>2.1580000000000002E-2</v>
      </c>
      <c r="AF136">
        <v>0.21590000000000001</v>
      </c>
      <c r="AG136">
        <v>-1.29E-2</v>
      </c>
      <c r="AH136">
        <v>2.0000000000000001E-4</v>
      </c>
      <c r="AI136" s="35">
        <f t="shared" ref="AI136:AI146" si="49">IF(AF136&gt;$AF$149,AF136-$AF$149,$AF$149-AF136)</f>
        <v>1.5892857142857375E-3</v>
      </c>
      <c r="AJ136" s="35">
        <f t="shared" ref="AJ136:AK146" si="50">IF(AG136&gt;$D$149,AG136-$D$149,IF(AG136&gt;0,$D$149-AG136,IF(AG136&gt;(-$D$149),$D$149-(AG136*(-1)),(AG136+$D$149)*(-1))))</f>
        <v>2.0580000000000005E-2</v>
      </c>
      <c r="AK136" s="35">
        <f t="shared" si="50"/>
        <v>7.8800000000000051E-3</v>
      </c>
      <c r="AL136">
        <v>0.19919999999999999</v>
      </c>
      <c r="AM136">
        <v>-1.8499999999999999E-2</v>
      </c>
      <c r="AN136">
        <v>-1.7500000000000002E-2</v>
      </c>
      <c r="AO136" s="35">
        <f t="shared" ref="AO136:AO146" si="51">IF(AL136&gt;$AL$149,AL136-$AL$149,$AL$149-AL136)</f>
        <v>6.7649999999999655E-3</v>
      </c>
      <c r="AP136" s="35">
        <f t="shared" ref="AP136:AQ146" si="52">IF(AM136&gt;$D$149,AM136-$D$149,IF(AM136&gt;0,$D$149-AM136,IF(AM136&gt;(-$D$149),$D$149-(AM136*(-1)),(AM136+$D$149)*(-1))))</f>
        <v>2.6180000000000002E-2</v>
      </c>
      <c r="AQ136" s="35">
        <f t="shared" si="52"/>
        <v>2.5180000000000008E-2</v>
      </c>
      <c r="AR136">
        <v>0.13200000000000001</v>
      </c>
      <c r="AS136">
        <v>3.27E-2</v>
      </c>
      <c r="AT136">
        <v>-8.0000000000000004E-4</v>
      </c>
      <c r="AU136" s="35">
        <f t="shared" ref="AU136:AU146" si="53">IF(AR136&gt;$AR$149,AR136-$AR$149,$AR$149-AR136)</f>
        <v>4.3405714285714311E-2</v>
      </c>
      <c r="AV136" s="35">
        <f t="shared" ref="AV136:AW146" si="54">IF(AS136&gt;$D$149,AS136-$D$149,IF(AS136&gt;0,$D$149-AS136,IF(AS136&gt;(-$D$149),$D$149-(AS136*(-1)),(AS136+$D$149)*(-1))))</f>
        <v>4.0380000000000006E-2</v>
      </c>
      <c r="AW136" s="35">
        <f t="shared" si="54"/>
        <v>6.8800000000000042E-3</v>
      </c>
      <c r="AX136">
        <v>9.5399999999999999E-2</v>
      </c>
      <c r="AY136">
        <v>-3.2300000000000002E-2</v>
      </c>
      <c r="AZ136">
        <v>4.7999999999999996E-3</v>
      </c>
      <c r="BA136" s="35">
        <f t="shared" ref="BA136:BA146" si="55">IF(AX136&gt;$AX$149,AX136-$AX$149,$AX$149-AX136)</f>
        <v>1.6987857142857166E-2</v>
      </c>
      <c r="BB136" s="35">
        <f t="shared" ref="BB136:BC146" si="56">IF(AY136&gt;$D$149,AY136-$D$149,IF(AY136&gt;0,$D$149-AY136,IF(AY136&gt;(-$D$149),$D$149-(AY136*(-1)),(AY136+$D$149)*(-1))))</f>
        <v>3.9980000000000009E-2</v>
      </c>
      <c r="BC136" s="35">
        <f t="shared" si="56"/>
        <v>1.2480000000000005E-2</v>
      </c>
    </row>
    <row r="137" spans="1:55" ht="15">
      <c r="A137" s="1">
        <v>131</v>
      </c>
      <c r="B137">
        <v>0.2195</v>
      </c>
      <c r="C137">
        <v>-3.4200000000000001E-2</v>
      </c>
      <c r="D137">
        <v>2.3E-3</v>
      </c>
      <c r="E137" s="34">
        <f t="shared" si="38"/>
        <v>1.681785714285719E-2</v>
      </c>
      <c r="F137" s="34">
        <f t="shared" si="39"/>
        <v>3.6807142857142858E-2</v>
      </c>
      <c r="G137" s="34">
        <f t="shared" si="40"/>
        <v>9.9800000000000045E-3</v>
      </c>
      <c r="H137">
        <v>0.24310000000000001</v>
      </c>
      <c r="I137">
        <v>1.12E-2</v>
      </c>
      <c r="J137">
        <v>-1.4E-3</v>
      </c>
      <c r="K137" s="35">
        <f t="shared" si="41"/>
        <v>2.1121428571428541E-2</v>
      </c>
      <c r="L137" s="35">
        <f t="shared" si="42"/>
        <v>1.8880000000000004E-2</v>
      </c>
      <c r="M137" s="35">
        <f t="shared" si="42"/>
        <v>6.2800000000000043E-3</v>
      </c>
      <c r="N137">
        <v>0.2492</v>
      </c>
      <c r="O137">
        <v>9.9000000000000008E-3</v>
      </c>
      <c r="P137">
        <v>-2.8999999999999998E-3</v>
      </c>
      <c r="Q137" s="35">
        <f t="shared" si="43"/>
        <v>1.3375000000000081E-2</v>
      </c>
      <c r="R137" s="35">
        <f t="shared" si="44"/>
        <v>1.7580000000000005E-2</v>
      </c>
      <c r="S137" s="35">
        <f t="shared" si="44"/>
        <v>4.7800000000000047E-3</v>
      </c>
      <c r="T137">
        <v>0.2084</v>
      </c>
      <c r="U137">
        <v>2.0000000000000001E-4</v>
      </c>
      <c r="V137">
        <v>-2.7E-2</v>
      </c>
      <c r="W137" s="35">
        <f t="shared" si="45"/>
        <v>1.043285714285716E-2</v>
      </c>
      <c r="X137" s="35">
        <f t="shared" si="46"/>
        <v>7.8800000000000051E-3</v>
      </c>
      <c r="Y137" s="35">
        <f t="shared" si="46"/>
        <v>3.4680000000000002E-2</v>
      </c>
      <c r="Z137">
        <v>0.1993</v>
      </c>
      <c r="AA137">
        <v>5.0000000000000001E-3</v>
      </c>
      <c r="AB137">
        <v>1.9599999999999999E-2</v>
      </c>
      <c r="AC137" s="35">
        <f t="shared" si="47"/>
        <v>3.4107142857142669E-3</v>
      </c>
      <c r="AD137" s="35">
        <f t="shared" si="48"/>
        <v>1.2680000000000004E-2</v>
      </c>
      <c r="AE137" s="35">
        <f t="shared" si="48"/>
        <v>2.7280000000000006E-2</v>
      </c>
      <c r="AF137">
        <v>0.23380000000000001</v>
      </c>
      <c r="AG137">
        <v>-2.3900000000000001E-2</v>
      </c>
      <c r="AH137">
        <v>-7.4999999999999997E-3</v>
      </c>
      <c r="AI137" s="35">
        <f t="shared" si="49"/>
        <v>1.6310714285714262E-2</v>
      </c>
      <c r="AJ137" s="35">
        <f t="shared" si="50"/>
        <v>3.1580000000000004E-2</v>
      </c>
      <c r="AK137" s="35">
        <f t="shared" si="50"/>
        <v>1.8000000000000481E-4</v>
      </c>
      <c r="AL137">
        <v>0.20430000000000001</v>
      </c>
      <c r="AM137">
        <v>-8.0000000000000002E-3</v>
      </c>
      <c r="AN137">
        <v>-1.9900000000000001E-2</v>
      </c>
      <c r="AO137" s="35">
        <f t="shared" si="51"/>
        <v>1.1864999999999987E-2</v>
      </c>
      <c r="AP137" s="35">
        <f t="shared" si="52"/>
        <v>1.5680000000000006E-2</v>
      </c>
      <c r="AQ137" s="35">
        <f t="shared" si="52"/>
        <v>2.7580000000000007E-2</v>
      </c>
      <c r="AR137">
        <v>0.13489999999999999</v>
      </c>
      <c r="AS137">
        <v>3.78E-2</v>
      </c>
      <c r="AT137">
        <v>1.18E-2</v>
      </c>
      <c r="AU137" s="35">
        <f t="shared" si="53"/>
        <v>4.6305714285714297E-2</v>
      </c>
      <c r="AV137" s="35">
        <f t="shared" si="54"/>
        <v>4.5480000000000007E-2</v>
      </c>
      <c r="AW137" s="35">
        <f t="shared" si="54"/>
        <v>1.9480000000000004E-2</v>
      </c>
      <c r="AX137">
        <v>5.8000000000000003E-2</v>
      </c>
      <c r="AY137">
        <v>-1.78E-2</v>
      </c>
      <c r="AZ137">
        <v>9.9000000000000008E-3</v>
      </c>
      <c r="BA137" s="35">
        <f t="shared" si="55"/>
        <v>2.041214285714283E-2</v>
      </c>
      <c r="BB137" s="35">
        <f t="shared" si="56"/>
        <v>2.5480000000000003E-2</v>
      </c>
      <c r="BC137" s="35">
        <f t="shared" si="56"/>
        <v>1.7580000000000005E-2</v>
      </c>
    </row>
    <row r="138" spans="1:55" ht="15">
      <c r="A138" s="1">
        <v>132</v>
      </c>
      <c r="B138">
        <v>0.23350000000000001</v>
      </c>
      <c r="C138">
        <v>-2.8000000000000001E-2</v>
      </c>
      <c r="D138">
        <v>-4.0000000000000002E-4</v>
      </c>
      <c r="E138" s="34">
        <f t="shared" si="38"/>
        <v>2.8178571428571775E-3</v>
      </c>
      <c r="F138" s="34">
        <f t="shared" si="39"/>
        <v>3.0607142857142857E-2</v>
      </c>
      <c r="G138" s="34">
        <f t="shared" si="40"/>
        <v>7.2800000000000043E-3</v>
      </c>
      <c r="H138">
        <v>0.23849999999999999</v>
      </c>
      <c r="I138">
        <v>-3.8E-3</v>
      </c>
      <c r="J138">
        <v>-1.6000000000000001E-3</v>
      </c>
      <c r="K138" s="35">
        <f t="shared" si="41"/>
        <v>1.652142857142852E-2</v>
      </c>
      <c r="L138" s="35">
        <f t="shared" si="42"/>
        <v>3.8800000000000045E-3</v>
      </c>
      <c r="M138" s="35">
        <f t="shared" si="42"/>
        <v>6.0800000000000047E-3</v>
      </c>
      <c r="N138">
        <v>0.25690000000000002</v>
      </c>
      <c r="O138">
        <v>7.1999999999999998E-3</v>
      </c>
      <c r="P138">
        <v>-1.4999999999999999E-2</v>
      </c>
      <c r="Q138" s="35">
        <f t="shared" si="43"/>
        <v>2.1075000000000094E-2</v>
      </c>
      <c r="R138" s="35">
        <f t="shared" si="44"/>
        <v>1.4880000000000004E-2</v>
      </c>
      <c r="S138" s="35">
        <f t="shared" si="44"/>
        <v>2.2680000000000006E-2</v>
      </c>
      <c r="T138">
        <v>0.19400000000000001</v>
      </c>
      <c r="U138">
        <v>-1.0999999999999999E-2</v>
      </c>
      <c r="V138">
        <v>-2.12E-2</v>
      </c>
      <c r="W138" s="35">
        <f t="shared" si="45"/>
        <v>2.4832857142857157E-2</v>
      </c>
      <c r="X138" s="35">
        <f t="shared" si="46"/>
        <v>1.8680000000000002E-2</v>
      </c>
      <c r="Y138" s="35">
        <f t="shared" si="46"/>
        <v>2.8880000000000003E-2</v>
      </c>
      <c r="Z138">
        <v>0.20669999999999999</v>
      </c>
      <c r="AA138">
        <v>-0.01</v>
      </c>
      <c r="AB138">
        <v>-6.0000000000000001E-3</v>
      </c>
      <c r="AC138" s="35">
        <f t="shared" si="47"/>
        <v>3.989285714285723E-3</v>
      </c>
      <c r="AD138" s="35">
        <f t="shared" si="48"/>
        <v>1.7680000000000005E-2</v>
      </c>
      <c r="AE138" s="35">
        <f t="shared" si="48"/>
        <v>1.6800000000000044E-3</v>
      </c>
      <c r="AF138">
        <v>0.2303</v>
      </c>
      <c r="AG138">
        <v>-2.5700000000000001E-2</v>
      </c>
      <c r="AH138">
        <v>-3.3999999999999998E-3</v>
      </c>
      <c r="AI138" s="35">
        <f t="shared" si="49"/>
        <v>1.2810714285714259E-2</v>
      </c>
      <c r="AJ138" s="35">
        <f t="shared" si="50"/>
        <v>3.3380000000000007E-2</v>
      </c>
      <c r="AK138" s="35">
        <f t="shared" si="50"/>
        <v>4.2800000000000043E-3</v>
      </c>
      <c r="AL138">
        <v>0.2072</v>
      </c>
      <c r="AM138">
        <v>-1.4E-3</v>
      </c>
      <c r="AN138">
        <v>-2.86E-2</v>
      </c>
      <c r="AO138" s="35">
        <f t="shared" si="51"/>
        <v>1.4764999999999973E-2</v>
      </c>
      <c r="AP138" s="35">
        <f t="shared" si="52"/>
        <v>6.2800000000000043E-3</v>
      </c>
      <c r="AQ138" s="35">
        <f t="shared" si="52"/>
        <v>3.6280000000000007E-2</v>
      </c>
      <c r="AR138">
        <v>0.1321</v>
      </c>
      <c r="AS138">
        <v>4.9500000000000002E-2</v>
      </c>
      <c r="AT138">
        <v>-1.26E-2</v>
      </c>
      <c r="AU138" s="35">
        <f t="shared" si="53"/>
        <v>4.35057142857143E-2</v>
      </c>
      <c r="AV138" s="35">
        <f t="shared" si="54"/>
        <v>5.7180000000000009E-2</v>
      </c>
      <c r="AW138" s="35">
        <f t="shared" si="54"/>
        <v>2.0280000000000006E-2</v>
      </c>
      <c r="AX138">
        <v>8.1699999999999995E-2</v>
      </c>
      <c r="AY138">
        <v>-4.3900000000000002E-2</v>
      </c>
      <c r="AZ138">
        <v>2.2100000000000002E-2</v>
      </c>
      <c r="BA138" s="35">
        <f t="shared" si="55"/>
        <v>3.2878571428571618E-3</v>
      </c>
      <c r="BB138" s="35">
        <f t="shared" si="56"/>
        <v>5.1580000000000008E-2</v>
      </c>
      <c r="BC138" s="35">
        <f t="shared" si="56"/>
        <v>2.9780000000000008E-2</v>
      </c>
    </row>
    <row r="139" spans="1:55" ht="15">
      <c r="A139" s="1">
        <v>133</v>
      </c>
      <c r="B139">
        <v>0.2296</v>
      </c>
      <c r="C139">
        <v>-1.67E-2</v>
      </c>
      <c r="D139">
        <v>-9.7999999999999997E-3</v>
      </c>
      <c r="E139" s="34">
        <f t="shared" si="38"/>
        <v>6.717857142857192E-3</v>
      </c>
      <c r="F139" s="34">
        <f t="shared" si="39"/>
        <v>1.9307142857142856E-2</v>
      </c>
      <c r="G139" s="34">
        <f t="shared" si="40"/>
        <v>1.7480000000000002E-2</v>
      </c>
      <c r="H139">
        <v>0.18529999999999999</v>
      </c>
      <c r="I139">
        <v>-2.24E-2</v>
      </c>
      <c r="J139">
        <v>1.2999999999999999E-3</v>
      </c>
      <c r="K139" s="35">
        <f t="shared" si="41"/>
        <v>3.6678571428571477E-2</v>
      </c>
      <c r="L139" s="35">
        <f t="shared" si="42"/>
        <v>3.0080000000000003E-2</v>
      </c>
      <c r="M139" s="35">
        <f t="shared" si="42"/>
        <v>8.9800000000000053E-3</v>
      </c>
      <c r="N139">
        <v>0.26400000000000001</v>
      </c>
      <c r="O139">
        <v>-6.0000000000000001E-3</v>
      </c>
      <c r="P139">
        <v>-1.9800000000000002E-2</v>
      </c>
      <c r="Q139" s="35">
        <f t="shared" si="43"/>
        <v>2.8175000000000089E-2</v>
      </c>
      <c r="R139" s="35">
        <f t="shared" si="44"/>
        <v>1.6800000000000044E-3</v>
      </c>
      <c r="S139" s="35">
        <f t="shared" si="44"/>
        <v>2.7480000000000004E-2</v>
      </c>
      <c r="T139">
        <v>0.1787</v>
      </c>
      <c r="U139">
        <v>-3.0999999999999999E-3</v>
      </c>
      <c r="V139">
        <v>-3.8999999999999998E-3</v>
      </c>
      <c r="W139" s="35">
        <f t="shared" si="45"/>
        <v>4.0132857142857165E-2</v>
      </c>
      <c r="X139" s="35">
        <f t="shared" si="46"/>
        <v>4.5800000000000042E-3</v>
      </c>
      <c r="Y139" s="35">
        <f t="shared" si="46"/>
        <v>3.7800000000000047E-3</v>
      </c>
      <c r="Z139">
        <v>0.20039999999999999</v>
      </c>
      <c r="AA139">
        <v>-2.0199999999999999E-2</v>
      </c>
      <c r="AB139">
        <v>4.7000000000000002E-3</v>
      </c>
      <c r="AC139" s="35">
        <f t="shared" si="47"/>
        <v>2.3107142857142771E-3</v>
      </c>
      <c r="AD139" s="35">
        <f t="shared" si="48"/>
        <v>2.7880000000000002E-2</v>
      </c>
      <c r="AE139" s="35">
        <f t="shared" si="48"/>
        <v>1.2380000000000006E-2</v>
      </c>
      <c r="AF139">
        <v>0.23699999999999999</v>
      </c>
      <c r="AG139">
        <v>-1.46E-2</v>
      </c>
      <c r="AH139">
        <v>-1.32E-2</v>
      </c>
      <c r="AI139" s="35">
        <f t="shared" si="49"/>
        <v>1.9510714285714242E-2</v>
      </c>
      <c r="AJ139" s="35">
        <f t="shared" si="50"/>
        <v>2.2280000000000005E-2</v>
      </c>
      <c r="AK139" s="35">
        <f t="shared" si="50"/>
        <v>2.0880000000000003E-2</v>
      </c>
      <c r="AL139">
        <v>0.19489999999999999</v>
      </c>
      <c r="AM139">
        <v>-1.89E-2</v>
      </c>
      <c r="AN139">
        <v>-6.8999999999999999E-3</v>
      </c>
      <c r="AO139" s="35">
        <f t="shared" si="51"/>
        <v>2.4649999999999672E-3</v>
      </c>
      <c r="AP139" s="35">
        <f t="shared" si="52"/>
        <v>2.6580000000000006E-2</v>
      </c>
      <c r="AQ139" s="35">
        <f t="shared" si="52"/>
        <v>7.8000000000000465E-4</v>
      </c>
      <c r="AR139">
        <v>0.1384</v>
      </c>
      <c r="AS139">
        <v>1.8E-3</v>
      </c>
      <c r="AT139">
        <v>-3.2000000000000002E-3</v>
      </c>
      <c r="AU139" s="35">
        <f t="shared" si="53"/>
        <v>4.98057142857143E-2</v>
      </c>
      <c r="AV139" s="35">
        <f t="shared" si="54"/>
        <v>9.480000000000004E-3</v>
      </c>
      <c r="AW139" s="35">
        <f t="shared" si="54"/>
        <v>4.4800000000000048E-3</v>
      </c>
      <c r="AX139">
        <v>4.9599999999999998E-2</v>
      </c>
      <c r="AY139">
        <v>-9.2999999999999992E-3</v>
      </c>
      <c r="AZ139">
        <v>-7.9000000000000008E-3</v>
      </c>
      <c r="BA139" s="35">
        <f t="shared" si="55"/>
        <v>2.8812142857142835E-2</v>
      </c>
      <c r="BB139" s="35">
        <f t="shared" si="56"/>
        <v>1.6980000000000002E-2</v>
      </c>
      <c r="BC139" s="35">
        <f t="shared" si="56"/>
        <v>1.5580000000000005E-2</v>
      </c>
    </row>
    <row r="140" spans="1:55" ht="15">
      <c r="A140" s="1">
        <v>134</v>
      </c>
      <c r="B140">
        <v>0.2339</v>
      </c>
      <c r="C140">
        <v>-7.7999999999999996E-3</v>
      </c>
      <c r="D140">
        <v>-1.9599999999999999E-2</v>
      </c>
      <c r="E140" s="34">
        <f t="shared" si="38"/>
        <v>2.4178571428571938E-3</v>
      </c>
      <c r="F140" s="34">
        <f t="shared" si="39"/>
        <v>1.0407142857142854E-2</v>
      </c>
      <c r="G140" s="34">
        <f t="shared" si="40"/>
        <v>2.7280000000000006E-2</v>
      </c>
      <c r="H140">
        <v>0.23330000000000001</v>
      </c>
      <c r="I140">
        <v>-2.8E-3</v>
      </c>
      <c r="J140">
        <v>-8.8000000000000005E-3</v>
      </c>
      <c r="K140" s="35">
        <f t="shared" si="41"/>
        <v>1.1321428571428538E-2</v>
      </c>
      <c r="L140" s="35">
        <f t="shared" si="42"/>
        <v>4.8800000000000041E-3</v>
      </c>
      <c r="M140" s="35">
        <f t="shared" si="42"/>
        <v>1.6480000000000005E-2</v>
      </c>
      <c r="N140">
        <v>0.26250000000000001</v>
      </c>
      <c r="O140">
        <v>-6.6E-3</v>
      </c>
      <c r="P140">
        <v>-5.9999999999999995E-4</v>
      </c>
      <c r="Q140" s="35">
        <f t="shared" si="43"/>
        <v>2.6675000000000088E-2</v>
      </c>
      <c r="R140" s="35">
        <f t="shared" si="44"/>
        <v>1.0800000000000046E-3</v>
      </c>
      <c r="S140" s="35">
        <f t="shared" si="44"/>
        <v>7.0800000000000047E-3</v>
      </c>
      <c r="T140">
        <v>0.19259999999999999</v>
      </c>
      <c r="U140">
        <v>9.7000000000000003E-3</v>
      </c>
      <c r="V140">
        <v>-1.8E-3</v>
      </c>
      <c r="W140" s="35">
        <f t="shared" si="45"/>
        <v>2.6232857142857169E-2</v>
      </c>
      <c r="X140" s="35">
        <f t="shared" si="46"/>
        <v>1.7380000000000007E-2</v>
      </c>
      <c r="Y140" s="35">
        <f t="shared" si="46"/>
        <v>5.880000000000005E-3</v>
      </c>
      <c r="Z140">
        <v>0.18410000000000001</v>
      </c>
      <c r="AA140">
        <v>-3.3E-3</v>
      </c>
      <c r="AB140">
        <v>9.1999999999999998E-3</v>
      </c>
      <c r="AC140" s="35">
        <f t="shared" si="47"/>
        <v>1.8610714285714258E-2</v>
      </c>
      <c r="AD140" s="35">
        <f t="shared" si="48"/>
        <v>4.3800000000000045E-3</v>
      </c>
      <c r="AE140" s="35">
        <f t="shared" si="48"/>
        <v>1.6880000000000006E-2</v>
      </c>
      <c r="AF140">
        <v>0.2465</v>
      </c>
      <c r="AG140">
        <v>-2.2200000000000001E-2</v>
      </c>
      <c r="AH140">
        <v>-1.2E-2</v>
      </c>
      <c r="AI140" s="35">
        <f t="shared" si="49"/>
        <v>2.9010714285714251E-2</v>
      </c>
      <c r="AJ140" s="35">
        <f t="shared" si="50"/>
        <v>2.9880000000000004E-2</v>
      </c>
      <c r="AK140" s="35">
        <f t="shared" si="50"/>
        <v>1.9680000000000003E-2</v>
      </c>
      <c r="AL140">
        <v>0.216</v>
      </c>
      <c r="AM140">
        <v>-1.95E-2</v>
      </c>
      <c r="AN140">
        <v>-1.4999999999999999E-2</v>
      </c>
      <c r="AO140" s="35">
        <f t="shared" si="51"/>
        <v>2.3564999999999975E-2</v>
      </c>
      <c r="AP140" s="35">
        <f t="shared" si="52"/>
        <v>2.7180000000000003E-2</v>
      </c>
      <c r="AQ140" s="35">
        <f t="shared" si="52"/>
        <v>2.2680000000000006E-2</v>
      </c>
      <c r="AR140">
        <v>9.2399999999999996E-2</v>
      </c>
      <c r="AS140">
        <v>1.78E-2</v>
      </c>
      <c r="AT140">
        <v>3.8399999999999997E-2</v>
      </c>
      <c r="AU140" s="35">
        <f t="shared" si="53"/>
        <v>3.8057142857143011E-3</v>
      </c>
      <c r="AV140" s="35">
        <f t="shared" si="54"/>
        <v>2.5480000000000003E-2</v>
      </c>
      <c r="AW140" s="35">
        <f t="shared" si="54"/>
        <v>4.6080000000000003E-2</v>
      </c>
      <c r="AX140">
        <v>5.9200000000000003E-2</v>
      </c>
      <c r="AY140">
        <v>-1.6500000000000001E-2</v>
      </c>
      <c r="AZ140">
        <v>-1.1900000000000001E-2</v>
      </c>
      <c r="BA140" s="35">
        <f t="shared" si="55"/>
        <v>1.921214285714283E-2</v>
      </c>
      <c r="BB140" s="35">
        <f t="shared" si="56"/>
        <v>2.4180000000000007E-2</v>
      </c>
      <c r="BC140" s="35">
        <f t="shared" si="56"/>
        <v>1.9580000000000007E-2</v>
      </c>
    </row>
    <row r="141" spans="1:55" ht="15">
      <c r="A141" s="1">
        <v>135</v>
      </c>
      <c r="B141">
        <v>0.23730000000000001</v>
      </c>
      <c r="C141">
        <v>-1.2699999999999999E-2</v>
      </c>
      <c r="D141">
        <v>-1.11E-2</v>
      </c>
      <c r="E141" s="34">
        <f t="shared" si="38"/>
        <v>9.8214285714282035E-4</v>
      </c>
      <c r="F141" s="34">
        <f t="shared" si="39"/>
        <v>1.5307142857142856E-2</v>
      </c>
      <c r="G141" s="34">
        <f t="shared" si="40"/>
        <v>1.8780000000000005E-2</v>
      </c>
      <c r="H141">
        <v>0.1996</v>
      </c>
      <c r="I141">
        <v>-1.6899999999999998E-2</v>
      </c>
      <c r="J141">
        <v>-2.52E-2</v>
      </c>
      <c r="K141" s="35">
        <f t="shared" si="41"/>
        <v>2.237857142857147E-2</v>
      </c>
      <c r="L141" s="35">
        <f t="shared" si="42"/>
        <v>2.4580000000000005E-2</v>
      </c>
      <c r="M141" s="35">
        <f t="shared" si="42"/>
        <v>3.2880000000000006E-2</v>
      </c>
      <c r="N141">
        <v>0.26029999999999998</v>
      </c>
      <c r="O141">
        <v>5.7999999999999996E-3</v>
      </c>
      <c r="P141">
        <v>-4.4000000000000003E-3</v>
      </c>
      <c r="Q141" s="35">
        <f t="shared" si="43"/>
        <v>2.4475000000000052E-2</v>
      </c>
      <c r="R141" s="35">
        <f t="shared" si="44"/>
        <v>1.3480000000000004E-2</v>
      </c>
      <c r="S141" s="35">
        <f t="shared" si="44"/>
        <v>3.2800000000000043E-3</v>
      </c>
      <c r="T141">
        <v>0.1915</v>
      </c>
      <c r="U141">
        <v>7.0000000000000001E-3</v>
      </c>
      <c r="V141">
        <v>-5.3E-3</v>
      </c>
      <c r="W141" s="35">
        <f t="shared" si="45"/>
        <v>2.7332857142857159E-2</v>
      </c>
      <c r="X141" s="35">
        <f t="shared" si="46"/>
        <v>1.4680000000000006E-2</v>
      </c>
      <c r="Y141" s="35">
        <f t="shared" si="46"/>
        <v>2.3800000000000045E-3</v>
      </c>
      <c r="Z141">
        <v>0.21759999999999999</v>
      </c>
      <c r="AA141">
        <v>-3.9699999999999999E-2</v>
      </c>
      <c r="AB141">
        <v>-6.1000000000000004E-3</v>
      </c>
      <c r="AC141" s="35">
        <f t="shared" si="47"/>
        <v>1.4889285714285716E-2</v>
      </c>
      <c r="AD141" s="35">
        <f t="shared" si="48"/>
        <v>4.7380000000000005E-2</v>
      </c>
      <c r="AE141" s="35">
        <f t="shared" si="48"/>
        <v>1.5800000000000041E-3</v>
      </c>
      <c r="AF141">
        <v>0.25840000000000002</v>
      </c>
      <c r="AG141">
        <v>-2.8500000000000001E-2</v>
      </c>
      <c r="AH141">
        <v>-1.8800000000000001E-2</v>
      </c>
      <c r="AI141" s="35">
        <f t="shared" si="49"/>
        <v>4.0910714285714272E-2</v>
      </c>
      <c r="AJ141" s="35">
        <f t="shared" si="50"/>
        <v>3.6180000000000004E-2</v>
      </c>
      <c r="AK141" s="35">
        <f t="shared" si="50"/>
        <v>2.6480000000000004E-2</v>
      </c>
      <c r="AL141">
        <v>0.2117</v>
      </c>
      <c r="AM141">
        <v>-4.3400000000000001E-2</v>
      </c>
      <c r="AN141">
        <v>-1.46E-2</v>
      </c>
      <c r="AO141" s="35">
        <f t="shared" si="51"/>
        <v>1.9264999999999977E-2</v>
      </c>
      <c r="AP141" s="35">
        <f t="shared" si="52"/>
        <v>5.1080000000000007E-2</v>
      </c>
      <c r="AQ141" s="35">
        <f t="shared" si="52"/>
        <v>2.2280000000000005E-2</v>
      </c>
      <c r="AR141">
        <v>0.10489999999999999</v>
      </c>
      <c r="AS141">
        <v>-2.06E-2</v>
      </c>
      <c r="AT141">
        <v>1.29E-2</v>
      </c>
      <c r="AU141" s="35">
        <f t="shared" si="53"/>
        <v>1.6305714285714298E-2</v>
      </c>
      <c r="AV141" s="35">
        <f t="shared" si="54"/>
        <v>2.8280000000000007E-2</v>
      </c>
      <c r="AW141" s="35">
        <f t="shared" si="54"/>
        <v>2.0580000000000005E-2</v>
      </c>
      <c r="AX141">
        <v>0.1009</v>
      </c>
      <c r="AY141">
        <v>3.8899999999999997E-2</v>
      </c>
      <c r="AZ141">
        <v>-1.5800000000000002E-2</v>
      </c>
      <c r="BA141" s="35">
        <f t="shared" si="55"/>
        <v>2.2487857142857171E-2</v>
      </c>
      <c r="BB141" s="35">
        <f t="shared" si="56"/>
        <v>4.6580000000000003E-2</v>
      </c>
      <c r="BC141" s="35">
        <f t="shared" si="56"/>
        <v>2.3480000000000008E-2</v>
      </c>
    </row>
    <row r="142" spans="1:55" ht="15">
      <c r="A142" s="1">
        <v>136</v>
      </c>
      <c r="B142">
        <v>0.2515</v>
      </c>
      <c r="C142">
        <v>-1.4200000000000001E-2</v>
      </c>
      <c r="D142">
        <v>-5.1000000000000004E-3</v>
      </c>
      <c r="E142" s="34">
        <f t="shared" si="38"/>
        <v>1.5182142857142811E-2</v>
      </c>
      <c r="F142" s="34">
        <f t="shared" si="39"/>
        <v>1.6807142857142857E-2</v>
      </c>
      <c r="G142" s="34">
        <f t="shared" si="40"/>
        <v>2.5800000000000042E-3</v>
      </c>
      <c r="H142">
        <v>0.19689999999999999</v>
      </c>
      <c r="I142">
        <v>-2.6200000000000001E-2</v>
      </c>
      <c r="J142">
        <v>-4.1000000000000003E-3</v>
      </c>
      <c r="K142" s="35">
        <f t="shared" si="41"/>
        <v>2.5078571428571478E-2</v>
      </c>
      <c r="L142" s="35">
        <f t="shared" si="42"/>
        <v>3.3880000000000007E-2</v>
      </c>
      <c r="M142" s="35">
        <f t="shared" si="42"/>
        <v>3.5800000000000042E-3</v>
      </c>
      <c r="N142">
        <v>0.22939999999999999</v>
      </c>
      <c r="O142">
        <v>-4.07E-2</v>
      </c>
      <c r="P142">
        <v>-6.8999999999999999E-3</v>
      </c>
      <c r="Q142" s="35">
        <f t="shared" si="43"/>
        <v>6.4249999999999308E-3</v>
      </c>
      <c r="R142" s="35">
        <f t="shared" si="44"/>
        <v>4.8380000000000006E-2</v>
      </c>
      <c r="S142" s="35">
        <f t="shared" si="44"/>
        <v>7.8000000000000465E-4</v>
      </c>
      <c r="T142">
        <v>0.2316</v>
      </c>
      <c r="U142">
        <v>-3.0000000000000001E-3</v>
      </c>
      <c r="V142">
        <v>-1.2699999999999999E-2</v>
      </c>
      <c r="W142" s="35">
        <f t="shared" si="45"/>
        <v>1.2767142857142838E-2</v>
      </c>
      <c r="X142" s="35">
        <f t="shared" si="46"/>
        <v>4.6800000000000045E-3</v>
      </c>
      <c r="Y142" s="35">
        <f t="shared" si="46"/>
        <v>2.0380000000000002E-2</v>
      </c>
      <c r="Z142">
        <v>0.22500000000000001</v>
      </c>
      <c r="AA142">
        <v>1.11E-2</v>
      </c>
      <c r="AB142">
        <v>1.2999999999999999E-3</v>
      </c>
      <c r="AC142" s="35">
        <f t="shared" si="47"/>
        <v>2.2289285714285734E-2</v>
      </c>
      <c r="AD142" s="35">
        <f t="shared" si="48"/>
        <v>1.8780000000000005E-2</v>
      </c>
      <c r="AE142" s="35">
        <f t="shared" si="48"/>
        <v>8.9800000000000053E-3</v>
      </c>
      <c r="AF142">
        <v>0.2611</v>
      </c>
      <c r="AG142">
        <v>-2.4E-2</v>
      </c>
      <c r="AH142">
        <v>-1.6199999999999999E-2</v>
      </c>
      <c r="AI142" s="35">
        <f t="shared" si="49"/>
        <v>4.3610714285714253E-2</v>
      </c>
      <c r="AJ142" s="35">
        <f t="shared" si="50"/>
        <v>3.1680000000000007E-2</v>
      </c>
      <c r="AK142" s="35">
        <f t="shared" si="50"/>
        <v>2.3880000000000005E-2</v>
      </c>
      <c r="AL142">
        <v>0.21870000000000001</v>
      </c>
      <c r="AM142">
        <v>-3.56E-2</v>
      </c>
      <c r="AN142">
        <v>-9.9000000000000008E-3</v>
      </c>
      <c r="AO142" s="35">
        <f t="shared" si="51"/>
        <v>2.6264999999999983E-2</v>
      </c>
      <c r="AP142" s="35">
        <f t="shared" si="52"/>
        <v>4.3280000000000006E-2</v>
      </c>
      <c r="AQ142" s="35">
        <f t="shared" si="52"/>
        <v>1.7580000000000005E-2</v>
      </c>
      <c r="AR142">
        <v>7.5200000000000003E-2</v>
      </c>
      <c r="AS142">
        <v>-5.8999999999999999E-3</v>
      </c>
      <c r="AT142">
        <v>5.3E-3</v>
      </c>
      <c r="AU142" s="35">
        <f t="shared" si="53"/>
        <v>1.3394285714285692E-2</v>
      </c>
      <c r="AV142" s="35">
        <f t="shared" si="54"/>
        <v>1.7800000000000047E-3</v>
      </c>
      <c r="AW142" s="35">
        <f t="shared" si="54"/>
        <v>1.2980000000000005E-2</v>
      </c>
      <c r="AX142">
        <v>9.3899999999999997E-2</v>
      </c>
      <c r="AY142">
        <v>1.38E-2</v>
      </c>
      <c r="AZ142">
        <v>-1.06E-2</v>
      </c>
      <c r="BA142" s="35">
        <f t="shared" si="55"/>
        <v>1.5487857142857164E-2</v>
      </c>
      <c r="BB142" s="35">
        <f t="shared" si="56"/>
        <v>2.1480000000000006E-2</v>
      </c>
      <c r="BC142" s="35">
        <f t="shared" si="56"/>
        <v>1.8280000000000005E-2</v>
      </c>
    </row>
    <row r="143" spans="1:55" ht="15">
      <c r="A143" s="1">
        <v>137</v>
      </c>
      <c r="B143">
        <v>0.25030000000000002</v>
      </c>
      <c r="C143">
        <v>-9.4999999999999998E-3</v>
      </c>
      <c r="D143">
        <v>-7.7000000000000002E-3</v>
      </c>
      <c r="E143" s="34">
        <f t="shared" si="38"/>
        <v>1.3982142857142832E-2</v>
      </c>
      <c r="F143" s="34">
        <f t="shared" si="39"/>
        <v>1.2107142857142855E-2</v>
      </c>
      <c r="G143" s="34">
        <f t="shared" si="40"/>
        <v>1.5380000000000005E-2</v>
      </c>
      <c r="H143">
        <v>0.20610000000000001</v>
      </c>
      <c r="I143">
        <v>-8.3999999999999995E-3</v>
      </c>
      <c r="J143">
        <v>-1.5100000000000001E-2</v>
      </c>
      <c r="K143" s="35">
        <f t="shared" si="41"/>
        <v>1.5878571428571464E-2</v>
      </c>
      <c r="L143" s="35">
        <f t="shared" si="42"/>
        <v>1.6080000000000004E-2</v>
      </c>
      <c r="M143" s="35">
        <f t="shared" si="42"/>
        <v>2.2780000000000005E-2</v>
      </c>
      <c r="N143">
        <v>0.21709999999999999</v>
      </c>
      <c r="O143">
        <v>-2.4199999999999999E-2</v>
      </c>
      <c r="P143">
        <v>1.41E-2</v>
      </c>
      <c r="Q143" s="35">
        <f t="shared" si="43"/>
        <v>1.8724999999999936E-2</v>
      </c>
      <c r="R143" s="35">
        <f t="shared" si="44"/>
        <v>3.1880000000000006E-2</v>
      </c>
      <c r="S143" s="35">
        <f t="shared" si="44"/>
        <v>2.1780000000000004E-2</v>
      </c>
      <c r="T143">
        <v>0.2258</v>
      </c>
      <c r="U143">
        <v>-1.0999999999999999E-2</v>
      </c>
      <c r="V143">
        <v>-1.03E-2</v>
      </c>
      <c r="W143" s="35">
        <f t="shared" si="45"/>
        <v>6.9671428571428384E-3</v>
      </c>
      <c r="X143" s="35">
        <f t="shared" si="46"/>
        <v>1.8680000000000002E-2</v>
      </c>
      <c r="Y143" s="35">
        <f t="shared" si="46"/>
        <v>1.7980000000000003E-2</v>
      </c>
      <c r="Z143">
        <v>0.24310000000000001</v>
      </c>
      <c r="AA143">
        <v>-1.4500000000000001E-2</v>
      </c>
      <c r="AB143">
        <v>-4.5999999999999999E-3</v>
      </c>
      <c r="AC143" s="35">
        <f t="shared" si="47"/>
        <v>4.0389285714285739E-2</v>
      </c>
      <c r="AD143" s="35">
        <f t="shared" si="48"/>
        <v>2.2180000000000005E-2</v>
      </c>
      <c r="AE143" s="35">
        <f t="shared" si="48"/>
        <v>3.0800000000000046E-3</v>
      </c>
      <c r="AF143">
        <v>0.25769999999999998</v>
      </c>
      <c r="AG143">
        <v>-1.35E-2</v>
      </c>
      <c r="AH143">
        <v>-2.06E-2</v>
      </c>
      <c r="AI143" s="35">
        <f t="shared" si="49"/>
        <v>4.0210714285714239E-2</v>
      </c>
      <c r="AJ143" s="35">
        <f t="shared" si="50"/>
        <v>2.1180000000000004E-2</v>
      </c>
      <c r="AK143" s="35">
        <f t="shared" si="50"/>
        <v>2.8280000000000007E-2</v>
      </c>
      <c r="AL143">
        <v>0.2122</v>
      </c>
      <c r="AM143">
        <v>-1.0200000000000001E-2</v>
      </c>
      <c r="AN143">
        <v>-1.5699999999999999E-2</v>
      </c>
      <c r="AO143" s="35">
        <f t="shared" si="51"/>
        <v>1.9764999999999977E-2</v>
      </c>
      <c r="AP143" s="35">
        <f t="shared" si="52"/>
        <v>1.7880000000000007E-2</v>
      </c>
      <c r="AQ143" s="35">
        <f t="shared" si="52"/>
        <v>2.3380000000000005E-2</v>
      </c>
      <c r="AR143">
        <v>5.8099999999999999E-2</v>
      </c>
      <c r="AS143">
        <v>6.0000000000000001E-3</v>
      </c>
      <c r="AT143">
        <v>2.0999999999999999E-3</v>
      </c>
      <c r="AU143" s="35">
        <f t="shared" si="53"/>
        <v>3.0494285714285696E-2</v>
      </c>
      <c r="AV143" s="35">
        <f t="shared" si="54"/>
        <v>1.3680000000000005E-2</v>
      </c>
      <c r="AW143" s="35">
        <f t="shared" si="54"/>
        <v>9.780000000000004E-3</v>
      </c>
      <c r="AX143">
        <v>6.4299999999999996E-2</v>
      </c>
      <c r="AY143">
        <v>-1.7500000000000002E-2</v>
      </c>
      <c r="AZ143">
        <v>4.8999999999999998E-3</v>
      </c>
      <c r="BA143" s="35">
        <f t="shared" si="55"/>
        <v>1.4112142857142837E-2</v>
      </c>
      <c r="BB143" s="35">
        <f t="shared" si="56"/>
        <v>2.5180000000000008E-2</v>
      </c>
      <c r="BC143" s="35">
        <f t="shared" si="56"/>
        <v>1.2580000000000004E-2</v>
      </c>
    </row>
    <row r="144" spans="1:55" ht="15">
      <c r="A144" s="1">
        <v>138</v>
      </c>
      <c r="B144">
        <v>0.24779999999999999</v>
      </c>
      <c r="C144">
        <v>-8.8000000000000005E-3</v>
      </c>
      <c r="D144">
        <v>-4.4000000000000003E-3</v>
      </c>
      <c r="E144" s="34">
        <f t="shared" si="38"/>
        <v>1.1482142857142802E-2</v>
      </c>
      <c r="F144" s="34">
        <f t="shared" si="39"/>
        <v>1.1407142857142855E-2</v>
      </c>
      <c r="G144" s="34">
        <f t="shared" si="40"/>
        <v>3.2800000000000043E-3</v>
      </c>
      <c r="H144">
        <v>0.17810000000000001</v>
      </c>
      <c r="I144">
        <v>-2.9700000000000001E-2</v>
      </c>
      <c r="J144">
        <v>-1.8E-3</v>
      </c>
      <c r="K144" s="35">
        <f t="shared" si="41"/>
        <v>4.3878571428571461E-2</v>
      </c>
      <c r="L144" s="35">
        <f t="shared" si="42"/>
        <v>3.7380000000000004E-2</v>
      </c>
      <c r="M144" s="35">
        <f t="shared" si="42"/>
        <v>5.880000000000005E-3</v>
      </c>
      <c r="N144">
        <v>0.2271</v>
      </c>
      <c r="O144">
        <v>-9.1999999999999998E-3</v>
      </c>
      <c r="P144">
        <v>-6.6E-3</v>
      </c>
      <c r="Q144" s="35">
        <f t="shared" si="43"/>
        <v>8.7249999999999273E-3</v>
      </c>
      <c r="R144" s="35">
        <f t="shared" si="44"/>
        <v>1.6880000000000006E-2</v>
      </c>
      <c r="S144" s="35">
        <f t="shared" si="44"/>
        <v>1.0800000000000046E-3</v>
      </c>
      <c r="T144">
        <v>0.22650000000000001</v>
      </c>
      <c r="U144">
        <v>-9.4000000000000004E-3</v>
      </c>
      <c r="V144">
        <v>-4.3E-3</v>
      </c>
      <c r="W144" s="35">
        <f t="shared" si="45"/>
        <v>7.6671428571428446E-3</v>
      </c>
      <c r="X144" s="35">
        <f t="shared" si="46"/>
        <v>1.7080000000000005E-2</v>
      </c>
      <c r="Y144" s="35">
        <f t="shared" si="46"/>
        <v>3.3800000000000045E-3</v>
      </c>
      <c r="Z144">
        <v>0.24060000000000001</v>
      </c>
      <c r="AA144">
        <v>-6.1000000000000004E-3</v>
      </c>
      <c r="AB144">
        <v>-5.7999999999999996E-3</v>
      </c>
      <c r="AC144" s="35">
        <f t="shared" si="47"/>
        <v>3.7889285714285736E-2</v>
      </c>
      <c r="AD144" s="35">
        <f t="shared" si="48"/>
        <v>1.5800000000000041E-3</v>
      </c>
      <c r="AE144" s="35">
        <f t="shared" si="48"/>
        <v>1.8800000000000049E-3</v>
      </c>
      <c r="AF144">
        <v>0.25940000000000002</v>
      </c>
      <c r="AG144">
        <v>-1.6899999999999998E-2</v>
      </c>
      <c r="AH144">
        <v>-1.12E-2</v>
      </c>
      <c r="AI144" s="35">
        <f t="shared" si="49"/>
        <v>4.1910714285714273E-2</v>
      </c>
      <c r="AJ144" s="35">
        <f t="shared" si="50"/>
        <v>2.4580000000000005E-2</v>
      </c>
      <c r="AK144" s="35">
        <f t="shared" si="50"/>
        <v>1.8880000000000004E-2</v>
      </c>
      <c r="AL144">
        <v>0.22009999999999999</v>
      </c>
      <c r="AM144">
        <v>-1.6299999999999999E-2</v>
      </c>
      <c r="AN144">
        <v>-2.2100000000000002E-2</v>
      </c>
      <c r="AO144" s="35">
        <f t="shared" si="51"/>
        <v>2.7664999999999967E-2</v>
      </c>
      <c r="AP144" s="35">
        <f t="shared" si="52"/>
        <v>2.3980000000000001E-2</v>
      </c>
      <c r="AQ144" s="35">
        <f t="shared" si="52"/>
        <v>2.9780000000000008E-2</v>
      </c>
      <c r="AR144">
        <v>6.5000000000000002E-2</v>
      </c>
      <c r="AS144">
        <v>-1.5900000000000001E-2</v>
      </c>
      <c r="AT144">
        <v>4.4999999999999997E-3</v>
      </c>
      <c r="AU144" s="35">
        <f t="shared" si="53"/>
        <v>2.3594285714285693E-2</v>
      </c>
      <c r="AV144" s="35">
        <f t="shared" si="54"/>
        <v>2.3580000000000004E-2</v>
      </c>
      <c r="AW144" s="35">
        <f t="shared" si="54"/>
        <v>1.2180000000000003E-2</v>
      </c>
      <c r="AX144">
        <v>5.28E-2</v>
      </c>
      <c r="AY144">
        <v>-1.9400000000000001E-2</v>
      </c>
      <c r="AZ144">
        <v>8.6E-3</v>
      </c>
      <c r="BA144" s="35">
        <f t="shared" si="55"/>
        <v>2.5612142857142833E-2</v>
      </c>
      <c r="BB144" s="35">
        <f t="shared" si="56"/>
        <v>2.7080000000000007E-2</v>
      </c>
      <c r="BC144" s="35">
        <f t="shared" si="56"/>
        <v>1.6280000000000003E-2</v>
      </c>
    </row>
    <row r="145" spans="1:55" ht="15">
      <c r="A145" s="1">
        <v>139</v>
      </c>
      <c r="B145">
        <v>0.24529999999999999</v>
      </c>
      <c r="C145">
        <v>-2.2499999999999999E-2</v>
      </c>
      <c r="D145">
        <v>-1.6199999999999999E-2</v>
      </c>
      <c r="E145" s="34">
        <f t="shared" si="38"/>
        <v>8.9821428571427997E-3</v>
      </c>
      <c r="F145" s="34">
        <f t="shared" si="39"/>
        <v>2.5107142857142856E-2</v>
      </c>
      <c r="G145" s="34">
        <f t="shared" si="40"/>
        <v>2.3880000000000005E-2</v>
      </c>
      <c r="H145">
        <v>0.20669999999999999</v>
      </c>
      <c r="I145">
        <v>-4.8999999999999998E-3</v>
      </c>
      <c r="J145">
        <v>6.7000000000000002E-3</v>
      </c>
      <c r="K145" s="35">
        <f t="shared" si="41"/>
        <v>1.5278571428571475E-2</v>
      </c>
      <c r="L145" s="35">
        <f t="shared" si="42"/>
        <v>2.7800000000000047E-3</v>
      </c>
      <c r="M145" s="35">
        <f t="shared" si="42"/>
        <v>1.4380000000000004E-2</v>
      </c>
      <c r="N145">
        <v>0.22939999999999999</v>
      </c>
      <c r="O145">
        <v>-9.4999999999999998E-3</v>
      </c>
      <c r="P145">
        <v>2.35E-2</v>
      </c>
      <c r="Q145" s="35">
        <f t="shared" si="43"/>
        <v>6.4249999999999308E-3</v>
      </c>
      <c r="R145" s="35">
        <f t="shared" si="44"/>
        <v>1.7180000000000004E-2</v>
      </c>
      <c r="S145" s="35">
        <f t="shared" si="44"/>
        <v>3.1180000000000006E-2</v>
      </c>
      <c r="T145">
        <v>0.24460000000000001</v>
      </c>
      <c r="U145">
        <v>-0.03</v>
      </c>
      <c r="V145">
        <v>-6.4999999999999997E-3</v>
      </c>
      <c r="W145" s="35">
        <f t="shared" si="45"/>
        <v>2.576714285714285E-2</v>
      </c>
      <c r="X145" s="35">
        <f t="shared" si="46"/>
        <v>3.7680000000000005E-2</v>
      </c>
      <c r="Y145" s="35">
        <f t="shared" si="46"/>
        <v>1.1800000000000048E-3</v>
      </c>
      <c r="Z145">
        <v>0.22819999999999999</v>
      </c>
      <c r="AA145">
        <v>-2.8899999999999999E-2</v>
      </c>
      <c r="AB145">
        <v>-2.5000000000000001E-3</v>
      </c>
      <c r="AC145" s="35">
        <f t="shared" si="47"/>
        <v>2.5489285714285714E-2</v>
      </c>
      <c r="AD145" s="35">
        <f t="shared" si="48"/>
        <v>3.6580000000000001E-2</v>
      </c>
      <c r="AE145" s="35">
        <f t="shared" si="48"/>
        <v>5.180000000000004E-3</v>
      </c>
      <c r="AF145">
        <v>0.21429999999999999</v>
      </c>
      <c r="AG145">
        <v>-5.9299999999999999E-2</v>
      </c>
      <c r="AH145">
        <v>1.11E-2</v>
      </c>
      <c r="AI145" s="35">
        <f t="shared" si="49"/>
        <v>3.1892857142857556E-3</v>
      </c>
      <c r="AJ145" s="35">
        <f t="shared" si="50"/>
        <v>6.6979999999999998E-2</v>
      </c>
      <c r="AK145" s="35">
        <f t="shared" si="50"/>
        <v>1.8780000000000005E-2</v>
      </c>
      <c r="AL145">
        <v>0.2135</v>
      </c>
      <c r="AM145">
        <v>-6.7999999999999996E-3</v>
      </c>
      <c r="AN145">
        <v>-3.2300000000000002E-2</v>
      </c>
      <c r="AO145" s="35">
        <f t="shared" si="51"/>
        <v>2.1064999999999973E-2</v>
      </c>
      <c r="AP145" s="35">
        <f t="shared" si="52"/>
        <v>8.8000000000000491E-4</v>
      </c>
      <c r="AQ145" s="35">
        <f t="shared" si="52"/>
        <v>3.9980000000000009E-2</v>
      </c>
      <c r="AR145">
        <v>5.4699999999999999E-2</v>
      </c>
      <c r="AS145">
        <v>3.5999999999999999E-3</v>
      </c>
      <c r="AT145">
        <v>1.7999999999999999E-2</v>
      </c>
      <c r="AU145" s="35">
        <f t="shared" si="53"/>
        <v>3.3894285714285696E-2</v>
      </c>
      <c r="AV145" s="35">
        <f t="shared" si="54"/>
        <v>1.1280000000000005E-2</v>
      </c>
      <c r="AW145" s="35">
        <f t="shared" si="54"/>
        <v>2.5680000000000001E-2</v>
      </c>
      <c r="AX145">
        <v>5.96E-2</v>
      </c>
      <c r="AY145">
        <v>-1.03E-2</v>
      </c>
      <c r="AZ145">
        <v>1.2699999999999999E-2</v>
      </c>
      <c r="BA145" s="35">
        <f t="shared" si="55"/>
        <v>1.8812142857142833E-2</v>
      </c>
      <c r="BB145" s="35">
        <f t="shared" si="56"/>
        <v>1.7980000000000003E-2</v>
      </c>
      <c r="BC145" s="35">
        <f t="shared" si="56"/>
        <v>2.0380000000000002E-2</v>
      </c>
    </row>
    <row r="146" spans="1:55" ht="15">
      <c r="A146" s="1">
        <v>140</v>
      </c>
      <c r="B146">
        <v>0.23799999999999999</v>
      </c>
      <c r="C146">
        <v>-1.6400000000000001E-2</v>
      </c>
      <c r="D146">
        <v>-1.1299999999999999E-2</v>
      </c>
      <c r="E146" s="34">
        <f t="shared" si="38"/>
        <v>1.6821428571427988E-3</v>
      </c>
      <c r="F146" s="34">
        <f t="shared" si="39"/>
        <v>1.9007142857142858E-2</v>
      </c>
      <c r="G146" s="34">
        <f t="shared" si="40"/>
        <v>1.8980000000000004E-2</v>
      </c>
      <c r="H146">
        <v>0.21579999999999999</v>
      </c>
      <c r="I146">
        <v>-1.77E-2</v>
      </c>
      <c r="J146">
        <v>-8.8000000000000005E-3</v>
      </c>
      <c r="K146" s="35">
        <f t="shared" si="41"/>
        <v>6.1785714285714777E-3</v>
      </c>
      <c r="L146" s="35">
        <f t="shared" si="42"/>
        <v>2.5380000000000007E-2</v>
      </c>
      <c r="M146" s="35">
        <f t="shared" si="42"/>
        <v>1.6480000000000005E-2</v>
      </c>
      <c r="N146">
        <v>0.2213</v>
      </c>
      <c r="O146">
        <v>-3.1899999999999998E-2</v>
      </c>
      <c r="P146">
        <v>1.4200000000000001E-2</v>
      </c>
      <c r="Q146" s="35">
        <f t="shared" si="43"/>
        <v>1.4524999999999927E-2</v>
      </c>
      <c r="R146" s="35">
        <f t="shared" si="44"/>
        <v>3.9580000000000004E-2</v>
      </c>
      <c r="S146" s="35">
        <f t="shared" si="44"/>
        <v>2.1880000000000004E-2</v>
      </c>
      <c r="T146">
        <v>0.22700000000000001</v>
      </c>
      <c r="U146">
        <v>-2.92E-2</v>
      </c>
      <c r="V146">
        <v>-1.26E-2</v>
      </c>
      <c r="W146" s="35">
        <f t="shared" si="45"/>
        <v>8.167142857142845E-3</v>
      </c>
      <c r="X146" s="35">
        <f t="shared" si="46"/>
        <v>3.6880000000000003E-2</v>
      </c>
      <c r="Y146" s="35">
        <f t="shared" si="46"/>
        <v>2.0280000000000006E-2</v>
      </c>
      <c r="Z146">
        <v>0.2417</v>
      </c>
      <c r="AA146">
        <v>-2E-3</v>
      </c>
      <c r="AB146">
        <v>2.0000000000000001E-4</v>
      </c>
      <c r="AC146" s="35">
        <f t="shared" si="47"/>
        <v>3.8989285714285726E-2</v>
      </c>
      <c r="AD146" s="35">
        <f t="shared" si="48"/>
        <v>5.6800000000000045E-3</v>
      </c>
      <c r="AE146" s="35">
        <f t="shared" si="48"/>
        <v>7.8800000000000051E-3</v>
      </c>
      <c r="AF146">
        <v>0.2316</v>
      </c>
      <c r="AG146">
        <v>-0.01</v>
      </c>
      <c r="AH146">
        <v>1.18E-2</v>
      </c>
      <c r="AI146" s="35">
        <f t="shared" si="49"/>
        <v>1.4110714285714254E-2</v>
      </c>
      <c r="AJ146" s="35">
        <f t="shared" si="50"/>
        <v>1.7680000000000005E-2</v>
      </c>
      <c r="AK146" s="35">
        <f t="shared" si="50"/>
        <v>1.9480000000000004E-2</v>
      </c>
      <c r="AL146">
        <v>0.18790000000000001</v>
      </c>
      <c r="AM146">
        <v>-4.5699999999999998E-2</v>
      </c>
      <c r="AN146">
        <v>-3.1099999999999999E-2</v>
      </c>
      <c r="AO146" s="35">
        <f t="shared" si="51"/>
        <v>4.5350000000000112E-3</v>
      </c>
      <c r="AP146" s="35">
        <f t="shared" si="52"/>
        <v>5.3380000000000004E-2</v>
      </c>
      <c r="AQ146" s="35">
        <f t="shared" si="52"/>
        <v>3.8780000000000002E-2</v>
      </c>
      <c r="AR146">
        <v>6.1100000000000002E-2</v>
      </c>
      <c r="AS146">
        <v>2.5700000000000001E-2</v>
      </c>
      <c r="AT146">
        <v>1.5599999999999999E-2</v>
      </c>
      <c r="AU146" s="35">
        <f t="shared" si="53"/>
        <v>2.7494285714285693E-2</v>
      </c>
      <c r="AV146" s="35">
        <f t="shared" si="54"/>
        <v>3.3380000000000007E-2</v>
      </c>
      <c r="AW146" s="35">
        <f t="shared" si="54"/>
        <v>2.3280000000000002E-2</v>
      </c>
      <c r="AX146">
        <v>6.7500000000000004E-2</v>
      </c>
      <c r="AY146">
        <v>-3.6999999999999998E-2</v>
      </c>
      <c r="AZ146">
        <v>-1.4800000000000001E-2</v>
      </c>
      <c r="BA146" s="35">
        <f t="shared" si="55"/>
        <v>1.0912142857142829E-2</v>
      </c>
      <c r="BB146" s="35">
        <f t="shared" si="56"/>
        <v>4.4680000000000004E-2</v>
      </c>
      <c r="BC146" s="35">
        <f t="shared" si="56"/>
        <v>2.2480000000000007E-2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0.23631785714285719</v>
      </c>
      <c r="C149" s="5">
        <f t="shared" si="57"/>
        <v>-2.6071428571428556E-3</v>
      </c>
      <c r="D149" s="5">
        <f t="shared" si="57"/>
        <v>-7.6800000000000045E-3</v>
      </c>
      <c r="E149" s="18">
        <f t="shared" si="57"/>
        <v>9.2004591836734699E-3</v>
      </c>
      <c r="F149" s="18">
        <f t="shared" si="57"/>
        <v>1.6970000000000009E-2</v>
      </c>
      <c r="G149" s="18">
        <f t="shared" si="57"/>
        <v>1.587285714285715E-2</v>
      </c>
      <c r="H149" s="5">
        <f t="shared" si="57"/>
        <v>0.22197857142857147</v>
      </c>
      <c r="I149" s="5">
        <f t="shared" si="57"/>
        <v>-4.3192857142857139E-3</v>
      </c>
      <c r="J149" s="5">
        <f t="shared" si="57"/>
        <v>2.1657142857142864E-3</v>
      </c>
      <c r="K149" s="18">
        <f t="shared" si="57"/>
        <v>1.7744897959183669E-2</v>
      </c>
      <c r="L149" s="18">
        <f t="shared" si="57"/>
        <v>1.844928571428572E-2</v>
      </c>
      <c r="M149" s="18">
        <f t="shared" si="57"/>
        <v>1.4170000000000009E-2</v>
      </c>
      <c r="N149" s="5">
        <f t="shared" si="57"/>
        <v>0.23582499999999992</v>
      </c>
      <c r="O149" s="5">
        <f t="shared" si="57"/>
        <v>-6.1242857142857106E-3</v>
      </c>
      <c r="P149" s="5">
        <f t="shared" si="57"/>
        <v>7.9357142857142853E-4</v>
      </c>
      <c r="Q149" s="18">
        <f t="shared" si="57"/>
        <v>1.090785714285715E-2</v>
      </c>
      <c r="R149" s="18">
        <f t="shared" si="57"/>
        <v>1.5988571428571439E-2</v>
      </c>
      <c r="S149" s="18">
        <f t="shared" si="57"/>
        <v>1.3137857142857151E-2</v>
      </c>
      <c r="T149" s="5">
        <f t="shared" si="57"/>
        <v>0.21883285714285716</v>
      </c>
      <c r="U149" s="5">
        <f t="shared" si="57"/>
        <v>-1.6137857142857134E-2</v>
      </c>
      <c r="V149" s="5">
        <f t="shared" si="57"/>
        <v>-6.1642857142857142E-3</v>
      </c>
      <c r="W149" s="18">
        <f t="shared" si="57"/>
        <v>1.9205285714285706E-2</v>
      </c>
      <c r="X149" s="18">
        <f t="shared" si="57"/>
        <v>2.4387857142857149E-2</v>
      </c>
      <c r="Y149" s="18">
        <f t="shared" si="57"/>
        <v>1.5542857142857141E-2</v>
      </c>
      <c r="Z149" s="5">
        <f t="shared" si="57"/>
        <v>0.20271071428571427</v>
      </c>
      <c r="AA149" s="5">
        <f t="shared" si="57"/>
        <v>-1.4337857142857138E-2</v>
      </c>
      <c r="AB149" s="5">
        <f t="shared" si="57"/>
        <v>3.187142857142858E-3</v>
      </c>
      <c r="AC149" s="18">
        <f t="shared" si="57"/>
        <v>2.0168622448979604E-2</v>
      </c>
      <c r="AD149" s="18">
        <f t="shared" si="57"/>
        <v>2.5052142857142863E-2</v>
      </c>
      <c r="AE149" s="18">
        <f t="shared" si="57"/>
        <v>1.432857142857143E-2</v>
      </c>
      <c r="AF149" s="5">
        <f t="shared" si="57"/>
        <v>0.21748928571428575</v>
      </c>
      <c r="AG149" s="5">
        <f t="shared" si="57"/>
        <v>-1.6281428571428572E-2</v>
      </c>
      <c r="AH149" s="5">
        <f t="shared" ref="AH149:BC149" si="58">(SUM(AH7:AH146))/140</f>
        <v>-7.1642857142857109E-4</v>
      </c>
      <c r="AI149" s="18">
        <f t="shared" si="58"/>
        <v>1.4685765306122445E-2</v>
      </c>
      <c r="AJ149" s="18">
        <f t="shared" si="58"/>
        <v>2.3964285714285712E-2</v>
      </c>
      <c r="AK149" s="18">
        <f t="shared" si="58"/>
        <v>1.5463571428571438E-2</v>
      </c>
      <c r="AL149" s="5">
        <f t="shared" si="58"/>
        <v>0.19243500000000002</v>
      </c>
      <c r="AM149" s="5">
        <f t="shared" si="58"/>
        <v>-1.679214285714286E-2</v>
      </c>
      <c r="AN149" s="5">
        <f t="shared" si="58"/>
        <v>-8.8314285714285734E-3</v>
      </c>
      <c r="AO149" s="18">
        <f t="shared" si="58"/>
        <v>1.7344285714285708E-2</v>
      </c>
      <c r="AP149" s="18">
        <f t="shared" si="58"/>
        <v>2.4703571428571429E-2</v>
      </c>
      <c r="AQ149" s="18">
        <f t="shared" si="58"/>
        <v>1.7544285714285724E-2</v>
      </c>
      <c r="AR149" s="5">
        <f t="shared" si="58"/>
        <v>8.8594285714285695E-2</v>
      </c>
      <c r="AS149" s="5">
        <f t="shared" si="58"/>
        <v>-4.1699999999999992E-3</v>
      </c>
      <c r="AT149" s="5">
        <f t="shared" si="58"/>
        <v>-2.0871428571428556E-3</v>
      </c>
      <c r="AU149" s="18">
        <f t="shared" si="58"/>
        <v>2.9683469387755127E-2</v>
      </c>
      <c r="AV149" s="18">
        <f t="shared" si="58"/>
        <v>2.9421428571428571E-2</v>
      </c>
      <c r="AW149" s="18">
        <f t="shared" si="58"/>
        <v>2.0624285714285734E-2</v>
      </c>
      <c r="AX149" s="5">
        <f t="shared" si="58"/>
        <v>7.8412142857142833E-2</v>
      </c>
      <c r="AY149" s="5">
        <f t="shared" si="58"/>
        <v>-1.5095000000000004E-2</v>
      </c>
      <c r="AZ149" s="5">
        <f t="shared" si="58"/>
        <v>1.4414285714285716E-3</v>
      </c>
      <c r="BA149" s="18">
        <f t="shared" si="58"/>
        <v>3.0263918367346935E-2</v>
      </c>
      <c r="BB149" s="18">
        <f t="shared" si="58"/>
        <v>3.2092142857142854E-2</v>
      </c>
      <c r="BC149" s="18">
        <f t="shared" si="58"/>
        <v>2.1695714285714297E-2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1.432628603599855</v>
      </c>
      <c r="D151" s="5" t="s">
        <v>17</v>
      </c>
      <c r="E151" s="18">
        <f>$A150*E149*F149</f>
        <v>1.5316528829234703</v>
      </c>
      <c r="F151" s="18" t="s">
        <v>18</v>
      </c>
      <c r="G151" s="18">
        <f>$A150*F149*G149</f>
        <v>2.6424450038571456</v>
      </c>
      <c r="H151" s="5" t="s">
        <v>16</v>
      </c>
      <c r="I151" s="5">
        <f>$A150*K149*M149</f>
        <v>2.4666774520408175</v>
      </c>
      <c r="J151" s="5" t="s">
        <v>17</v>
      </c>
      <c r="K151" s="18">
        <f>$A150*K149*L149</f>
        <v>3.211604592638484</v>
      </c>
      <c r="L151" s="18" t="s">
        <v>18</v>
      </c>
      <c r="M151" s="18">
        <f>$A150*L149*M149</f>
        <v>2.5645927737857166</v>
      </c>
      <c r="N151" s="5" t="s">
        <v>16</v>
      </c>
      <c r="O151" s="5">
        <f t="shared" ref="O151" si="59">$A150*Q149*S149</f>
        <v>1.4058305736887773</v>
      </c>
      <c r="P151" s="5" t="s">
        <v>17</v>
      </c>
      <c r="Q151" s="18">
        <f t="shared" ref="Q151" si="60">$A150*Q149*R149</f>
        <v>1.7108743305306144</v>
      </c>
      <c r="R151" s="18" t="s">
        <v>18</v>
      </c>
      <c r="S151" s="18">
        <f t="shared" ref="S151" si="61">$A150*R149*S149</f>
        <v>2.0606451156734718</v>
      </c>
      <c r="T151" s="5" t="s">
        <v>16</v>
      </c>
      <c r="U151" s="5">
        <f t="shared" ref="U151" si="62">$A150*W149*Y149</f>
        <v>2.9283341701224472</v>
      </c>
      <c r="V151" s="5" t="s">
        <v>17</v>
      </c>
      <c r="W151" s="18">
        <f t="shared" ref="W151" si="63">$A150*W149*X149</f>
        <v>4.5947662486438761</v>
      </c>
      <c r="X151" s="18" t="s">
        <v>18</v>
      </c>
      <c r="Y151" s="18">
        <f t="shared" ref="Y151" si="64">$A150*X149*Y149</f>
        <v>3.7185489697959189</v>
      </c>
      <c r="Z151" s="5" t="s">
        <v>16</v>
      </c>
      <c r="AA151" s="5">
        <f t="shared" ref="AA151" si="65">$A150*AC149*AE149</f>
        <v>2.8349678397594773</v>
      </c>
      <c r="AB151" s="5" t="s">
        <v>17</v>
      </c>
      <c r="AC151" s="18">
        <f t="shared" ref="AC151" si="66">$A150*AC149*AD149</f>
        <v>4.9566713381796692</v>
      </c>
      <c r="AD151" s="18" t="s">
        <v>18</v>
      </c>
      <c r="AE151" s="18">
        <f t="shared" ref="AE151" si="67">$A150*AD149*AE149</f>
        <v>3.5214115141836748</v>
      </c>
      <c r="AF151" s="5" t="s">
        <v>16</v>
      </c>
      <c r="AG151" s="5">
        <f t="shared" ref="AG151" si="68">$A150*AI149*AK149</f>
        <v>2.2277958755936593</v>
      </c>
      <c r="AH151" s="5" t="s">
        <v>17</v>
      </c>
      <c r="AI151" s="18">
        <f t="shared" ref="AI151" si="69">$A150*AI149*AJ149</f>
        <v>3.4524713209001443</v>
      </c>
      <c r="AJ151" s="18" t="s">
        <v>18</v>
      </c>
      <c r="AK151" s="18">
        <f t="shared" ref="AK151" si="70">$A150*AJ149*AK149</f>
        <v>3.6353254844387775</v>
      </c>
      <c r="AL151" s="5" t="s">
        <v>16</v>
      </c>
      <c r="AM151" s="5">
        <f t="shared" ref="AM151" si="71">$A150*AO149*AQ149</f>
        <v>2.9851153510408173</v>
      </c>
      <c r="AN151" s="5" t="s">
        <v>17</v>
      </c>
      <c r="AO151" s="18">
        <f t="shared" ref="AO151" si="72">$A150*AO149*AP149</f>
        <v>4.2032495080102033</v>
      </c>
      <c r="AP151" s="18" t="s">
        <v>18</v>
      </c>
      <c r="AQ151" s="18">
        <f t="shared" ref="AQ151" si="73">$A150*AP149*AQ149</f>
        <v>4.2517179151530637</v>
      </c>
      <c r="AR151" s="5" t="s">
        <v>16</v>
      </c>
      <c r="AS151" s="5">
        <f t="shared" ref="AS151" si="74">$A150*AU149*AW149</f>
        <v>6.0056854692507393</v>
      </c>
      <c r="AT151" s="5" t="s">
        <v>17</v>
      </c>
      <c r="AU151" s="18">
        <f t="shared" ref="AU151" si="75">$A150*AU149*AV149</f>
        <v>8.567368029314876</v>
      </c>
      <c r="AV151" s="18" t="s">
        <v>18</v>
      </c>
      <c r="AW151" s="18">
        <f t="shared" ref="AW151" si="76">$A150*AV149*AW149</f>
        <v>5.9526682594898013</v>
      </c>
      <c r="AX151" s="5" t="s">
        <v>16</v>
      </c>
      <c r="AY151" s="5">
        <f t="shared" ref="AY151" si="77">$A150*BA149*BC149</f>
        <v>6.4412197686892156</v>
      </c>
      <c r="AZ151" s="5" t="s">
        <v>17</v>
      </c>
      <c r="BA151" s="18">
        <f t="shared" ref="BA151" si="78">$A150*BA149*BB149</f>
        <v>9.5278054582023302</v>
      </c>
      <c r="BB151" s="18" t="s">
        <v>18</v>
      </c>
      <c r="BC151" s="18">
        <f t="shared" ref="BC151" si="79">$A150*BB149*BC149</f>
        <v>6.8303298496224523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1.2084600707972817E-2</v>
      </c>
      <c r="D153" s="5" t="s">
        <v>17</v>
      </c>
      <c r="E153" s="19">
        <f>SQRT(E151/$A150)</f>
        <v>1.249527079926397E-2</v>
      </c>
      <c r="F153" s="18" t="s">
        <v>18</v>
      </c>
      <c r="G153" s="20">
        <f>SQRT(G151/$A150)</f>
        <v>1.6412263272147631E-2</v>
      </c>
      <c r="H153" s="5" t="s">
        <v>16</v>
      </c>
      <c r="I153" s="45">
        <f>SQRT(I151/$A150)</f>
        <v>1.5857023809076935E-2</v>
      </c>
      <c r="J153" s="5" t="s">
        <v>17</v>
      </c>
      <c r="K153" s="19">
        <f>SQRT(K151/$A150)</f>
        <v>1.809366442763392E-2</v>
      </c>
      <c r="L153" s="18" t="s">
        <v>18</v>
      </c>
      <c r="M153" s="20">
        <f>SQRT(M151/$A150)</f>
        <v>1.616868512190861E-2</v>
      </c>
      <c r="N153" s="5" t="s">
        <v>16</v>
      </c>
      <c r="O153" s="45">
        <f t="shared" ref="O153" si="80">SQRT(O151/$A150)</f>
        <v>1.1971042931906609E-2</v>
      </c>
      <c r="P153" s="5" t="s">
        <v>17</v>
      </c>
      <c r="Q153" s="19">
        <f t="shared" ref="Q153" si="81">SQRT(Q151/$A150)</f>
        <v>1.320609908569615E-2</v>
      </c>
      <c r="R153" s="18" t="s">
        <v>18</v>
      </c>
      <c r="S153" s="20">
        <f t="shared" ref="S153" si="82">SQRT(S151/$A150)</f>
        <v>1.4493293874994014E-2</v>
      </c>
      <c r="T153" s="5" t="s">
        <v>16</v>
      </c>
      <c r="U153" s="45">
        <f t="shared" ref="U153" si="83">SQRT(U151/$A150)</f>
        <v>1.7277297596698906E-2</v>
      </c>
      <c r="V153" s="5" t="s">
        <v>17</v>
      </c>
      <c r="W153" s="19">
        <f t="shared" ref="W153" si="84">SQRT(W151/$A150)</f>
        <v>2.1641990767666337E-2</v>
      </c>
      <c r="X153" s="18" t="s">
        <v>18</v>
      </c>
      <c r="Y153" s="20">
        <f t="shared" ref="Y153" si="85">SQRT(Y151/$A150)</f>
        <v>1.9469385701450286E-2</v>
      </c>
      <c r="Z153" s="5" t="s">
        <v>16</v>
      </c>
      <c r="AA153" s="45">
        <f t="shared" ref="AA153" si="86">SQRT(AA151/$A150)</f>
        <v>1.6999633742410262E-2</v>
      </c>
      <c r="AB153" s="5" t="s">
        <v>17</v>
      </c>
      <c r="AC153" s="19">
        <f t="shared" ref="AC153" si="87">SQRT(AC151/$A150)</f>
        <v>2.2478149630777343E-2</v>
      </c>
      <c r="AD153" s="18" t="s">
        <v>18</v>
      </c>
      <c r="AE153" s="20">
        <f t="shared" ref="AE153" si="88">SQRT(AE151/$A150)</f>
        <v>1.894627716379519E-2</v>
      </c>
      <c r="AF153" s="5" t="s">
        <v>16</v>
      </c>
      <c r="AG153" s="45">
        <f t="shared" ref="AG153" si="89">SQRT(AG151/$A150)</f>
        <v>1.506965098449399E-2</v>
      </c>
      <c r="AH153" s="5" t="s">
        <v>17</v>
      </c>
      <c r="AI153" s="19">
        <f t="shared" ref="AI153" si="90">SQRT(AI151/$A150)</f>
        <v>1.8759900738779586E-2</v>
      </c>
      <c r="AJ153" s="18" t="s">
        <v>18</v>
      </c>
      <c r="AK153" s="20">
        <f t="shared" ref="AK153" si="91">SQRT(AK151/$A150)</f>
        <v>1.9250284254461056E-2</v>
      </c>
      <c r="AL153" s="5" t="s">
        <v>16</v>
      </c>
      <c r="AM153" s="45">
        <f t="shared" ref="AM153" si="92">SQRT(AM151/$A150)</f>
        <v>1.7443999085119007E-2</v>
      </c>
      <c r="AN153" s="5" t="s">
        <v>17</v>
      </c>
      <c r="AO153" s="19">
        <f t="shared" ref="AO153" si="93">SQRT(AO151/$A150)</f>
        <v>2.0699415475331859E-2</v>
      </c>
      <c r="AP153" s="18" t="s">
        <v>18</v>
      </c>
      <c r="AQ153" s="20">
        <f t="shared" ref="AQ153" si="94">SQRT(AQ151/$A150)</f>
        <v>2.0818417694582907E-2</v>
      </c>
      <c r="AR153" s="5" t="s">
        <v>16</v>
      </c>
      <c r="AS153" s="45">
        <f t="shared" ref="AS153" si="95">SQRT(AS151/$A150)</f>
        <v>2.4742682830370597E-2</v>
      </c>
      <c r="AT153" s="5" t="s">
        <v>17</v>
      </c>
      <c r="AU153" s="19">
        <f t="shared" ref="AU153" si="96">SQRT(AU151/$A150)</f>
        <v>2.9552158539504759E-2</v>
      </c>
      <c r="AV153" s="18" t="s">
        <v>18</v>
      </c>
      <c r="AW153" s="20">
        <f t="shared" ref="AW153" si="97">SQRT(AW151/$A150)</f>
        <v>2.4633228553715657E-2</v>
      </c>
      <c r="AX153" s="5" t="s">
        <v>16</v>
      </c>
      <c r="AY153" s="45">
        <f t="shared" ref="AY153" si="98">SQRT(AY151/$A150)</f>
        <v>2.562415512878698E-2</v>
      </c>
      <c r="AZ153" s="5" t="s">
        <v>17</v>
      </c>
      <c r="BA153" s="19">
        <f t="shared" ref="BA153" si="99">SQRT(BA151/$A150)</f>
        <v>3.1164627250487166E-2</v>
      </c>
      <c r="BB153" s="18" t="s">
        <v>18</v>
      </c>
      <c r="BC153" s="20">
        <f t="shared" ref="BC153" si="100">SQRT(BC151/$A150)</f>
        <v>2.638677627609895E-2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0.23631785714285719</v>
      </c>
      <c r="D156" s="23">
        <f>C149</f>
        <v>-2.6071428571428556E-3</v>
      </c>
      <c r="E156" s="5">
        <f>D149</f>
        <v>-7.6800000000000045E-3</v>
      </c>
      <c r="F156" s="5">
        <f t="shared" ref="F156:H156" si="101">E149</f>
        <v>9.2004591836734699E-3</v>
      </c>
      <c r="G156" s="23">
        <f t="shared" si="101"/>
        <v>1.6970000000000009E-2</v>
      </c>
      <c r="H156" s="5">
        <f t="shared" si="101"/>
        <v>1.587285714285715E-2</v>
      </c>
      <c r="I156" s="5">
        <f>C151</f>
        <v>1.432628603599855</v>
      </c>
      <c r="J156" s="23">
        <f>E151</f>
        <v>1.5316528829234703</v>
      </c>
      <c r="K156" s="23">
        <f>G151</f>
        <v>2.6424450038571456</v>
      </c>
      <c r="L156" s="5">
        <f>C153</f>
        <v>1.2084600707972817E-2</v>
      </c>
      <c r="M156" s="23">
        <f>E153</f>
        <v>1.249527079926397E-2</v>
      </c>
      <c r="N156" s="23">
        <f>G153</f>
        <v>1.6412263272147631E-2</v>
      </c>
    </row>
    <row r="157" spans="1:55" ht="15">
      <c r="B157" s="3">
        <v>2</v>
      </c>
      <c r="C157" s="5">
        <f>H149</f>
        <v>0.22197857142857147</v>
      </c>
      <c r="D157" s="23">
        <f t="shared" ref="D157:H157" si="102">I149</f>
        <v>-4.3192857142857139E-3</v>
      </c>
      <c r="E157" s="5">
        <f t="shared" si="102"/>
        <v>2.1657142857142864E-3</v>
      </c>
      <c r="F157" s="5">
        <f t="shared" si="102"/>
        <v>1.7744897959183669E-2</v>
      </c>
      <c r="G157" s="23">
        <f t="shared" si="102"/>
        <v>1.844928571428572E-2</v>
      </c>
      <c r="H157" s="5">
        <f t="shared" si="102"/>
        <v>1.4170000000000009E-2</v>
      </c>
      <c r="I157" s="5">
        <f>I151</f>
        <v>2.4666774520408175</v>
      </c>
      <c r="J157" s="23">
        <f>K151</f>
        <v>3.211604592638484</v>
      </c>
      <c r="K157" s="23">
        <f>M51</f>
        <v>2.0780000000000007E-2</v>
      </c>
      <c r="L157" s="5">
        <f>I153</f>
        <v>1.5857023809076935E-2</v>
      </c>
      <c r="M157" s="23">
        <f>K153</f>
        <v>1.809366442763392E-2</v>
      </c>
      <c r="N157" s="23">
        <f>M153</f>
        <v>1.616868512190861E-2</v>
      </c>
    </row>
    <row r="158" spans="1:55" ht="15">
      <c r="B158" s="3">
        <v>3</v>
      </c>
      <c r="C158" s="5">
        <f>N149</f>
        <v>0.23582499999999992</v>
      </c>
      <c r="D158" s="23">
        <f t="shared" ref="D158:H158" si="103">O149</f>
        <v>-6.1242857142857106E-3</v>
      </c>
      <c r="E158" s="5">
        <f t="shared" si="103"/>
        <v>7.9357142857142853E-4</v>
      </c>
      <c r="F158" s="5">
        <f t="shared" si="103"/>
        <v>1.090785714285715E-2</v>
      </c>
      <c r="G158" s="23">
        <f t="shared" si="103"/>
        <v>1.5988571428571439E-2</v>
      </c>
      <c r="H158" s="5">
        <f t="shared" si="103"/>
        <v>1.3137857142857151E-2</v>
      </c>
      <c r="I158" s="5">
        <f>O151</f>
        <v>1.4058305736887773</v>
      </c>
      <c r="J158" s="23">
        <f>Q151</f>
        <v>1.7108743305306144</v>
      </c>
      <c r="K158" s="23">
        <f>S151</f>
        <v>2.0606451156734718</v>
      </c>
      <c r="L158" s="5">
        <f>O153</f>
        <v>1.1971042931906609E-2</v>
      </c>
      <c r="M158" s="23">
        <f>Q153</f>
        <v>1.320609908569615E-2</v>
      </c>
      <c r="N158" s="23">
        <f>S153</f>
        <v>1.4493293874994014E-2</v>
      </c>
    </row>
    <row r="159" spans="1:55" ht="15">
      <c r="B159" s="3">
        <v>4</v>
      </c>
      <c r="C159" s="5">
        <f>T149</f>
        <v>0.21883285714285716</v>
      </c>
      <c r="D159" s="23">
        <f t="shared" ref="D159:H159" si="104">U149</f>
        <v>-1.6137857142857134E-2</v>
      </c>
      <c r="E159" s="5">
        <f t="shared" si="104"/>
        <v>-6.1642857142857142E-3</v>
      </c>
      <c r="F159" s="5">
        <f t="shared" si="104"/>
        <v>1.9205285714285706E-2</v>
      </c>
      <c r="G159" s="23">
        <f t="shared" si="104"/>
        <v>2.4387857142857149E-2</v>
      </c>
      <c r="H159" s="5">
        <f t="shared" si="104"/>
        <v>1.5542857142857141E-2</v>
      </c>
      <c r="I159" s="5">
        <f>U151</f>
        <v>2.9283341701224472</v>
      </c>
      <c r="J159" s="23">
        <f>W151</f>
        <v>4.5947662486438761</v>
      </c>
      <c r="K159" s="23">
        <f>Y151</f>
        <v>3.7185489697959189</v>
      </c>
      <c r="L159" s="5">
        <f>U153</f>
        <v>1.7277297596698906E-2</v>
      </c>
      <c r="M159" s="23">
        <f>W153</f>
        <v>2.1641990767666337E-2</v>
      </c>
      <c r="N159" s="23">
        <f>Y153</f>
        <v>1.9469385701450286E-2</v>
      </c>
    </row>
    <row r="160" spans="1:55" ht="15">
      <c r="B160" s="3">
        <v>5</v>
      </c>
      <c r="C160" s="5">
        <f>Z149</f>
        <v>0.20271071428571427</v>
      </c>
      <c r="D160" s="23">
        <f t="shared" ref="D160:H160" si="105">AA149</f>
        <v>-1.4337857142857138E-2</v>
      </c>
      <c r="E160" s="5">
        <f t="shared" si="105"/>
        <v>3.187142857142858E-3</v>
      </c>
      <c r="F160" s="5">
        <f t="shared" si="105"/>
        <v>2.0168622448979604E-2</v>
      </c>
      <c r="G160" s="23">
        <f t="shared" si="105"/>
        <v>2.5052142857142863E-2</v>
      </c>
      <c r="H160" s="5">
        <f t="shared" si="105"/>
        <v>1.432857142857143E-2</v>
      </c>
      <c r="I160" s="5">
        <f>AA151</f>
        <v>2.8349678397594773</v>
      </c>
      <c r="J160" s="23">
        <f>AC151</f>
        <v>4.9566713381796692</v>
      </c>
      <c r="K160" s="23">
        <f>AE151</f>
        <v>3.5214115141836748</v>
      </c>
      <c r="L160" s="5">
        <f>AA153</f>
        <v>1.6999633742410262E-2</v>
      </c>
      <c r="M160" s="23">
        <f>AC153</f>
        <v>2.2478149630777343E-2</v>
      </c>
      <c r="N160" s="23">
        <f>AE153</f>
        <v>1.894627716379519E-2</v>
      </c>
    </row>
    <row r="161" spans="2:55" ht="15">
      <c r="B161" s="3">
        <v>6</v>
      </c>
      <c r="C161" s="5">
        <f>AF149</f>
        <v>0.21748928571428575</v>
      </c>
      <c r="D161" s="23">
        <f t="shared" ref="D161:H161" si="106">AG149</f>
        <v>-1.6281428571428572E-2</v>
      </c>
      <c r="E161" s="5">
        <f t="shared" si="106"/>
        <v>-7.1642857142857109E-4</v>
      </c>
      <c r="F161" s="5">
        <f t="shared" si="106"/>
        <v>1.4685765306122445E-2</v>
      </c>
      <c r="G161" s="23">
        <f t="shared" si="106"/>
        <v>2.3964285714285712E-2</v>
      </c>
      <c r="H161" s="5">
        <f t="shared" si="106"/>
        <v>1.5463571428571438E-2</v>
      </c>
      <c r="I161" s="5">
        <f>AG151</f>
        <v>2.2277958755936593</v>
      </c>
      <c r="J161" s="23">
        <f>AI151</f>
        <v>3.4524713209001443</v>
      </c>
      <c r="K161" s="23">
        <f>AK151</f>
        <v>3.6353254844387775</v>
      </c>
      <c r="L161" s="5">
        <f>AG153</f>
        <v>1.506965098449399E-2</v>
      </c>
      <c r="M161" s="23">
        <f>AI153</f>
        <v>1.8759900738779586E-2</v>
      </c>
      <c r="N161" s="23">
        <f>AK153</f>
        <v>1.9250284254461056E-2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0.19243500000000002</v>
      </c>
      <c r="D162" s="23">
        <f t="shared" ref="D162:H162" si="107">AM149</f>
        <v>-1.679214285714286E-2</v>
      </c>
      <c r="E162" s="5">
        <f t="shared" si="107"/>
        <v>-8.8314285714285734E-3</v>
      </c>
      <c r="F162" s="5">
        <f t="shared" si="107"/>
        <v>1.7344285714285708E-2</v>
      </c>
      <c r="G162" s="23">
        <f t="shared" si="107"/>
        <v>2.4703571428571429E-2</v>
      </c>
      <c r="H162" s="5">
        <f t="shared" si="107"/>
        <v>1.7544285714285724E-2</v>
      </c>
      <c r="I162" s="5">
        <f>AM151</f>
        <v>2.9851153510408173</v>
      </c>
      <c r="J162" s="23">
        <f>AO151</f>
        <v>4.2032495080102033</v>
      </c>
      <c r="K162" s="23">
        <f>AQ151</f>
        <v>4.2517179151530637</v>
      </c>
      <c r="L162" s="5">
        <f>AM153</f>
        <v>1.7443999085119007E-2</v>
      </c>
      <c r="M162" s="23">
        <f>AO153</f>
        <v>2.0699415475331859E-2</v>
      </c>
      <c r="N162" s="23">
        <f>AQ153</f>
        <v>2.0818417694582907E-2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8.8594285714285695E-2</v>
      </c>
      <c r="D163" s="23">
        <f t="shared" ref="D163:H163" si="108">AS149</f>
        <v>-4.1699999999999992E-3</v>
      </c>
      <c r="E163" s="5">
        <f t="shared" si="108"/>
        <v>-2.0871428571428556E-3</v>
      </c>
      <c r="F163" s="5">
        <f t="shared" si="108"/>
        <v>2.9683469387755127E-2</v>
      </c>
      <c r="G163" s="23">
        <f t="shared" si="108"/>
        <v>2.9421428571428571E-2</v>
      </c>
      <c r="H163" s="5">
        <f t="shared" si="108"/>
        <v>2.0624285714285734E-2</v>
      </c>
      <c r="I163" s="5">
        <f>AS151</f>
        <v>6.0056854692507393</v>
      </c>
      <c r="J163" s="23">
        <f>AU151</f>
        <v>8.567368029314876</v>
      </c>
      <c r="K163" s="23">
        <f>AW151</f>
        <v>5.9526682594898013</v>
      </c>
      <c r="L163" s="5">
        <f>AS153</f>
        <v>2.4742682830370597E-2</v>
      </c>
      <c r="M163" s="23">
        <f>AU153</f>
        <v>2.9552158539504759E-2</v>
      </c>
      <c r="N163" s="23">
        <f>AW153</f>
        <v>2.4633228553715657E-2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7.8412142857142833E-2</v>
      </c>
      <c r="D164" s="23">
        <f t="shared" ref="D164:H164" si="109">AY149</f>
        <v>-1.5095000000000004E-2</v>
      </c>
      <c r="E164" s="5">
        <f t="shared" si="109"/>
        <v>1.4414285714285716E-3</v>
      </c>
      <c r="F164" s="5">
        <f t="shared" si="109"/>
        <v>3.0263918367346935E-2</v>
      </c>
      <c r="G164" s="23">
        <f t="shared" si="109"/>
        <v>3.2092142857142854E-2</v>
      </c>
      <c r="H164" s="5">
        <f t="shared" si="109"/>
        <v>2.1695714285714297E-2</v>
      </c>
      <c r="I164" s="5">
        <f>AY151</f>
        <v>6.4412197686892156</v>
      </c>
      <c r="J164" s="23">
        <f>BA151</f>
        <v>9.5278054582023302</v>
      </c>
      <c r="K164" s="23">
        <f>BC151</f>
        <v>6.8303298496224523</v>
      </c>
      <c r="L164" s="5">
        <f>AY153</f>
        <v>2.562415512878698E-2</v>
      </c>
      <c r="M164" s="23">
        <f>BA153</f>
        <v>3.1164627250487166E-2</v>
      </c>
      <c r="N164" s="23">
        <f>BC153</f>
        <v>2.638677627609895E-2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1.6823939757963712E-2</v>
      </c>
      <c r="D182" s="1">
        <f t="shared" ref="D182:BC182" si="110">_xlfn.STDEV.P(D7:D146)</f>
        <v>9.8827642171321946E-3</v>
      </c>
      <c r="E182" s="21">
        <f t="shared" si="110"/>
        <v>6.3938041831141067E-3</v>
      </c>
      <c r="F182" s="21">
        <f t="shared" si="110"/>
        <v>9.1405950326562471E-3</v>
      </c>
      <c r="G182" s="21">
        <f t="shared" si="110"/>
        <v>9.4619511945561799E-3</v>
      </c>
      <c r="H182" s="1">
        <f t="shared" si="110"/>
        <v>2.1558868860184027E-2</v>
      </c>
      <c r="I182" s="1">
        <f t="shared" si="110"/>
        <v>1.4300159321932501E-2</v>
      </c>
      <c r="J182" s="1">
        <f t="shared" si="110"/>
        <v>1.020623598890524E-2</v>
      </c>
      <c r="K182" s="21">
        <f t="shared" si="110"/>
        <v>1.2243505337474711E-2</v>
      </c>
      <c r="L182" s="21">
        <f t="shared" si="110"/>
        <v>1.0352452410823595E-2</v>
      </c>
      <c r="M182" s="21">
        <f t="shared" si="110"/>
        <v>8.1693005470830447E-3</v>
      </c>
      <c r="N182" s="1">
        <f t="shared" si="110"/>
        <v>1.4039846992450755E-2</v>
      </c>
      <c r="O182" s="1">
        <f t="shared" si="110"/>
        <v>1.1726489374967454E-2</v>
      </c>
      <c r="P182" s="1">
        <f t="shared" si="110"/>
        <v>9.3219266150472626E-3</v>
      </c>
      <c r="Q182" s="21">
        <f t="shared" si="110"/>
        <v>8.8394545149827423E-3</v>
      </c>
      <c r="R182" s="21">
        <f t="shared" si="110"/>
        <v>1.0294905020822443E-2</v>
      </c>
      <c r="S182" s="21">
        <f t="shared" si="110"/>
        <v>7.5986753343418208E-3</v>
      </c>
      <c r="T182" s="1">
        <f t="shared" si="110"/>
        <v>2.2420929134746283E-2</v>
      </c>
      <c r="U182" s="1">
        <f t="shared" si="110"/>
        <v>1.6319245727742737E-2</v>
      </c>
      <c r="V182" s="1">
        <f t="shared" si="110"/>
        <v>1.1075849347815735E-2</v>
      </c>
      <c r="W182" s="21">
        <f t="shared" si="110"/>
        <v>1.1569574922958905E-2</v>
      </c>
      <c r="X182" s="21">
        <f t="shared" si="110"/>
        <v>1.5735174736226862E-2</v>
      </c>
      <c r="Y182" s="21">
        <f t="shared" si="110"/>
        <v>9.9422499814618287E-3</v>
      </c>
      <c r="Z182" s="1">
        <f t="shared" si="110"/>
        <v>2.5436864969760255E-2</v>
      </c>
      <c r="AA182" s="1">
        <f t="shared" si="110"/>
        <v>1.9352930630258357E-2</v>
      </c>
      <c r="AB182" s="1">
        <f t="shared" si="110"/>
        <v>1.0360549095053812E-2</v>
      </c>
      <c r="AC182" s="21">
        <f t="shared" si="110"/>
        <v>1.5500347350956734E-2</v>
      </c>
      <c r="AD182" s="21">
        <f t="shared" si="110"/>
        <v>1.6682887159589391E-2</v>
      </c>
      <c r="AE182" s="21">
        <f t="shared" si="110"/>
        <v>8.5612706476340828E-3</v>
      </c>
      <c r="AF182" s="1">
        <f t="shared" si="110"/>
        <v>1.9656960586260427E-2</v>
      </c>
      <c r="AG182" s="1">
        <f t="shared" si="110"/>
        <v>1.2684746665155905E-2</v>
      </c>
      <c r="AH182" s="1">
        <f t="shared" si="110"/>
        <v>1.2171357540872549E-2</v>
      </c>
      <c r="AI182" s="21">
        <f t="shared" si="110"/>
        <v>1.3066154631845059E-2</v>
      </c>
      <c r="AJ182" s="21">
        <f t="shared" si="110"/>
        <v>1.268107854487246E-2</v>
      </c>
      <c r="AK182" s="21">
        <f t="shared" si="110"/>
        <v>9.3846273288842388E-3</v>
      </c>
      <c r="AL182" s="1">
        <f t="shared" si="110"/>
        <v>2.214406700611728E-2</v>
      </c>
      <c r="AM182" s="1">
        <f t="shared" si="110"/>
        <v>1.6160432578444451E-2</v>
      </c>
      <c r="AN182" s="1">
        <f>_xlfn.STDEV.P(AN7:AN146)</f>
        <v>1.0928730717793387E-2</v>
      </c>
      <c r="AO182" s="21">
        <f t="shared" si="110"/>
        <v>1.3767187680592327E-2</v>
      </c>
      <c r="AP182" s="21">
        <f t="shared" si="110"/>
        <v>1.5916458735330232E-2</v>
      </c>
      <c r="AQ182" s="21">
        <f t="shared" si="110"/>
        <v>1.0006355633357458E-2</v>
      </c>
      <c r="AR182" s="1">
        <f t="shared" si="110"/>
        <v>3.5445359904725353E-2</v>
      </c>
      <c r="AS182" s="1">
        <f t="shared" si="110"/>
        <v>2.9530970909489977E-2</v>
      </c>
      <c r="AT182" s="1">
        <f t="shared" si="110"/>
        <v>1.782713759115236E-2</v>
      </c>
      <c r="AU182" s="21">
        <f t="shared" si="110"/>
        <v>1.9371762539369376E-2</v>
      </c>
      <c r="AV182" s="21">
        <f t="shared" si="110"/>
        <v>2.0415127394425255E-2</v>
      </c>
      <c r="AW182" s="21">
        <f t="shared" si="110"/>
        <v>1.2434165325703949E-2</v>
      </c>
      <c r="AX182" s="1">
        <f t="shared" si="110"/>
        <v>3.6497619233230506E-2</v>
      </c>
      <c r="AY182" s="1">
        <f t="shared" si="110"/>
        <v>2.7641664527613793E-2</v>
      </c>
      <c r="AZ182" s="1">
        <f t="shared" si="110"/>
        <v>1.8064009148874242E-2</v>
      </c>
      <c r="BA182" s="21">
        <f t="shared" si="110"/>
        <v>2.0400280751706298E-2</v>
      </c>
      <c r="BB182" s="21">
        <f t="shared" si="110"/>
        <v>1.9898942785474626E-2</v>
      </c>
      <c r="BC182" s="21">
        <f t="shared" si="110"/>
        <v>1.1486770473826277E-2</v>
      </c>
    </row>
  </sheetData>
  <mergeCells count="36">
    <mergeCell ref="AF4:AK4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B4:G4"/>
    <mergeCell ref="H4:M4"/>
    <mergeCell ref="N4:S4"/>
    <mergeCell ref="T4:Y4"/>
    <mergeCell ref="Z4:AE4"/>
    <mergeCell ref="AL147:AQ147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X152:BC152"/>
    <mergeCell ref="AR150:AW150"/>
    <mergeCell ref="AX150:BC150"/>
    <mergeCell ref="B152:G152"/>
    <mergeCell ref="H152:M152"/>
    <mergeCell ref="N152:S152"/>
    <mergeCell ref="T152:Y152"/>
    <mergeCell ref="Z152:AE152"/>
    <mergeCell ref="AF152:AK152"/>
    <mergeCell ref="AL152:AQ152"/>
    <mergeCell ref="AR152:AW15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0.28120000000000001</v>
      </c>
      <c r="C7">
        <v>-3.3700000000000001E-2</v>
      </c>
      <c r="D7">
        <v>1.26E-2</v>
      </c>
      <c r="E7" s="34">
        <f>IF(B7&gt;$B$149,B7-$B$149,$B$149-B7)</f>
        <v>5.4921428571426678E-3</v>
      </c>
      <c r="F7" s="34">
        <f>IF(C7&gt;$C$149,C7-$C$149,IF(C7&gt;0,$C$149-C7,IF(C7&gt;(-$C$149),$C$149-(C7*(-1)),(C7+$C$149)*(-1))))</f>
        <v>4.980785714285714E-2</v>
      </c>
      <c r="G7" s="34">
        <f>IF(D7&gt;$D$149,D7-$D$149,IF(D7&gt;0,$D$149-D7,IF(D7&gt;(-$D$149),$D$149-(D7*(-1)),(D7+$D$149)*(-1))))</f>
        <v>1.3983571428571429E-2</v>
      </c>
      <c r="H7">
        <v>0.2356</v>
      </c>
      <c r="I7">
        <v>-1.6500000000000001E-2</v>
      </c>
      <c r="J7">
        <v>1.4999999999999999E-2</v>
      </c>
      <c r="K7" s="35">
        <f>IF(H7&gt;$H$149,H7-$H$149,$H$149-H7)</f>
        <v>2.8232857142857254E-2</v>
      </c>
      <c r="L7" s="35">
        <f>IF(I7&gt;$D$149,I7-$D$149,IF(I7&gt;0,$D$149-I7,IF(I7&gt;(-$D$149),$D$149-(I7*(-1)),(I7+$D$149)*(-1))))</f>
        <v>1.7883571428571429E-2</v>
      </c>
      <c r="M7" s="35">
        <f>IF(J7&gt;$D$149,J7-$D$149,IF(J7&gt;0,$D$149-J7,IF(J7&gt;(-$D$149),$D$149-(J7*(-1)),(J7+$D$149)*(-1))))</f>
        <v>1.6383571428571428E-2</v>
      </c>
      <c r="N7">
        <v>0.29110000000000003</v>
      </c>
      <c r="O7">
        <v>-5.9499999999999997E-2</v>
      </c>
      <c r="P7">
        <v>-1.7500000000000002E-2</v>
      </c>
      <c r="Q7" s="35">
        <f>IF(N7&gt;$N$149,N7-$N$149,$N$149-N7)</f>
        <v>8.6150000000000393E-3</v>
      </c>
      <c r="R7" s="35">
        <f>IF(O7&gt;$D$149,O7-$D$149,IF(O7&gt;0,$D$149-O7,IF(O7&gt;(-$D$149),$D$149-(O7*(-1)),(O7+$D$149)*(-1))))</f>
        <v>6.0883571428571426E-2</v>
      </c>
      <c r="S7" s="35">
        <f>IF(P7&gt;$D$149,P7-$D$149,IF(P7&gt;0,$D$149-P7,IF(P7&gt;(-$D$149),$D$149-(P7*(-1)),(P7+$D$149)*(-1))))</f>
        <v>1.888357142857143E-2</v>
      </c>
      <c r="T7">
        <v>0.29189999999999999</v>
      </c>
      <c r="U7">
        <v>-1.9400000000000001E-2</v>
      </c>
      <c r="V7">
        <v>-1.0800000000000001E-2</v>
      </c>
      <c r="W7" s="35">
        <f>IF(T7&gt;$T$149,T7-$T$149,$T$149-T7)</f>
        <v>1.6278571428571309E-2</v>
      </c>
      <c r="X7" s="35">
        <f>IF(U7&gt;$D$149,U7-$D$149,IF(U7&gt;0,$D$149-U7,IF(U7&gt;(-$D$149),$D$149-(U7*(-1)),(U7+$D$149)*(-1))))</f>
        <v>2.0783571428571429E-2</v>
      </c>
      <c r="Y7" s="35">
        <f>IF(V7&gt;$D$149,V7-$D$149,IF(V7&gt;0,$D$149-V7,IF(V7&gt;(-$D$149),$D$149-(V7*(-1)),(V7+$D$149)*(-1))))</f>
        <v>1.2183571428571429E-2</v>
      </c>
      <c r="Z7">
        <v>0.2452</v>
      </c>
      <c r="AA7">
        <v>-2.3800000000000002E-2</v>
      </c>
      <c r="AB7">
        <v>-9.5999999999999992E-3</v>
      </c>
      <c r="AC7" s="35">
        <f>IF(Z7&gt;$Z$149,Z7-$Z$149,$Z$149-Z7)</f>
        <v>2.6667857142857271E-2</v>
      </c>
      <c r="AD7" s="35">
        <f>IF(AA7&gt;$D$149,AA7-$D$149,IF(AA7&gt;0,$D$149-AA7,IF(AA7&gt;(-$D$149),$D$149-(AA7*(-1)),(AA7+$D$149)*(-1))))</f>
        <v>2.518357142857143E-2</v>
      </c>
      <c r="AE7" s="35">
        <f>IF(AB7&gt;$D$149,AB7-$D$149,IF(AB7&gt;0,$D$149-AB7,IF(AB7&gt;(-$D$149),$D$149-(AB7*(-1)),(AB7+$D$149)*(-1))))</f>
        <v>1.0983571428571429E-2</v>
      </c>
      <c r="AF7">
        <v>0.25280000000000002</v>
      </c>
      <c r="AG7">
        <v>-2.35E-2</v>
      </c>
      <c r="AH7">
        <v>-1.6999999999999999E-3</v>
      </c>
      <c r="AI7" s="35">
        <f>IF(AF7&gt;$AF$149,AF7-$AF$149,$AF$149-AF7)</f>
        <v>7.250000000001422E-4</v>
      </c>
      <c r="AJ7" s="35">
        <f>IF(AG7&gt;$D$149,AG7-$D$149,IF(AG7&gt;0,$D$149-AG7,IF(AG7&gt;(-$D$149),$D$149-(AG7*(-1)),(AG7+$D$149)*(-1))))</f>
        <v>2.4883571428571429E-2</v>
      </c>
      <c r="AK7" s="35">
        <f>IF(AH7&gt;$D$149,AH7-$D$149,IF(AH7&gt;0,$D$149-AH7,IF(AH7&gt;(-$D$149),$D$149-(AH7*(-1)),(AH7+$D$149)*(-1))))</f>
        <v>3.0835714285714294E-3</v>
      </c>
      <c r="AL7">
        <v>0.15609999999999999</v>
      </c>
      <c r="AM7">
        <v>-2.92E-2</v>
      </c>
      <c r="AN7">
        <v>-8.8000000000000005E-3</v>
      </c>
      <c r="AO7" s="35">
        <f>IF(AL7&gt;$AL$149,AL7-$AL$149,$AL$149-AL7)</f>
        <v>1.7702142857142916E-2</v>
      </c>
      <c r="AP7" s="35">
        <f>IF(AM7&gt;$D$149,AM7-$D$149,IF(AM7&gt;0,$D$149-AM7,IF(AM7&gt;(-$D$149),$D$149-(AM7*(-1)),(AM7+$D$149)*(-1))))</f>
        <v>3.0583571428571429E-2</v>
      </c>
      <c r="AQ7" s="35">
        <f>IF(AN7&gt;$D$149,AN7-$D$149,IF(AN7&gt;0,$D$149-AN7,IF(AN7&gt;(-$D$149),$D$149-(AN7*(-1)),(AN7+$D$149)*(-1))))</f>
        <v>1.0183571428571431E-2</v>
      </c>
      <c r="AR7">
        <v>0.19670000000000001</v>
      </c>
      <c r="AS7">
        <v>-7.1499999999999994E-2</v>
      </c>
      <c r="AT7">
        <v>-1.72E-2</v>
      </c>
      <c r="AU7" s="35">
        <f>IF(AR7&gt;$AR$149,AR7-$AR$149,$AR$149-AR7)</f>
        <v>8.8695714285714281E-2</v>
      </c>
      <c r="AV7" s="35">
        <f>IF(AS7&gt;$D$149,AS7-$D$149,IF(AS7&gt;0,$D$149-AS7,IF(AS7&gt;(-$D$149),$D$149-(AS7*(-1)),(AS7+$D$149)*(-1))))</f>
        <v>7.2883571428571423E-2</v>
      </c>
      <c r="AW7" s="35">
        <f>IF(AT7&gt;$D$149,AT7-$D$149,IF(AT7&gt;0,$D$149-AT7,IF(AT7&gt;(-$D$149),$D$149-(AT7*(-1)),(AT7+$D$149)*(-1))))</f>
        <v>1.8583571428571428E-2</v>
      </c>
      <c r="AX7">
        <v>0.16980000000000001</v>
      </c>
      <c r="AY7">
        <v>-5.7500000000000002E-2</v>
      </c>
      <c r="AZ7">
        <v>-7.7999999999999996E-3</v>
      </c>
      <c r="BA7" s="35">
        <f>IF(AX7&gt;$AX$149,AX7-$AX$149,$AX$149-AX7)</f>
        <v>1.0238571428571402E-2</v>
      </c>
      <c r="BB7" s="35">
        <f>IF(AY7&gt;$D$149,AY7-$D$149,IF(AY7&gt;0,$D$149-AY7,IF(AY7&gt;(-$D$149),$D$149-(AY7*(-1)),(AY7+$D$149)*(-1))))</f>
        <v>5.8883571428571431E-2</v>
      </c>
      <c r="BC7" s="35">
        <f>IF(AZ7&gt;$D$149,AZ7-$D$149,IF(AZ7&gt;0,$D$149-AZ7,IF(AZ7&gt;(-$D$149),$D$149-(AZ7*(-1)),(AZ7+$D$149)*(-1))))</f>
        <v>9.1835714285714298E-3</v>
      </c>
    </row>
    <row r="8" spans="1:55" ht="15">
      <c r="A8" s="1">
        <v>2</v>
      </c>
      <c r="B8">
        <v>0.26629999999999998</v>
      </c>
      <c r="C8">
        <v>-1.8200000000000001E-2</v>
      </c>
      <c r="D8">
        <v>8.5000000000000006E-3</v>
      </c>
      <c r="E8" s="34">
        <f t="shared" ref="E8:E71" si="0">IF(B8&gt;$B$149,B8-$B$149,$B$149-B8)</f>
        <v>2.0392142857142692E-2</v>
      </c>
      <c r="F8" s="34">
        <f t="shared" ref="F8:F71" si="1">IF(C8&gt;$C$149,C8-$C$149,IF(C8&gt;0,$C$149-C8,IF(C8&gt;(-$C$149),$C$149-(C8*(-1)),(C8+$C$149)*(-1))))</f>
        <v>3.430785714285714E-2</v>
      </c>
      <c r="G8" s="34">
        <f t="shared" ref="G8:G71" si="2">IF(D8&gt;$D$149,D8-$D$149,IF(D8&gt;0,$D$149-D8,IF(D8&gt;(-$D$149),$D$149-(D8*(-1)),(D8+$D$149)*(-1))))</f>
        <v>9.8835714285714291E-3</v>
      </c>
      <c r="H8">
        <v>0.23799999999999999</v>
      </c>
      <c r="I8">
        <v>-1.1900000000000001E-2</v>
      </c>
      <c r="J8">
        <v>3.2899999999999999E-2</v>
      </c>
      <c r="K8" s="35">
        <f t="shared" ref="K8:K71" si="3">IF(H8&gt;$H$149,H8-$H$149,$H$149-H8)</f>
        <v>2.5832857142857268E-2</v>
      </c>
      <c r="L8" s="35">
        <f t="shared" ref="L8:M71" si="4">IF(I8&gt;$D$149,I8-$D$149,IF(I8&gt;0,$D$149-I8,IF(I8&gt;(-$D$149),$D$149-(I8*(-1)),(I8+$D$149)*(-1))))</f>
        <v>1.3283571428571429E-2</v>
      </c>
      <c r="M8" s="35">
        <f t="shared" si="4"/>
        <v>3.4283571428571427E-2</v>
      </c>
      <c r="N8">
        <v>0.29749999999999999</v>
      </c>
      <c r="O8">
        <v>-5.8900000000000001E-2</v>
      </c>
      <c r="P8">
        <v>-1.4200000000000001E-2</v>
      </c>
      <c r="Q8" s="35">
        <f t="shared" ref="Q8:Q71" si="5">IF(N8&gt;$N$149,N8-$N$149,$N$149-N8)</f>
        <v>1.5015000000000001E-2</v>
      </c>
      <c r="R8" s="35">
        <f t="shared" ref="R8:S71" si="6">IF(O8&gt;$D$149,O8-$D$149,IF(O8&gt;0,$D$149-O8,IF(O8&gt;(-$D$149),$D$149-(O8*(-1)),(O8+$D$149)*(-1))))</f>
        <v>6.0283571428571429E-2</v>
      </c>
      <c r="S8" s="35">
        <f t="shared" si="6"/>
        <v>1.5583571428571429E-2</v>
      </c>
      <c r="T8">
        <v>0.29270000000000002</v>
      </c>
      <c r="U8">
        <v>-3.5499999999999997E-2</v>
      </c>
      <c r="V8">
        <v>-1.6000000000000001E-3</v>
      </c>
      <c r="W8" s="35">
        <f t="shared" ref="W8:W71" si="7">IF(T8&gt;$T$149,T8-$T$149,$T$149-T8)</f>
        <v>1.7078571428571332E-2</v>
      </c>
      <c r="X8" s="35">
        <f t="shared" ref="X8:Y71" si="8">IF(U8&gt;$D$149,U8-$D$149,IF(U8&gt;0,$D$149-U8,IF(U8&gt;(-$D$149),$D$149-(U8*(-1)),(U8+$D$149)*(-1))))</f>
        <v>3.6883571428571425E-2</v>
      </c>
      <c r="Y8" s="35">
        <f t="shared" si="8"/>
        <v>2.9835714285714292E-3</v>
      </c>
      <c r="Z8">
        <v>0.24390000000000001</v>
      </c>
      <c r="AA8">
        <v>-3.3599999999999998E-2</v>
      </c>
      <c r="AB8">
        <v>-1.5E-3</v>
      </c>
      <c r="AC8" s="35">
        <f t="shared" ref="AC8:AC71" si="9">IF(Z8&gt;$Z$149,Z8-$Z$149,$Z$149-Z8)</f>
        <v>2.7967857142857266E-2</v>
      </c>
      <c r="AD8" s="35">
        <f t="shared" ref="AD8:AE71" si="10">IF(AA8&gt;$D$149,AA8-$D$149,IF(AA8&gt;0,$D$149-AA8,IF(AA8&gt;(-$D$149),$D$149-(AA8*(-1)),(AA8+$D$149)*(-1))))</f>
        <v>3.4983571428571426E-2</v>
      </c>
      <c r="AE8" s="35">
        <f t="shared" si="10"/>
        <v>2.8835714285714294E-3</v>
      </c>
      <c r="AF8">
        <v>0.24460000000000001</v>
      </c>
      <c r="AG8">
        <v>-3.9699999999999999E-2</v>
      </c>
      <c r="AH8">
        <v>-9.9000000000000008E-3</v>
      </c>
      <c r="AI8" s="35">
        <f t="shared" ref="AI8:AI71" si="11">IF(AF8&gt;$AF$149,AF8-$AF$149,$AF$149-AF8)</f>
        <v>7.4749999999998706E-3</v>
      </c>
      <c r="AJ8" s="35">
        <f t="shared" ref="AJ8:AK71" si="12">IF(AG8&gt;$D$149,AG8-$D$149,IF(AG8&gt;0,$D$149-AG8,IF(AG8&gt;(-$D$149),$D$149-(AG8*(-1)),(AG8+$D$149)*(-1))))</f>
        <v>4.1083571428571428E-2</v>
      </c>
      <c r="AK8" s="35">
        <f t="shared" si="12"/>
        <v>1.1283571428571431E-2</v>
      </c>
      <c r="AL8">
        <v>0.14460000000000001</v>
      </c>
      <c r="AM8">
        <v>-4.7399999999999998E-2</v>
      </c>
      <c r="AN8">
        <v>1.5299999999999999E-2</v>
      </c>
      <c r="AO8" s="35">
        <f t="shared" ref="AO8:AO71" si="13">IF(AL8&gt;$AL$149,AL8-$AL$149,$AL$149-AL8)</f>
        <v>2.9202142857142899E-2</v>
      </c>
      <c r="AP8" s="35">
        <f t="shared" ref="AP8:AQ71" si="14">IF(AM8&gt;$D$149,AM8-$D$149,IF(AM8&gt;0,$D$149-AM8,IF(AM8&gt;(-$D$149),$D$149-(AM8*(-1)),(AM8+$D$149)*(-1))))</f>
        <v>4.8783571428571426E-2</v>
      </c>
      <c r="AQ8" s="35">
        <f t="shared" si="14"/>
        <v>1.668357142857143E-2</v>
      </c>
      <c r="AR8">
        <v>0.1283</v>
      </c>
      <c r="AS8">
        <v>-6.2100000000000002E-2</v>
      </c>
      <c r="AT8">
        <v>2.5999999999999999E-3</v>
      </c>
      <c r="AU8" s="35">
        <f t="shared" ref="AU8:AU71" si="15">IF(AR8&gt;$AR$149,AR8-$AR$149,$AR$149-AR8)</f>
        <v>2.0295714285714264E-2</v>
      </c>
      <c r="AV8" s="35">
        <f t="shared" ref="AV8:AW71" si="16">IF(AS8&gt;$D$149,AS8-$D$149,IF(AS8&gt;0,$D$149-AS8,IF(AS8&gt;(-$D$149),$D$149-(AS8*(-1)),(AS8+$D$149)*(-1))))</f>
        <v>6.3483571428571431E-2</v>
      </c>
      <c r="AW8" s="35">
        <f t="shared" si="16"/>
        <v>3.9835714285714292E-3</v>
      </c>
      <c r="AX8">
        <v>7.9600000000000004E-2</v>
      </c>
      <c r="AY8">
        <v>-4.3700000000000003E-2</v>
      </c>
      <c r="AZ8">
        <v>3.3700000000000001E-2</v>
      </c>
      <c r="BA8" s="35">
        <f t="shared" ref="BA8:BA71" si="17">IF(AX8&gt;$AX$149,AX8-$AX$149,$AX$149-AX8)</f>
        <v>7.99614285714286E-2</v>
      </c>
      <c r="BB8" s="35">
        <f t="shared" ref="BB8:BC71" si="18">IF(AY8&gt;$D$149,AY8-$D$149,IF(AY8&gt;0,$D$149-AY8,IF(AY8&gt;(-$D$149),$D$149-(AY8*(-1)),(AY8+$D$149)*(-1))))</f>
        <v>4.5083571428571431E-2</v>
      </c>
      <c r="BC8" s="35">
        <f t="shared" si="18"/>
        <v>3.5083571428571429E-2</v>
      </c>
    </row>
    <row r="9" spans="1:55" ht="15">
      <c r="A9" s="1">
        <v>3</v>
      </c>
      <c r="B9">
        <v>0.26779999999999998</v>
      </c>
      <c r="C9">
        <v>-2.5000000000000001E-2</v>
      </c>
      <c r="D9">
        <v>1.29E-2</v>
      </c>
      <c r="E9" s="34">
        <f t="shared" si="0"/>
        <v>1.8892142857142691E-2</v>
      </c>
      <c r="F9" s="34">
        <f t="shared" si="1"/>
        <v>4.110785714285714E-2</v>
      </c>
      <c r="G9" s="34">
        <f t="shared" si="2"/>
        <v>1.428357142857143E-2</v>
      </c>
      <c r="H9">
        <v>0.26290000000000002</v>
      </c>
      <c r="I9">
        <v>3.5999999999999999E-3</v>
      </c>
      <c r="J9">
        <v>9.9000000000000008E-3</v>
      </c>
      <c r="K9" s="35">
        <f t="shared" si="3"/>
        <v>9.328571428572352E-4</v>
      </c>
      <c r="L9" s="35">
        <f t="shared" si="4"/>
        <v>4.9835714285714292E-3</v>
      </c>
      <c r="M9" s="35">
        <f t="shared" si="4"/>
        <v>1.1283571428571431E-2</v>
      </c>
      <c r="N9">
        <v>0.29339999999999999</v>
      </c>
      <c r="O9">
        <v>-5.9200000000000003E-2</v>
      </c>
      <c r="P9">
        <v>-1.9699999999999999E-2</v>
      </c>
      <c r="Q9" s="35">
        <f t="shared" si="5"/>
        <v>1.0915000000000008E-2</v>
      </c>
      <c r="R9" s="35">
        <f t="shared" si="6"/>
        <v>6.0583571428571431E-2</v>
      </c>
      <c r="S9" s="35">
        <f t="shared" si="6"/>
        <v>2.1083571428571427E-2</v>
      </c>
      <c r="T9">
        <v>0.29699999999999999</v>
      </c>
      <c r="U9">
        <v>-1.34E-2</v>
      </c>
      <c r="V9">
        <v>-2.7000000000000001E-3</v>
      </c>
      <c r="W9" s="35">
        <f t="shared" si="7"/>
        <v>2.1378571428571302E-2</v>
      </c>
      <c r="X9" s="35">
        <f t="shared" si="8"/>
        <v>1.4783571428571431E-2</v>
      </c>
      <c r="Y9" s="35">
        <f t="shared" si="8"/>
        <v>4.0835714285714295E-3</v>
      </c>
      <c r="Z9">
        <v>0.28789999999999999</v>
      </c>
      <c r="AA9">
        <v>-3.6900000000000002E-2</v>
      </c>
      <c r="AB9">
        <v>-4.0000000000000002E-4</v>
      </c>
      <c r="AC9" s="35">
        <f t="shared" si="9"/>
        <v>1.6032142857142717E-2</v>
      </c>
      <c r="AD9" s="35">
        <f t="shared" si="10"/>
        <v>3.8283571428571431E-2</v>
      </c>
      <c r="AE9" s="35">
        <f t="shared" si="10"/>
        <v>9.8357142857142935E-4</v>
      </c>
      <c r="AF9">
        <v>0.1953</v>
      </c>
      <c r="AG9">
        <v>-3.6499999999999998E-2</v>
      </c>
      <c r="AH9">
        <v>4.2700000000000002E-2</v>
      </c>
      <c r="AI9" s="35">
        <f t="shared" si="11"/>
        <v>5.6774999999999881E-2</v>
      </c>
      <c r="AJ9" s="35">
        <f t="shared" si="12"/>
        <v>3.7883571428571426E-2</v>
      </c>
      <c r="AK9" s="35">
        <f t="shared" si="12"/>
        <v>4.408357142857143E-2</v>
      </c>
      <c r="AL9">
        <v>0.1802</v>
      </c>
      <c r="AM9">
        <v>-8.9999999999999993E-3</v>
      </c>
      <c r="AN9">
        <v>-2.8E-3</v>
      </c>
      <c r="AO9" s="35">
        <f t="shared" si="13"/>
        <v>6.3978571428570941E-3</v>
      </c>
      <c r="AP9" s="35">
        <f t="shared" si="14"/>
        <v>1.038357142857143E-2</v>
      </c>
      <c r="AQ9" s="35">
        <f t="shared" si="14"/>
        <v>4.1835714285714289E-3</v>
      </c>
      <c r="AR9">
        <v>0.1875</v>
      </c>
      <c r="AS9">
        <v>-5.1999999999999998E-2</v>
      </c>
      <c r="AT9">
        <v>-2.98E-2</v>
      </c>
      <c r="AU9" s="35">
        <f t="shared" si="15"/>
        <v>7.9495714285714267E-2</v>
      </c>
      <c r="AV9" s="35">
        <f t="shared" si="16"/>
        <v>5.3383571428571426E-2</v>
      </c>
      <c r="AW9" s="35">
        <f t="shared" si="16"/>
        <v>3.1183571428571429E-2</v>
      </c>
      <c r="AX9">
        <v>0.1026</v>
      </c>
      <c r="AY9">
        <v>1.0699999999999999E-2</v>
      </c>
      <c r="AZ9">
        <v>8.2000000000000007E-3</v>
      </c>
      <c r="BA9" s="35">
        <f t="shared" si="17"/>
        <v>5.6961428571428607E-2</v>
      </c>
      <c r="BB9" s="35">
        <f t="shared" si="18"/>
        <v>1.208357142857143E-2</v>
      </c>
      <c r="BC9" s="35">
        <f t="shared" si="18"/>
        <v>9.5835714285714309E-3</v>
      </c>
    </row>
    <row r="10" spans="1:55" ht="15">
      <c r="A10" s="1">
        <v>4</v>
      </c>
      <c r="B10">
        <v>0.27329999999999999</v>
      </c>
      <c r="C10">
        <v>-2.9700000000000001E-2</v>
      </c>
      <c r="D10">
        <v>-5.0000000000000001E-4</v>
      </c>
      <c r="E10" s="34">
        <f t="shared" si="0"/>
        <v>1.3392142857142686E-2</v>
      </c>
      <c r="F10" s="34">
        <f t="shared" si="1"/>
        <v>4.5807857142857136E-2</v>
      </c>
      <c r="G10" s="34">
        <f t="shared" si="2"/>
        <v>8.8357142857142931E-4</v>
      </c>
      <c r="H10">
        <v>0.24590000000000001</v>
      </c>
      <c r="I10">
        <v>-3.1899999999999998E-2</v>
      </c>
      <c r="J10">
        <v>1.0999999999999999E-2</v>
      </c>
      <c r="K10" s="35">
        <f t="shared" si="3"/>
        <v>1.793285714285725E-2</v>
      </c>
      <c r="L10" s="35">
        <f t="shared" si="4"/>
        <v>3.3283571428571426E-2</v>
      </c>
      <c r="M10" s="35">
        <f t="shared" si="4"/>
        <v>1.2383571428571428E-2</v>
      </c>
      <c r="N10">
        <v>0.30969999999999998</v>
      </c>
      <c r="O10">
        <v>-5.04E-2</v>
      </c>
      <c r="P10">
        <v>-1.2500000000000001E-2</v>
      </c>
      <c r="Q10" s="35">
        <f t="shared" si="5"/>
        <v>2.7214999999999989E-2</v>
      </c>
      <c r="R10" s="35">
        <f t="shared" si="6"/>
        <v>5.1783571428571429E-2</v>
      </c>
      <c r="S10" s="35">
        <f t="shared" si="6"/>
        <v>1.3883571428571429E-2</v>
      </c>
      <c r="T10">
        <v>0.30370000000000003</v>
      </c>
      <c r="U10">
        <v>-3.4599999999999999E-2</v>
      </c>
      <c r="V10">
        <v>-1.6199999999999999E-2</v>
      </c>
      <c r="W10" s="35">
        <f t="shared" si="7"/>
        <v>2.8078571428571342E-2</v>
      </c>
      <c r="X10" s="35">
        <f t="shared" si="8"/>
        <v>3.5983571428571427E-2</v>
      </c>
      <c r="Y10" s="35">
        <f t="shared" si="8"/>
        <v>1.7583571428571428E-2</v>
      </c>
      <c r="Z10">
        <v>0.26869999999999999</v>
      </c>
      <c r="AA10">
        <v>-2.46E-2</v>
      </c>
      <c r="AB10">
        <v>-5.3E-3</v>
      </c>
      <c r="AC10" s="35">
        <f t="shared" si="9"/>
        <v>3.1678571428572777E-3</v>
      </c>
      <c r="AD10" s="35">
        <f t="shared" si="10"/>
        <v>2.5983571428571429E-2</v>
      </c>
      <c r="AE10" s="35">
        <f t="shared" si="10"/>
        <v>6.6835714285714293E-3</v>
      </c>
      <c r="AF10">
        <v>0.2205</v>
      </c>
      <c r="AG10">
        <v>9.7999999999999997E-3</v>
      </c>
      <c r="AH10">
        <v>3.7699999999999997E-2</v>
      </c>
      <c r="AI10" s="35">
        <f t="shared" si="11"/>
        <v>3.1574999999999881E-2</v>
      </c>
      <c r="AJ10" s="35">
        <f t="shared" si="12"/>
        <v>1.1183571428571428E-2</v>
      </c>
      <c r="AK10" s="35">
        <f t="shared" si="12"/>
        <v>3.9083571428571426E-2</v>
      </c>
      <c r="AL10">
        <v>0.18709999999999999</v>
      </c>
      <c r="AM10">
        <v>-2.8999999999999998E-3</v>
      </c>
      <c r="AN10">
        <v>-2.3599999999999999E-2</v>
      </c>
      <c r="AO10" s="35">
        <f t="shared" si="13"/>
        <v>1.3297857142857084E-2</v>
      </c>
      <c r="AP10" s="35">
        <f t="shared" si="14"/>
        <v>4.2835714285714291E-3</v>
      </c>
      <c r="AQ10" s="35">
        <f t="shared" si="14"/>
        <v>2.4983571428571428E-2</v>
      </c>
      <c r="AR10">
        <v>0.1459</v>
      </c>
      <c r="AS10">
        <v>-2.18E-2</v>
      </c>
      <c r="AT10">
        <v>-1.12E-2</v>
      </c>
      <c r="AU10" s="35">
        <f t="shared" si="15"/>
        <v>3.7895714285714269E-2</v>
      </c>
      <c r="AV10" s="35">
        <f t="shared" si="16"/>
        <v>2.3183571428571428E-2</v>
      </c>
      <c r="AW10" s="35">
        <f t="shared" si="16"/>
        <v>1.258357142857143E-2</v>
      </c>
      <c r="AX10">
        <v>0.20399999999999999</v>
      </c>
      <c r="AY10">
        <v>-2.01E-2</v>
      </c>
      <c r="AZ10">
        <v>-2.01E-2</v>
      </c>
      <c r="BA10" s="35">
        <f t="shared" si="17"/>
        <v>4.4438571428571383E-2</v>
      </c>
      <c r="BB10" s="35">
        <f t="shared" si="18"/>
        <v>2.1483571428571428E-2</v>
      </c>
      <c r="BC10" s="35">
        <f t="shared" si="18"/>
        <v>2.1483571428571428E-2</v>
      </c>
    </row>
    <row r="11" spans="1:55" ht="15">
      <c r="A11" s="1">
        <v>5</v>
      </c>
      <c r="B11">
        <v>0.29360000000000003</v>
      </c>
      <c r="C11">
        <v>-1.9099999999999999E-2</v>
      </c>
      <c r="D11">
        <v>3.8999999999999998E-3</v>
      </c>
      <c r="E11" s="34">
        <f t="shared" si="0"/>
        <v>6.9078571428573543E-3</v>
      </c>
      <c r="F11" s="34">
        <f t="shared" si="1"/>
        <v>3.5207857142857138E-2</v>
      </c>
      <c r="G11" s="34">
        <f t="shared" si="2"/>
        <v>5.2835714285714291E-3</v>
      </c>
      <c r="H11">
        <v>0.2445</v>
      </c>
      <c r="I11">
        <v>-1.6199999999999999E-2</v>
      </c>
      <c r="J11">
        <v>1.7000000000000001E-2</v>
      </c>
      <c r="K11" s="35">
        <f t="shared" si="3"/>
        <v>1.9332857142857263E-2</v>
      </c>
      <c r="L11" s="35">
        <f t="shared" si="4"/>
        <v>1.7583571428571428E-2</v>
      </c>
      <c r="M11" s="35">
        <f t="shared" si="4"/>
        <v>1.838357142857143E-2</v>
      </c>
      <c r="N11">
        <v>0.31169999999999998</v>
      </c>
      <c r="O11">
        <v>-4.9799999999999997E-2</v>
      </c>
      <c r="P11">
        <v>-1.8599999999999998E-2</v>
      </c>
      <c r="Q11" s="35">
        <f t="shared" si="5"/>
        <v>2.9214999999999991E-2</v>
      </c>
      <c r="R11" s="35">
        <f t="shared" si="6"/>
        <v>5.1183571428571425E-2</v>
      </c>
      <c r="S11" s="35">
        <f t="shared" si="6"/>
        <v>1.9983571428571427E-2</v>
      </c>
      <c r="T11">
        <v>0.27960000000000002</v>
      </c>
      <c r="U11">
        <v>-4.24E-2</v>
      </c>
      <c r="V11">
        <v>-2.8E-3</v>
      </c>
      <c r="W11" s="35">
        <f t="shared" si="7"/>
        <v>3.9785714285713314E-3</v>
      </c>
      <c r="X11" s="35">
        <f t="shared" si="8"/>
        <v>4.3783571428571429E-2</v>
      </c>
      <c r="Y11" s="35">
        <f t="shared" si="8"/>
        <v>4.1835714285714289E-3</v>
      </c>
      <c r="Z11">
        <v>0.254</v>
      </c>
      <c r="AA11">
        <v>-4.07E-2</v>
      </c>
      <c r="AB11">
        <v>1.3899999999999999E-2</v>
      </c>
      <c r="AC11" s="35">
        <f t="shared" si="9"/>
        <v>1.7867857142857269E-2</v>
      </c>
      <c r="AD11" s="35">
        <f t="shared" si="10"/>
        <v>4.2083571428571429E-2</v>
      </c>
      <c r="AE11" s="35">
        <f t="shared" si="10"/>
        <v>1.5283571428571428E-2</v>
      </c>
      <c r="AF11">
        <v>0.2366</v>
      </c>
      <c r="AG11">
        <v>-1.78E-2</v>
      </c>
      <c r="AH11">
        <v>3.2899999999999999E-2</v>
      </c>
      <c r="AI11" s="35">
        <f t="shared" si="11"/>
        <v>1.5474999999999878E-2</v>
      </c>
      <c r="AJ11" s="35">
        <f t="shared" si="12"/>
        <v>1.9183571428571428E-2</v>
      </c>
      <c r="AK11" s="35">
        <f t="shared" si="12"/>
        <v>3.4283571428571427E-2</v>
      </c>
      <c r="AL11">
        <v>0.2019</v>
      </c>
      <c r="AM11">
        <v>-5.4999999999999997E-3</v>
      </c>
      <c r="AN11">
        <v>-2.2000000000000001E-3</v>
      </c>
      <c r="AO11" s="35">
        <f t="shared" si="13"/>
        <v>2.8097857142857091E-2</v>
      </c>
      <c r="AP11" s="35">
        <f t="shared" si="14"/>
        <v>6.883571428571429E-3</v>
      </c>
      <c r="AQ11" s="35">
        <f t="shared" si="14"/>
        <v>3.5835714285714295E-3</v>
      </c>
      <c r="AR11">
        <v>7.9899999999999999E-2</v>
      </c>
      <c r="AS11">
        <v>-9.1999999999999998E-3</v>
      </c>
      <c r="AT11">
        <v>1.83E-2</v>
      </c>
      <c r="AU11" s="35">
        <f t="shared" si="15"/>
        <v>2.8104285714285734E-2</v>
      </c>
      <c r="AV11" s="35">
        <f t="shared" si="16"/>
        <v>1.0583571428571428E-2</v>
      </c>
      <c r="AW11" s="35">
        <f t="shared" si="16"/>
        <v>1.9683571428571429E-2</v>
      </c>
      <c r="AX11">
        <v>0.22819999999999999</v>
      </c>
      <c r="AY11">
        <v>1.2999999999999999E-3</v>
      </c>
      <c r="AZ11">
        <v>-9.1999999999999998E-3</v>
      </c>
      <c r="BA11" s="35">
        <f t="shared" si="17"/>
        <v>6.8638571428571382E-2</v>
      </c>
      <c r="BB11" s="35">
        <f t="shared" si="18"/>
        <v>2.6835714285714293E-3</v>
      </c>
      <c r="BC11" s="35">
        <f t="shared" si="18"/>
        <v>1.0583571428571428E-2</v>
      </c>
    </row>
    <row r="12" spans="1:55" ht="15">
      <c r="A12" s="1">
        <v>6</v>
      </c>
      <c r="B12">
        <v>0.29709999999999998</v>
      </c>
      <c r="C12">
        <v>-9.4999999999999998E-3</v>
      </c>
      <c r="D12">
        <v>9.2999999999999992E-3</v>
      </c>
      <c r="E12" s="34">
        <f t="shared" si="0"/>
        <v>1.0407857142857302E-2</v>
      </c>
      <c r="F12" s="34">
        <f t="shared" si="1"/>
        <v>6.6078571428571358E-3</v>
      </c>
      <c r="G12" s="34">
        <f t="shared" si="2"/>
        <v>1.0683571428571428E-2</v>
      </c>
      <c r="H12">
        <v>0.2422</v>
      </c>
      <c r="I12">
        <v>-1.2200000000000001E-2</v>
      </c>
      <c r="J12">
        <v>1.49E-2</v>
      </c>
      <c r="K12" s="35">
        <f t="shared" si="3"/>
        <v>2.1632857142857259E-2</v>
      </c>
      <c r="L12" s="35">
        <f t="shared" si="4"/>
        <v>1.3583571428571431E-2</v>
      </c>
      <c r="M12" s="35">
        <f t="shared" si="4"/>
        <v>1.6283571428571429E-2</v>
      </c>
      <c r="N12">
        <v>0.29399999999999998</v>
      </c>
      <c r="O12">
        <v>-5.2400000000000002E-2</v>
      </c>
      <c r="P12">
        <v>-1.89E-2</v>
      </c>
      <c r="Q12" s="35">
        <f t="shared" si="5"/>
        <v>1.1514999999999997E-2</v>
      </c>
      <c r="R12" s="35">
        <f t="shared" si="6"/>
        <v>5.3783571428571431E-2</v>
      </c>
      <c r="S12" s="35">
        <f t="shared" si="6"/>
        <v>2.0283571428571429E-2</v>
      </c>
      <c r="T12">
        <v>0.27789999999999998</v>
      </c>
      <c r="U12">
        <v>-5.0599999999999999E-2</v>
      </c>
      <c r="V12">
        <v>4.4000000000000003E-3</v>
      </c>
      <c r="W12" s="35">
        <f t="shared" si="7"/>
        <v>2.2785714285712966E-3</v>
      </c>
      <c r="X12" s="35">
        <f t="shared" si="8"/>
        <v>5.1983571428571428E-2</v>
      </c>
      <c r="Y12" s="35">
        <f t="shared" si="8"/>
        <v>5.7835714285714296E-3</v>
      </c>
      <c r="Z12">
        <v>0.2477</v>
      </c>
      <c r="AA12">
        <v>-3.8300000000000001E-2</v>
      </c>
      <c r="AB12">
        <v>1.4500000000000001E-2</v>
      </c>
      <c r="AC12" s="35">
        <f t="shared" si="9"/>
        <v>2.4167857142857269E-2</v>
      </c>
      <c r="AD12" s="35">
        <f t="shared" si="10"/>
        <v>3.9683571428571429E-2</v>
      </c>
      <c r="AE12" s="35">
        <f t="shared" si="10"/>
        <v>1.5883571428571431E-2</v>
      </c>
      <c r="AF12">
        <v>0.25850000000000001</v>
      </c>
      <c r="AG12">
        <v>-2.8299999999999999E-2</v>
      </c>
      <c r="AH12">
        <v>-1.04E-2</v>
      </c>
      <c r="AI12" s="35">
        <f t="shared" si="11"/>
        <v>6.4250000000001251E-3</v>
      </c>
      <c r="AJ12" s="35">
        <f t="shared" si="12"/>
        <v>2.9683571428571427E-2</v>
      </c>
      <c r="AK12" s="35">
        <f t="shared" si="12"/>
        <v>1.1783571428571428E-2</v>
      </c>
      <c r="AL12">
        <v>0.1961</v>
      </c>
      <c r="AM12">
        <v>-3.32E-2</v>
      </c>
      <c r="AN12">
        <v>7.4000000000000003E-3</v>
      </c>
      <c r="AO12" s="35">
        <f t="shared" si="13"/>
        <v>2.2297857142857092E-2</v>
      </c>
      <c r="AP12" s="35">
        <f t="shared" si="14"/>
        <v>3.4583571428571429E-2</v>
      </c>
      <c r="AQ12" s="35">
        <f t="shared" si="14"/>
        <v>8.7835714285714288E-3</v>
      </c>
      <c r="AR12">
        <v>7.4399999999999994E-2</v>
      </c>
      <c r="AS12">
        <v>-1.49E-2</v>
      </c>
      <c r="AT12">
        <v>1.44E-2</v>
      </c>
      <c r="AU12" s="35">
        <f t="shared" si="15"/>
        <v>3.3604285714285739E-2</v>
      </c>
      <c r="AV12" s="35">
        <f t="shared" si="16"/>
        <v>1.6283571428571429E-2</v>
      </c>
      <c r="AW12" s="35">
        <f t="shared" si="16"/>
        <v>1.5783571428571428E-2</v>
      </c>
      <c r="AX12">
        <v>0.20269999999999999</v>
      </c>
      <c r="AY12">
        <v>-1.14E-2</v>
      </c>
      <c r="AZ12">
        <v>-2.06E-2</v>
      </c>
      <c r="BA12" s="35">
        <f t="shared" si="17"/>
        <v>4.3138571428571387E-2</v>
      </c>
      <c r="BB12" s="35">
        <f t="shared" si="18"/>
        <v>1.2783571428571429E-2</v>
      </c>
      <c r="BC12" s="35">
        <f t="shared" si="18"/>
        <v>2.1983571428571429E-2</v>
      </c>
    </row>
    <row r="13" spans="1:55" ht="15">
      <c r="A13" s="1">
        <v>7</v>
      </c>
      <c r="B13">
        <v>0.28299999999999997</v>
      </c>
      <c r="C13">
        <v>-1.7100000000000001E-2</v>
      </c>
      <c r="D13">
        <v>1.6299999999999999E-2</v>
      </c>
      <c r="E13" s="34">
        <f t="shared" si="0"/>
        <v>3.6921428571426995E-3</v>
      </c>
      <c r="F13" s="34">
        <f t="shared" si="1"/>
        <v>3.3207857142857136E-2</v>
      </c>
      <c r="G13" s="34">
        <f t="shared" si="2"/>
        <v>1.7683571428571427E-2</v>
      </c>
      <c r="H13">
        <v>0.22140000000000001</v>
      </c>
      <c r="I13">
        <v>5.0000000000000001E-3</v>
      </c>
      <c r="J13">
        <v>3.0700000000000002E-2</v>
      </c>
      <c r="K13" s="35">
        <f t="shared" si="3"/>
        <v>4.2432857142857244E-2</v>
      </c>
      <c r="L13" s="35">
        <f t="shared" si="4"/>
        <v>6.3835714285714294E-3</v>
      </c>
      <c r="M13" s="35">
        <f t="shared" si="4"/>
        <v>3.2083571428571434E-2</v>
      </c>
      <c r="N13">
        <v>0.29599999999999999</v>
      </c>
      <c r="O13">
        <v>-4.5900000000000003E-2</v>
      </c>
      <c r="P13">
        <v>8.3999999999999995E-3</v>
      </c>
      <c r="Q13" s="35">
        <f t="shared" si="5"/>
        <v>1.3514999999999999E-2</v>
      </c>
      <c r="R13" s="35">
        <f t="shared" si="6"/>
        <v>4.7283571428571432E-2</v>
      </c>
      <c r="S13" s="35">
        <f t="shared" si="6"/>
        <v>9.7835714285714297E-3</v>
      </c>
      <c r="T13">
        <v>0.29380000000000001</v>
      </c>
      <c r="U13">
        <v>-4.2999999999999997E-2</v>
      </c>
      <c r="V13">
        <v>-4.4000000000000003E-3</v>
      </c>
      <c r="W13" s="35">
        <f t="shared" si="7"/>
        <v>1.8178571428571322E-2</v>
      </c>
      <c r="X13" s="35">
        <f t="shared" si="8"/>
        <v>4.4383571428571425E-2</v>
      </c>
      <c r="Y13" s="35">
        <f t="shared" si="8"/>
        <v>5.7835714285714296E-3</v>
      </c>
      <c r="Z13">
        <v>0.26019999999999999</v>
      </c>
      <c r="AA13">
        <v>-3.3500000000000002E-2</v>
      </c>
      <c r="AB13">
        <v>1.6000000000000001E-3</v>
      </c>
      <c r="AC13" s="35">
        <f t="shared" si="9"/>
        <v>1.1667857142857285E-2</v>
      </c>
      <c r="AD13" s="35">
        <f t="shared" si="10"/>
        <v>3.488357142857143E-2</v>
      </c>
      <c r="AE13" s="35">
        <f t="shared" si="10"/>
        <v>2.9835714285714292E-3</v>
      </c>
      <c r="AF13">
        <v>0.28249999999999997</v>
      </c>
      <c r="AG13">
        <v>-2.4500000000000001E-2</v>
      </c>
      <c r="AH13">
        <v>-9.7000000000000003E-3</v>
      </c>
      <c r="AI13" s="35">
        <f t="shared" si="11"/>
        <v>3.0425000000000091E-2</v>
      </c>
      <c r="AJ13" s="35">
        <f t="shared" si="12"/>
        <v>2.5883571428571429E-2</v>
      </c>
      <c r="AK13" s="35">
        <f t="shared" si="12"/>
        <v>1.1083571428571429E-2</v>
      </c>
      <c r="AL13">
        <v>0.1754</v>
      </c>
      <c r="AM13">
        <v>-4.5600000000000002E-2</v>
      </c>
      <c r="AN13">
        <v>1.34E-2</v>
      </c>
      <c r="AO13" s="35">
        <f t="shared" si="13"/>
        <v>1.5978571428570953E-3</v>
      </c>
      <c r="AP13" s="35">
        <f t="shared" si="14"/>
        <v>4.698357142857143E-2</v>
      </c>
      <c r="AQ13" s="35">
        <f t="shared" si="14"/>
        <v>1.4783571428571431E-2</v>
      </c>
      <c r="AR13">
        <v>9.8500000000000004E-2</v>
      </c>
      <c r="AS13">
        <v>-4.2500000000000003E-2</v>
      </c>
      <c r="AT13">
        <v>9.4999999999999998E-3</v>
      </c>
      <c r="AU13" s="35">
        <f t="shared" si="15"/>
        <v>9.504285714285729E-3</v>
      </c>
      <c r="AV13" s="35">
        <f t="shared" si="16"/>
        <v>4.3883571428571432E-2</v>
      </c>
      <c r="AW13" s="35">
        <f t="shared" si="16"/>
        <v>1.088357142857143E-2</v>
      </c>
      <c r="AX13">
        <v>0.1764</v>
      </c>
      <c r="AY13">
        <v>-5.9700000000000003E-2</v>
      </c>
      <c r="AZ13">
        <v>1.2E-2</v>
      </c>
      <c r="BA13" s="35">
        <f t="shared" si="17"/>
        <v>1.6838571428571397E-2</v>
      </c>
      <c r="BB13" s="35">
        <f t="shared" si="18"/>
        <v>6.1083571428571432E-2</v>
      </c>
      <c r="BC13" s="35">
        <f t="shared" si="18"/>
        <v>1.3383571428571429E-2</v>
      </c>
    </row>
    <row r="14" spans="1:55" ht="15">
      <c r="A14" s="1">
        <v>8</v>
      </c>
      <c r="B14">
        <v>0.29239999999999999</v>
      </c>
      <c r="C14">
        <v>-1.5299999999999999E-2</v>
      </c>
      <c r="D14">
        <v>-2.9999999999999997E-4</v>
      </c>
      <c r="E14" s="34">
        <f t="shared" si="0"/>
        <v>5.7078571428573199E-3</v>
      </c>
      <c r="F14" s="34">
        <f t="shared" si="1"/>
        <v>8.0785714285713621E-4</v>
      </c>
      <c r="G14" s="34">
        <f t="shared" si="2"/>
        <v>1.0835714285714294E-3</v>
      </c>
      <c r="H14">
        <v>0.23799999999999999</v>
      </c>
      <c r="I14">
        <v>-1.6999999999999999E-3</v>
      </c>
      <c r="J14">
        <v>0.02</v>
      </c>
      <c r="K14" s="35">
        <f t="shared" si="3"/>
        <v>2.5832857142857268E-2</v>
      </c>
      <c r="L14" s="35">
        <f t="shared" si="4"/>
        <v>3.0835714285714294E-3</v>
      </c>
      <c r="M14" s="35">
        <f t="shared" si="4"/>
        <v>2.1383571428571429E-2</v>
      </c>
      <c r="N14">
        <v>0.29580000000000001</v>
      </c>
      <c r="O14">
        <v>-4.5100000000000001E-2</v>
      </c>
      <c r="P14">
        <v>-4.1000000000000003E-3</v>
      </c>
      <c r="Q14" s="35">
        <f t="shared" si="5"/>
        <v>1.3315000000000021E-2</v>
      </c>
      <c r="R14" s="35">
        <f t="shared" si="6"/>
        <v>4.648357142857143E-2</v>
      </c>
      <c r="S14" s="35">
        <f t="shared" si="6"/>
        <v>5.4835714285714297E-3</v>
      </c>
      <c r="T14">
        <v>0.28810000000000002</v>
      </c>
      <c r="U14">
        <v>-4.1000000000000002E-2</v>
      </c>
      <c r="V14">
        <v>-9.9000000000000008E-3</v>
      </c>
      <c r="W14" s="35">
        <f t="shared" si="7"/>
        <v>1.2478571428571339E-2</v>
      </c>
      <c r="X14" s="35">
        <f t="shared" si="8"/>
        <v>4.238357142857143E-2</v>
      </c>
      <c r="Y14" s="35">
        <f t="shared" si="8"/>
        <v>1.1283571428571431E-2</v>
      </c>
      <c r="Z14">
        <v>0.25290000000000001</v>
      </c>
      <c r="AA14">
        <v>-3.7999999999999999E-2</v>
      </c>
      <c r="AB14">
        <v>1.0999999999999999E-2</v>
      </c>
      <c r="AC14" s="35">
        <f t="shared" si="9"/>
        <v>1.8967857142857258E-2</v>
      </c>
      <c r="AD14" s="35">
        <f t="shared" si="10"/>
        <v>3.9383571428571428E-2</v>
      </c>
      <c r="AE14" s="35">
        <f t="shared" si="10"/>
        <v>1.2383571428571428E-2</v>
      </c>
      <c r="AF14">
        <v>0.29630000000000001</v>
      </c>
      <c r="AG14">
        <v>-3.3000000000000002E-2</v>
      </c>
      <c r="AH14">
        <v>-1.18E-2</v>
      </c>
      <c r="AI14" s="35">
        <f t="shared" si="11"/>
        <v>4.4225000000000125E-2</v>
      </c>
      <c r="AJ14" s="35">
        <f t="shared" si="12"/>
        <v>3.438357142857143E-2</v>
      </c>
      <c r="AK14" s="35">
        <f t="shared" si="12"/>
        <v>1.318357142857143E-2</v>
      </c>
      <c r="AL14">
        <v>0.18940000000000001</v>
      </c>
      <c r="AM14">
        <v>-2.0799999999999999E-2</v>
      </c>
      <c r="AN14">
        <v>-4.1000000000000003E-3</v>
      </c>
      <c r="AO14" s="35">
        <f t="shared" si="13"/>
        <v>1.5597857142857108E-2</v>
      </c>
      <c r="AP14" s="35">
        <f t="shared" si="14"/>
        <v>2.2183571428571427E-2</v>
      </c>
      <c r="AQ14" s="35">
        <f t="shared" si="14"/>
        <v>5.4835714285714297E-3</v>
      </c>
      <c r="AR14">
        <v>0.1303</v>
      </c>
      <c r="AS14">
        <v>-9.2999999999999992E-3</v>
      </c>
      <c r="AT14">
        <v>-3.5999999999999997E-2</v>
      </c>
      <c r="AU14" s="35">
        <f t="shared" si="15"/>
        <v>2.2295714285714266E-2</v>
      </c>
      <c r="AV14" s="35">
        <f t="shared" si="16"/>
        <v>1.0683571428571428E-2</v>
      </c>
      <c r="AW14" s="35">
        <f t="shared" si="16"/>
        <v>3.7383571428571426E-2</v>
      </c>
      <c r="AX14">
        <v>0.18099999999999999</v>
      </c>
      <c r="AY14">
        <v>-4.0399999999999998E-2</v>
      </c>
      <c r="AZ14">
        <v>-5.0000000000000001E-4</v>
      </c>
      <c r="BA14" s="35">
        <f t="shared" si="17"/>
        <v>2.143857142857139E-2</v>
      </c>
      <c r="BB14" s="35">
        <f t="shared" si="18"/>
        <v>4.1783571428571427E-2</v>
      </c>
      <c r="BC14" s="35">
        <f t="shared" si="18"/>
        <v>8.8357142857142931E-4</v>
      </c>
    </row>
    <row r="15" spans="1:55" ht="15">
      <c r="A15" s="1">
        <v>9</v>
      </c>
      <c r="B15">
        <v>0.2858</v>
      </c>
      <c r="C15">
        <v>-2.1399999999999999E-2</v>
      </c>
      <c r="D15">
        <v>1.0999999999999999E-2</v>
      </c>
      <c r="E15" s="34">
        <f t="shared" si="0"/>
        <v>8.9214285714267483E-4</v>
      </c>
      <c r="F15" s="34">
        <f t="shared" si="1"/>
        <v>3.7507857142857134E-2</v>
      </c>
      <c r="G15" s="34">
        <f t="shared" si="2"/>
        <v>1.2383571428571428E-2</v>
      </c>
      <c r="H15">
        <v>0.24560000000000001</v>
      </c>
      <c r="I15">
        <v>3.0999999999999999E-3</v>
      </c>
      <c r="J15">
        <v>2.0299999999999999E-2</v>
      </c>
      <c r="K15" s="35">
        <f t="shared" si="3"/>
        <v>1.8232857142857245E-2</v>
      </c>
      <c r="L15" s="35">
        <f t="shared" si="4"/>
        <v>4.4835714285714288E-3</v>
      </c>
      <c r="M15" s="35">
        <f t="shared" si="4"/>
        <v>2.1683571428571427E-2</v>
      </c>
      <c r="N15">
        <v>0.28970000000000001</v>
      </c>
      <c r="O15">
        <v>-3.8300000000000001E-2</v>
      </c>
      <c r="P15">
        <v>-5.4999999999999997E-3</v>
      </c>
      <c r="Q15" s="35">
        <f t="shared" si="5"/>
        <v>7.2150000000000269E-3</v>
      </c>
      <c r="R15" s="35">
        <f t="shared" si="6"/>
        <v>3.9683571428571429E-2</v>
      </c>
      <c r="S15" s="35">
        <f t="shared" si="6"/>
        <v>6.883571428571429E-3</v>
      </c>
      <c r="T15">
        <v>0.29189999999999999</v>
      </c>
      <c r="U15">
        <v>-3.78E-2</v>
      </c>
      <c r="V15">
        <v>-1.2800000000000001E-2</v>
      </c>
      <c r="W15" s="35">
        <f t="shared" si="7"/>
        <v>1.6278571428571309E-2</v>
      </c>
      <c r="X15" s="35">
        <f t="shared" si="8"/>
        <v>3.9183571428571429E-2</v>
      </c>
      <c r="Y15" s="35">
        <f t="shared" si="8"/>
        <v>1.4183571428571431E-2</v>
      </c>
      <c r="Z15">
        <v>0.24529999999999999</v>
      </c>
      <c r="AA15">
        <v>-1.29E-2</v>
      </c>
      <c r="AB15">
        <v>3.7000000000000002E-3</v>
      </c>
      <c r="AC15" s="35">
        <f t="shared" si="9"/>
        <v>2.6567857142857282E-2</v>
      </c>
      <c r="AD15" s="35">
        <f t="shared" si="10"/>
        <v>1.428357142857143E-2</v>
      </c>
      <c r="AE15" s="35">
        <f t="shared" si="10"/>
        <v>5.0835714285714295E-3</v>
      </c>
      <c r="AF15">
        <v>0.28339999999999999</v>
      </c>
      <c r="AG15">
        <v>-3.4299999999999997E-2</v>
      </c>
      <c r="AH15">
        <v>-2.3900000000000001E-2</v>
      </c>
      <c r="AI15" s="35">
        <f t="shared" si="11"/>
        <v>3.1325000000000103E-2</v>
      </c>
      <c r="AJ15" s="35">
        <f t="shared" si="12"/>
        <v>3.5683571428571426E-2</v>
      </c>
      <c r="AK15" s="35">
        <f t="shared" si="12"/>
        <v>2.528357142857143E-2</v>
      </c>
      <c r="AL15">
        <v>0.21959999999999999</v>
      </c>
      <c r="AM15">
        <v>-4.8800000000000003E-2</v>
      </c>
      <c r="AN15">
        <v>-1.38E-2</v>
      </c>
      <c r="AO15" s="35">
        <f t="shared" si="13"/>
        <v>4.5797857142857085E-2</v>
      </c>
      <c r="AP15" s="35">
        <f t="shared" si="14"/>
        <v>5.0183571428571432E-2</v>
      </c>
      <c r="AQ15" s="35">
        <f t="shared" si="14"/>
        <v>1.5183571428571428E-2</v>
      </c>
      <c r="AR15">
        <v>8.1600000000000006E-2</v>
      </c>
      <c r="AS15">
        <v>-9.7999999999999997E-3</v>
      </c>
      <c r="AT15">
        <v>-1.78E-2</v>
      </c>
      <c r="AU15" s="35">
        <f t="shared" si="15"/>
        <v>2.6404285714285727E-2</v>
      </c>
      <c r="AV15" s="35">
        <f t="shared" si="16"/>
        <v>1.1183571428571428E-2</v>
      </c>
      <c r="AW15" s="35">
        <f t="shared" si="16"/>
        <v>1.9183571428571428E-2</v>
      </c>
      <c r="AX15">
        <v>0.16</v>
      </c>
      <c r="AY15">
        <v>-7.7899999999999997E-2</v>
      </c>
      <c r="AZ15">
        <v>-1.37E-2</v>
      </c>
      <c r="BA15" s="35">
        <f t="shared" si="17"/>
        <v>4.385714285713993E-4</v>
      </c>
      <c r="BB15" s="35">
        <f t="shared" si="18"/>
        <v>7.9283571428571425E-2</v>
      </c>
      <c r="BC15" s="35">
        <f t="shared" si="18"/>
        <v>1.5083571428571429E-2</v>
      </c>
    </row>
    <row r="16" spans="1:55" ht="15">
      <c r="A16" s="1">
        <v>10</v>
      </c>
      <c r="B16">
        <v>0.28260000000000002</v>
      </c>
      <c r="C16">
        <v>-1.4E-2</v>
      </c>
      <c r="D16">
        <v>4.5999999999999999E-3</v>
      </c>
      <c r="E16" s="34">
        <f t="shared" si="0"/>
        <v>4.0921428571426555E-3</v>
      </c>
      <c r="F16" s="34">
        <f t="shared" si="1"/>
        <v>2.1078571428571353E-3</v>
      </c>
      <c r="G16" s="34">
        <f t="shared" si="2"/>
        <v>5.9835714285714292E-3</v>
      </c>
      <c r="H16">
        <v>0.2717</v>
      </c>
      <c r="I16">
        <v>-9.7000000000000003E-3</v>
      </c>
      <c r="J16">
        <v>2.3199999999999998E-2</v>
      </c>
      <c r="K16" s="35">
        <f t="shared" si="3"/>
        <v>7.8671428571427393E-3</v>
      </c>
      <c r="L16" s="35">
        <f t="shared" si="4"/>
        <v>1.1083571428571429E-2</v>
      </c>
      <c r="M16" s="35">
        <f t="shared" si="4"/>
        <v>2.4583571428571427E-2</v>
      </c>
      <c r="N16">
        <v>0.27660000000000001</v>
      </c>
      <c r="O16">
        <v>-3.7199999999999997E-2</v>
      </c>
      <c r="P16">
        <v>-3.3E-3</v>
      </c>
      <c r="Q16" s="35">
        <f t="shared" si="5"/>
        <v>5.8849999999999736E-3</v>
      </c>
      <c r="R16" s="35">
        <f t="shared" si="6"/>
        <v>3.8583571428571425E-2</v>
      </c>
      <c r="S16" s="35">
        <f t="shared" si="6"/>
        <v>4.6835714285714293E-3</v>
      </c>
      <c r="T16">
        <v>0.27389999999999998</v>
      </c>
      <c r="U16">
        <v>-1.9300000000000001E-2</v>
      </c>
      <c r="V16">
        <v>-1.11E-2</v>
      </c>
      <c r="W16" s="35">
        <f t="shared" si="7"/>
        <v>1.721428571428707E-3</v>
      </c>
      <c r="X16" s="35">
        <f t="shared" si="8"/>
        <v>2.068357142857143E-2</v>
      </c>
      <c r="Y16" s="35">
        <f t="shared" si="8"/>
        <v>1.2483571428571431E-2</v>
      </c>
      <c r="Z16">
        <v>0.2424</v>
      </c>
      <c r="AA16">
        <v>-3.9699999999999999E-2</v>
      </c>
      <c r="AB16">
        <v>1.0200000000000001E-2</v>
      </c>
      <c r="AC16" s="35">
        <f t="shared" si="9"/>
        <v>2.9467857142857268E-2</v>
      </c>
      <c r="AD16" s="35">
        <f t="shared" si="10"/>
        <v>4.1083571428571428E-2</v>
      </c>
      <c r="AE16" s="35">
        <f t="shared" si="10"/>
        <v>1.1583571428571429E-2</v>
      </c>
      <c r="AF16">
        <v>0.28110000000000002</v>
      </c>
      <c r="AG16">
        <v>-4.5900000000000003E-2</v>
      </c>
      <c r="AH16">
        <v>-1.6E-2</v>
      </c>
      <c r="AI16" s="35">
        <f t="shared" si="11"/>
        <v>2.9025000000000134E-2</v>
      </c>
      <c r="AJ16" s="35">
        <f t="shared" si="12"/>
        <v>4.7283571428571432E-2</v>
      </c>
      <c r="AK16" s="35">
        <f t="shared" si="12"/>
        <v>1.7383571428571429E-2</v>
      </c>
      <c r="AL16">
        <v>0.21029999999999999</v>
      </c>
      <c r="AM16">
        <v>-6.5500000000000003E-2</v>
      </c>
      <c r="AN16">
        <v>-1.61E-2</v>
      </c>
      <c r="AO16" s="35">
        <f t="shared" si="13"/>
        <v>3.6497857142857082E-2</v>
      </c>
      <c r="AP16" s="35">
        <f t="shared" si="14"/>
        <v>6.6883571428571431E-2</v>
      </c>
      <c r="AQ16" s="35">
        <f t="shared" si="14"/>
        <v>1.7483571428571428E-2</v>
      </c>
      <c r="AR16">
        <v>5.6899999999999999E-2</v>
      </c>
      <c r="AS16">
        <v>-1.3899999999999999E-2</v>
      </c>
      <c r="AT16">
        <v>1.7899999999999999E-2</v>
      </c>
      <c r="AU16" s="35">
        <f t="shared" si="15"/>
        <v>5.1104285714285734E-2</v>
      </c>
      <c r="AV16" s="35">
        <f t="shared" si="16"/>
        <v>1.5283571428571428E-2</v>
      </c>
      <c r="AW16" s="35">
        <f t="shared" si="16"/>
        <v>1.9283571428571428E-2</v>
      </c>
      <c r="AX16">
        <v>0.16139999999999999</v>
      </c>
      <c r="AY16">
        <v>2.23E-2</v>
      </c>
      <c r="AZ16">
        <v>1.6E-2</v>
      </c>
      <c r="BA16" s="35">
        <f t="shared" si="17"/>
        <v>1.8385714285713839E-3</v>
      </c>
      <c r="BB16" s="35">
        <f t="shared" si="18"/>
        <v>2.3683571428571429E-2</v>
      </c>
      <c r="BC16" s="35">
        <f t="shared" si="18"/>
        <v>1.7383571428571429E-2</v>
      </c>
    </row>
    <row r="17" spans="1:55" ht="15">
      <c r="A17" s="1">
        <v>11</v>
      </c>
      <c r="B17">
        <v>0.28299999999999997</v>
      </c>
      <c r="C17">
        <v>-1.6899999999999998E-2</v>
      </c>
      <c r="D17">
        <v>-2.2000000000000001E-3</v>
      </c>
      <c r="E17" s="34">
        <f t="shared" si="0"/>
        <v>3.6921428571426995E-3</v>
      </c>
      <c r="F17" s="34">
        <f t="shared" si="1"/>
        <v>3.300785714285713E-2</v>
      </c>
      <c r="G17" s="34">
        <f t="shared" si="2"/>
        <v>3.5835714285714295E-3</v>
      </c>
      <c r="H17">
        <v>0.25440000000000002</v>
      </c>
      <c r="I17">
        <v>-3.5999999999999997E-2</v>
      </c>
      <c r="J17">
        <v>9.7999999999999997E-3</v>
      </c>
      <c r="K17" s="35">
        <f t="shared" si="3"/>
        <v>9.4328571428572427E-3</v>
      </c>
      <c r="L17" s="35">
        <f t="shared" si="4"/>
        <v>3.7383571428571426E-2</v>
      </c>
      <c r="M17" s="35">
        <f t="shared" si="4"/>
        <v>1.1183571428571428E-2</v>
      </c>
      <c r="N17">
        <v>0.28289999999999998</v>
      </c>
      <c r="O17">
        <v>-3.9899999999999998E-2</v>
      </c>
      <c r="P17">
        <v>-3.5000000000000001E-3</v>
      </c>
      <c r="Q17" s="35">
        <f t="shared" si="5"/>
        <v>4.149999999999987E-4</v>
      </c>
      <c r="R17" s="35">
        <f t="shared" si="6"/>
        <v>4.1283571428571426E-2</v>
      </c>
      <c r="S17" s="35">
        <f t="shared" si="6"/>
        <v>4.8835714285714298E-3</v>
      </c>
      <c r="T17">
        <v>0.28520000000000001</v>
      </c>
      <c r="U17">
        <v>-3.1E-2</v>
      </c>
      <c r="V17">
        <v>3.3E-3</v>
      </c>
      <c r="W17" s="35">
        <f t="shared" si="7"/>
        <v>9.5785714285713253E-3</v>
      </c>
      <c r="X17" s="35">
        <f t="shared" si="8"/>
        <v>3.2383571428571428E-2</v>
      </c>
      <c r="Y17" s="35">
        <f t="shared" si="8"/>
        <v>4.6835714285714293E-3</v>
      </c>
      <c r="Z17">
        <v>0.25390000000000001</v>
      </c>
      <c r="AA17">
        <v>-2.5100000000000001E-2</v>
      </c>
      <c r="AB17">
        <v>1.18E-2</v>
      </c>
      <c r="AC17" s="35">
        <f t="shared" si="9"/>
        <v>1.7967857142857258E-2</v>
      </c>
      <c r="AD17" s="35">
        <f t="shared" si="10"/>
        <v>2.6483571428571429E-2</v>
      </c>
      <c r="AE17" s="35">
        <f t="shared" si="10"/>
        <v>1.318357142857143E-2</v>
      </c>
      <c r="AF17">
        <v>0.26590000000000003</v>
      </c>
      <c r="AG17">
        <v>-1.89E-2</v>
      </c>
      <c r="AH17">
        <v>6.1999999999999998E-3</v>
      </c>
      <c r="AI17" s="35">
        <f t="shared" si="11"/>
        <v>1.3825000000000143E-2</v>
      </c>
      <c r="AJ17" s="35">
        <f t="shared" si="12"/>
        <v>2.0283571428571429E-2</v>
      </c>
      <c r="AK17" s="35">
        <f t="shared" si="12"/>
        <v>7.5835714285714291E-3</v>
      </c>
      <c r="AL17">
        <v>0.1762</v>
      </c>
      <c r="AM17">
        <v>-7.4099999999999999E-2</v>
      </c>
      <c r="AN17">
        <v>-1.1999999999999999E-3</v>
      </c>
      <c r="AO17" s="35">
        <f t="shared" si="13"/>
        <v>2.3978571428570905E-3</v>
      </c>
      <c r="AP17" s="35">
        <f t="shared" si="14"/>
        <v>7.5483571428571428E-2</v>
      </c>
      <c r="AQ17" s="35">
        <f t="shared" si="14"/>
        <v>1.8357142857142942E-4</v>
      </c>
      <c r="AR17">
        <v>7.4399999999999994E-2</v>
      </c>
      <c r="AS17">
        <v>-4.8999999999999998E-3</v>
      </c>
      <c r="AT17">
        <v>2.9000000000000001E-2</v>
      </c>
      <c r="AU17" s="35">
        <f t="shared" si="15"/>
        <v>3.3604285714285739E-2</v>
      </c>
      <c r="AV17" s="35">
        <f t="shared" si="16"/>
        <v>6.2835714285714292E-3</v>
      </c>
      <c r="AW17" s="35">
        <f t="shared" si="16"/>
        <v>3.038357142857143E-2</v>
      </c>
      <c r="AX17">
        <v>0.17749999999999999</v>
      </c>
      <c r="AY17">
        <v>-1.6400000000000001E-2</v>
      </c>
      <c r="AZ17">
        <v>-1.5299999999999999E-2</v>
      </c>
      <c r="BA17" s="35">
        <f t="shared" si="17"/>
        <v>1.7938571428571387E-2</v>
      </c>
      <c r="BB17" s="35">
        <f t="shared" si="18"/>
        <v>1.778357142857143E-2</v>
      </c>
      <c r="BC17" s="35">
        <f t="shared" si="18"/>
        <v>1.668357142857143E-2</v>
      </c>
    </row>
    <row r="18" spans="1:55" ht="15">
      <c r="A18" s="1">
        <v>12</v>
      </c>
      <c r="B18">
        <v>0.29320000000000002</v>
      </c>
      <c r="C18">
        <v>-1.5699999999999999E-2</v>
      </c>
      <c r="D18">
        <v>1.4E-3</v>
      </c>
      <c r="E18" s="34">
        <f t="shared" si="0"/>
        <v>6.5078571428573428E-3</v>
      </c>
      <c r="F18" s="34">
        <f t="shared" si="1"/>
        <v>4.078571428571369E-4</v>
      </c>
      <c r="G18" s="34">
        <f t="shared" si="2"/>
        <v>2.7835714285714295E-3</v>
      </c>
      <c r="H18">
        <v>0.25669999999999998</v>
      </c>
      <c r="I18">
        <v>-7.7000000000000002E-3</v>
      </c>
      <c r="J18">
        <v>3.1699999999999999E-2</v>
      </c>
      <c r="K18" s="35">
        <f t="shared" si="3"/>
        <v>7.132857142857274E-3</v>
      </c>
      <c r="L18" s="35">
        <f t="shared" si="4"/>
        <v>9.0835714285714304E-3</v>
      </c>
      <c r="M18" s="35">
        <f t="shared" si="4"/>
        <v>3.3083571428571427E-2</v>
      </c>
      <c r="N18">
        <v>0.26290000000000002</v>
      </c>
      <c r="O18">
        <v>-4.4600000000000001E-2</v>
      </c>
      <c r="P18">
        <v>-7.7000000000000002E-3</v>
      </c>
      <c r="Q18" s="35">
        <f t="shared" si="5"/>
        <v>1.9584999999999964E-2</v>
      </c>
      <c r="R18" s="35">
        <f t="shared" si="6"/>
        <v>4.5983571428571429E-2</v>
      </c>
      <c r="S18" s="35">
        <f t="shared" si="6"/>
        <v>9.0835714285714304E-3</v>
      </c>
      <c r="T18">
        <v>0.2964</v>
      </c>
      <c r="U18">
        <v>-2.3900000000000001E-2</v>
      </c>
      <c r="V18">
        <v>-6.0000000000000001E-3</v>
      </c>
      <c r="W18" s="35">
        <f t="shared" si="7"/>
        <v>2.0778571428571313E-2</v>
      </c>
      <c r="X18" s="35">
        <f t="shared" si="8"/>
        <v>2.528357142857143E-2</v>
      </c>
      <c r="Y18" s="35">
        <f t="shared" si="8"/>
        <v>7.3835714285714294E-3</v>
      </c>
      <c r="Z18">
        <v>0.2555</v>
      </c>
      <c r="AA18">
        <v>-1.26E-2</v>
      </c>
      <c r="AB18">
        <v>9.4999999999999998E-3</v>
      </c>
      <c r="AC18" s="35">
        <f t="shared" si="9"/>
        <v>1.6367857142857267E-2</v>
      </c>
      <c r="AD18" s="35">
        <f t="shared" si="10"/>
        <v>1.3983571428571429E-2</v>
      </c>
      <c r="AE18" s="35">
        <f t="shared" si="10"/>
        <v>1.088357142857143E-2</v>
      </c>
      <c r="AF18">
        <v>0.27150000000000002</v>
      </c>
      <c r="AG18">
        <v>-2.63E-2</v>
      </c>
      <c r="AH18">
        <v>1.14E-2</v>
      </c>
      <c r="AI18" s="35">
        <f t="shared" si="11"/>
        <v>1.9425000000000137E-2</v>
      </c>
      <c r="AJ18" s="35">
        <f t="shared" si="12"/>
        <v>2.7683571428571429E-2</v>
      </c>
      <c r="AK18" s="35">
        <f t="shared" si="12"/>
        <v>1.2783571428571429E-2</v>
      </c>
      <c r="AL18">
        <v>0.19900000000000001</v>
      </c>
      <c r="AM18">
        <v>-3.8199999999999998E-2</v>
      </c>
      <c r="AN18">
        <v>-5.0000000000000001E-4</v>
      </c>
      <c r="AO18" s="35">
        <f t="shared" si="13"/>
        <v>2.5197857142857105E-2</v>
      </c>
      <c r="AP18" s="35">
        <f t="shared" si="14"/>
        <v>3.9583571428571426E-2</v>
      </c>
      <c r="AQ18" s="35">
        <f t="shared" si="14"/>
        <v>8.8357142857142931E-4</v>
      </c>
      <c r="AR18">
        <v>4.8599999999999997E-2</v>
      </c>
      <c r="AS18">
        <v>2.6200000000000001E-2</v>
      </c>
      <c r="AT18">
        <v>5.1999999999999998E-3</v>
      </c>
      <c r="AU18" s="35">
        <f t="shared" si="15"/>
        <v>5.9404285714285736E-2</v>
      </c>
      <c r="AV18" s="35">
        <f t="shared" si="16"/>
        <v>2.758357142857143E-2</v>
      </c>
      <c r="AW18" s="35">
        <f t="shared" si="16"/>
        <v>6.5835714285714291E-3</v>
      </c>
      <c r="AX18">
        <v>0.13669999999999999</v>
      </c>
      <c r="AY18">
        <v>1.09E-2</v>
      </c>
      <c r="AZ18">
        <v>0</v>
      </c>
      <c r="BA18" s="35">
        <f t="shared" si="17"/>
        <v>2.2861428571428616E-2</v>
      </c>
      <c r="BB18" s="35">
        <f t="shared" si="18"/>
        <v>1.2283571428571428E-2</v>
      </c>
      <c r="BC18" s="35">
        <f t="shared" si="18"/>
        <v>1.3835714285714293E-3</v>
      </c>
    </row>
    <row r="19" spans="1:55" ht="15">
      <c r="A19" s="1">
        <v>13</v>
      </c>
      <c r="B19">
        <v>0.26150000000000001</v>
      </c>
      <c r="C19">
        <v>-2.93E-2</v>
      </c>
      <c r="D19">
        <v>6.1000000000000004E-3</v>
      </c>
      <c r="E19" s="34">
        <f t="shared" si="0"/>
        <v>2.5192142857142663E-2</v>
      </c>
      <c r="F19" s="34">
        <f t="shared" si="1"/>
        <v>4.5407857142857139E-2</v>
      </c>
      <c r="G19" s="34">
        <f t="shared" si="2"/>
        <v>7.4835714285714297E-3</v>
      </c>
      <c r="H19">
        <v>0.2382</v>
      </c>
      <c r="I19">
        <v>2.5000000000000001E-3</v>
      </c>
      <c r="J19">
        <v>1.6999999999999999E-3</v>
      </c>
      <c r="K19" s="35">
        <f t="shared" si="3"/>
        <v>2.5632857142857263E-2</v>
      </c>
      <c r="L19" s="35">
        <f t="shared" si="4"/>
        <v>3.8835714285714294E-3</v>
      </c>
      <c r="M19" s="35">
        <f t="shared" si="4"/>
        <v>3.0835714285714294E-3</v>
      </c>
      <c r="N19">
        <v>0.25340000000000001</v>
      </c>
      <c r="O19">
        <v>-3.1399999999999997E-2</v>
      </c>
      <c r="P19">
        <v>1.12E-2</v>
      </c>
      <c r="Q19" s="35">
        <f t="shared" si="5"/>
        <v>2.9084999999999972E-2</v>
      </c>
      <c r="R19" s="35">
        <f t="shared" si="6"/>
        <v>3.2783571428571426E-2</v>
      </c>
      <c r="S19" s="35">
        <f t="shared" si="6"/>
        <v>1.258357142857143E-2</v>
      </c>
      <c r="T19">
        <v>0.28849999999999998</v>
      </c>
      <c r="U19">
        <v>-2.3699999999999999E-2</v>
      </c>
      <c r="V19">
        <v>-7.3000000000000001E-3</v>
      </c>
      <c r="W19" s="35">
        <f t="shared" si="7"/>
        <v>1.2878571428571295E-2</v>
      </c>
      <c r="X19" s="35">
        <f t="shared" si="8"/>
        <v>2.5083571428571427E-2</v>
      </c>
      <c r="Y19" s="35">
        <f t="shared" si="8"/>
        <v>8.6835714285714294E-3</v>
      </c>
      <c r="Z19">
        <v>0.25779999999999997</v>
      </c>
      <c r="AA19">
        <v>-3.2099999999999997E-2</v>
      </c>
      <c r="AB19">
        <v>1.2200000000000001E-2</v>
      </c>
      <c r="AC19" s="35">
        <f t="shared" si="9"/>
        <v>1.4067857142857298E-2</v>
      </c>
      <c r="AD19" s="35">
        <f t="shared" si="10"/>
        <v>3.3483571428571425E-2</v>
      </c>
      <c r="AE19" s="35">
        <f t="shared" si="10"/>
        <v>1.3583571428571431E-2</v>
      </c>
      <c r="AF19">
        <v>0.2697</v>
      </c>
      <c r="AG19">
        <v>-8.0000000000000002E-3</v>
      </c>
      <c r="AH19">
        <v>-6.0000000000000001E-3</v>
      </c>
      <c r="AI19" s="35">
        <f t="shared" si="11"/>
        <v>1.7625000000000113E-2</v>
      </c>
      <c r="AJ19" s="35">
        <f t="shared" si="12"/>
        <v>9.3835714285714286E-3</v>
      </c>
      <c r="AK19" s="35">
        <f t="shared" si="12"/>
        <v>7.3835714285714294E-3</v>
      </c>
      <c r="AL19">
        <v>0.20419999999999999</v>
      </c>
      <c r="AM19">
        <v>-1.55E-2</v>
      </c>
      <c r="AN19">
        <v>-2.8999999999999998E-3</v>
      </c>
      <c r="AO19" s="35">
        <f t="shared" si="13"/>
        <v>3.0397857142857088E-2</v>
      </c>
      <c r="AP19" s="35">
        <f t="shared" si="14"/>
        <v>1.6883571428571428E-2</v>
      </c>
      <c r="AQ19" s="35">
        <f t="shared" si="14"/>
        <v>4.2835714285714291E-3</v>
      </c>
      <c r="AR19">
        <v>9.0899999999999995E-2</v>
      </c>
      <c r="AS19">
        <v>2.9899999999999999E-2</v>
      </c>
      <c r="AT19">
        <v>-1.8E-3</v>
      </c>
      <c r="AU19" s="35">
        <f t="shared" si="15"/>
        <v>1.7104285714285739E-2</v>
      </c>
      <c r="AV19" s="35">
        <f t="shared" si="16"/>
        <v>3.1283571428571431E-2</v>
      </c>
      <c r="AW19" s="35">
        <f t="shared" si="16"/>
        <v>3.1835714285714293E-3</v>
      </c>
      <c r="AX19">
        <v>0.17460000000000001</v>
      </c>
      <c r="AY19">
        <v>-3.44E-2</v>
      </c>
      <c r="AZ19">
        <v>-2.2200000000000001E-2</v>
      </c>
      <c r="BA19" s="35">
        <f t="shared" si="17"/>
        <v>1.5038571428571401E-2</v>
      </c>
      <c r="BB19" s="35">
        <f t="shared" si="18"/>
        <v>3.5783571428571428E-2</v>
      </c>
      <c r="BC19" s="35">
        <f t="shared" si="18"/>
        <v>2.3583571428571429E-2</v>
      </c>
    </row>
    <row r="20" spans="1:55" ht="15">
      <c r="A20" s="1">
        <v>14</v>
      </c>
      <c r="B20">
        <v>0.29859999999999998</v>
      </c>
      <c r="C20">
        <v>-1.4800000000000001E-2</v>
      </c>
      <c r="D20">
        <v>-3.5000000000000001E-3</v>
      </c>
      <c r="E20" s="34">
        <f t="shared" si="0"/>
        <v>1.1907857142857303E-2</v>
      </c>
      <c r="F20" s="34">
        <f t="shared" si="1"/>
        <v>1.3078571428571349E-3</v>
      </c>
      <c r="G20" s="34">
        <f t="shared" si="2"/>
        <v>4.8835714285714298E-3</v>
      </c>
      <c r="H20">
        <v>0.27310000000000001</v>
      </c>
      <c r="I20">
        <v>1.01E-2</v>
      </c>
      <c r="J20">
        <v>2.4299999999999999E-2</v>
      </c>
      <c r="K20" s="35">
        <f t="shared" si="3"/>
        <v>9.2671428571427517E-3</v>
      </c>
      <c r="L20" s="35">
        <f t="shared" si="4"/>
        <v>1.148357142857143E-2</v>
      </c>
      <c r="M20" s="35">
        <f t="shared" si="4"/>
        <v>2.5683571428571427E-2</v>
      </c>
      <c r="N20">
        <v>0.24660000000000001</v>
      </c>
      <c r="O20">
        <v>-6.0000000000000001E-3</v>
      </c>
      <c r="P20">
        <v>1.0800000000000001E-2</v>
      </c>
      <c r="Q20" s="35">
        <f t="shared" si="5"/>
        <v>3.5884999999999972E-2</v>
      </c>
      <c r="R20" s="35">
        <f t="shared" si="6"/>
        <v>7.3835714285714294E-3</v>
      </c>
      <c r="S20" s="35">
        <f t="shared" si="6"/>
        <v>1.2183571428571429E-2</v>
      </c>
      <c r="T20">
        <v>0.2984</v>
      </c>
      <c r="U20">
        <v>-8.2000000000000007E-3</v>
      </c>
      <c r="V20">
        <v>5.5999999999999999E-3</v>
      </c>
      <c r="W20" s="35">
        <f t="shared" si="7"/>
        <v>2.2778571428571315E-2</v>
      </c>
      <c r="X20" s="35">
        <f t="shared" si="8"/>
        <v>9.5835714285714309E-3</v>
      </c>
      <c r="Y20" s="35">
        <f t="shared" si="8"/>
        <v>6.9835714285714293E-3</v>
      </c>
      <c r="Z20">
        <v>0.26040000000000002</v>
      </c>
      <c r="AA20">
        <v>-6.1999999999999998E-3</v>
      </c>
      <c r="AB20">
        <v>2.7000000000000001E-3</v>
      </c>
      <c r="AC20" s="35">
        <f t="shared" si="9"/>
        <v>1.1467857142857252E-2</v>
      </c>
      <c r="AD20" s="35">
        <f t="shared" si="10"/>
        <v>7.5835714285714291E-3</v>
      </c>
      <c r="AE20" s="35">
        <f t="shared" si="10"/>
        <v>4.0835714285714295E-3</v>
      </c>
      <c r="AF20">
        <v>0.26700000000000002</v>
      </c>
      <c r="AG20">
        <v>-4.1000000000000002E-2</v>
      </c>
      <c r="AH20">
        <v>-2.7900000000000001E-2</v>
      </c>
      <c r="AI20" s="35">
        <f t="shared" si="11"/>
        <v>1.4925000000000133E-2</v>
      </c>
      <c r="AJ20" s="35">
        <f t="shared" si="12"/>
        <v>4.238357142857143E-2</v>
      </c>
      <c r="AK20" s="35">
        <f t="shared" si="12"/>
        <v>2.928357142857143E-2</v>
      </c>
      <c r="AL20">
        <v>0.15409999999999999</v>
      </c>
      <c r="AM20">
        <v>-2.2100000000000002E-2</v>
      </c>
      <c r="AN20">
        <v>5.8999999999999999E-3</v>
      </c>
      <c r="AO20" s="35">
        <f t="shared" si="13"/>
        <v>1.9702142857142918E-2</v>
      </c>
      <c r="AP20" s="35">
        <f t="shared" si="14"/>
        <v>2.348357142857143E-2</v>
      </c>
      <c r="AQ20" s="35">
        <f t="shared" si="14"/>
        <v>7.2835714285714292E-3</v>
      </c>
      <c r="AR20">
        <v>0.1714</v>
      </c>
      <c r="AS20">
        <v>-7.3099999999999998E-2</v>
      </c>
      <c r="AT20">
        <v>-2.7699999999999999E-2</v>
      </c>
      <c r="AU20" s="35">
        <f t="shared" si="15"/>
        <v>6.3395714285714264E-2</v>
      </c>
      <c r="AV20" s="35">
        <f t="shared" si="16"/>
        <v>7.4483571428571427E-2</v>
      </c>
      <c r="AW20" s="35">
        <f t="shared" si="16"/>
        <v>2.9083571428571427E-2</v>
      </c>
      <c r="AX20">
        <v>0.15390000000000001</v>
      </c>
      <c r="AY20">
        <v>-0.10199999999999999</v>
      </c>
      <c r="AZ20">
        <v>-5.0000000000000001E-3</v>
      </c>
      <c r="BA20" s="35">
        <f t="shared" si="17"/>
        <v>5.661428571428595E-3</v>
      </c>
      <c r="BB20" s="35">
        <f t="shared" si="18"/>
        <v>0.10338357142857142</v>
      </c>
      <c r="BC20" s="35">
        <f t="shared" si="18"/>
        <v>6.3835714285714294E-3</v>
      </c>
    </row>
    <row r="21" spans="1:55" ht="15">
      <c r="A21" s="1">
        <v>15</v>
      </c>
      <c r="B21">
        <v>0.2823</v>
      </c>
      <c r="C21">
        <v>-1.55E-2</v>
      </c>
      <c r="D21">
        <v>2.3099999999999999E-2</v>
      </c>
      <c r="E21" s="34">
        <f t="shared" si="0"/>
        <v>4.3921428571426779E-3</v>
      </c>
      <c r="F21" s="34">
        <f t="shared" si="1"/>
        <v>6.0785714285713568E-4</v>
      </c>
      <c r="G21" s="34">
        <f t="shared" si="2"/>
        <v>2.4483571428571427E-2</v>
      </c>
      <c r="H21">
        <v>0.28139999999999998</v>
      </c>
      <c r="I21">
        <v>-8.9999999999999998E-4</v>
      </c>
      <c r="J21">
        <v>2.8500000000000001E-2</v>
      </c>
      <c r="K21" s="35">
        <f t="shared" si="3"/>
        <v>1.7567142857142726E-2</v>
      </c>
      <c r="L21" s="35">
        <f t="shared" si="4"/>
        <v>4.8357142857142934E-4</v>
      </c>
      <c r="M21" s="35">
        <f t="shared" si="4"/>
        <v>2.9883571428571429E-2</v>
      </c>
      <c r="N21">
        <v>0.26279999999999998</v>
      </c>
      <c r="O21">
        <v>-4.07E-2</v>
      </c>
      <c r="P21">
        <v>7.1000000000000004E-3</v>
      </c>
      <c r="Q21" s="35">
        <f t="shared" si="5"/>
        <v>1.9685000000000008E-2</v>
      </c>
      <c r="R21" s="35">
        <f t="shared" si="6"/>
        <v>4.2083571428571429E-2</v>
      </c>
      <c r="S21" s="35">
        <f t="shared" si="6"/>
        <v>8.4835714285714306E-3</v>
      </c>
      <c r="T21">
        <v>0.30399999999999999</v>
      </c>
      <c r="U21">
        <v>-2.3599999999999999E-2</v>
      </c>
      <c r="V21">
        <v>-8.0000000000000002E-3</v>
      </c>
      <c r="W21" s="35">
        <f t="shared" si="7"/>
        <v>2.8378571428571309E-2</v>
      </c>
      <c r="X21" s="35">
        <f t="shared" si="8"/>
        <v>2.4983571428571428E-2</v>
      </c>
      <c r="Y21" s="35">
        <f t="shared" si="8"/>
        <v>9.3835714285714286E-3</v>
      </c>
      <c r="Z21">
        <v>0.28100000000000003</v>
      </c>
      <c r="AA21">
        <v>-3.5299999999999998E-2</v>
      </c>
      <c r="AB21">
        <v>1.37E-2</v>
      </c>
      <c r="AC21" s="35">
        <f t="shared" si="9"/>
        <v>9.1321428571427554E-3</v>
      </c>
      <c r="AD21" s="35">
        <f t="shared" si="10"/>
        <v>3.6683571428571426E-2</v>
      </c>
      <c r="AE21" s="35">
        <f t="shared" si="10"/>
        <v>1.5083571428571429E-2</v>
      </c>
      <c r="AF21">
        <v>0.2596</v>
      </c>
      <c r="AG21">
        <v>-1.6E-2</v>
      </c>
      <c r="AH21">
        <v>3.8999999999999998E-3</v>
      </c>
      <c r="AI21" s="35">
        <f t="shared" si="11"/>
        <v>7.5250000000001149E-3</v>
      </c>
      <c r="AJ21" s="35">
        <f t="shared" si="12"/>
        <v>1.7383571428571429E-2</v>
      </c>
      <c r="AK21" s="35">
        <f t="shared" si="12"/>
        <v>5.2835714285714291E-3</v>
      </c>
      <c r="AL21">
        <v>0.1477</v>
      </c>
      <c r="AM21">
        <v>-4.2599999999999999E-2</v>
      </c>
      <c r="AN21">
        <v>1.4800000000000001E-2</v>
      </c>
      <c r="AO21" s="35">
        <f t="shared" si="13"/>
        <v>2.6102142857142907E-2</v>
      </c>
      <c r="AP21" s="35">
        <f t="shared" si="14"/>
        <v>4.3983571428571427E-2</v>
      </c>
      <c r="AQ21" s="35">
        <f t="shared" si="14"/>
        <v>1.6183571428571429E-2</v>
      </c>
      <c r="AR21">
        <v>0.1195</v>
      </c>
      <c r="AS21">
        <v>-5.33E-2</v>
      </c>
      <c r="AT21">
        <v>4.4999999999999997E-3</v>
      </c>
      <c r="AU21" s="35">
        <f t="shared" si="15"/>
        <v>1.1495714285714262E-2</v>
      </c>
      <c r="AV21" s="35">
        <f t="shared" si="16"/>
        <v>5.4683571428571429E-2</v>
      </c>
      <c r="AW21" s="35">
        <f t="shared" si="16"/>
        <v>5.883571428571429E-3</v>
      </c>
      <c r="AX21">
        <v>0.1404</v>
      </c>
      <c r="AY21">
        <v>4.0000000000000002E-4</v>
      </c>
      <c r="AZ21">
        <v>3.78E-2</v>
      </c>
      <c r="BA21" s="35">
        <f t="shared" si="17"/>
        <v>1.9161428571428607E-2</v>
      </c>
      <c r="BB21" s="35">
        <f t="shared" si="18"/>
        <v>1.7835714285714293E-3</v>
      </c>
      <c r="BC21" s="35">
        <f t="shared" si="18"/>
        <v>3.9183571428571429E-2</v>
      </c>
    </row>
    <row r="22" spans="1:55" ht="15">
      <c r="A22" s="1">
        <v>16</v>
      </c>
      <c r="B22">
        <v>0.28289999999999998</v>
      </c>
      <c r="C22">
        <v>-2.5700000000000001E-2</v>
      </c>
      <c r="D22">
        <v>2.0400000000000001E-2</v>
      </c>
      <c r="E22" s="34">
        <f t="shared" si="0"/>
        <v>3.7921428571426885E-3</v>
      </c>
      <c r="F22" s="34">
        <f t="shared" si="1"/>
        <v>4.1807857142857133E-2</v>
      </c>
      <c r="G22" s="34">
        <f t="shared" si="2"/>
        <v>2.178357142857143E-2</v>
      </c>
      <c r="H22">
        <v>0.2697</v>
      </c>
      <c r="I22">
        <v>-1.7600000000000001E-2</v>
      </c>
      <c r="J22">
        <v>0.02</v>
      </c>
      <c r="K22" s="35">
        <f t="shared" si="3"/>
        <v>5.8671428571427375E-3</v>
      </c>
      <c r="L22" s="35">
        <f t="shared" si="4"/>
        <v>1.898357142857143E-2</v>
      </c>
      <c r="M22" s="35">
        <f t="shared" si="4"/>
        <v>2.1383571428571429E-2</v>
      </c>
      <c r="N22">
        <v>0.28849999999999998</v>
      </c>
      <c r="O22">
        <v>-3.39E-2</v>
      </c>
      <c r="P22">
        <v>6.0000000000000001E-3</v>
      </c>
      <c r="Q22" s="35">
        <f t="shared" si="5"/>
        <v>6.0149999999999926E-3</v>
      </c>
      <c r="R22" s="35">
        <f t="shared" si="6"/>
        <v>3.5283571428571428E-2</v>
      </c>
      <c r="S22" s="35">
        <f t="shared" si="6"/>
        <v>7.3835714285714294E-3</v>
      </c>
      <c r="T22">
        <v>0.27879999999999999</v>
      </c>
      <c r="U22">
        <v>-3.4700000000000002E-2</v>
      </c>
      <c r="V22">
        <v>5.8999999999999999E-3</v>
      </c>
      <c r="W22" s="35">
        <f t="shared" si="7"/>
        <v>3.1785714285713085E-3</v>
      </c>
      <c r="X22" s="35">
        <f t="shared" si="8"/>
        <v>3.608357142857143E-2</v>
      </c>
      <c r="Y22" s="35">
        <f t="shared" si="8"/>
        <v>7.2835714285714292E-3</v>
      </c>
      <c r="Z22">
        <v>0.30759999999999998</v>
      </c>
      <c r="AA22">
        <v>-3.6299999999999999E-2</v>
      </c>
      <c r="AB22">
        <v>5.4000000000000003E-3</v>
      </c>
      <c r="AC22" s="35">
        <f t="shared" si="9"/>
        <v>3.5732142857142712E-2</v>
      </c>
      <c r="AD22" s="35">
        <f t="shared" si="10"/>
        <v>3.7683571428571427E-2</v>
      </c>
      <c r="AE22" s="35">
        <f t="shared" si="10"/>
        <v>6.7835714285714296E-3</v>
      </c>
      <c r="AF22">
        <v>0.2712</v>
      </c>
      <c r="AG22">
        <v>-1.34E-2</v>
      </c>
      <c r="AH22">
        <v>8.3000000000000001E-3</v>
      </c>
      <c r="AI22" s="35">
        <f t="shared" si="11"/>
        <v>1.9125000000000114E-2</v>
      </c>
      <c r="AJ22" s="35">
        <f t="shared" si="12"/>
        <v>1.4783571428571431E-2</v>
      </c>
      <c r="AK22" s="35">
        <f t="shared" si="12"/>
        <v>9.6835714285714303E-3</v>
      </c>
      <c r="AL22">
        <v>0.2157</v>
      </c>
      <c r="AM22">
        <v>-3.2300000000000002E-2</v>
      </c>
      <c r="AN22">
        <v>-2.9899999999999999E-2</v>
      </c>
      <c r="AO22" s="35">
        <f t="shared" si="13"/>
        <v>4.1897857142857098E-2</v>
      </c>
      <c r="AP22" s="35">
        <f t="shared" si="14"/>
        <v>3.3683571428571431E-2</v>
      </c>
      <c r="AQ22" s="35">
        <f t="shared" si="14"/>
        <v>3.1283571428571431E-2</v>
      </c>
      <c r="AR22">
        <v>5.7700000000000001E-2</v>
      </c>
      <c r="AS22">
        <v>-2.3599999999999999E-2</v>
      </c>
      <c r="AT22">
        <v>4.07E-2</v>
      </c>
      <c r="AU22" s="35">
        <f t="shared" si="15"/>
        <v>5.0304285714285732E-2</v>
      </c>
      <c r="AV22" s="35">
        <f t="shared" si="16"/>
        <v>2.4983571428571428E-2</v>
      </c>
      <c r="AW22" s="35">
        <f t="shared" si="16"/>
        <v>4.2083571428571429E-2</v>
      </c>
      <c r="AX22">
        <v>0.1696</v>
      </c>
      <c r="AY22">
        <v>-3.3599999999999998E-2</v>
      </c>
      <c r="AZ22">
        <v>4.0000000000000002E-4</v>
      </c>
      <c r="BA22" s="35">
        <f t="shared" si="17"/>
        <v>1.0038571428571397E-2</v>
      </c>
      <c r="BB22" s="35">
        <f t="shared" si="18"/>
        <v>3.4983571428571426E-2</v>
      </c>
      <c r="BC22" s="35">
        <f t="shared" si="18"/>
        <v>1.7835714285714293E-3</v>
      </c>
    </row>
    <row r="23" spans="1:55" ht="15">
      <c r="A23" s="1">
        <v>17</v>
      </c>
      <c r="B23">
        <v>0.2923</v>
      </c>
      <c r="C23">
        <v>-2.53E-2</v>
      </c>
      <c r="D23">
        <v>4.3E-3</v>
      </c>
      <c r="E23" s="34">
        <f t="shared" si="0"/>
        <v>5.6078571428573309E-3</v>
      </c>
      <c r="F23" s="34">
        <f t="shared" si="1"/>
        <v>4.1407857142857135E-2</v>
      </c>
      <c r="G23" s="34">
        <f t="shared" si="2"/>
        <v>5.6835714285714293E-3</v>
      </c>
      <c r="H23">
        <v>0.26800000000000002</v>
      </c>
      <c r="I23">
        <v>-1.61E-2</v>
      </c>
      <c r="J23">
        <v>1.26E-2</v>
      </c>
      <c r="K23" s="35">
        <f t="shared" si="3"/>
        <v>4.1671428571427582E-3</v>
      </c>
      <c r="L23" s="35">
        <f t="shared" si="4"/>
        <v>1.7483571428571428E-2</v>
      </c>
      <c r="M23" s="35">
        <f t="shared" si="4"/>
        <v>1.3983571428571429E-2</v>
      </c>
      <c r="N23">
        <v>0.29659999999999997</v>
      </c>
      <c r="O23">
        <v>-3.95E-2</v>
      </c>
      <c r="P23">
        <v>1.35E-2</v>
      </c>
      <c r="Q23" s="35">
        <f t="shared" si="5"/>
        <v>1.4114999999999989E-2</v>
      </c>
      <c r="R23" s="35">
        <f t="shared" si="6"/>
        <v>4.0883571428571429E-2</v>
      </c>
      <c r="S23" s="35">
        <f t="shared" si="6"/>
        <v>1.488357142857143E-2</v>
      </c>
      <c r="T23">
        <v>0.26540000000000002</v>
      </c>
      <c r="U23">
        <v>6.9999999999999999E-4</v>
      </c>
      <c r="V23">
        <v>1.38E-2</v>
      </c>
      <c r="W23" s="35">
        <f t="shared" si="7"/>
        <v>1.0221428571428659E-2</v>
      </c>
      <c r="X23" s="35">
        <f t="shared" si="8"/>
        <v>2.0835714285714294E-3</v>
      </c>
      <c r="Y23" s="35">
        <f t="shared" si="8"/>
        <v>1.5183571428571428E-2</v>
      </c>
      <c r="Z23">
        <v>0.29499999999999998</v>
      </c>
      <c r="AA23">
        <v>-4.19E-2</v>
      </c>
      <c r="AB23">
        <v>5.9999999999999995E-4</v>
      </c>
      <c r="AC23" s="35">
        <f t="shared" si="9"/>
        <v>2.3132142857142712E-2</v>
      </c>
      <c r="AD23" s="35">
        <f t="shared" si="10"/>
        <v>4.3283571428571428E-2</v>
      </c>
      <c r="AE23" s="35">
        <f t="shared" si="10"/>
        <v>1.9835714285714292E-3</v>
      </c>
      <c r="AF23">
        <v>0.29170000000000001</v>
      </c>
      <c r="AG23">
        <v>-3.0499999999999999E-2</v>
      </c>
      <c r="AH23">
        <v>-4.4999999999999997E-3</v>
      </c>
      <c r="AI23" s="35">
        <f t="shared" si="11"/>
        <v>3.9625000000000132E-2</v>
      </c>
      <c r="AJ23" s="35">
        <f t="shared" si="12"/>
        <v>3.1883571428571428E-2</v>
      </c>
      <c r="AK23" s="35">
        <f t="shared" si="12"/>
        <v>5.883571428571429E-3</v>
      </c>
      <c r="AL23">
        <v>0.1759</v>
      </c>
      <c r="AM23">
        <v>-1.23E-2</v>
      </c>
      <c r="AN23">
        <v>-1.41E-2</v>
      </c>
      <c r="AO23" s="35">
        <f t="shared" si="13"/>
        <v>2.0978571428570958E-3</v>
      </c>
      <c r="AP23" s="35">
        <f t="shared" si="14"/>
        <v>1.368357142857143E-2</v>
      </c>
      <c r="AQ23" s="35">
        <f t="shared" si="14"/>
        <v>1.548357142857143E-2</v>
      </c>
      <c r="AR23">
        <v>5.6000000000000001E-2</v>
      </c>
      <c r="AS23">
        <v>-2.4799999999999999E-2</v>
      </c>
      <c r="AT23">
        <v>3.1399999999999997E-2</v>
      </c>
      <c r="AU23" s="35">
        <f t="shared" si="15"/>
        <v>5.2004285714285732E-2</v>
      </c>
      <c r="AV23" s="35">
        <f t="shared" si="16"/>
        <v>2.6183571428571428E-2</v>
      </c>
      <c r="AW23" s="35">
        <f t="shared" si="16"/>
        <v>3.2783571428571426E-2</v>
      </c>
      <c r="AX23">
        <v>0.1648</v>
      </c>
      <c r="AY23">
        <v>-3.1399999999999997E-2</v>
      </c>
      <c r="AZ23">
        <v>-1.6000000000000001E-3</v>
      </c>
      <c r="BA23" s="35">
        <f t="shared" si="17"/>
        <v>5.238571428571398E-3</v>
      </c>
      <c r="BB23" s="35">
        <f t="shared" si="18"/>
        <v>3.2783571428571426E-2</v>
      </c>
      <c r="BC23" s="35">
        <f t="shared" si="18"/>
        <v>2.9835714285714292E-3</v>
      </c>
    </row>
    <row r="24" spans="1:55" ht="15">
      <c r="A24" s="1">
        <v>18</v>
      </c>
      <c r="B24">
        <v>0.29049999999999998</v>
      </c>
      <c r="C24">
        <v>-2.3900000000000001E-2</v>
      </c>
      <c r="D24">
        <v>1.09E-2</v>
      </c>
      <c r="E24" s="34">
        <f t="shared" si="0"/>
        <v>3.8078571428573071E-3</v>
      </c>
      <c r="F24" s="34">
        <f t="shared" si="1"/>
        <v>4.0007857142857137E-2</v>
      </c>
      <c r="G24" s="34">
        <f t="shared" si="2"/>
        <v>1.2283571428571428E-2</v>
      </c>
      <c r="H24">
        <v>0.24709999999999999</v>
      </c>
      <c r="I24">
        <v>-2.3900000000000001E-2</v>
      </c>
      <c r="J24">
        <v>-2.4299999999999999E-2</v>
      </c>
      <c r="K24" s="35">
        <f t="shared" si="3"/>
        <v>1.6732857142857271E-2</v>
      </c>
      <c r="L24" s="35">
        <f t="shared" si="4"/>
        <v>2.528357142857143E-2</v>
      </c>
      <c r="M24" s="35">
        <f t="shared" si="4"/>
        <v>2.5683571428571427E-2</v>
      </c>
      <c r="N24">
        <v>0.2949</v>
      </c>
      <c r="O24">
        <v>-2.0899999999999998E-2</v>
      </c>
      <c r="P24">
        <v>6.4999999999999997E-3</v>
      </c>
      <c r="Q24" s="35">
        <f t="shared" si="5"/>
        <v>1.2415000000000009E-2</v>
      </c>
      <c r="R24" s="35">
        <f t="shared" si="6"/>
        <v>2.2283571428571427E-2</v>
      </c>
      <c r="S24" s="35">
        <f t="shared" si="6"/>
        <v>7.883571428571429E-3</v>
      </c>
      <c r="T24">
        <v>0.2903</v>
      </c>
      <c r="U24">
        <v>-1.21E-2</v>
      </c>
      <c r="V24">
        <v>-2.5999999999999999E-3</v>
      </c>
      <c r="W24" s="35">
        <f t="shared" si="7"/>
        <v>1.4678571428571319E-2</v>
      </c>
      <c r="X24" s="35">
        <f t="shared" si="8"/>
        <v>1.3483571428571428E-2</v>
      </c>
      <c r="Y24" s="35">
        <f t="shared" si="8"/>
        <v>3.9835714285714292E-3</v>
      </c>
      <c r="Z24">
        <v>0.2979</v>
      </c>
      <c r="AA24">
        <v>-3.85E-2</v>
      </c>
      <c r="AB24">
        <v>-1.4999999999999999E-2</v>
      </c>
      <c r="AC24" s="35">
        <f t="shared" si="9"/>
        <v>2.6032142857142726E-2</v>
      </c>
      <c r="AD24" s="35">
        <f t="shared" si="10"/>
        <v>3.9883571428571428E-2</v>
      </c>
      <c r="AE24" s="35">
        <f t="shared" si="10"/>
        <v>1.6383571428571428E-2</v>
      </c>
      <c r="AF24">
        <v>0.30120000000000002</v>
      </c>
      <c r="AG24">
        <v>-4.82E-2</v>
      </c>
      <c r="AH24">
        <v>-1.23E-2</v>
      </c>
      <c r="AI24" s="35">
        <f t="shared" si="11"/>
        <v>4.9125000000000141E-2</v>
      </c>
      <c r="AJ24" s="35">
        <f t="shared" si="12"/>
        <v>4.9583571428571428E-2</v>
      </c>
      <c r="AK24" s="35">
        <f t="shared" si="12"/>
        <v>1.368357142857143E-2</v>
      </c>
      <c r="AL24">
        <v>0.18659999999999999</v>
      </c>
      <c r="AM24">
        <v>-2.1899999999999999E-2</v>
      </c>
      <c r="AN24">
        <v>5.3E-3</v>
      </c>
      <c r="AO24" s="35">
        <f t="shared" si="13"/>
        <v>1.2797857142857083E-2</v>
      </c>
      <c r="AP24" s="35">
        <f t="shared" si="14"/>
        <v>2.3283571428571428E-2</v>
      </c>
      <c r="AQ24" s="35">
        <f t="shared" si="14"/>
        <v>6.6835714285714293E-3</v>
      </c>
      <c r="AR24">
        <v>4.3299999999999998E-2</v>
      </c>
      <c r="AS24">
        <v>-1.2200000000000001E-2</v>
      </c>
      <c r="AT24">
        <v>2.4799999999999999E-2</v>
      </c>
      <c r="AU24" s="35">
        <f t="shared" si="15"/>
        <v>6.4704285714285742E-2</v>
      </c>
      <c r="AV24" s="35">
        <f t="shared" si="16"/>
        <v>1.3583571428571431E-2</v>
      </c>
      <c r="AW24" s="35">
        <f t="shared" si="16"/>
        <v>2.6183571428571428E-2</v>
      </c>
      <c r="AX24">
        <v>0.16589999999999999</v>
      </c>
      <c r="AY24">
        <v>-2.7300000000000001E-2</v>
      </c>
      <c r="AZ24">
        <v>1.2999999999999999E-3</v>
      </c>
      <c r="BA24" s="35">
        <f t="shared" si="17"/>
        <v>6.3385714285713879E-3</v>
      </c>
      <c r="BB24" s="35">
        <f t="shared" si="18"/>
        <v>2.868357142857143E-2</v>
      </c>
      <c r="BC24" s="35">
        <f t="shared" si="18"/>
        <v>2.6835714285714293E-3</v>
      </c>
    </row>
    <row r="25" spans="1:55" ht="15">
      <c r="A25" s="1">
        <v>19</v>
      </c>
      <c r="B25">
        <v>0.30649999999999999</v>
      </c>
      <c r="C25">
        <v>-3.3099999999999997E-2</v>
      </c>
      <c r="D25">
        <v>4.7999999999999996E-3</v>
      </c>
      <c r="E25" s="34">
        <f t="shared" si="0"/>
        <v>1.9807857142857321E-2</v>
      </c>
      <c r="F25" s="34">
        <f t="shared" si="1"/>
        <v>4.9207857142857137E-2</v>
      </c>
      <c r="G25" s="34">
        <f t="shared" si="2"/>
        <v>6.1835714285714289E-3</v>
      </c>
      <c r="H25">
        <v>0.24840000000000001</v>
      </c>
      <c r="I25">
        <v>3.0000000000000001E-3</v>
      </c>
      <c r="J25">
        <v>-1.15E-2</v>
      </c>
      <c r="K25" s="35">
        <f t="shared" si="3"/>
        <v>1.5432857142857248E-2</v>
      </c>
      <c r="L25" s="35">
        <f t="shared" si="4"/>
        <v>4.3835714285714294E-3</v>
      </c>
      <c r="M25" s="35">
        <f t="shared" si="4"/>
        <v>1.2883571428571428E-2</v>
      </c>
      <c r="N25">
        <v>0.29649999999999999</v>
      </c>
      <c r="O25">
        <v>-1.77E-2</v>
      </c>
      <c r="P25">
        <v>1.44E-2</v>
      </c>
      <c r="Q25" s="35">
        <f t="shared" si="5"/>
        <v>1.4015E-2</v>
      </c>
      <c r="R25" s="35">
        <f t="shared" si="6"/>
        <v>1.9083571428571429E-2</v>
      </c>
      <c r="S25" s="35">
        <f t="shared" si="6"/>
        <v>1.5783571428571428E-2</v>
      </c>
      <c r="T25">
        <v>0.2792</v>
      </c>
      <c r="U25">
        <v>-2.6499999999999999E-2</v>
      </c>
      <c r="V25">
        <v>-7.7000000000000002E-3</v>
      </c>
      <c r="W25" s="35">
        <f t="shared" si="7"/>
        <v>3.5785714285713199E-3</v>
      </c>
      <c r="X25" s="35">
        <f t="shared" si="8"/>
        <v>2.7883571428571428E-2</v>
      </c>
      <c r="Y25" s="35">
        <f t="shared" si="8"/>
        <v>9.0835714285714304E-3</v>
      </c>
      <c r="Z25">
        <v>0.29430000000000001</v>
      </c>
      <c r="AA25">
        <v>-3.8699999999999998E-2</v>
      </c>
      <c r="AB25">
        <v>-6.7000000000000002E-3</v>
      </c>
      <c r="AC25" s="35">
        <f t="shared" si="9"/>
        <v>2.2432142857142734E-2</v>
      </c>
      <c r="AD25" s="35">
        <f t="shared" si="10"/>
        <v>4.0083571428571427E-2</v>
      </c>
      <c r="AE25" s="35">
        <f t="shared" si="10"/>
        <v>8.0835714285714295E-3</v>
      </c>
      <c r="AF25">
        <v>0.29089999999999999</v>
      </c>
      <c r="AG25">
        <v>-3.7400000000000003E-2</v>
      </c>
      <c r="AH25">
        <v>-1.9900000000000001E-2</v>
      </c>
      <c r="AI25" s="35">
        <f t="shared" si="11"/>
        <v>3.8825000000000109E-2</v>
      </c>
      <c r="AJ25" s="35">
        <f t="shared" si="12"/>
        <v>3.8783571428571431E-2</v>
      </c>
      <c r="AK25" s="35">
        <f t="shared" si="12"/>
        <v>2.1283571428571429E-2</v>
      </c>
      <c r="AL25">
        <v>0.21490000000000001</v>
      </c>
      <c r="AM25">
        <v>-5.91E-2</v>
      </c>
      <c r="AN25">
        <v>-2.75E-2</v>
      </c>
      <c r="AO25" s="35">
        <f t="shared" si="13"/>
        <v>4.1097857142857103E-2</v>
      </c>
      <c r="AP25" s="35">
        <f t="shared" si="14"/>
        <v>6.0483571428571428E-2</v>
      </c>
      <c r="AQ25" s="35">
        <f t="shared" si="14"/>
        <v>2.8883571428571429E-2</v>
      </c>
      <c r="AR25">
        <v>7.8299999999999995E-2</v>
      </c>
      <c r="AS25">
        <v>-2.0199999999999999E-2</v>
      </c>
      <c r="AT25">
        <v>-5.1999999999999998E-3</v>
      </c>
      <c r="AU25" s="35">
        <f t="shared" si="15"/>
        <v>2.9704285714285739E-2</v>
      </c>
      <c r="AV25" s="35">
        <f t="shared" si="16"/>
        <v>2.1583571428571428E-2</v>
      </c>
      <c r="AW25" s="35">
        <f t="shared" si="16"/>
        <v>6.5835714285714291E-3</v>
      </c>
      <c r="AX25">
        <v>0.20899999999999999</v>
      </c>
      <c r="AY25">
        <v>-6.2300000000000001E-2</v>
      </c>
      <c r="AZ25">
        <v>-1.2200000000000001E-2</v>
      </c>
      <c r="BA25" s="35">
        <f t="shared" si="17"/>
        <v>4.9438571428571387E-2</v>
      </c>
      <c r="BB25" s="35">
        <f t="shared" si="18"/>
        <v>6.3683571428571437E-2</v>
      </c>
      <c r="BC25" s="35">
        <f t="shared" si="18"/>
        <v>1.3583571428571431E-2</v>
      </c>
    </row>
    <row r="26" spans="1:55" ht="15">
      <c r="A26" s="1">
        <v>20</v>
      </c>
      <c r="B26">
        <v>0.30609999999999998</v>
      </c>
      <c r="C26">
        <v>-3.2899999999999999E-2</v>
      </c>
      <c r="D26">
        <v>6.0000000000000001E-3</v>
      </c>
      <c r="E26" s="34">
        <f t="shared" si="0"/>
        <v>1.940785714285731E-2</v>
      </c>
      <c r="F26" s="34">
        <f t="shared" si="1"/>
        <v>4.9007857142857131E-2</v>
      </c>
      <c r="G26" s="34">
        <f t="shared" si="2"/>
        <v>7.3835714285714294E-3</v>
      </c>
      <c r="H26">
        <v>0.2177</v>
      </c>
      <c r="I26">
        <v>1.8499999999999999E-2</v>
      </c>
      <c r="J26">
        <v>-1.9E-3</v>
      </c>
      <c r="K26" s="35">
        <f t="shared" si="3"/>
        <v>4.6132857142857253E-2</v>
      </c>
      <c r="L26" s="35">
        <f t="shared" si="4"/>
        <v>1.9883571428571428E-2</v>
      </c>
      <c r="M26" s="35">
        <f t="shared" si="4"/>
        <v>3.2835714285714291E-3</v>
      </c>
      <c r="N26">
        <v>0.28949999999999998</v>
      </c>
      <c r="O26">
        <v>-1.8599999999999998E-2</v>
      </c>
      <c r="P26">
        <v>2.58E-2</v>
      </c>
      <c r="Q26" s="35">
        <f t="shared" si="5"/>
        <v>7.0149999999999935E-3</v>
      </c>
      <c r="R26" s="35">
        <f t="shared" si="6"/>
        <v>1.9983571428571427E-2</v>
      </c>
      <c r="S26" s="35">
        <f t="shared" si="6"/>
        <v>2.7183571428571428E-2</v>
      </c>
      <c r="T26">
        <v>0.28989999999999999</v>
      </c>
      <c r="U26">
        <v>-1.78E-2</v>
      </c>
      <c r="V26">
        <v>-8.2000000000000007E-3</v>
      </c>
      <c r="W26" s="35">
        <f t="shared" si="7"/>
        <v>1.4278571428571307E-2</v>
      </c>
      <c r="X26" s="35">
        <f t="shared" si="8"/>
        <v>1.9183571428571428E-2</v>
      </c>
      <c r="Y26" s="35">
        <f t="shared" si="8"/>
        <v>9.5835714285714309E-3</v>
      </c>
      <c r="Z26">
        <v>0.28199999999999997</v>
      </c>
      <c r="AA26">
        <v>-4.4299999999999999E-2</v>
      </c>
      <c r="AB26">
        <v>-2.06E-2</v>
      </c>
      <c r="AC26" s="35">
        <f t="shared" si="9"/>
        <v>1.0132142857142701E-2</v>
      </c>
      <c r="AD26" s="35">
        <f t="shared" si="10"/>
        <v>4.5683571428571428E-2</v>
      </c>
      <c r="AE26" s="35">
        <f t="shared" si="10"/>
        <v>2.1983571428571429E-2</v>
      </c>
      <c r="AF26">
        <v>0.26960000000000001</v>
      </c>
      <c r="AG26">
        <v>-5.4100000000000002E-2</v>
      </c>
      <c r="AH26">
        <v>-1.8100000000000002E-2</v>
      </c>
      <c r="AI26" s="35">
        <f t="shared" si="11"/>
        <v>1.7525000000000124E-2</v>
      </c>
      <c r="AJ26" s="35">
        <f t="shared" si="12"/>
        <v>5.5483571428571431E-2</v>
      </c>
      <c r="AK26" s="35">
        <f t="shared" si="12"/>
        <v>1.948357142857143E-2</v>
      </c>
      <c r="AL26">
        <v>0.19439999999999999</v>
      </c>
      <c r="AM26">
        <v>-4.1700000000000001E-2</v>
      </c>
      <c r="AN26">
        <v>-1.5800000000000002E-2</v>
      </c>
      <c r="AO26" s="35">
        <f t="shared" si="13"/>
        <v>2.0597857142857084E-2</v>
      </c>
      <c r="AP26" s="35">
        <f t="shared" si="14"/>
        <v>4.3083571428571429E-2</v>
      </c>
      <c r="AQ26" s="35">
        <f t="shared" si="14"/>
        <v>1.718357142857143E-2</v>
      </c>
      <c r="AR26">
        <v>9.7699999999999995E-2</v>
      </c>
      <c r="AS26">
        <v>2.5999999999999999E-2</v>
      </c>
      <c r="AT26">
        <v>-1.35E-2</v>
      </c>
      <c r="AU26" s="35">
        <f t="shared" si="15"/>
        <v>1.0304285714285738E-2</v>
      </c>
      <c r="AV26" s="35">
        <f t="shared" si="16"/>
        <v>2.7383571428571427E-2</v>
      </c>
      <c r="AW26" s="35">
        <f t="shared" si="16"/>
        <v>1.488357142857143E-2</v>
      </c>
      <c r="AX26">
        <v>0.1343</v>
      </c>
      <c r="AY26">
        <v>-8.8000000000000005E-3</v>
      </c>
      <c r="AZ26">
        <v>1.21E-2</v>
      </c>
      <c r="BA26" s="35">
        <f t="shared" si="17"/>
        <v>2.5261428571428601E-2</v>
      </c>
      <c r="BB26" s="35">
        <f t="shared" si="18"/>
        <v>1.0183571428571431E-2</v>
      </c>
      <c r="BC26" s="35">
        <f t="shared" si="18"/>
        <v>1.3483571428571428E-2</v>
      </c>
    </row>
    <row r="27" spans="1:55" ht="15">
      <c r="A27" s="1">
        <v>21</v>
      </c>
      <c r="B27">
        <v>0.29780000000000001</v>
      </c>
      <c r="C27">
        <v>-2.7699999999999999E-2</v>
      </c>
      <c r="D27">
        <v>6.0000000000000001E-3</v>
      </c>
      <c r="E27" s="34">
        <f t="shared" si="0"/>
        <v>1.1107857142857336E-2</v>
      </c>
      <c r="F27" s="34">
        <f t="shared" si="1"/>
        <v>4.3807857142857135E-2</v>
      </c>
      <c r="G27" s="34">
        <f t="shared" si="2"/>
        <v>7.3835714285714294E-3</v>
      </c>
      <c r="H27">
        <v>0.24049999999999999</v>
      </c>
      <c r="I27">
        <v>1.14E-2</v>
      </c>
      <c r="J27">
        <v>-8.9999999999999998E-4</v>
      </c>
      <c r="K27" s="35">
        <f t="shared" si="3"/>
        <v>2.3332857142857266E-2</v>
      </c>
      <c r="L27" s="35">
        <f t="shared" si="4"/>
        <v>1.2783571428571429E-2</v>
      </c>
      <c r="M27" s="35">
        <f t="shared" si="4"/>
        <v>4.8357142857142934E-4</v>
      </c>
      <c r="N27">
        <v>0.27489999999999998</v>
      </c>
      <c r="O27">
        <v>-2.8500000000000001E-2</v>
      </c>
      <c r="P27">
        <v>2.86E-2</v>
      </c>
      <c r="Q27" s="35">
        <f t="shared" si="5"/>
        <v>7.5850000000000084E-3</v>
      </c>
      <c r="R27" s="35">
        <f t="shared" si="6"/>
        <v>2.9883571428571429E-2</v>
      </c>
      <c r="S27" s="35">
        <f t="shared" si="6"/>
        <v>2.9983571428571429E-2</v>
      </c>
      <c r="T27">
        <v>0.28649999999999998</v>
      </c>
      <c r="U27">
        <v>-1.5100000000000001E-2</v>
      </c>
      <c r="V27">
        <v>-1.5699999999999999E-2</v>
      </c>
      <c r="W27" s="35">
        <f t="shared" si="7"/>
        <v>1.0878571428571293E-2</v>
      </c>
      <c r="X27" s="35">
        <f t="shared" si="8"/>
        <v>1.6483571428571431E-2</v>
      </c>
      <c r="Y27" s="35">
        <f t="shared" si="8"/>
        <v>1.7083571428571427E-2</v>
      </c>
      <c r="Z27">
        <v>0.2888</v>
      </c>
      <c r="AA27">
        <v>-4.58E-2</v>
      </c>
      <c r="AB27">
        <v>-1.8499999999999999E-2</v>
      </c>
      <c r="AC27" s="35">
        <f t="shared" si="9"/>
        <v>1.6932142857142729E-2</v>
      </c>
      <c r="AD27" s="35">
        <f t="shared" si="10"/>
        <v>4.7183571428571429E-2</v>
      </c>
      <c r="AE27" s="35">
        <f t="shared" si="10"/>
        <v>1.9883571428571428E-2</v>
      </c>
      <c r="AF27">
        <v>0.27639999999999998</v>
      </c>
      <c r="AG27">
        <v>-2.4500000000000001E-2</v>
      </c>
      <c r="AH27">
        <v>-1.6199999999999999E-2</v>
      </c>
      <c r="AI27" s="35">
        <f t="shared" si="11"/>
        <v>2.4325000000000097E-2</v>
      </c>
      <c r="AJ27" s="35">
        <f t="shared" si="12"/>
        <v>2.5883571428571429E-2</v>
      </c>
      <c r="AK27" s="35">
        <f t="shared" si="12"/>
        <v>1.7583571428571428E-2</v>
      </c>
      <c r="AL27">
        <v>0.2051</v>
      </c>
      <c r="AM27">
        <v>-3.3000000000000002E-2</v>
      </c>
      <c r="AN27">
        <v>-1.9199999999999998E-2</v>
      </c>
      <c r="AO27" s="35">
        <f t="shared" si="13"/>
        <v>3.12978571428571E-2</v>
      </c>
      <c r="AP27" s="35">
        <f t="shared" si="14"/>
        <v>3.438357142857143E-2</v>
      </c>
      <c r="AQ27" s="35">
        <f t="shared" si="14"/>
        <v>2.0583571428571427E-2</v>
      </c>
      <c r="AR27">
        <v>0.12620000000000001</v>
      </c>
      <c r="AS27">
        <v>2.92E-2</v>
      </c>
      <c r="AT27">
        <v>-2.7E-2</v>
      </c>
      <c r="AU27" s="35">
        <f t="shared" si="15"/>
        <v>1.8195714285714273E-2</v>
      </c>
      <c r="AV27" s="35">
        <f t="shared" si="16"/>
        <v>3.0583571428571429E-2</v>
      </c>
      <c r="AW27" s="35">
        <f t="shared" si="16"/>
        <v>2.8383571428571428E-2</v>
      </c>
      <c r="AX27">
        <v>0.16769999999999999</v>
      </c>
      <c r="AY27">
        <v>-2.0799999999999999E-2</v>
      </c>
      <c r="AZ27">
        <v>-1.5299999999999999E-2</v>
      </c>
      <c r="BA27" s="35">
        <f t="shared" si="17"/>
        <v>8.1385714285713839E-3</v>
      </c>
      <c r="BB27" s="35">
        <f t="shared" si="18"/>
        <v>2.2183571428571427E-2</v>
      </c>
      <c r="BC27" s="35">
        <f t="shared" si="18"/>
        <v>1.668357142857143E-2</v>
      </c>
    </row>
    <row r="28" spans="1:55" ht="15">
      <c r="A28" s="1">
        <v>22</v>
      </c>
      <c r="B28">
        <v>0.29599999999999999</v>
      </c>
      <c r="C28">
        <v>-1.6899999999999998E-2</v>
      </c>
      <c r="D28">
        <v>-2.8999999999999998E-3</v>
      </c>
      <c r="E28" s="34">
        <f t="shared" si="0"/>
        <v>9.307857142857312E-3</v>
      </c>
      <c r="F28" s="34">
        <f t="shared" si="1"/>
        <v>3.300785714285713E-2</v>
      </c>
      <c r="G28" s="34">
        <f t="shared" si="2"/>
        <v>4.2835714285714291E-3</v>
      </c>
      <c r="H28">
        <v>0.23880000000000001</v>
      </c>
      <c r="I28">
        <v>-4.5999999999999999E-3</v>
      </c>
      <c r="J28">
        <v>-1.15E-2</v>
      </c>
      <c r="K28" s="35">
        <f t="shared" si="3"/>
        <v>2.5032857142857246E-2</v>
      </c>
      <c r="L28" s="35">
        <f t="shared" si="4"/>
        <v>5.9835714285714292E-3</v>
      </c>
      <c r="M28" s="35">
        <f t="shared" si="4"/>
        <v>1.2883571428571428E-2</v>
      </c>
      <c r="N28">
        <v>0.27979999999999999</v>
      </c>
      <c r="O28">
        <v>-1.7600000000000001E-2</v>
      </c>
      <c r="P28">
        <v>1.2E-2</v>
      </c>
      <c r="Q28" s="35">
        <f t="shared" si="5"/>
        <v>2.6849999999999929E-3</v>
      </c>
      <c r="R28" s="35">
        <f t="shared" si="6"/>
        <v>1.898357142857143E-2</v>
      </c>
      <c r="S28" s="35">
        <f t="shared" si="6"/>
        <v>1.3383571428571429E-2</v>
      </c>
      <c r="T28">
        <v>0.3014</v>
      </c>
      <c r="U28">
        <v>-2.46E-2</v>
      </c>
      <c r="V28">
        <v>-2.9100000000000001E-2</v>
      </c>
      <c r="W28" s="35">
        <f t="shared" si="7"/>
        <v>2.5778571428571317E-2</v>
      </c>
      <c r="X28" s="35">
        <f t="shared" si="8"/>
        <v>2.5983571428571429E-2</v>
      </c>
      <c r="Y28" s="35">
        <f t="shared" si="8"/>
        <v>3.0483571428571429E-2</v>
      </c>
      <c r="Z28">
        <v>0.2848</v>
      </c>
      <c r="AA28">
        <v>-4.1700000000000001E-2</v>
      </c>
      <c r="AB28">
        <v>-3.7000000000000002E-3</v>
      </c>
      <c r="AC28" s="35">
        <f t="shared" si="9"/>
        <v>1.2932142857142725E-2</v>
      </c>
      <c r="AD28" s="35">
        <f t="shared" si="10"/>
        <v>4.3083571428571429E-2</v>
      </c>
      <c r="AE28" s="35">
        <f t="shared" si="10"/>
        <v>5.0835714285714295E-3</v>
      </c>
      <c r="AF28">
        <v>0.28270000000000001</v>
      </c>
      <c r="AG28">
        <v>-3.4500000000000003E-2</v>
      </c>
      <c r="AH28">
        <v>-1.32E-2</v>
      </c>
      <c r="AI28" s="35">
        <f t="shared" si="11"/>
        <v>3.0625000000000124E-2</v>
      </c>
      <c r="AJ28" s="35">
        <f t="shared" si="12"/>
        <v>3.5883571428571431E-2</v>
      </c>
      <c r="AK28" s="35">
        <f t="shared" si="12"/>
        <v>1.4583571428571428E-2</v>
      </c>
      <c r="AL28">
        <v>0.18779999999999999</v>
      </c>
      <c r="AM28">
        <v>-1.34E-2</v>
      </c>
      <c r="AN28">
        <v>-2.41E-2</v>
      </c>
      <c r="AO28" s="35">
        <f t="shared" si="13"/>
        <v>1.399785714285709E-2</v>
      </c>
      <c r="AP28" s="35">
        <f t="shared" si="14"/>
        <v>1.4783571428571431E-2</v>
      </c>
      <c r="AQ28" s="35">
        <f t="shared" si="14"/>
        <v>2.5483571428571428E-2</v>
      </c>
      <c r="AR28">
        <v>0.14940000000000001</v>
      </c>
      <c r="AS28">
        <v>-1.23E-2</v>
      </c>
      <c r="AT28">
        <v>2.1600000000000001E-2</v>
      </c>
      <c r="AU28" s="35">
        <f t="shared" si="15"/>
        <v>4.1395714285714272E-2</v>
      </c>
      <c r="AV28" s="35">
        <f t="shared" si="16"/>
        <v>1.368357142857143E-2</v>
      </c>
      <c r="AW28" s="35">
        <f t="shared" si="16"/>
        <v>2.298357142857143E-2</v>
      </c>
      <c r="AX28">
        <v>0.1249</v>
      </c>
      <c r="AY28">
        <v>-3.4200000000000001E-2</v>
      </c>
      <c r="AZ28">
        <v>6.1999999999999998E-3</v>
      </c>
      <c r="BA28" s="35">
        <f t="shared" si="17"/>
        <v>3.4661428571428607E-2</v>
      </c>
      <c r="BB28" s="35">
        <f t="shared" si="18"/>
        <v>3.558357142857143E-2</v>
      </c>
      <c r="BC28" s="35">
        <f t="shared" si="18"/>
        <v>7.5835714285714291E-3</v>
      </c>
    </row>
    <row r="29" spans="1:55" ht="15">
      <c r="A29" s="1">
        <v>23</v>
      </c>
      <c r="B29">
        <v>0.30649999999999999</v>
      </c>
      <c r="C29">
        <v>-2.29E-2</v>
      </c>
      <c r="D29">
        <v>4.1000000000000003E-3</v>
      </c>
      <c r="E29" s="34">
        <f t="shared" si="0"/>
        <v>1.9807857142857321E-2</v>
      </c>
      <c r="F29" s="34">
        <f t="shared" si="1"/>
        <v>3.9007857142857136E-2</v>
      </c>
      <c r="G29" s="34">
        <f t="shared" si="2"/>
        <v>5.4835714285714297E-3</v>
      </c>
      <c r="H29">
        <v>0.24340000000000001</v>
      </c>
      <c r="I29">
        <v>-5.4999999999999997E-3</v>
      </c>
      <c r="J29">
        <v>-2.7799999999999998E-2</v>
      </c>
      <c r="K29" s="35">
        <f t="shared" si="3"/>
        <v>2.0432857142857253E-2</v>
      </c>
      <c r="L29" s="35">
        <f t="shared" si="4"/>
        <v>6.883571428571429E-3</v>
      </c>
      <c r="M29" s="35">
        <f t="shared" si="4"/>
        <v>2.9183571428571427E-2</v>
      </c>
      <c r="N29">
        <v>0.2631</v>
      </c>
      <c r="O29">
        <v>-3.1199999999999999E-2</v>
      </c>
      <c r="P29">
        <v>5.5999999999999999E-3</v>
      </c>
      <c r="Q29" s="35">
        <f t="shared" si="5"/>
        <v>1.9384999999999986E-2</v>
      </c>
      <c r="R29" s="35">
        <f t="shared" si="6"/>
        <v>3.2583571428571427E-2</v>
      </c>
      <c r="S29" s="35">
        <f t="shared" si="6"/>
        <v>6.9835714285714293E-3</v>
      </c>
      <c r="T29">
        <v>0.308</v>
      </c>
      <c r="U29">
        <v>-2.3599999999999999E-2</v>
      </c>
      <c r="V29">
        <v>-1.83E-2</v>
      </c>
      <c r="W29" s="35">
        <f t="shared" si="7"/>
        <v>3.2378571428571312E-2</v>
      </c>
      <c r="X29" s="35">
        <f t="shared" si="8"/>
        <v>2.4983571428571428E-2</v>
      </c>
      <c r="Y29" s="35">
        <f t="shared" si="8"/>
        <v>1.9683571428571429E-2</v>
      </c>
      <c r="Z29">
        <v>0.28510000000000002</v>
      </c>
      <c r="AA29">
        <v>-2.35E-2</v>
      </c>
      <c r="AB29">
        <v>1.06E-2</v>
      </c>
      <c r="AC29" s="35">
        <f t="shared" si="9"/>
        <v>1.3232142857142748E-2</v>
      </c>
      <c r="AD29" s="35">
        <f t="shared" si="10"/>
        <v>2.4883571428571429E-2</v>
      </c>
      <c r="AE29" s="35">
        <f t="shared" si="10"/>
        <v>1.198357142857143E-2</v>
      </c>
      <c r="AF29">
        <v>0.29160000000000003</v>
      </c>
      <c r="AG29">
        <v>-3.9199999999999999E-2</v>
      </c>
      <c r="AH29">
        <v>-8.5000000000000006E-3</v>
      </c>
      <c r="AI29" s="35">
        <f t="shared" si="11"/>
        <v>3.9525000000000143E-2</v>
      </c>
      <c r="AJ29" s="35">
        <f t="shared" si="12"/>
        <v>4.0583571428571427E-2</v>
      </c>
      <c r="AK29" s="35">
        <f t="shared" si="12"/>
        <v>9.8835714285714291E-3</v>
      </c>
      <c r="AL29">
        <v>0.2228</v>
      </c>
      <c r="AM29">
        <v>-5.6099999999999997E-2</v>
      </c>
      <c r="AN29">
        <v>-1.6199999999999999E-2</v>
      </c>
      <c r="AO29" s="35">
        <f t="shared" si="13"/>
        <v>4.8997857142857093E-2</v>
      </c>
      <c r="AP29" s="35">
        <f t="shared" si="14"/>
        <v>5.7483571428571426E-2</v>
      </c>
      <c r="AQ29" s="35">
        <f t="shared" si="14"/>
        <v>1.7583571428571428E-2</v>
      </c>
      <c r="AR29">
        <v>0.1139</v>
      </c>
      <c r="AS29">
        <v>4.3200000000000002E-2</v>
      </c>
      <c r="AT29">
        <v>-2.3999999999999998E-3</v>
      </c>
      <c r="AU29" s="35">
        <f t="shared" si="15"/>
        <v>5.895714285714268E-3</v>
      </c>
      <c r="AV29" s="35">
        <f t="shared" si="16"/>
        <v>4.4583571428571431E-2</v>
      </c>
      <c r="AW29" s="35">
        <f t="shared" si="16"/>
        <v>3.7835714285714291E-3</v>
      </c>
      <c r="AX29">
        <v>0.20399999999999999</v>
      </c>
      <c r="AY29">
        <v>-1.41E-2</v>
      </c>
      <c r="AZ29">
        <v>2.0000000000000001E-4</v>
      </c>
      <c r="BA29" s="35">
        <f t="shared" si="17"/>
        <v>4.4438571428571383E-2</v>
      </c>
      <c r="BB29" s="35">
        <f t="shared" si="18"/>
        <v>1.548357142857143E-2</v>
      </c>
      <c r="BC29" s="35">
        <f t="shared" si="18"/>
        <v>1.5835714285714294E-3</v>
      </c>
    </row>
    <row r="30" spans="1:55" ht="15">
      <c r="A30" s="1">
        <v>24</v>
      </c>
      <c r="B30">
        <v>0.29189999999999999</v>
      </c>
      <c r="C30">
        <v>-4.4000000000000003E-3</v>
      </c>
      <c r="D30">
        <v>5.1999999999999998E-3</v>
      </c>
      <c r="E30" s="34">
        <f t="shared" si="0"/>
        <v>5.2078571428573195E-3</v>
      </c>
      <c r="F30" s="34">
        <f t="shared" si="1"/>
        <v>1.1707857142857134E-2</v>
      </c>
      <c r="G30" s="34">
        <f t="shared" si="2"/>
        <v>6.5835714285714291E-3</v>
      </c>
      <c r="H30">
        <v>0.21829999999999999</v>
      </c>
      <c r="I30">
        <v>1.4200000000000001E-2</v>
      </c>
      <c r="J30">
        <v>-1.5699999999999999E-2</v>
      </c>
      <c r="K30" s="35">
        <f t="shared" si="3"/>
        <v>4.5532857142857264E-2</v>
      </c>
      <c r="L30" s="35">
        <f t="shared" si="4"/>
        <v>1.5583571428571429E-2</v>
      </c>
      <c r="M30" s="35">
        <f t="shared" si="4"/>
        <v>1.7083571428571427E-2</v>
      </c>
      <c r="N30">
        <v>0.26950000000000002</v>
      </c>
      <c r="O30">
        <v>-2.5600000000000001E-2</v>
      </c>
      <c r="P30">
        <v>1.47E-2</v>
      </c>
      <c r="Q30" s="35">
        <f t="shared" si="5"/>
        <v>1.2984999999999969E-2</v>
      </c>
      <c r="R30" s="35">
        <f t="shared" si="6"/>
        <v>2.698357142857143E-2</v>
      </c>
      <c r="S30" s="35">
        <f t="shared" si="6"/>
        <v>1.608357142857143E-2</v>
      </c>
      <c r="T30">
        <v>0.29849999999999999</v>
      </c>
      <c r="U30">
        <v>-2.76E-2</v>
      </c>
      <c r="V30">
        <v>-1.89E-2</v>
      </c>
      <c r="W30" s="35">
        <f t="shared" si="7"/>
        <v>2.2878571428571304E-2</v>
      </c>
      <c r="X30" s="35">
        <f t="shared" si="8"/>
        <v>2.8983571428571428E-2</v>
      </c>
      <c r="Y30" s="35">
        <f t="shared" si="8"/>
        <v>2.0283571428571429E-2</v>
      </c>
      <c r="Z30">
        <v>0.2878</v>
      </c>
      <c r="AA30">
        <v>-1.0999999999999999E-2</v>
      </c>
      <c r="AB30">
        <v>4.0000000000000001E-3</v>
      </c>
      <c r="AC30" s="35">
        <f t="shared" si="9"/>
        <v>1.5932142857142728E-2</v>
      </c>
      <c r="AD30" s="35">
        <f t="shared" si="10"/>
        <v>1.2383571428571428E-2</v>
      </c>
      <c r="AE30" s="35">
        <f t="shared" si="10"/>
        <v>5.3835714285714294E-3</v>
      </c>
      <c r="AF30">
        <v>0.28360000000000002</v>
      </c>
      <c r="AG30">
        <v>-3.0499999999999999E-2</v>
      </c>
      <c r="AH30">
        <v>7.4999999999999997E-3</v>
      </c>
      <c r="AI30" s="35">
        <f t="shared" si="11"/>
        <v>3.1525000000000136E-2</v>
      </c>
      <c r="AJ30" s="35">
        <f t="shared" si="12"/>
        <v>3.1883571428571428E-2</v>
      </c>
      <c r="AK30" s="35">
        <f t="shared" si="12"/>
        <v>8.8835714285714282E-3</v>
      </c>
      <c r="AL30">
        <v>0.1885</v>
      </c>
      <c r="AM30">
        <v>1.21E-2</v>
      </c>
      <c r="AN30">
        <v>-1.12E-2</v>
      </c>
      <c r="AO30" s="35">
        <f t="shared" si="13"/>
        <v>1.4697857142857096E-2</v>
      </c>
      <c r="AP30" s="35">
        <f t="shared" si="14"/>
        <v>1.3483571428571428E-2</v>
      </c>
      <c r="AQ30" s="35">
        <f t="shared" si="14"/>
        <v>1.258357142857143E-2</v>
      </c>
      <c r="AR30">
        <v>5.7000000000000002E-2</v>
      </c>
      <c r="AS30">
        <v>-5.1000000000000004E-3</v>
      </c>
      <c r="AT30">
        <v>-9.4000000000000004E-3</v>
      </c>
      <c r="AU30" s="35">
        <f t="shared" si="15"/>
        <v>5.1004285714285731E-2</v>
      </c>
      <c r="AV30" s="35">
        <f t="shared" si="16"/>
        <v>6.4835714285714297E-3</v>
      </c>
      <c r="AW30" s="35">
        <f t="shared" si="16"/>
        <v>1.0783571428571431E-2</v>
      </c>
      <c r="AX30">
        <v>0.1744</v>
      </c>
      <c r="AY30">
        <v>-1.9800000000000002E-2</v>
      </c>
      <c r="AZ30">
        <v>-4.7999999999999996E-3</v>
      </c>
      <c r="BA30" s="35">
        <f t="shared" si="17"/>
        <v>1.4838571428571395E-2</v>
      </c>
      <c r="BB30" s="35">
        <f t="shared" si="18"/>
        <v>2.118357142857143E-2</v>
      </c>
      <c r="BC30" s="35">
        <f t="shared" si="18"/>
        <v>6.1835714285714289E-3</v>
      </c>
    </row>
    <row r="31" spans="1:55" ht="15">
      <c r="A31" s="1">
        <v>25</v>
      </c>
      <c r="B31">
        <v>0.3049</v>
      </c>
      <c r="C31">
        <v>-2.6100000000000002E-2</v>
      </c>
      <c r="D31">
        <v>-7.1000000000000004E-3</v>
      </c>
      <c r="E31" s="34">
        <f t="shared" si="0"/>
        <v>1.8207857142857331E-2</v>
      </c>
      <c r="F31" s="34">
        <f t="shared" si="1"/>
        <v>4.2207857142857137E-2</v>
      </c>
      <c r="G31" s="34">
        <f t="shared" si="2"/>
        <v>8.4835714285714306E-3</v>
      </c>
      <c r="H31">
        <v>0.2228</v>
      </c>
      <c r="I31">
        <v>-3.7000000000000002E-3</v>
      </c>
      <c r="J31">
        <v>-1.1000000000000001E-3</v>
      </c>
      <c r="K31" s="35">
        <f t="shared" si="3"/>
        <v>4.103285714285726E-2</v>
      </c>
      <c r="L31" s="35">
        <f t="shared" si="4"/>
        <v>5.0835714285714295E-3</v>
      </c>
      <c r="M31" s="35">
        <f t="shared" si="4"/>
        <v>2.8357142857142925E-4</v>
      </c>
      <c r="N31">
        <v>0.29670000000000002</v>
      </c>
      <c r="O31">
        <v>-1.4500000000000001E-2</v>
      </c>
      <c r="P31">
        <v>3.3000000000000002E-2</v>
      </c>
      <c r="Q31" s="35">
        <f t="shared" si="5"/>
        <v>1.4215000000000033E-2</v>
      </c>
      <c r="R31" s="35">
        <f t="shared" si="6"/>
        <v>1.5883571428571431E-2</v>
      </c>
      <c r="S31" s="35">
        <f t="shared" si="6"/>
        <v>3.438357142857143E-2</v>
      </c>
      <c r="T31">
        <v>0.28749999999999998</v>
      </c>
      <c r="U31">
        <v>-2.5600000000000001E-2</v>
      </c>
      <c r="V31">
        <v>-1.0999999999999999E-2</v>
      </c>
      <c r="W31" s="35">
        <f t="shared" si="7"/>
        <v>1.1878571428571294E-2</v>
      </c>
      <c r="X31" s="35">
        <f t="shared" si="8"/>
        <v>2.698357142857143E-2</v>
      </c>
      <c r="Y31" s="35">
        <f t="shared" si="8"/>
        <v>1.2383571428571428E-2</v>
      </c>
      <c r="Z31">
        <v>0.27689999999999998</v>
      </c>
      <c r="AA31">
        <v>-1.2E-2</v>
      </c>
      <c r="AB31">
        <v>1.8E-3</v>
      </c>
      <c r="AC31" s="35">
        <f t="shared" si="9"/>
        <v>5.0321428571427074E-3</v>
      </c>
      <c r="AD31" s="35">
        <f t="shared" si="10"/>
        <v>1.3383571428571429E-2</v>
      </c>
      <c r="AE31" s="35">
        <f t="shared" si="10"/>
        <v>3.1835714285714293E-3</v>
      </c>
      <c r="AF31">
        <v>0.26819999999999999</v>
      </c>
      <c r="AG31">
        <v>-3.0200000000000001E-2</v>
      </c>
      <c r="AH31">
        <v>6.6E-3</v>
      </c>
      <c r="AI31" s="35">
        <f t="shared" si="11"/>
        <v>1.6125000000000111E-2</v>
      </c>
      <c r="AJ31" s="35">
        <f t="shared" si="12"/>
        <v>3.1583571428571433E-2</v>
      </c>
      <c r="AK31" s="35">
        <f t="shared" si="12"/>
        <v>7.9835714285714302E-3</v>
      </c>
      <c r="AL31">
        <v>0.16320000000000001</v>
      </c>
      <c r="AM31">
        <v>-2.5499999999999998E-2</v>
      </c>
      <c r="AN31">
        <v>2.8999999999999998E-3</v>
      </c>
      <c r="AO31" s="35">
        <f t="shared" si="13"/>
        <v>1.0602142857142893E-2</v>
      </c>
      <c r="AP31" s="35">
        <f t="shared" si="14"/>
        <v>2.6883571428571427E-2</v>
      </c>
      <c r="AQ31" s="35">
        <f t="shared" si="14"/>
        <v>4.2835714285714291E-3</v>
      </c>
      <c r="AR31">
        <v>7.5399999999999995E-2</v>
      </c>
      <c r="AS31">
        <v>-3.8300000000000001E-2</v>
      </c>
      <c r="AT31">
        <v>2.52E-2</v>
      </c>
      <c r="AU31" s="35">
        <f t="shared" si="15"/>
        <v>3.2604285714285738E-2</v>
      </c>
      <c r="AV31" s="35">
        <f t="shared" si="16"/>
        <v>3.9683571428571429E-2</v>
      </c>
      <c r="AW31" s="35">
        <f t="shared" si="16"/>
        <v>2.6583571428571429E-2</v>
      </c>
      <c r="AX31">
        <v>0.14499999999999999</v>
      </c>
      <c r="AY31">
        <v>-6.6000000000000003E-2</v>
      </c>
      <c r="AZ31">
        <v>2.7199999999999998E-2</v>
      </c>
      <c r="BA31" s="35">
        <f t="shared" si="17"/>
        <v>1.4561428571428614E-2</v>
      </c>
      <c r="BB31" s="35">
        <f t="shared" si="18"/>
        <v>6.7383571428571432E-2</v>
      </c>
      <c r="BC31" s="35">
        <f t="shared" si="18"/>
        <v>2.8583571428571427E-2</v>
      </c>
    </row>
    <row r="32" spans="1:55" ht="15">
      <c r="A32" s="1">
        <v>26</v>
      </c>
      <c r="B32">
        <v>0.3105</v>
      </c>
      <c r="C32">
        <v>-2.6100000000000002E-2</v>
      </c>
      <c r="D32">
        <v>-4.7999999999999996E-3</v>
      </c>
      <c r="E32" s="34">
        <f t="shared" si="0"/>
        <v>2.3807857142857325E-2</v>
      </c>
      <c r="F32" s="34">
        <f t="shared" si="1"/>
        <v>4.2207857142857137E-2</v>
      </c>
      <c r="G32" s="34">
        <f t="shared" si="2"/>
        <v>6.1835714285714289E-3</v>
      </c>
      <c r="H32">
        <v>0.23039999999999999</v>
      </c>
      <c r="I32">
        <v>-0.03</v>
      </c>
      <c r="J32">
        <v>2.5999999999999999E-3</v>
      </c>
      <c r="K32" s="35">
        <f t="shared" si="3"/>
        <v>3.3432857142857264E-2</v>
      </c>
      <c r="L32" s="35">
        <f t="shared" si="4"/>
        <v>3.1383571428571427E-2</v>
      </c>
      <c r="M32" s="35">
        <f t="shared" si="4"/>
        <v>3.9835714285714292E-3</v>
      </c>
      <c r="N32">
        <v>0.28689999999999999</v>
      </c>
      <c r="O32">
        <v>-1.9599999999999999E-2</v>
      </c>
      <c r="P32">
        <v>1.9099999999999999E-2</v>
      </c>
      <c r="Q32" s="35">
        <f t="shared" si="5"/>
        <v>4.4150000000000023E-3</v>
      </c>
      <c r="R32" s="35">
        <f t="shared" si="6"/>
        <v>2.0983571428571428E-2</v>
      </c>
      <c r="S32" s="35">
        <f t="shared" si="6"/>
        <v>2.0483571428571427E-2</v>
      </c>
      <c r="T32">
        <v>0.28639999999999999</v>
      </c>
      <c r="U32">
        <v>-2.3800000000000002E-2</v>
      </c>
      <c r="V32">
        <v>-1.6400000000000001E-2</v>
      </c>
      <c r="W32" s="35">
        <f t="shared" si="7"/>
        <v>1.0778571428571304E-2</v>
      </c>
      <c r="X32" s="35">
        <f t="shared" si="8"/>
        <v>2.518357142857143E-2</v>
      </c>
      <c r="Y32" s="35">
        <f t="shared" si="8"/>
        <v>1.778357142857143E-2</v>
      </c>
      <c r="Z32">
        <v>0.3014</v>
      </c>
      <c r="AA32">
        <v>-2.5700000000000001E-2</v>
      </c>
      <c r="AB32">
        <v>0</v>
      </c>
      <c r="AC32" s="35">
        <f t="shared" si="9"/>
        <v>2.9532142857142729E-2</v>
      </c>
      <c r="AD32" s="35">
        <f t="shared" si="10"/>
        <v>2.7083571428571429E-2</v>
      </c>
      <c r="AE32" s="35">
        <f t="shared" si="10"/>
        <v>1.3835714285714293E-3</v>
      </c>
      <c r="AF32">
        <v>0.25690000000000002</v>
      </c>
      <c r="AG32">
        <v>-4.4400000000000002E-2</v>
      </c>
      <c r="AH32">
        <v>3.8E-3</v>
      </c>
      <c r="AI32" s="35">
        <f t="shared" si="11"/>
        <v>4.8250000000001347E-3</v>
      </c>
      <c r="AJ32" s="35">
        <f t="shared" si="12"/>
        <v>4.578357142857143E-2</v>
      </c>
      <c r="AK32" s="35">
        <f t="shared" si="12"/>
        <v>5.1835714285714297E-3</v>
      </c>
      <c r="AL32">
        <v>0.18909999999999999</v>
      </c>
      <c r="AM32">
        <v>-1.9699999999999999E-2</v>
      </c>
      <c r="AN32">
        <v>-1.35E-2</v>
      </c>
      <c r="AO32" s="35">
        <f t="shared" si="13"/>
        <v>1.5297857142857085E-2</v>
      </c>
      <c r="AP32" s="35">
        <f t="shared" si="14"/>
        <v>2.1083571428571427E-2</v>
      </c>
      <c r="AQ32" s="35">
        <f t="shared" si="14"/>
        <v>1.488357142857143E-2</v>
      </c>
      <c r="AR32">
        <v>0.1057</v>
      </c>
      <c r="AS32">
        <v>-7.0199999999999999E-2</v>
      </c>
      <c r="AT32">
        <v>2.0799999999999999E-2</v>
      </c>
      <c r="AU32" s="35">
        <f t="shared" si="15"/>
        <v>2.3042857142857309E-3</v>
      </c>
      <c r="AV32" s="35">
        <f t="shared" si="16"/>
        <v>7.1583571428571427E-2</v>
      </c>
      <c r="AW32" s="35">
        <f t="shared" si="16"/>
        <v>2.2183571428571427E-2</v>
      </c>
      <c r="AX32">
        <v>0.1613</v>
      </c>
      <c r="AY32">
        <v>-3.6400000000000002E-2</v>
      </c>
      <c r="AZ32">
        <v>-4.8999999999999998E-3</v>
      </c>
      <c r="BA32" s="35">
        <f t="shared" si="17"/>
        <v>1.7385714285713949E-3</v>
      </c>
      <c r="BB32" s="35">
        <f t="shared" si="18"/>
        <v>3.778357142857143E-2</v>
      </c>
      <c r="BC32" s="35">
        <f t="shared" si="18"/>
        <v>6.2835714285714292E-3</v>
      </c>
    </row>
    <row r="33" spans="1:55" ht="15">
      <c r="A33" s="1">
        <v>27</v>
      </c>
      <c r="B33">
        <v>0.31319999999999998</v>
      </c>
      <c r="C33">
        <v>-2.6499999999999999E-2</v>
      </c>
      <c r="D33">
        <v>-9.4999999999999998E-3</v>
      </c>
      <c r="E33" s="34">
        <f t="shared" si="0"/>
        <v>2.6507857142857305E-2</v>
      </c>
      <c r="F33" s="34">
        <f t="shared" si="1"/>
        <v>4.2607857142857135E-2</v>
      </c>
      <c r="G33" s="34">
        <f t="shared" si="2"/>
        <v>1.088357142857143E-2</v>
      </c>
      <c r="H33">
        <v>0.22550000000000001</v>
      </c>
      <c r="I33">
        <v>-4.7999999999999996E-3</v>
      </c>
      <c r="J33">
        <v>2.53E-2</v>
      </c>
      <c r="K33" s="35">
        <f t="shared" si="3"/>
        <v>3.8332857142857252E-2</v>
      </c>
      <c r="L33" s="35">
        <f t="shared" si="4"/>
        <v>6.1835714285714289E-3</v>
      </c>
      <c r="M33" s="35">
        <f t="shared" si="4"/>
        <v>2.6683571428571428E-2</v>
      </c>
      <c r="N33">
        <v>0.29299999999999998</v>
      </c>
      <c r="O33">
        <v>-1.77E-2</v>
      </c>
      <c r="P33">
        <v>1.54E-2</v>
      </c>
      <c r="Q33" s="35">
        <f t="shared" si="5"/>
        <v>1.0514999999999997E-2</v>
      </c>
      <c r="R33" s="35">
        <f t="shared" si="6"/>
        <v>1.9083571428571429E-2</v>
      </c>
      <c r="S33" s="35">
        <f t="shared" si="6"/>
        <v>1.6783571428571429E-2</v>
      </c>
      <c r="T33">
        <v>0.27960000000000002</v>
      </c>
      <c r="U33">
        <v>-1.9E-2</v>
      </c>
      <c r="V33">
        <v>-1.1000000000000001E-3</v>
      </c>
      <c r="W33" s="35">
        <f t="shared" si="7"/>
        <v>3.9785714285713314E-3</v>
      </c>
      <c r="X33" s="35">
        <f t="shared" si="8"/>
        <v>2.0383571428571428E-2</v>
      </c>
      <c r="Y33" s="35">
        <f t="shared" si="8"/>
        <v>2.8357142857142925E-4</v>
      </c>
      <c r="Z33">
        <v>0.30280000000000001</v>
      </c>
      <c r="AA33">
        <v>-9.5999999999999992E-3</v>
      </c>
      <c r="AB33">
        <v>-8.6999999999999994E-3</v>
      </c>
      <c r="AC33" s="35">
        <f t="shared" si="9"/>
        <v>3.0932142857142741E-2</v>
      </c>
      <c r="AD33" s="35">
        <f t="shared" si="10"/>
        <v>1.0983571428571429E-2</v>
      </c>
      <c r="AE33" s="35">
        <f t="shared" si="10"/>
        <v>1.0083571428571428E-2</v>
      </c>
      <c r="AF33">
        <v>0.27050000000000002</v>
      </c>
      <c r="AG33">
        <v>-3.3799999999999997E-2</v>
      </c>
      <c r="AH33">
        <v>1.1900000000000001E-2</v>
      </c>
      <c r="AI33" s="35">
        <f t="shared" si="11"/>
        <v>1.8425000000000136E-2</v>
      </c>
      <c r="AJ33" s="35">
        <f t="shared" si="12"/>
        <v>3.5183571428571425E-2</v>
      </c>
      <c r="AK33" s="35">
        <f t="shared" si="12"/>
        <v>1.3283571428571429E-2</v>
      </c>
      <c r="AL33">
        <v>0.1812</v>
      </c>
      <c r="AM33">
        <v>-1.2200000000000001E-2</v>
      </c>
      <c r="AN33">
        <v>-6.4999999999999997E-3</v>
      </c>
      <c r="AO33" s="35">
        <f t="shared" si="13"/>
        <v>7.3978571428570949E-3</v>
      </c>
      <c r="AP33" s="35">
        <f t="shared" si="14"/>
        <v>1.3583571428571431E-2</v>
      </c>
      <c r="AQ33" s="35">
        <f t="shared" si="14"/>
        <v>7.883571428571429E-3</v>
      </c>
      <c r="AR33">
        <v>0.11210000000000001</v>
      </c>
      <c r="AS33">
        <v>-1.72E-2</v>
      </c>
      <c r="AT33">
        <v>8.5000000000000006E-3</v>
      </c>
      <c r="AU33" s="35">
        <f t="shared" si="15"/>
        <v>4.095714285714272E-3</v>
      </c>
      <c r="AV33" s="35">
        <f t="shared" si="16"/>
        <v>1.8583571428571428E-2</v>
      </c>
      <c r="AW33" s="35">
        <f t="shared" si="16"/>
        <v>9.8835714285714291E-3</v>
      </c>
      <c r="AX33">
        <v>0.19539999999999999</v>
      </c>
      <c r="AY33">
        <v>-1.12E-2</v>
      </c>
      <c r="AZ33">
        <v>-1.5800000000000002E-2</v>
      </c>
      <c r="BA33" s="35">
        <f t="shared" si="17"/>
        <v>3.5838571428571386E-2</v>
      </c>
      <c r="BB33" s="35">
        <f t="shared" si="18"/>
        <v>1.258357142857143E-2</v>
      </c>
      <c r="BC33" s="35">
        <f t="shared" si="18"/>
        <v>1.718357142857143E-2</v>
      </c>
    </row>
    <row r="34" spans="1:55" ht="15">
      <c r="A34" s="1">
        <v>28</v>
      </c>
      <c r="B34">
        <v>0.28749999999999998</v>
      </c>
      <c r="C34">
        <v>-1.5100000000000001E-2</v>
      </c>
      <c r="D34">
        <v>-1.4500000000000001E-2</v>
      </c>
      <c r="E34" s="34">
        <f t="shared" si="0"/>
        <v>8.0785714285730448E-4</v>
      </c>
      <c r="F34" s="34">
        <f t="shared" si="1"/>
        <v>1.007857142857135E-3</v>
      </c>
      <c r="G34" s="34">
        <f t="shared" si="2"/>
        <v>1.5883571428571431E-2</v>
      </c>
      <c r="H34">
        <v>0.25950000000000001</v>
      </c>
      <c r="I34">
        <v>6.9999999999999999E-4</v>
      </c>
      <c r="J34">
        <v>2.9700000000000001E-2</v>
      </c>
      <c r="K34" s="35">
        <f t="shared" si="3"/>
        <v>4.3328571428572493E-3</v>
      </c>
      <c r="L34" s="35">
        <f t="shared" si="4"/>
        <v>2.0835714285714294E-3</v>
      </c>
      <c r="M34" s="35">
        <f t="shared" si="4"/>
        <v>3.1083571428571429E-2</v>
      </c>
      <c r="N34">
        <v>0.29170000000000001</v>
      </c>
      <c r="O34">
        <v>2.8999999999999998E-3</v>
      </c>
      <c r="P34">
        <v>1.46E-2</v>
      </c>
      <c r="Q34" s="35">
        <f t="shared" si="5"/>
        <v>9.2150000000000287E-3</v>
      </c>
      <c r="R34" s="35">
        <f t="shared" si="6"/>
        <v>4.2835714285714291E-3</v>
      </c>
      <c r="S34" s="35">
        <f t="shared" si="6"/>
        <v>1.598357142857143E-2</v>
      </c>
      <c r="T34">
        <v>0.28070000000000001</v>
      </c>
      <c r="U34">
        <v>-2.2200000000000001E-2</v>
      </c>
      <c r="V34">
        <v>-6.4000000000000003E-3</v>
      </c>
      <c r="W34" s="35">
        <f t="shared" si="7"/>
        <v>5.0785714285713213E-3</v>
      </c>
      <c r="X34" s="35">
        <f t="shared" si="8"/>
        <v>2.3583571428571429E-2</v>
      </c>
      <c r="Y34" s="35">
        <f t="shared" si="8"/>
        <v>7.7835714285714296E-3</v>
      </c>
      <c r="Z34">
        <v>0.25729999999999997</v>
      </c>
      <c r="AA34">
        <v>-2.3E-2</v>
      </c>
      <c r="AB34">
        <v>8.0000000000000004E-4</v>
      </c>
      <c r="AC34" s="35">
        <f t="shared" si="9"/>
        <v>1.4567857142857299E-2</v>
      </c>
      <c r="AD34" s="35">
        <f t="shared" si="10"/>
        <v>2.4383571428571428E-2</v>
      </c>
      <c r="AE34" s="35">
        <f t="shared" si="10"/>
        <v>2.1835714285714292E-3</v>
      </c>
      <c r="AF34">
        <v>0.27960000000000002</v>
      </c>
      <c r="AG34">
        <v>-3.5099999999999999E-2</v>
      </c>
      <c r="AH34">
        <v>0</v>
      </c>
      <c r="AI34" s="35">
        <f t="shared" si="11"/>
        <v>2.7525000000000133E-2</v>
      </c>
      <c r="AJ34" s="35">
        <f t="shared" si="12"/>
        <v>3.6483571428571428E-2</v>
      </c>
      <c r="AK34" s="35">
        <f t="shared" si="12"/>
        <v>1.3835714285714293E-3</v>
      </c>
      <c r="AL34">
        <v>0.1928</v>
      </c>
      <c r="AM34">
        <v>6.4999999999999997E-3</v>
      </c>
      <c r="AN34">
        <v>-1.18E-2</v>
      </c>
      <c r="AO34" s="35">
        <f t="shared" si="13"/>
        <v>1.8997857142857094E-2</v>
      </c>
      <c r="AP34" s="35">
        <f t="shared" si="14"/>
        <v>7.883571428571429E-3</v>
      </c>
      <c r="AQ34" s="35">
        <f t="shared" si="14"/>
        <v>1.318357142857143E-2</v>
      </c>
      <c r="AR34">
        <v>0.1404</v>
      </c>
      <c r="AS34">
        <v>3.9100000000000003E-2</v>
      </c>
      <c r="AT34">
        <v>-3.3E-3</v>
      </c>
      <c r="AU34" s="35">
        <f t="shared" si="15"/>
        <v>3.2395714285714264E-2</v>
      </c>
      <c r="AV34" s="35">
        <f t="shared" si="16"/>
        <v>4.0483571428571431E-2</v>
      </c>
      <c r="AW34" s="35">
        <f t="shared" si="16"/>
        <v>4.6835714285714293E-3</v>
      </c>
      <c r="AX34">
        <v>0.21859999999999999</v>
      </c>
      <c r="AY34">
        <v>-1.1599999999999999E-2</v>
      </c>
      <c r="AZ34">
        <v>-2.4899999999999999E-2</v>
      </c>
      <c r="BA34" s="35">
        <f t="shared" si="17"/>
        <v>5.9038571428571385E-2</v>
      </c>
      <c r="BB34" s="35">
        <f t="shared" si="18"/>
        <v>1.2983571428571428E-2</v>
      </c>
      <c r="BC34" s="35">
        <f t="shared" si="18"/>
        <v>2.6283571428571427E-2</v>
      </c>
    </row>
    <row r="35" spans="1:55" ht="15">
      <c r="A35" s="1">
        <v>29</v>
      </c>
      <c r="B35">
        <v>0.29970000000000002</v>
      </c>
      <c r="C35">
        <v>-1.44E-2</v>
      </c>
      <c r="D35">
        <v>-1.9599999999999999E-2</v>
      </c>
      <c r="E35" s="34">
        <f t="shared" si="0"/>
        <v>1.3007857142857349E-2</v>
      </c>
      <c r="F35" s="34">
        <f t="shared" si="1"/>
        <v>1.707857142857136E-3</v>
      </c>
      <c r="G35" s="34">
        <f t="shared" si="2"/>
        <v>2.0983571428571428E-2</v>
      </c>
      <c r="H35">
        <v>0.26300000000000001</v>
      </c>
      <c r="I35">
        <v>-1.4500000000000001E-2</v>
      </c>
      <c r="J35">
        <v>1.9699999999999999E-2</v>
      </c>
      <c r="K35" s="35">
        <f t="shared" si="3"/>
        <v>8.3285714285724621E-4</v>
      </c>
      <c r="L35" s="35">
        <f t="shared" si="4"/>
        <v>1.5883571428571431E-2</v>
      </c>
      <c r="M35" s="35">
        <f t="shared" si="4"/>
        <v>2.1083571428571427E-2</v>
      </c>
      <c r="N35">
        <v>0.29559999999999997</v>
      </c>
      <c r="O35">
        <v>-1.61E-2</v>
      </c>
      <c r="P35">
        <v>1.7000000000000001E-2</v>
      </c>
      <c r="Q35" s="35">
        <f t="shared" si="5"/>
        <v>1.3114999999999988E-2</v>
      </c>
      <c r="R35" s="35">
        <f t="shared" si="6"/>
        <v>1.7483571428571428E-2</v>
      </c>
      <c r="S35" s="35">
        <f t="shared" si="6"/>
        <v>1.838357142857143E-2</v>
      </c>
      <c r="T35">
        <v>0.27239999999999998</v>
      </c>
      <c r="U35">
        <v>-2.8999999999999998E-3</v>
      </c>
      <c r="V35">
        <v>5.7999999999999996E-3</v>
      </c>
      <c r="W35" s="35">
        <f t="shared" si="7"/>
        <v>3.2214285714287083E-3</v>
      </c>
      <c r="X35" s="35">
        <f t="shared" si="8"/>
        <v>4.2835714285714291E-3</v>
      </c>
      <c r="Y35" s="35">
        <f t="shared" si="8"/>
        <v>7.1835714285714289E-3</v>
      </c>
      <c r="Z35">
        <v>0.27589999999999998</v>
      </c>
      <c r="AA35">
        <v>-2.9700000000000001E-2</v>
      </c>
      <c r="AB35">
        <v>1.49E-2</v>
      </c>
      <c r="AC35" s="35">
        <f t="shared" si="9"/>
        <v>4.0321428571427065E-3</v>
      </c>
      <c r="AD35" s="35">
        <f t="shared" si="10"/>
        <v>3.1083571428571429E-2</v>
      </c>
      <c r="AE35" s="35">
        <f t="shared" si="10"/>
        <v>1.6283571428571429E-2</v>
      </c>
      <c r="AF35">
        <v>0.28320000000000001</v>
      </c>
      <c r="AG35">
        <v>-2.29E-2</v>
      </c>
      <c r="AH35">
        <v>-3.5999999999999999E-3</v>
      </c>
      <c r="AI35" s="35">
        <f t="shared" si="11"/>
        <v>3.1125000000000125E-2</v>
      </c>
      <c r="AJ35" s="35">
        <f t="shared" si="12"/>
        <v>2.4283571428571429E-2</v>
      </c>
      <c r="AK35" s="35">
        <f t="shared" si="12"/>
        <v>4.9835714285714292E-3</v>
      </c>
      <c r="AL35">
        <v>0.1779</v>
      </c>
      <c r="AM35">
        <v>-4.7000000000000002E-3</v>
      </c>
      <c r="AN35">
        <v>-4.1999999999999997E-3</v>
      </c>
      <c r="AO35" s="35">
        <f t="shared" si="13"/>
        <v>4.0978571428570976E-3</v>
      </c>
      <c r="AP35" s="35">
        <f t="shared" si="14"/>
        <v>6.0835714285714295E-3</v>
      </c>
      <c r="AQ35" s="35">
        <f t="shared" si="14"/>
        <v>5.5835714285714291E-3</v>
      </c>
      <c r="AR35">
        <v>0.1</v>
      </c>
      <c r="AS35">
        <v>2.52E-2</v>
      </c>
      <c r="AT35">
        <v>5.4999999999999997E-3</v>
      </c>
      <c r="AU35" s="35">
        <f t="shared" si="15"/>
        <v>8.0042857142857277E-3</v>
      </c>
      <c r="AV35" s="35">
        <f t="shared" si="16"/>
        <v>2.6583571428571429E-2</v>
      </c>
      <c r="AW35" s="35">
        <f t="shared" si="16"/>
        <v>6.883571428571429E-3</v>
      </c>
      <c r="AX35">
        <v>0.17560000000000001</v>
      </c>
      <c r="AY35">
        <v>-1.5900000000000001E-2</v>
      </c>
      <c r="AZ35">
        <v>-3.8E-3</v>
      </c>
      <c r="BA35" s="35">
        <f t="shared" si="17"/>
        <v>1.6038571428571402E-2</v>
      </c>
      <c r="BB35" s="35">
        <f t="shared" si="18"/>
        <v>1.7283571428571429E-2</v>
      </c>
      <c r="BC35" s="35">
        <f t="shared" si="18"/>
        <v>5.1835714285714297E-3</v>
      </c>
    </row>
    <row r="36" spans="1:55" ht="15">
      <c r="A36" s="1">
        <v>30</v>
      </c>
      <c r="B36">
        <v>0.30730000000000002</v>
      </c>
      <c r="C36">
        <v>-1.41E-2</v>
      </c>
      <c r="D36">
        <v>-2.0799999999999999E-2</v>
      </c>
      <c r="E36" s="34">
        <f t="shared" si="0"/>
        <v>2.0607857142857344E-2</v>
      </c>
      <c r="F36" s="34">
        <f t="shared" si="1"/>
        <v>2.0078571428571359E-3</v>
      </c>
      <c r="G36" s="34">
        <f t="shared" si="2"/>
        <v>2.2183571428571427E-2</v>
      </c>
      <c r="H36">
        <v>0.31090000000000001</v>
      </c>
      <c r="I36">
        <v>3.61E-2</v>
      </c>
      <c r="J36">
        <v>3.1399999999999997E-2</v>
      </c>
      <c r="K36" s="35">
        <f t="shared" si="3"/>
        <v>4.7067142857142752E-2</v>
      </c>
      <c r="L36" s="35">
        <f t="shared" si="4"/>
        <v>3.7483571428571429E-2</v>
      </c>
      <c r="M36" s="35">
        <f t="shared" si="4"/>
        <v>3.2783571428571426E-2</v>
      </c>
      <c r="N36">
        <v>0.27989999999999998</v>
      </c>
      <c r="O36">
        <v>-1.46E-2</v>
      </c>
      <c r="P36">
        <v>2.5000000000000001E-2</v>
      </c>
      <c r="Q36" s="35">
        <f t="shared" si="5"/>
        <v>2.585000000000004E-3</v>
      </c>
      <c r="R36" s="35">
        <f t="shared" si="6"/>
        <v>1.598357142857143E-2</v>
      </c>
      <c r="S36" s="35">
        <f t="shared" si="6"/>
        <v>2.638357142857143E-2</v>
      </c>
      <c r="T36">
        <v>0.28289999999999998</v>
      </c>
      <c r="U36">
        <v>-1.8100000000000002E-2</v>
      </c>
      <c r="V36">
        <v>-1.21E-2</v>
      </c>
      <c r="W36" s="35">
        <f t="shared" si="7"/>
        <v>7.278571428571301E-3</v>
      </c>
      <c r="X36" s="35">
        <f t="shared" si="8"/>
        <v>1.948357142857143E-2</v>
      </c>
      <c r="Y36" s="35">
        <f t="shared" si="8"/>
        <v>1.3483571428571428E-2</v>
      </c>
      <c r="Z36">
        <v>0.27800000000000002</v>
      </c>
      <c r="AA36">
        <v>-2.3599999999999999E-2</v>
      </c>
      <c r="AB36">
        <v>-1.8100000000000002E-2</v>
      </c>
      <c r="AC36" s="35">
        <f t="shared" si="9"/>
        <v>6.1321428571427528E-3</v>
      </c>
      <c r="AD36" s="35">
        <f t="shared" si="10"/>
        <v>2.4983571428571428E-2</v>
      </c>
      <c r="AE36" s="35">
        <f t="shared" si="10"/>
        <v>1.948357142857143E-2</v>
      </c>
      <c r="AF36">
        <v>0.2883</v>
      </c>
      <c r="AG36">
        <v>-3.49E-2</v>
      </c>
      <c r="AH36">
        <v>-6.7000000000000002E-3</v>
      </c>
      <c r="AI36" s="35">
        <f t="shared" si="11"/>
        <v>3.6225000000000118E-2</v>
      </c>
      <c r="AJ36" s="35">
        <f t="shared" si="12"/>
        <v>3.6283571428571429E-2</v>
      </c>
      <c r="AK36" s="35">
        <f t="shared" si="12"/>
        <v>8.0835714285714295E-3</v>
      </c>
      <c r="AL36">
        <v>0.1366</v>
      </c>
      <c r="AM36">
        <v>-6.4999999999999997E-3</v>
      </c>
      <c r="AN36">
        <v>3.1399999999999997E-2</v>
      </c>
      <c r="AO36" s="35">
        <f t="shared" si="13"/>
        <v>3.7202142857142906E-2</v>
      </c>
      <c r="AP36" s="35">
        <f t="shared" si="14"/>
        <v>7.883571428571429E-3</v>
      </c>
      <c r="AQ36" s="35">
        <f t="shared" si="14"/>
        <v>3.2783571428571426E-2</v>
      </c>
      <c r="AR36">
        <v>0.1183</v>
      </c>
      <c r="AS36">
        <v>-1.49E-2</v>
      </c>
      <c r="AT36">
        <v>9.1000000000000004E-3</v>
      </c>
      <c r="AU36" s="35">
        <f t="shared" si="15"/>
        <v>1.0295714285714269E-2</v>
      </c>
      <c r="AV36" s="35">
        <f t="shared" si="16"/>
        <v>1.6283571428571429E-2</v>
      </c>
      <c r="AW36" s="35">
        <f t="shared" si="16"/>
        <v>1.0483571428571429E-2</v>
      </c>
      <c r="AX36">
        <v>0.1384</v>
      </c>
      <c r="AY36">
        <v>-5.0900000000000001E-2</v>
      </c>
      <c r="AZ36">
        <v>-7.9000000000000008E-3</v>
      </c>
      <c r="BA36" s="35">
        <f t="shared" si="17"/>
        <v>2.1161428571428609E-2</v>
      </c>
      <c r="BB36" s="35">
        <f t="shared" si="18"/>
        <v>5.2283571428571429E-2</v>
      </c>
      <c r="BC36" s="35">
        <f t="shared" si="18"/>
        <v>9.2835714285714292E-3</v>
      </c>
    </row>
    <row r="37" spans="1:55" ht="15">
      <c r="A37" s="1">
        <v>31</v>
      </c>
      <c r="B37">
        <v>0.30919999999999997</v>
      </c>
      <c r="C37">
        <v>-2.3E-3</v>
      </c>
      <c r="D37">
        <v>-1.5100000000000001E-2</v>
      </c>
      <c r="E37" s="34">
        <f t="shared" si="0"/>
        <v>2.2507857142857302E-2</v>
      </c>
      <c r="F37" s="34">
        <f t="shared" si="1"/>
        <v>1.3807857142857136E-2</v>
      </c>
      <c r="G37" s="34">
        <f t="shared" si="2"/>
        <v>1.6483571428571431E-2</v>
      </c>
      <c r="H37">
        <v>0.24179999999999999</v>
      </c>
      <c r="I37">
        <v>-1.38E-2</v>
      </c>
      <c r="J37">
        <v>-7.7999999999999996E-3</v>
      </c>
      <c r="K37" s="35">
        <f t="shared" si="3"/>
        <v>2.2032857142857271E-2</v>
      </c>
      <c r="L37" s="35">
        <f t="shared" si="4"/>
        <v>1.5183571428571428E-2</v>
      </c>
      <c r="M37" s="35">
        <f t="shared" si="4"/>
        <v>9.1835714285714298E-3</v>
      </c>
      <c r="N37">
        <v>0.28960000000000002</v>
      </c>
      <c r="O37">
        <v>4.3E-3</v>
      </c>
      <c r="P37">
        <v>1.09E-2</v>
      </c>
      <c r="Q37" s="35">
        <f t="shared" si="5"/>
        <v>7.115000000000038E-3</v>
      </c>
      <c r="R37" s="35">
        <f t="shared" si="6"/>
        <v>5.6835714285714293E-3</v>
      </c>
      <c r="S37" s="35">
        <f t="shared" si="6"/>
        <v>1.2283571428571428E-2</v>
      </c>
      <c r="T37">
        <v>0.29559999999999997</v>
      </c>
      <c r="U37">
        <v>-2.0299999999999999E-2</v>
      </c>
      <c r="V37">
        <v>-1.5800000000000002E-2</v>
      </c>
      <c r="W37" s="35">
        <f t="shared" si="7"/>
        <v>1.997857142857129E-2</v>
      </c>
      <c r="X37" s="35">
        <f t="shared" si="8"/>
        <v>2.1683571428571427E-2</v>
      </c>
      <c r="Y37" s="35">
        <f t="shared" si="8"/>
        <v>1.718357142857143E-2</v>
      </c>
      <c r="Z37">
        <v>0.28460000000000002</v>
      </c>
      <c r="AA37">
        <v>-4.8999999999999998E-3</v>
      </c>
      <c r="AB37">
        <v>-1.7399999999999999E-2</v>
      </c>
      <c r="AC37" s="35">
        <f t="shared" si="9"/>
        <v>1.2732142857142748E-2</v>
      </c>
      <c r="AD37" s="35">
        <f t="shared" si="10"/>
        <v>6.2835714285714292E-3</v>
      </c>
      <c r="AE37" s="35">
        <f t="shared" si="10"/>
        <v>1.8783571428571427E-2</v>
      </c>
      <c r="AF37">
        <v>0.29049999999999998</v>
      </c>
      <c r="AG37">
        <v>-3.2199999999999999E-2</v>
      </c>
      <c r="AH37">
        <v>-1.2E-2</v>
      </c>
      <c r="AI37" s="35">
        <f t="shared" si="11"/>
        <v>3.8425000000000098E-2</v>
      </c>
      <c r="AJ37" s="35">
        <f t="shared" si="12"/>
        <v>3.3583571428571428E-2</v>
      </c>
      <c r="AK37" s="35">
        <f t="shared" si="12"/>
        <v>1.3383571428571429E-2</v>
      </c>
      <c r="AL37">
        <v>9.7299999999999998E-2</v>
      </c>
      <c r="AM37">
        <v>-4.1399999999999999E-2</v>
      </c>
      <c r="AN37">
        <v>1.7600000000000001E-2</v>
      </c>
      <c r="AO37" s="35">
        <f t="shared" si="13"/>
        <v>7.6502142857142907E-2</v>
      </c>
      <c r="AP37" s="35">
        <f t="shared" si="14"/>
        <v>4.2783571428571428E-2</v>
      </c>
      <c r="AQ37" s="35">
        <f t="shared" si="14"/>
        <v>1.898357142857143E-2</v>
      </c>
      <c r="AR37">
        <v>0.1474</v>
      </c>
      <c r="AS37">
        <v>1.9300000000000001E-2</v>
      </c>
      <c r="AT37">
        <v>-1.4999999999999999E-2</v>
      </c>
      <c r="AU37" s="35">
        <f t="shared" si="15"/>
        <v>3.939571428571427E-2</v>
      </c>
      <c r="AV37" s="35">
        <f t="shared" si="16"/>
        <v>2.068357142857143E-2</v>
      </c>
      <c r="AW37" s="35">
        <f t="shared" si="16"/>
        <v>1.6383571428571428E-2</v>
      </c>
      <c r="AX37">
        <v>0.1159</v>
      </c>
      <c r="AY37">
        <v>-5.7799999999999997E-2</v>
      </c>
      <c r="AZ37">
        <v>3.2399999999999998E-2</v>
      </c>
      <c r="BA37" s="35">
        <f t="shared" si="17"/>
        <v>4.3661428571428601E-2</v>
      </c>
      <c r="BB37" s="35">
        <f t="shared" si="18"/>
        <v>5.9183571428571426E-2</v>
      </c>
      <c r="BC37" s="35">
        <f t="shared" si="18"/>
        <v>3.3783571428571427E-2</v>
      </c>
    </row>
    <row r="38" spans="1:55" ht="15">
      <c r="A38" s="1">
        <v>32</v>
      </c>
      <c r="B38">
        <v>0.30180000000000001</v>
      </c>
      <c r="C38">
        <v>-9.2999999999999992E-3</v>
      </c>
      <c r="D38">
        <v>-6.1999999999999998E-3</v>
      </c>
      <c r="E38" s="34">
        <f t="shared" si="0"/>
        <v>1.5107857142857339E-2</v>
      </c>
      <c r="F38" s="34">
        <f t="shared" si="1"/>
        <v>6.8078571428571363E-3</v>
      </c>
      <c r="G38" s="34">
        <f t="shared" si="2"/>
        <v>7.5835714285714291E-3</v>
      </c>
      <c r="H38">
        <v>0.22289999999999999</v>
      </c>
      <c r="I38">
        <v>-7.4000000000000003E-3</v>
      </c>
      <c r="J38">
        <v>-2.6499999999999999E-2</v>
      </c>
      <c r="K38" s="35">
        <f t="shared" si="3"/>
        <v>4.0932857142857271E-2</v>
      </c>
      <c r="L38" s="35">
        <f t="shared" si="4"/>
        <v>8.7835714285714288E-3</v>
      </c>
      <c r="M38" s="35">
        <f t="shared" si="4"/>
        <v>2.7883571428571428E-2</v>
      </c>
      <c r="N38">
        <v>0.30270000000000002</v>
      </c>
      <c r="O38">
        <v>1.6000000000000001E-3</v>
      </c>
      <c r="P38">
        <v>5.4999999999999997E-3</v>
      </c>
      <c r="Q38" s="35">
        <f t="shared" si="5"/>
        <v>2.0215000000000038E-2</v>
      </c>
      <c r="R38" s="35">
        <f t="shared" si="6"/>
        <v>2.9835714285714292E-3</v>
      </c>
      <c r="S38" s="35">
        <f t="shared" si="6"/>
        <v>6.883571428571429E-3</v>
      </c>
      <c r="T38">
        <v>0.29630000000000001</v>
      </c>
      <c r="U38">
        <v>-3.2099999999999997E-2</v>
      </c>
      <c r="V38">
        <v>-1.0800000000000001E-2</v>
      </c>
      <c r="W38" s="35">
        <f t="shared" si="7"/>
        <v>2.0678571428571324E-2</v>
      </c>
      <c r="X38" s="35">
        <f t="shared" si="8"/>
        <v>3.3483571428571425E-2</v>
      </c>
      <c r="Y38" s="35">
        <f t="shared" si="8"/>
        <v>1.2183571428571429E-2</v>
      </c>
      <c r="Z38">
        <v>0.28210000000000002</v>
      </c>
      <c r="AA38">
        <v>-3.0599999999999999E-2</v>
      </c>
      <c r="AB38">
        <v>-1.7100000000000001E-2</v>
      </c>
      <c r="AC38" s="35">
        <f t="shared" si="9"/>
        <v>1.0232142857142745E-2</v>
      </c>
      <c r="AD38" s="35">
        <f t="shared" si="10"/>
        <v>3.1983571428571431E-2</v>
      </c>
      <c r="AE38" s="35">
        <f t="shared" si="10"/>
        <v>1.8483571428571429E-2</v>
      </c>
      <c r="AF38">
        <v>0.28920000000000001</v>
      </c>
      <c r="AG38">
        <v>-1.3899999999999999E-2</v>
      </c>
      <c r="AH38">
        <v>7.0000000000000001E-3</v>
      </c>
      <c r="AI38" s="35">
        <f t="shared" si="11"/>
        <v>3.712500000000013E-2</v>
      </c>
      <c r="AJ38" s="35">
        <f t="shared" si="12"/>
        <v>1.5283571428571428E-2</v>
      </c>
      <c r="AK38" s="35">
        <f t="shared" si="12"/>
        <v>8.3835714285714295E-3</v>
      </c>
      <c r="AL38">
        <v>0.1827</v>
      </c>
      <c r="AM38">
        <v>-5.9900000000000002E-2</v>
      </c>
      <c r="AN38">
        <v>-1.6000000000000001E-3</v>
      </c>
      <c r="AO38" s="35">
        <f t="shared" si="13"/>
        <v>8.8978571428570963E-3</v>
      </c>
      <c r="AP38" s="35">
        <f t="shared" si="14"/>
        <v>6.128357142857143E-2</v>
      </c>
      <c r="AQ38" s="35">
        <f t="shared" si="14"/>
        <v>2.9835714285714292E-3</v>
      </c>
      <c r="AR38">
        <v>0.1212</v>
      </c>
      <c r="AS38">
        <v>-2.87E-2</v>
      </c>
      <c r="AT38">
        <v>8.6E-3</v>
      </c>
      <c r="AU38" s="35">
        <f t="shared" si="15"/>
        <v>1.3195714285714269E-2</v>
      </c>
      <c r="AV38" s="35">
        <f t="shared" si="16"/>
        <v>3.0083571428571428E-2</v>
      </c>
      <c r="AW38" s="35">
        <f t="shared" si="16"/>
        <v>9.9835714285714285E-3</v>
      </c>
      <c r="AX38">
        <v>0.1419</v>
      </c>
      <c r="AY38">
        <v>-3.1099999999999999E-2</v>
      </c>
      <c r="AZ38">
        <v>-7.7000000000000002E-3</v>
      </c>
      <c r="BA38" s="35">
        <f t="shared" si="17"/>
        <v>1.7661428571428606E-2</v>
      </c>
      <c r="BB38" s="35">
        <f t="shared" si="18"/>
        <v>3.2483571428571431E-2</v>
      </c>
      <c r="BC38" s="35">
        <f t="shared" si="18"/>
        <v>9.0835714285714304E-3</v>
      </c>
    </row>
    <row r="39" spans="1:55" ht="15">
      <c r="A39" s="1">
        <v>33</v>
      </c>
      <c r="B39">
        <v>0.29530000000000001</v>
      </c>
      <c r="C39">
        <v>-6.4000000000000003E-3</v>
      </c>
      <c r="D39">
        <v>-3.5999999999999999E-3</v>
      </c>
      <c r="E39" s="34">
        <f t="shared" si="0"/>
        <v>8.6078571428573336E-3</v>
      </c>
      <c r="F39" s="34">
        <f t="shared" si="1"/>
        <v>9.7078571428571361E-3</v>
      </c>
      <c r="G39" s="34">
        <f t="shared" si="2"/>
        <v>4.9835714285714292E-3</v>
      </c>
      <c r="H39">
        <v>0.21229999999999999</v>
      </c>
      <c r="I39">
        <v>-7.3000000000000001E-3</v>
      </c>
      <c r="J39">
        <v>-0.02</v>
      </c>
      <c r="K39" s="35">
        <f t="shared" si="3"/>
        <v>5.1532857142857269E-2</v>
      </c>
      <c r="L39" s="35">
        <f t="shared" si="4"/>
        <v>8.6835714285714294E-3</v>
      </c>
      <c r="M39" s="35">
        <f t="shared" si="4"/>
        <v>2.1383571428571429E-2</v>
      </c>
      <c r="N39">
        <v>0.31290000000000001</v>
      </c>
      <c r="O39">
        <v>-2.2000000000000001E-3</v>
      </c>
      <c r="P39">
        <v>4.8999999999999998E-3</v>
      </c>
      <c r="Q39" s="35">
        <f t="shared" si="5"/>
        <v>3.0415000000000025E-2</v>
      </c>
      <c r="R39" s="35">
        <f t="shared" si="6"/>
        <v>3.5835714285714295E-3</v>
      </c>
      <c r="S39" s="35">
        <f t="shared" si="6"/>
        <v>6.2835714285714292E-3</v>
      </c>
      <c r="T39">
        <v>0.3029</v>
      </c>
      <c r="U39">
        <v>-3.8899999999999997E-2</v>
      </c>
      <c r="V39">
        <v>-2.5999999999999999E-3</v>
      </c>
      <c r="W39" s="35">
        <f t="shared" si="7"/>
        <v>2.7278571428571319E-2</v>
      </c>
      <c r="X39" s="35">
        <f t="shared" si="8"/>
        <v>4.0283571428571426E-2</v>
      </c>
      <c r="Y39" s="35">
        <f t="shared" si="8"/>
        <v>3.9835714285714292E-3</v>
      </c>
      <c r="Z39">
        <v>0.27489999999999998</v>
      </c>
      <c r="AA39">
        <v>-3.3399999999999999E-2</v>
      </c>
      <c r="AB39">
        <v>-2.07E-2</v>
      </c>
      <c r="AC39" s="35">
        <f t="shared" si="9"/>
        <v>3.0321428571427056E-3</v>
      </c>
      <c r="AD39" s="35">
        <f t="shared" si="10"/>
        <v>3.4783571428571428E-2</v>
      </c>
      <c r="AE39" s="35">
        <f t="shared" si="10"/>
        <v>2.2083571428571428E-2</v>
      </c>
      <c r="AF39">
        <v>0.29160000000000003</v>
      </c>
      <c r="AG39">
        <v>-2.0299999999999999E-2</v>
      </c>
      <c r="AH39">
        <v>-3.3999999999999998E-3</v>
      </c>
      <c r="AI39" s="35">
        <f t="shared" si="11"/>
        <v>3.9525000000000143E-2</v>
      </c>
      <c r="AJ39" s="35">
        <f t="shared" si="12"/>
        <v>2.1683571428571427E-2</v>
      </c>
      <c r="AK39" s="35">
        <f t="shared" si="12"/>
        <v>4.7835714285714287E-3</v>
      </c>
      <c r="AL39">
        <v>0.17860000000000001</v>
      </c>
      <c r="AM39">
        <v>-4.41E-2</v>
      </c>
      <c r="AN39">
        <v>-1.4800000000000001E-2</v>
      </c>
      <c r="AO39" s="35">
        <f t="shared" si="13"/>
        <v>4.7978571428571037E-3</v>
      </c>
      <c r="AP39" s="35">
        <f t="shared" si="14"/>
        <v>4.5483571428571429E-2</v>
      </c>
      <c r="AQ39" s="35">
        <f t="shared" si="14"/>
        <v>1.6183571428571429E-2</v>
      </c>
      <c r="AR39">
        <v>8.48E-2</v>
      </c>
      <c r="AS39">
        <v>2.1000000000000001E-2</v>
      </c>
      <c r="AT39">
        <v>3.5999999999999999E-3</v>
      </c>
      <c r="AU39" s="35">
        <f t="shared" si="15"/>
        <v>2.3204285714285733E-2</v>
      </c>
      <c r="AV39" s="35">
        <f t="shared" si="16"/>
        <v>2.238357142857143E-2</v>
      </c>
      <c r="AW39" s="35">
        <f t="shared" si="16"/>
        <v>4.9835714285714292E-3</v>
      </c>
      <c r="AX39">
        <v>0.17249999999999999</v>
      </c>
      <c r="AY39">
        <v>7.7000000000000002E-3</v>
      </c>
      <c r="AZ39">
        <v>-1.1000000000000001E-3</v>
      </c>
      <c r="BA39" s="35">
        <f t="shared" si="17"/>
        <v>1.2938571428571383E-2</v>
      </c>
      <c r="BB39" s="35">
        <f t="shared" si="18"/>
        <v>9.0835714285714304E-3</v>
      </c>
      <c r="BC39" s="35">
        <f t="shared" si="18"/>
        <v>2.8357142857142925E-4</v>
      </c>
    </row>
    <row r="40" spans="1:55" ht="15">
      <c r="A40" s="1">
        <v>34</v>
      </c>
      <c r="B40">
        <v>0.28660000000000002</v>
      </c>
      <c r="C40">
        <v>-2.5100000000000001E-2</v>
      </c>
      <c r="D40">
        <v>2.0999999999999999E-3</v>
      </c>
      <c r="E40" s="34">
        <f t="shared" si="0"/>
        <v>9.2142857142651913E-5</v>
      </c>
      <c r="F40" s="34">
        <f t="shared" si="1"/>
        <v>4.1207857142857136E-2</v>
      </c>
      <c r="G40" s="34">
        <f t="shared" si="2"/>
        <v>3.4835714285714292E-3</v>
      </c>
      <c r="H40">
        <v>0.25850000000000001</v>
      </c>
      <c r="I40">
        <v>8.3000000000000001E-3</v>
      </c>
      <c r="J40">
        <v>-2.9600000000000001E-2</v>
      </c>
      <c r="K40" s="35">
        <f t="shared" si="3"/>
        <v>5.3328571428572502E-3</v>
      </c>
      <c r="L40" s="35">
        <f t="shared" si="4"/>
        <v>9.6835714285714303E-3</v>
      </c>
      <c r="M40" s="35">
        <f t="shared" si="4"/>
        <v>3.098357142857143E-2</v>
      </c>
      <c r="N40">
        <v>0.31730000000000003</v>
      </c>
      <c r="O40">
        <v>4.0000000000000002E-4</v>
      </c>
      <c r="P40">
        <v>7.3000000000000001E-3</v>
      </c>
      <c r="Q40" s="35">
        <f t="shared" si="5"/>
        <v>3.481500000000004E-2</v>
      </c>
      <c r="R40" s="35">
        <f t="shared" si="6"/>
        <v>1.7835714285714293E-3</v>
      </c>
      <c r="S40" s="35">
        <f t="shared" si="6"/>
        <v>8.6835714285714294E-3</v>
      </c>
      <c r="T40">
        <v>0.27789999999999998</v>
      </c>
      <c r="U40">
        <v>-1.9699999999999999E-2</v>
      </c>
      <c r="V40">
        <v>4.3E-3</v>
      </c>
      <c r="W40" s="35">
        <f t="shared" si="7"/>
        <v>2.2785714285712966E-3</v>
      </c>
      <c r="X40" s="35">
        <f t="shared" si="8"/>
        <v>2.1083571428571427E-2</v>
      </c>
      <c r="Y40" s="35">
        <f t="shared" si="8"/>
        <v>5.6835714285714293E-3</v>
      </c>
      <c r="Z40">
        <v>0.27550000000000002</v>
      </c>
      <c r="AA40">
        <v>-4.41E-2</v>
      </c>
      <c r="AB40">
        <v>-6.8999999999999999E-3</v>
      </c>
      <c r="AC40" s="35">
        <f t="shared" si="9"/>
        <v>3.6321428571427505E-3</v>
      </c>
      <c r="AD40" s="35">
        <f t="shared" si="10"/>
        <v>4.5483571428571429E-2</v>
      </c>
      <c r="AE40" s="35">
        <f t="shared" si="10"/>
        <v>8.2835714285714283E-3</v>
      </c>
      <c r="AF40">
        <v>0.28899999999999998</v>
      </c>
      <c r="AG40">
        <v>-2.1000000000000001E-2</v>
      </c>
      <c r="AH40">
        <v>3.8E-3</v>
      </c>
      <c r="AI40" s="35">
        <f t="shared" si="11"/>
        <v>3.6925000000000097E-2</v>
      </c>
      <c r="AJ40" s="35">
        <f t="shared" si="12"/>
        <v>2.238357142857143E-2</v>
      </c>
      <c r="AK40" s="35">
        <f t="shared" si="12"/>
        <v>5.1835714285714297E-3</v>
      </c>
      <c r="AL40">
        <v>0.1973</v>
      </c>
      <c r="AM40">
        <v>-8.0000000000000004E-4</v>
      </c>
      <c r="AN40">
        <v>-1.29E-2</v>
      </c>
      <c r="AO40" s="35">
        <f t="shared" si="13"/>
        <v>2.3497857142857098E-2</v>
      </c>
      <c r="AP40" s="35">
        <f t="shared" si="14"/>
        <v>5.8357142857142928E-4</v>
      </c>
      <c r="AQ40" s="35">
        <f t="shared" si="14"/>
        <v>1.428357142857143E-2</v>
      </c>
      <c r="AR40">
        <v>9.2899999999999996E-2</v>
      </c>
      <c r="AS40">
        <v>-1.9199999999999998E-2</v>
      </c>
      <c r="AT40">
        <v>0</v>
      </c>
      <c r="AU40" s="35">
        <f t="shared" si="15"/>
        <v>1.5104285714285737E-2</v>
      </c>
      <c r="AV40" s="35">
        <f t="shared" si="16"/>
        <v>2.0583571428571427E-2</v>
      </c>
      <c r="AW40" s="35">
        <f t="shared" si="16"/>
        <v>1.3835714285714293E-3</v>
      </c>
      <c r="AX40">
        <v>0.189</v>
      </c>
      <c r="AY40">
        <v>-7.1999999999999998E-3</v>
      </c>
      <c r="AZ40">
        <v>-1.29E-2</v>
      </c>
      <c r="BA40" s="35">
        <f t="shared" si="17"/>
        <v>2.9438571428571397E-2</v>
      </c>
      <c r="BB40" s="35">
        <f t="shared" si="18"/>
        <v>8.58357142857143E-3</v>
      </c>
      <c r="BC40" s="35">
        <f t="shared" si="18"/>
        <v>1.428357142857143E-2</v>
      </c>
    </row>
    <row r="41" spans="1:55" ht="15">
      <c r="A41" s="1">
        <v>35</v>
      </c>
      <c r="B41">
        <v>0.29499999999999998</v>
      </c>
      <c r="C41">
        <v>-2.6599999999999999E-2</v>
      </c>
      <c r="D41">
        <v>2E-3</v>
      </c>
      <c r="E41" s="34">
        <f t="shared" si="0"/>
        <v>8.3078571428573111E-3</v>
      </c>
      <c r="F41" s="34">
        <f t="shared" si="1"/>
        <v>4.2707857142857131E-2</v>
      </c>
      <c r="G41" s="34">
        <f t="shared" si="2"/>
        <v>3.3835714285714294E-3</v>
      </c>
      <c r="H41">
        <v>0.27679999999999999</v>
      </c>
      <c r="I41">
        <v>-1.2999999999999999E-3</v>
      </c>
      <c r="J41">
        <v>-1.3299999999999999E-2</v>
      </c>
      <c r="K41" s="35">
        <f t="shared" si="3"/>
        <v>1.2967142857142733E-2</v>
      </c>
      <c r="L41" s="35">
        <f t="shared" si="4"/>
        <v>8.3571428571429379E-5</v>
      </c>
      <c r="M41" s="35">
        <f t="shared" si="4"/>
        <v>1.4683571428571428E-2</v>
      </c>
      <c r="N41">
        <v>0.29909999999999998</v>
      </c>
      <c r="O41">
        <v>8.2000000000000007E-3</v>
      </c>
      <c r="P41">
        <v>1.35E-2</v>
      </c>
      <c r="Q41" s="35">
        <f t="shared" si="5"/>
        <v>1.6614999999999991E-2</v>
      </c>
      <c r="R41" s="35">
        <f t="shared" si="6"/>
        <v>9.5835714285714309E-3</v>
      </c>
      <c r="S41" s="35">
        <f t="shared" si="6"/>
        <v>1.488357142857143E-2</v>
      </c>
      <c r="T41">
        <v>0.28289999999999998</v>
      </c>
      <c r="U41">
        <v>-1.4500000000000001E-2</v>
      </c>
      <c r="V41">
        <v>-1.26E-2</v>
      </c>
      <c r="W41" s="35">
        <f t="shared" si="7"/>
        <v>7.278571428571301E-3</v>
      </c>
      <c r="X41" s="35">
        <f t="shared" si="8"/>
        <v>1.5883571428571431E-2</v>
      </c>
      <c r="Y41" s="35">
        <f t="shared" si="8"/>
        <v>1.3983571428571429E-2</v>
      </c>
      <c r="Z41">
        <v>0.28739999999999999</v>
      </c>
      <c r="AA41">
        <v>-4.8099999999999997E-2</v>
      </c>
      <c r="AB41">
        <v>-2.5999999999999999E-3</v>
      </c>
      <c r="AC41" s="35">
        <f t="shared" si="9"/>
        <v>1.5532142857142717E-2</v>
      </c>
      <c r="AD41" s="35">
        <f t="shared" si="10"/>
        <v>4.9483571428571425E-2</v>
      </c>
      <c r="AE41" s="35">
        <f t="shared" si="10"/>
        <v>3.9835714285714292E-3</v>
      </c>
      <c r="AF41">
        <v>0.30049999999999999</v>
      </c>
      <c r="AG41">
        <v>-2.0500000000000001E-2</v>
      </c>
      <c r="AH41">
        <v>-3.2000000000000002E-3</v>
      </c>
      <c r="AI41" s="35">
        <f t="shared" si="11"/>
        <v>4.8425000000000107E-2</v>
      </c>
      <c r="AJ41" s="35">
        <f t="shared" si="12"/>
        <v>2.1883571428571429E-2</v>
      </c>
      <c r="AK41" s="35">
        <f t="shared" si="12"/>
        <v>4.5835714285714299E-3</v>
      </c>
      <c r="AL41">
        <v>0.18479999999999999</v>
      </c>
      <c r="AM41">
        <v>-3.49E-2</v>
      </c>
      <c r="AN41">
        <v>-5.7000000000000002E-3</v>
      </c>
      <c r="AO41" s="35">
        <f t="shared" si="13"/>
        <v>1.0997857142857087E-2</v>
      </c>
      <c r="AP41" s="35">
        <f t="shared" si="14"/>
        <v>3.6283571428571429E-2</v>
      </c>
      <c r="AQ41" s="35">
        <f t="shared" si="14"/>
        <v>7.0835714285714295E-3</v>
      </c>
      <c r="AR41">
        <v>7.9000000000000001E-2</v>
      </c>
      <c r="AS41">
        <v>-3.5299999999999998E-2</v>
      </c>
      <c r="AT41">
        <v>2.06E-2</v>
      </c>
      <c r="AU41" s="35">
        <f t="shared" si="15"/>
        <v>2.9004285714285732E-2</v>
      </c>
      <c r="AV41" s="35">
        <f t="shared" si="16"/>
        <v>3.6683571428571426E-2</v>
      </c>
      <c r="AW41" s="35">
        <f t="shared" si="16"/>
        <v>2.1983571428571429E-2</v>
      </c>
      <c r="AX41">
        <v>0.16239999999999999</v>
      </c>
      <c r="AY41">
        <v>-3.9199999999999999E-2</v>
      </c>
      <c r="AZ41">
        <v>-1.9E-3</v>
      </c>
      <c r="BA41" s="35">
        <f t="shared" si="17"/>
        <v>2.8385714285713848E-3</v>
      </c>
      <c r="BB41" s="35">
        <f t="shared" si="18"/>
        <v>4.0583571428571427E-2</v>
      </c>
      <c r="BC41" s="35">
        <f t="shared" si="18"/>
        <v>3.2835714285714291E-3</v>
      </c>
    </row>
    <row r="42" spans="1:55" ht="15">
      <c r="A42" s="1">
        <v>36</v>
      </c>
      <c r="B42">
        <v>0.2989</v>
      </c>
      <c r="C42">
        <v>-1.4999999999999999E-2</v>
      </c>
      <c r="D42">
        <v>9.2999999999999992E-3</v>
      </c>
      <c r="E42" s="34">
        <f t="shared" si="0"/>
        <v>1.2207857142857326E-2</v>
      </c>
      <c r="F42" s="34">
        <f t="shared" si="1"/>
        <v>1.1078571428571361E-3</v>
      </c>
      <c r="G42" s="34">
        <f t="shared" si="2"/>
        <v>1.0683571428571428E-2</v>
      </c>
      <c r="H42">
        <v>0.2198</v>
      </c>
      <c r="I42">
        <v>2.92E-2</v>
      </c>
      <c r="J42">
        <v>-1.9300000000000001E-2</v>
      </c>
      <c r="K42" s="35">
        <f t="shared" si="3"/>
        <v>4.4032857142857262E-2</v>
      </c>
      <c r="L42" s="35">
        <f t="shared" si="4"/>
        <v>3.0583571428571429E-2</v>
      </c>
      <c r="M42" s="35">
        <f t="shared" si="4"/>
        <v>2.068357142857143E-2</v>
      </c>
      <c r="N42">
        <v>0.29759999999999998</v>
      </c>
      <c r="O42">
        <v>9.7999999999999997E-3</v>
      </c>
      <c r="P42">
        <v>1.77E-2</v>
      </c>
      <c r="Q42" s="35">
        <f t="shared" si="5"/>
        <v>1.511499999999999E-2</v>
      </c>
      <c r="R42" s="35">
        <f t="shared" si="6"/>
        <v>1.1183571428571428E-2</v>
      </c>
      <c r="S42" s="35">
        <f t="shared" si="6"/>
        <v>1.9083571428571429E-2</v>
      </c>
      <c r="T42">
        <v>0.2742</v>
      </c>
      <c r="U42">
        <v>-1.8E-3</v>
      </c>
      <c r="V42">
        <v>-1.72E-2</v>
      </c>
      <c r="W42" s="35">
        <f t="shared" si="7"/>
        <v>1.4214285714286845E-3</v>
      </c>
      <c r="X42" s="35">
        <f t="shared" si="8"/>
        <v>3.1835714285714293E-3</v>
      </c>
      <c r="Y42" s="35">
        <f t="shared" si="8"/>
        <v>1.8583571428571428E-2</v>
      </c>
      <c r="Z42">
        <v>0.29110000000000003</v>
      </c>
      <c r="AA42">
        <v>-3.6400000000000002E-2</v>
      </c>
      <c r="AB42">
        <v>-3.0000000000000001E-3</v>
      </c>
      <c r="AC42" s="35">
        <f t="shared" si="9"/>
        <v>1.9232142857142753E-2</v>
      </c>
      <c r="AD42" s="35">
        <f t="shared" si="10"/>
        <v>3.778357142857143E-2</v>
      </c>
      <c r="AE42" s="35">
        <f t="shared" si="10"/>
        <v>4.3835714285714294E-3</v>
      </c>
      <c r="AF42">
        <v>0.28610000000000002</v>
      </c>
      <c r="AG42">
        <v>-2.5600000000000001E-2</v>
      </c>
      <c r="AH42">
        <v>-3.3999999999999998E-3</v>
      </c>
      <c r="AI42" s="35">
        <f t="shared" si="11"/>
        <v>3.4025000000000138E-2</v>
      </c>
      <c r="AJ42" s="35">
        <f t="shared" si="12"/>
        <v>2.698357142857143E-2</v>
      </c>
      <c r="AK42" s="35">
        <f t="shared" si="12"/>
        <v>4.7835714285714287E-3</v>
      </c>
      <c r="AL42">
        <v>0.18</v>
      </c>
      <c r="AM42">
        <v>-5.4899999999999997E-2</v>
      </c>
      <c r="AN42">
        <v>1.37E-2</v>
      </c>
      <c r="AO42" s="35">
        <f t="shared" si="13"/>
        <v>6.1978571428570883E-3</v>
      </c>
      <c r="AP42" s="35">
        <f t="shared" si="14"/>
        <v>5.6283571428571426E-2</v>
      </c>
      <c r="AQ42" s="35">
        <f t="shared" si="14"/>
        <v>1.5083571428571429E-2</v>
      </c>
      <c r="AR42">
        <v>6.0400000000000002E-2</v>
      </c>
      <c r="AS42">
        <v>-3.2000000000000002E-3</v>
      </c>
      <c r="AT42">
        <v>1.7000000000000001E-2</v>
      </c>
      <c r="AU42" s="35">
        <f t="shared" si="15"/>
        <v>4.7604285714285731E-2</v>
      </c>
      <c r="AV42" s="35">
        <f t="shared" si="16"/>
        <v>4.5835714285714299E-3</v>
      </c>
      <c r="AW42" s="35">
        <f t="shared" si="16"/>
        <v>1.838357142857143E-2</v>
      </c>
      <c r="AX42">
        <v>0.14249999999999999</v>
      </c>
      <c r="AY42">
        <v>-3.8199999999999998E-2</v>
      </c>
      <c r="AZ42">
        <v>-4.7999999999999996E-3</v>
      </c>
      <c r="BA42" s="35">
        <f t="shared" si="17"/>
        <v>1.7061428571428616E-2</v>
      </c>
      <c r="BB42" s="35">
        <f t="shared" si="18"/>
        <v>3.9583571428571426E-2</v>
      </c>
      <c r="BC42" s="35">
        <f t="shared" si="18"/>
        <v>6.1835714285714289E-3</v>
      </c>
    </row>
    <row r="43" spans="1:55" ht="15">
      <c r="A43" s="1">
        <v>37</v>
      </c>
      <c r="B43">
        <v>0.28789999999999999</v>
      </c>
      <c r="C43">
        <v>-6.6E-3</v>
      </c>
      <c r="D43">
        <v>1.0200000000000001E-2</v>
      </c>
      <c r="E43" s="34">
        <f t="shared" si="0"/>
        <v>1.2078571428573159E-3</v>
      </c>
      <c r="F43" s="34">
        <f t="shared" si="1"/>
        <v>9.5078571428571356E-3</v>
      </c>
      <c r="G43" s="34">
        <f t="shared" si="2"/>
        <v>1.1583571428571429E-2</v>
      </c>
      <c r="H43">
        <v>0.22489999999999999</v>
      </c>
      <c r="I43">
        <v>-7.6E-3</v>
      </c>
      <c r="J43">
        <v>-1.72E-2</v>
      </c>
      <c r="K43" s="35">
        <f t="shared" si="3"/>
        <v>3.8932857142857269E-2</v>
      </c>
      <c r="L43" s="35">
        <f t="shared" si="4"/>
        <v>8.9835714285714293E-3</v>
      </c>
      <c r="M43" s="35">
        <f t="shared" si="4"/>
        <v>1.8583571428571428E-2</v>
      </c>
      <c r="N43">
        <v>0.28989999999999999</v>
      </c>
      <c r="O43">
        <v>1.43E-2</v>
      </c>
      <c r="P43">
        <v>1.54E-2</v>
      </c>
      <c r="Q43" s="35">
        <f t="shared" si="5"/>
        <v>7.4150000000000049E-3</v>
      </c>
      <c r="R43" s="35">
        <f t="shared" si="6"/>
        <v>1.5683571428571429E-2</v>
      </c>
      <c r="S43" s="35">
        <f t="shared" si="6"/>
        <v>1.6783571428571429E-2</v>
      </c>
      <c r="T43">
        <v>0.2581</v>
      </c>
      <c r="U43">
        <v>-1.01E-2</v>
      </c>
      <c r="V43">
        <v>-9.4000000000000004E-3</v>
      </c>
      <c r="W43" s="35">
        <f t="shared" si="7"/>
        <v>1.7521428571428688E-2</v>
      </c>
      <c r="X43" s="35">
        <f t="shared" si="8"/>
        <v>1.148357142857143E-2</v>
      </c>
      <c r="Y43" s="35">
        <f t="shared" si="8"/>
        <v>1.0783571428571431E-2</v>
      </c>
      <c r="Z43">
        <v>0.28510000000000002</v>
      </c>
      <c r="AA43">
        <v>-3.3099999999999997E-2</v>
      </c>
      <c r="AB43">
        <v>-4.5999999999999999E-3</v>
      </c>
      <c r="AC43" s="35">
        <f t="shared" si="9"/>
        <v>1.3232142857142748E-2</v>
      </c>
      <c r="AD43" s="35">
        <f t="shared" si="10"/>
        <v>3.4483571428571426E-2</v>
      </c>
      <c r="AE43" s="35">
        <f t="shared" si="10"/>
        <v>5.9835714285714292E-3</v>
      </c>
      <c r="AF43">
        <v>0.27039999999999997</v>
      </c>
      <c r="AG43">
        <v>-1.43E-2</v>
      </c>
      <c r="AH43">
        <v>1.44E-2</v>
      </c>
      <c r="AI43" s="35">
        <f t="shared" si="11"/>
        <v>1.8325000000000091E-2</v>
      </c>
      <c r="AJ43" s="35">
        <f t="shared" si="12"/>
        <v>1.5683571428571429E-2</v>
      </c>
      <c r="AK43" s="35">
        <f t="shared" si="12"/>
        <v>1.5783571428571428E-2</v>
      </c>
      <c r="AL43">
        <v>0.18110000000000001</v>
      </c>
      <c r="AM43">
        <v>-2.4E-2</v>
      </c>
      <c r="AN43">
        <v>1.2999999999999999E-3</v>
      </c>
      <c r="AO43" s="35">
        <f t="shared" si="13"/>
        <v>7.297857142857106E-3</v>
      </c>
      <c r="AP43" s="35">
        <f t="shared" si="14"/>
        <v>2.5383571428571429E-2</v>
      </c>
      <c r="AQ43" s="35">
        <f t="shared" si="14"/>
        <v>2.6835714285714293E-3</v>
      </c>
      <c r="AR43">
        <v>1.9900000000000001E-2</v>
      </c>
      <c r="AS43">
        <v>-1.6899999999999998E-2</v>
      </c>
      <c r="AT43">
        <v>1.1599999999999999E-2</v>
      </c>
      <c r="AU43" s="35">
        <f t="shared" si="15"/>
        <v>8.8104285714285732E-2</v>
      </c>
      <c r="AV43" s="35">
        <f t="shared" si="16"/>
        <v>1.8283571428571427E-2</v>
      </c>
      <c r="AW43" s="35">
        <f t="shared" si="16"/>
        <v>1.2983571428571428E-2</v>
      </c>
      <c r="AX43">
        <v>9.2999999999999999E-2</v>
      </c>
      <c r="AY43">
        <v>-8.9999999999999998E-4</v>
      </c>
      <c r="AZ43">
        <v>3.2800000000000003E-2</v>
      </c>
      <c r="BA43" s="35">
        <f t="shared" si="17"/>
        <v>6.6561428571428605E-2</v>
      </c>
      <c r="BB43" s="35">
        <f t="shared" si="18"/>
        <v>4.8357142857142934E-4</v>
      </c>
      <c r="BC43" s="35">
        <f t="shared" si="18"/>
        <v>3.4183571428571431E-2</v>
      </c>
    </row>
    <row r="44" spans="1:55" ht="15">
      <c r="A44" s="1">
        <v>38</v>
      </c>
      <c r="B44">
        <v>0.29520000000000002</v>
      </c>
      <c r="C44">
        <v>-6.9999999999999999E-4</v>
      </c>
      <c r="D44">
        <v>7.4999999999999997E-3</v>
      </c>
      <c r="E44" s="34">
        <f t="shared" si="0"/>
        <v>8.5078571428573446E-3</v>
      </c>
      <c r="F44" s="34">
        <f t="shared" si="1"/>
        <v>1.5407857142857136E-2</v>
      </c>
      <c r="G44" s="34">
        <f t="shared" si="2"/>
        <v>8.8835714285714282E-3</v>
      </c>
      <c r="H44">
        <v>0.21240000000000001</v>
      </c>
      <c r="I44">
        <v>1.14E-2</v>
      </c>
      <c r="J44">
        <v>-8.0999999999999996E-3</v>
      </c>
      <c r="K44" s="35">
        <f t="shared" si="3"/>
        <v>5.1432857142857252E-2</v>
      </c>
      <c r="L44" s="35">
        <f t="shared" si="4"/>
        <v>1.2783571428571429E-2</v>
      </c>
      <c r="M44" s="35">
        <f t="shared" si="4"/>
        <v>9.483571428571428E-3</v>
      </c>
      <c r="N44">
        <v>0.28470000000000001</v>
      </c>
      <c r="O44">
        <v>1.72E-2</v>
      </c>
      <c r="P44">
        <v>1.89E-2</v>
      </c>
      <c r="Q44" s="35">
        <f t="shared" si="5"/>
        <v>2.2150000000000225E-3</v>
      </c>
      <c r="R44" s="35">
        <f t="shared" si="6"/>
        <v>1.8583571428571428E-2</v>
      </c>
      <c r="S44" s="35">
        <f t="shared" si="6"/>
        <v>2.0283571428571429E-2</v>
      </c>
      <c r="T44">
        <v>0.2293</v>
      </c>
      <c r="U44">
        <v>-3.0099999999999998E-2</v>
      </c>
      <c r="V44">
        <v>-7.9000000000000008E-3</v>
      </c>
      <c r="W44" s="35">
        <f t="shared" si="7"/>
        <v>4.632142857142868E-2</v>
      </c>
      <c r="X44" s="35">
        <f t="shared" si="8"/>
        <v>3.148357142857143E-2</v>
      </c>
      <c r="Y44" s="35">
        <f t="shared" si="8"/>
        <v>9.2835714285714292E-3</v>
      </c>
      <c r="Z44">
        <v>0.27800000000000002</v>
      </c>
      <c r="AA44">
        <v>-3.56E-2</v>
      </c>
      <c r="AB44">
        <v>9.2999999999999992E-3</v>
      </c>
      <c r="AC44" s="35">
        <f t="shared" si="9"/>
        <v>6.1321428571427528E-3</v>
      </c>
      <c r="AD44" s="35">
        <f t="shared" si="10"/>
        <v>3.6983571428571428E-2</v>
      </c>
      <c r="AE44" s="35">
        <f t="shared" si="10"/>
        <v>1.0683571428571428E-2</v>
      </c>
      <c r="AF44">
        <v>0.2641</v>
      </c>
      <c r="AG44">
        <v>-1.11E-2</v>
      </c>
      <c r="AH44">
        <v>4.4000000000000003E-3</v>
      </c>
      <c r="AI44" s="35">
        <f t="shared" si="11"/>
        <v>1.2025000000000119E-2</v>
      </c>
      <c r="AJ44" s="35">
        <f t="shared" si="12"/>
        <v>1.2483571428571431E-2</v>
      </c>
      <c r="AK44" s="35">
        <f t="shared" si="12"/>
        <v>5.7835714285714296E-3</v>
      </c>
      <c r="AL44">
        <v>0.18809999999999999</v>
      </c>
      <c r="AM44">
        <v>-3.4099999999999998E-2</v>
      </c>
      <c r="AN44">
        <v>-2.5000000000000001E-2</v>
      </c>
      <c r="AO44" s="35">
        <f t="shared" si="13"/>
        <v>1.4297857142857084E-2</v>
      </c>
      <c r="AP44" s="35">
        <f t="shared" si="14"/>
        <v>3.5483571428571427E-2</v>
      </c>
      <c r="AQ44" s="35">
        <f t="shared" si="14"/>
        <v>2.638357142857143E-2</v>
      </c>
      <c r="AR44">
        <v>6.3500000000000001E-2</v>
      </c>
      <c r="AS44">
        <v>1.2E-2</v>
      </c>
      <c r="AT44">
        <v>1.11E-2</v>
      </c>
      <c r="AU44" s="35">
        <f t="shared" si="15"/>
        <v>4.4504285714285732E-2</v>
      </c>
      <c r="AV44" s="35">
        <f t="shared" si="16"/>
        <v>1.3383571428571429E-2</v>
      </c>
      <c r="AW44" s="35">
        <f t="shared" si="16"/>
        <v>1.2483571428571431E-2</v>
      </c>
      <c r="AX44">
        <v>0.18909999999999999</v>
      </c>
      <c r="AY44">
        <v>5.1000000000000004E-3</v>
      </c>
      <c r="AZ44">
        <v>-9.5999999999999992E-3</v>
      </c>
      <c r="BA44" s="35">
        <f t="shared" si="17"/>
        <v>2.9538571428571386E-2</v>
      </c>
      <c r="BB44" s="35">
        <f t="shared" si="18"/>
        <v>6.4835714285714297E-3</v>
      </c>
      <c r="BC44" s="35">
        <f t="shared" si="18"/>
        <v>1.0983571428571429E-2</v>
      </c>
    </row>
    <row r="45" spans="1:55" ht="15">
      <c r="A45" s="1">
        <v>39</v>
      </c>
      <c r="B45">
        <v>0.29599999999999999</v>
      </c>
      <c r="C45">
        <v>-1.5900000000000001E-2</v>
      </c>
      <c r="D45">
        <v>2.8999999999999998E-3</v>
      </c>
      <c r="E45" s="34">
        <f t="shared" si="0"/>
        <v>9.307857142857312E-3</v>
      </c>
      <c r="F45" s="34">
        <f t="shared" si="1"/>
        <v>2.0785714285713464E-4</v>
      </c>
      <c r="G45" s="34">
        <f t="shared" si="2"/>
        <v>4.2835714285714291E-3</v>
      </c>
      <c r="H45">
        <v>0.24629999999999999</v>
      </c>
      <c r="I45">
        <v>-1.4200000000000001E-2</v>
      </c>
      <c r="J45">
        <v>-1E-3</v>
      </c>
      <c r="K45" s="35">
        <f t="shared" si="3"/>
        <v>1.7532857142857267E-2</v>
      </c>
      <c r="L45" s="35">
        <f t="shared" si="4"/>
        <v>1.5583571428571429E-2</v>
      </c>
      <c r="M45" s="35">
        <f t="shared" si="4"/>
        <v>3.835714285714293E-4</v>
      </c>
      <c r="N45">
        <v>0.28970000000000001</v>
      </c>
      <c r="O45">
        <v>2.1999999999999999E-2</v>
      </c>
      <c r="P45">
        <v>1.4999999999999999E-2</v>
      </c>
      <c r="Q45" s="35">
        <f t="shared" si="5"/>
        <v>7.2150000000000269E-3</v>
      </c>
      <c r="R45" s="35">
        <f t="shared" si="6"/>
        <v>2.3383571428571427E-2</v>
      </c>
      <c r="S45" s="35">
        <f t="shared" si="6"/>
        <v>1.6383571428571428E-2</v>
      </c>
      <c r="T45">
        <v>0.22919999999999999</v>
      </c>
      <c r="U45">
        <v>-5.0999999999999997E-2</v>
      </c>
      <c r="V45">
        <v>-8.8999999999999999E-3</v>
      </c>
      <c r="W45" s="35">
        <f t="shared" si="7"/>
        <v>4.6421428571428697E-2</v>
      </c>
      <c r="X45" s="35">
        <f t="shared" si="8"/>
        <v>5.2383571428571425E-2</v>
      </c>
      <c r="Y45" s="35">
        <f t="shared" si="8"/>
        <v>1.028357142857143E-2</v>
      </c>
      <c r="Z45">
        <v>0.27229999999999999</v>
      </c>
      <c r="AA45">
        <v>-8.3000000000000001E-3</v>
      </c>
      <c r="AB45">
        <v>1.2999999999999999E-2</v>
      </c>
      <c r="AC45" s="35">
        <f t="shared" si="9"/>
        <v>4.3214285714271439E-4</v>
      </c>
      <c r="AD45" s="35">
        <f t="shared" si="10"/>
        <v>9.6835714285714303E-3</v>
      </c>
      <c r="AE45" s="35">
        <f t="shared" si="10"/>
        <v>1.438357142857143E-2</v>
      </c>
      <c r="AF45">
        <v>0.27600000000000002</v>
      </c>
      <c r="AG45">
        <v>-1.2800000000000001E-2</v>
      </c>
      <c r="AH45">
        <v>1.5299999999999999E-2</v>
      </c>
      <c r="AI45" s="35">
        <f t="shared" si="11"/>
        <v>2.3925000000000141E-2</v>
      </c>
      <c r="AJ45" s="35">
        <f t="shared" si="12"/>
        <v>1.4183571428571431E-2</v>
      </c>
      <c r="AK45" s="35">
        <f t="shared" si="12"/>
        <v>1.668357142857143E-2</v>
      </c>
      <c r="AL45">
        <v>0.17080000000000001</v>
      </c>
      <c r="AM45">
        <v>-8.1199999999999994E-2</v>
      </c>
      <c r="AN45">
        <v>-1.38E-2</v>
      </c>
      <c r="AO45" s="35">
        <f t="shared" si="13"/>
        <v>3.0021428571428976E-3</v>
      </c>
      <c r="AP45" s="35">
        <f t="shared" si="14"/>
        <v>8.2583571428571423E-2</v>
      </c>
      <c r="AQ45" s="35">
        <f t="shared" si="14"/>
        <v>1.5183571428571428E-2</v>
      </c>
      <c r="AR45">
        <v>0.15970000000000001</v>
      </c>
      <c r="AS45">
        <v>-3.3E-3</v>
      </c>
      <c r="AT45">
        <v>-2.9999999999999997E-4</v>
      </c>
      <c r="AU45" s="35">
        <f t="shared" si="15"/>
        <v>5.1695714285714275E-2</v>
      </c>
      <c r="AV45" s="35">
        <f t="shared" si="16"/>
        <v>4.6835714285714293E-3</v>
      </c>
      <c r="AW45" s="35">
        <f t="shared" si="16"/>
        <v>1.0835714285714294E-3</v>
      </c>
      <c r="AX45">
        <v>0.253</v>
      </c>
      <c r="AY45">
        <v>-4.41E-2</v>
      </c>
      <c r="AZ45">
        <v>-2.63E-2</v>
      </c>
      <c r="BA45" s="35">
        <f t="shared" si="17"/>
        <v>9.3438571428571399E-2</v>
      </c>
      <c r="BB45" s="35">
        <f t="shared" si="18"/>
        <v>4.5483571428571429E-2</v>
      </c>
      <c r="BC45" s="35">
        <f t="shared" si="18"/>
        <v>2.7683571428571429E-2</v>
      </c>
    </row>
    <row r="46" spans="1:55" ht="15">
      <c r="A46" s="1">
        <v>40</v>
      </c>
      <c r="B46">
        <v>0.30659999999999998</v>
      </c>
      <c r="C46">
        <v>-3.8800000000000001E-2</v>
      </c>
      <c r="D46">
        <v>9.7000000000000003E-3</v>
      </c>
      <c r="E46" s="34">
        <f t="shared" si="0"/>
        <v>1.990785714285731E-2</v>
      </c>
      <c r="F46" s="34">
        <f t="shared" si="1"/>
        <v>5.4907857142857133E-2</v>
      </c>
      <c r="G46" s="34">
        <f t="shared" si="2"/>
        <v>1.1083571428571429E-2</v>
      </c>
      <c r="H46">
        <v>0.26390000000000002</v>
      </c>
      <c r="I46">
        <v>-2.3199999999999998E-2</v>
      </c>
      <c r="J46">
        <v>-9.4999999999999998E-3</v>
      </c>
      <c r="K46" s="35">
        <f t="shared" si="3"/>
        <v>6.7142857142765688E-5</v>
      </c>
      <c r="L46" s="35">
        <f t="shared" si="4"/>
        <v>2.4583571428571427E-2</v>
      </c>
      <c r="M46" s="35">
        <f t="shared" si="4"/>
        <v>1.088357142857143E-2</v>
      </c>
      <c r="N46">
        <v>0.3054</v>
      </c>
      <c r="O46">
        <v>-4.8999999999999998E-3</v>
      </c>
      <c r="P46">
        <v>1.03E-2</v>
      </c>
      <c r="Q46" s="35">
        <f t="shared" si="5"/>
        <v>2.2915000000000019E-2</v>
      </c>
      <c r="R46" s="35">
        <f t="shared" si="6"/>
        <v>6.2835714285714292E-3</v>
      </c>
      <c r="S46" s="35">
        <f t="shared" si="6"/>
        <v>1.1683571428571429E-2</v>
      </c>
      <c r="T46">
        <v>0.24460000000000001</v>
      </c>
      <c r="U46">
        <v>-0.05</v>
      </c>
      <c r="V46">
        <v>-3.8E-3</v>
      </c>
      <c r="W46" s="35">
        <f t="shared" si="7"/>
        <v>3.1021428571428672E-2</v>
      </c>
      <c r="X46" s="35">
        <f t="shared" si="8"/>
        <v>5.1383571428571431E-2</v>
      </c>
      <c r="Y46" s="35">
        <f t="shared" si="8"/>
        <v>5.1835714285714297E-3</v>
      </c>
      <c r="Z46">
        <v>0.29139999999999999</v>
      </c>
      <c r="AA46">
        <v>-2.87E-2</v>
      </c>
      <c r="AB46">
        <v>-2.8E-3</v>
      </c>
      <c r="AC46" s="35">
        <f t="shared" si="9"/>
        <v>1.953214285714272E-2</v>
      </c>
      <c r="AD46" s="35">
        <f t="shared" si="10"/>
        <v>3.0083571428571428E-2</v>
      </c>
      <c r="AE46" s="35">
        <f t="shared" si="10"/>
        <v>4.1835714285714289E-3</v>
      </c>
      <c r="AF46">
        <v>0.28289999999999998</v>
      </c>
      <c r="AG46">
        <v>-2.6499999999999999E-2</v>
      </c>
      <c r="AH46">
        <v>-5.1000000000000004E-3</v>
      </c>
      <c r="AI46" s="35">
        <f t="shared" si="11"/>
        <v>3.0825000000000102E-2</v>
      </c>
      <c r="AJ46" s="35">
        <f t="shared" si="12"/>
        <v>2.7883571428571428E-2</v>
      </c>
      <c r="AK46" s="35">
        <f t="shared" si="12"/>
        <v>6.4835714285714297E-3</v>
      </c>
      <c r="AL46">
        <v>0.1799</v>
      </c>
      <c r="AM46">
        <v>-8.0000000000000004E-4</v>
      </c>
      <c r="AN46">
        <v>7.9000000000000008E-3</v>
      </c>
      <c r="AO46" s="35">
        <f t="shared" si="13"/>
        <v>6.0978571428570993E-3</v>
      </c>
      <c r="AP46" s="35">
        <f t="shared" si="14"/>
        <v>5.8357142857142928E-4</v>
      </c>
      <c r="AQ46" s="35">
        <f t="shared" si="14"/>
        <v>9.2835714285714292E-3</v>
      </c>
      <c r="AR46">
        <v>0.20610000000000001</v>
      </c>
      <c r="AS46">
        <v>-7.3700000000000002E-2</v>
      </c>
      <c r="AT46">
        <v>-3.2800000000000003E-2</v>
      </c>
      <c r="AU46" s="35">
        <f t="shared" si="15"/>
        <v>9.8095714285714272E-2</v>
      </c>
      <c r="AV46" s="35">
        <f t="shared" si="16"/>
        <v>7.508357142857143E-2</v>
      </c>
      <c r="AW46" s="35">
        <f t="shared" si="16"/>
        <v>3.4183571428571431E-2</v>
      </c>
      <c r="AX46">
        <v>0.19209999999999999</v>
      </c>
      <c r="AY46">
        <v>-1.38E-2</v>
      </c>
      <c r="AZ46">
        <v>-2.8299999999999999E-2</v>
      </c>
      <c r="BA46" s="35">
        <f t="shared" si="17"/>
        <v>3.2538571428571389E-2</v>
      </c>
      <c r="BB46" s="35">
        <f t="shared" si="18"/>
        <v>1.5183571428571428E-2</v>
      </c>
      <c r="BC46" s="35">
        <f t="shared" si="18"/>
        <v>2.9683571428571427E-2</v>
      </c>
    </row>
    <row r="47" spans="1:55" ht="15">
      <c r="A47" s="1">
        <v>41</v>
      </c>
      <c r="B47">
        <v>0.30270000000000002</v>
      </c>
      <c r="C47">
        <v>-2.7900000000000001E-2</v>
      </c>
      <c r="D47">
        <v>8.6E-3</v>
      </c>
      <c r="E47" s="34">
        <f t="shared" si="0"/>
        <v>1.6007857142857351E-2</v>
      </c>
      <c r="F47" s="34">
        <f t="shared" si="1"/>
        <v>4.400785714285714E-2</v>
      </c>
      <c r="G47" s="34">
        <f t="shared" si="2"/>
        <v>9.9835714285714285E-3</v>
      </c>
      <c r="H47">
        <v>0.23469999999999999</v>
      </c>
      <c r="I47">
        <v>2.9999999999999997E-4</v>
      </c>
      <c r="J47">
        <v>1.1299999999999999E-2</v>
      </c>
      <c r="K47" s="35">
        <f t="shared" si="3"/>
        <v>2.9132857142857266E-2</v>
      </c>
      <c r="L47" s="35">
        <f t="shared" si="4"/>
        <v>1.6835714285714292E-3</v>
      </c>
      <c r="M47" s="35">
        <f t="shared" si="4"/>
        <v>1.2683571428571429E-2</v>
      </c>
      <c r="N47">
        <v>0.26519999999999999</v>
      </c>
      <c r="O47">
        <v>-2.1499999999999998E-2</v>
      </c>
      <c r="P47">
        <v>2.4400000000000002E-2</v>
      </c>
      <c r="Q47" s="35">
        <f t="shared" si="5"/>
        <v>1.7284999999999995E-2</v>
      </c>
      <c r="R47" s="35">
        <f t="shared" si="6"/>
        <v>2.2883571428571427E-2</v>
      </c>
      <c r="S47" s="35">
        <f t="shared" si="6"/>
        <v>2.578357142857143E-2</v>
      </c>
      <c r="T47">
        <v>0.24629999999999999</v>
      </c>
      <c r="U47">
        <v>-1.7899999999999999E-2</v>
      </c>
      <c r="V47">
        <v>-3.0000000000000001E-3</v>
      </c>
      <c r="W47" s="35">
        <f t="shared" si="7"/>
        <v>2.9321428571428693E-2</v>
      </c>
      <c r="X47" s="35">
        <f t="shared" si="8"/>
        <v>1.9283571428571428E-2</v>
      </c>
      <c r="Y47" s="35">
        <f t="shared" si="8"/>
        <v>4.3835714285714294E-3</v>
      </c>
      <c r="Z47">
        <v>0.29809999999999998</v>
      </c>
      <c r="AA47">
        <v>-2.64E-2</v>
      </c>
      <c r="AB47">
        <v>-2.8E-3</v>
      </c>
      <c r="AC47" s="35">
        <f t="shared" si="9"/>
        <v>2.6232142857142704E-2</v>
      </c>
      <c r="AD47" s="35">
        <f t="shared" si="10"/>
        <v>2.7783571428571428E-2</v>
      </c>
      <c r="AE47" s="35">
        <f t="shared" si="10"/>
        <v>4.1835714285714289E-3</v>
      </c>
      <c r="AF47">
        <v>0.27389999999999998</v>
      </c>
      <c r="AG47">
        <v>-8.8000000000000005E-3</v>
      </c>
      <c r="AH47">
        <v>2.2000000000000001E-3</v>
      </c>
      <c r="AI47" s="35">
        <f t="shared" si="11"/>
        <v>2.1825000000000094E-2</v>
      </c>
      <c r="AJ47" s="35">
        <f t="shared" si="12"/>
        <v>1.0183571428571431E-2</v>
      </c>
      <c r="AK47" s="35">
        <f t="shared" si="12"/>
        <v>3.5835714285714295E-3</v>
      </c>
      <c r="AL47">
        <v>0.1812</v>
      </c>
      <c r="AM47">
        <v>-3.2899999999999999E-2</v>
      </c>
      <c r="AN47">
        <v>-7.1000000000000004E-3</v>
      </c>
      <c r="AO47" s="35">
        <f t="shared" si="13"/>
        <v>7.3978571428570949E-3</v>
      </c>
      <c r="AP47" s="35">
        <f t="shared" si="14"/>
        <v>3.4283571428571427E-2</v>
      </c>
      <c r="AQ47" s="35">
        <f t="shared" si="14"/>
        <v>8.4835714285714306E-3</v>
      </c>
      <c r="AR47">
        <v>0.12939999999999999</v>
      </c>
      <c r="AS47">
        <v>-6.5799999999999997E-2</v>
      </c>
      <c r="AT47">
        <v>-7.9000000000000008E-3</v>
      </c>
      <c r="AU47" s="35">
        <f t="shared" si="15"/>
        <v>2.1395714285714254E-2</v>
      </c>
      <c r="AV47" s="35">
        <f t="shared" si="16"/>
        <v>6.7183571428571426E-2</v>
      </c>
      <c r="AW47" s="35">
        <f t="shared" si="16"/>
        <v>9.2835714285714292E-3</v>
      </c>
      <c r="AX47">
        <v>0.1958</v>
      </c>
      <c r="AY47">
        <v>-1.03E-2</v>
      </c>
      <c r="AZ47">
        <v>6.6E-3</v>
      </c>
      <c r="BA47" s="35">
        <f t="shared" si="17"/>
        <v>3.6238571428571398E-2</v>
      </c>
      <c r="BB47" s="35">
        <f t="shared" si="18"/>
        <v>1.1683571428571429E-2</v>
      </c>
      <c r="BC47" s="35">
        <f t="shared" si="18"/>
        <v>7.9835714285714302E-3</v>
      </c>
    </row>
    <row r="48" spans="1:55" ht="15">
      <c r="A48" s="1">
        <v>42</v>
      </c>
      <c r="B48">
        <v>0.29530000000000001</v>
      </c>
      <c r="C48">
        <v>-1.9300000000000001E-2</v>
      </c>
      <c r="D48">
        <v>9.9000000000000008E-3</v>
      </c>
      <c r="E48" s="34">
        <f t="shared" si="0"/>
        <v>8.6078571428573336E-3</v>
      </c>
      <c r="F48" s="34">
        <f t="shared" si="1"/>
        <v>3.5407857142857137E-2</v>
      </c>
      <c r="G48" s="34">
        <f t="shared" si="2"/>
        <v>1.1283571428571431E-2</v>
      </c>
      <c r="H48">
        <v>0.26190000000000002</v>
      </c>
      <c r="I48">
        <v>-1.2500000000000001E-2</v>
      </c>
      <c r="J48">
        <v>1.2E-2</v>
      </c>
      <c r="K48" s="35">
        <f t="shared" si="3"/>
        <v>1.9328571428572361E-3</v>
      </c>
      <c r="L48" s="35">
        <f t="shared" si="4"/>
        <v>1.3883571428571429E-2</v>
      </c>
      <c r="M48" s="35">
        <f t="shared" si="4"/>
        <v>1.3383571428571429E-2</v>
      </c>
      <c r="N48">
        <v>0.25380000000000003</v>
      </c>
      <c r="O48">
        <v>-2.1600000000000001E-2</v>
      </c>
      <c r="P48">
        <v>1.77E-2</v>
      </c>
      <c r="Q48" s="35">
        <f t="shared" si="5"/>
        <v>2.8684999999999961E-2</v>
      </c>
      <c r="R48" s="35">
        <f t="shared" si="6"/>
        <v>2.298357142857143E-2</v>
      </c>
      <c r="S48" s="35">
        <f t="shared" si="6"/>
        <v>1.9083571428571429E-2</v>
      </c>
      <c r="T48">
        <v>0.23180000000000001</v>
      </c>
      <c r="U48">
        <v>-3.9800000000000002E-2</v>
      </c>
      <c r="V48">
        <v>1.2999999999999999E-3</v>
      </c>
      <c r="W48" s="35">
        <f t="shared" si="7"/>
        <v>4.3821428571428678E-2</v>
      </c>
      <c r="X48" s="35">
        <f t="shared" si="8"/>
        <v>4.118357142857143E-2</v>
      </c>
      <c r="Y48" s="35">
        <f t="shared" si="8"/>
        <v>2.6835714285714293E-3</v>
      </c>
      <c r="Z48">
        <v>0.2833</v>
      </c>
      <c r="AA48">
        <v>-2.35E-2</v>
      </c>
      <c r="AB48">
        <v>8.9999999999999998E-4</v>
      </c>
      <c r="AC48" s="35">
        <f t="shared" si="9"/>
        <v>1.1432142857142724E-2</v>
      </c>
      <c r="AD48" s="35">
        <f t="shared" si="10"/>
        <v>2.4883571428571429E-2</v>
      </c>
      <c r="AE48" s="35">
        <f t="shared" si="10"/>
        <v>2.2835714285714291E-3</v>
      </c>
      <c r="AF48">
        <v>0.2591</v>
      </c>
      <c r="AG48">
        <v>-3.1600000000000003E-2</v>
      </c>
      <c r="AH48">
        <v>9.4999999999999998E-3</v>
      </c>
      <c r="AI48" s="35">
        <f t="shared" si="11"/>
        <v>7.0250000000001145E-3</v>
      </c>
      <c r="AJ48" s="35">
        <f t="shared" si="12"/>
        <v>3.2983571428571432E-2</v>
      </c>
      <c r="AK48" s="35">
        <f t="shared" si="12"/>
        <v>1.088357142857143E-2</v>
      </c>
      <c r="AL48">
        <v>0.19620000000000001</v>
      </c>
      <c r="AM48">
        <v>-3.7400000000000003E-2</v>
      </c>
      <c r="AN48">
        <v>-3.0499999999999999E-2</v>
      </c>
      <c r="AO48" s="35">
        <f t="shared" si="13"/>
        <v>2.2397857142857108E-2</v>
      </c>
      <c r="AP48" s="35">
        <f t="shared" si="14"/>
        <v>3.8783571428571431E-2</v>
      </c>
      <c r="AQ48" s="35">
        <f t="shared" si="14"/>
        <v>3.1883571428571428E-2</v>
      </c>
      <c r="AR48">
        <v>0.1027</v>
      </c>
      <c r="AS48">
        <v>-1.43E-2</v>
      </c>
      <c r="AT48">
        <v>1.1299999999999999E-2</v>
      </c>
      <c r="AU48" s="35">
        <f t="shared" si="15"/>
        <v>5.3042857142857336E-3</v>
      </c>
      <c r="AV48" s="35">
        <f t="shared" si="16"/>
        <v>1.5683571428571429E-2</v>
      </c>
      <c r="AW48" s="35">
        <f t="shared" si="16"/>
        <v>1.2683571428571429E-2</v>
      </c>
      <c r="AX48">
        <v>0.1822</v>
      </c>
      <c r="AY48">
        <v>-8.5000000000000006E-3</v>
      </c>
      <c r="AZ48">
        <v>1.04E-2</v>
      </c>
      <c r="BA48" s="35">
        <f t="shared" si="17"/>
        <v>2.2638571428571397E-2</v>
      </c>
      <c r="BB48" s="35">
        <f t="shared" si="18"/>
        <v>9.8835714285714291E-3</v>
      </c>
      <c r="BC48" s="35">
        <f t="shared" si="18"/>
        <v>1.1783571428571428E-2</v>
      </c>
    </row>
    <row r="49" spans="1:55" ht="15">
      <c r="A49" s="1">
        <v>43</v>
      </c>
      <c r="B49">
        <v>0.2878</v>
      </c>
      <c r="C49">
        <v>-2.9399999999999999E-2</v>
      </c>
      <c r="D49">
        <v>-4.5999999999999999E-3</v>
      </c>
      <c r="E49" s="34">
        <f t="shared" si="0"/>
        <v>1.1078571428573269E-3</v>
      </c>
      <c r="F49" s="34">
        <f t="shared" si="1"/>
        <v>4.5507857142857135E-2</v>
      </c>
      <c r="G49" s="34">
        <f t="shared" si="2"/>
        <v>5.9835714285714292E-3</v>
      </c>
      <c r="H49">
        <v>0.22559999999999999</v>
      </c>
      <c r="I49">
        <v>5.7000000000000002E-3</v>
      </c>
      <c r="J49">
        <v>1.2699999999999999E-2</v>
      </c>
      <c r="K49" s="35">
        <f t="shared" si="3"/>
        <v>3.8232857142857263E-2</v>
      </c>
      <c r="L49" s="35">
        <f t="shared" si="4"/>
        <v>7.0835714285714295E-3</v>
      </c>
      <c r="M49" s="35">
        <f t="shared" si="4"/>
        <v>1.4083571428571428E-2</v>
      </c>
      <c r="N49">
        <v>0.23910000000000001</v>
      </c>
      <c r="O49">
        <v>-1.7100000000000001E-2</v>
      </c>
      <c r="P49">
        <v>3.8199999999999998E-2</v>
      </c>
      <c r="Q49" s="35">
        <f t="shared" si="5"/>
        <v>4.3384999999999979E-2</v>
      </c>
      <c r="R49" s="35">
        <f t="shared" si="6"/>
        <v>1.8483571428571429E-2</v>
      </c>
      <c r="S49" s="35">
        <f t="shared" si="6"/>
        <v>3.9583571428571426E-2</v>
      </c>
      <c r="T49">
        <v>0.24429999999999999</v>
      </c>
      <c r="U49">
        <v>-4.1099999999999998E-2</v>
      </c>
      <c r="V49">
        <v>-5.4999999999999997E-3</v>
      </c>
      <c r="W49" s="35">
        <f t="shared" si="7"/>
        <v>3.1321428571428694E-2</v>
      </c>
      <c r="X49" s="35">
        <f t="shared" si="8"/>
        <v>4.2483571428571426E-2</v>
      </c>
      <c r="Y49" s="35">
        <f t="shared" si="8"/>
        <v>6.883571428571429E-3</v>
      </c>
      <c r="Z49">
        <v>0.29430000000000001</v>
      </c>
      <c r="AA49">
        <v>-2.7300000000000001E-2</v>
      </c>
      <c r="AB49">
        <v>3.0999999999999999E-3</v>
      </c>
      <c r="AC49" s="35">
        <f t="shared" si="9"/>
        <v>2.2432142857142734E-2</v>
      </c>
      <c r="AD49" s="35">
        <f t="shared" si="10"/>
        <v>2.868357142857143E-2</v>
      </c>
      <c r="AE49" s="35">
        <f t="shared" si="10"/>
        <v>4.4835714285714288E-3</v>
      </c>
      <c r="AF49">
        <v>0.253</v>
      </c>
      <c r="AG49">
        <v>-8.6999999999999994E-3</v>
      </c>
      <c r="AH49">
        <v>1.4E-3</v>
      </c>
      <c r="AI49" s="35">
        <f t="shared" si="11"/>
        <v>9.2500000000012017E-4</v>
      </c>
      <c r="AJ49" s="35">
        <f t="shared" si="12"/>
        <v>1.0083571428571428E-2</v>
      </c>
      <c r="AK49" s="35">
        <f t="shared" si="12"/>
        <v>2.7835714285714295E-3</v>
      </c>
      <c r="AL49">
        <v>0.21809999999999999</v>
      </c>
      <c r="AM49">
        <v>-6.6500000000000004E-2</v>
      </c>
      <c r="AN49">
        <v>4.8999999999999998E-3</v>
      </c>
      <c r="AO49" s="35">
        <f t="shared" si="13"/>
        <v>4.4297857142857083E-2</v>
      </c>
      <c r="AP49" s="35">
        <f t="shared" si="14"/>
        <v>6.7883571428571432E-2</v>
      </c>
      <c r="AQ49" s="35">
        <f t="shared" si="14"/>
        <v>6.2835714285714292E-3</v>
      </c>
      <c r="AR49">
        <v>9.35E-2</v>
      </c>
      <c r="AS49">
        <v>-2.3300000000000001E-2</v>
      </c>
      <c r="AT49">
        <v>-4.5999999999999999E-3</v>
      </c>
      <c r="AU49" s="35">
        <f t="shared" si="15"/>
        <v>1.4504285714285733E-2</v>
      </c>
      <c r="AV49" s="35">
        <f t="shared" si="16"/>
        <v>2.468357142857143E-2</v>
      </c>
      <c r="AW49" s="35">
        <f t="shared" si="16"/>
        <v>5.9835714285714292E-3</v>
      </c>
      <c r="AX49">
        <v>0.2089</v>
      </c>
      <c r="AY49">
        <v>-5.0200000000000002E-2</v>
      </c>
      <c r="AZ49">
        <v>2.9999999999999997E-4</v>
      </c>
      <c r="BA49" s="35">
        <f t="shared" si="17"/>
        <v>4.9338571428571398E-2</v>
      </c>
      <c r="BB49" s="35">
        <f t="shared" si="18"/>
        <v>5.158357142857143E-2</v>
      </c>
      <c r="BC49" s="35">
        <f t="shared" si="18"/>
        <v>1.6835714285714292E-3</v>
      </c>
    </row>
    <row r="50" spans="1:55" ht="15">
      <c r="A50" s="1">
        <v>44</v>
      </c>
      <c r="B50">
        <v>0.28970000000000001</v>
      </c>
      <c r="C50">
        <v>-3.8300000000000001E-2</v>
      </c>
      <c r="D50">
        <v>-3.2000000000000002E-3</v>
      </c>
      <c r="E50" s="34">
        <f t="shared" si="0"/>
        <v>3.0078571428573397E-3</v>
      </c>
      <c r="F50" s="34">
        <f t="shared" si="1"/>
        <v>5.4407857142857133E-2</v>
      </c>
      <c r="G50" s="34">
        <f t="shared" si="2"/>
        <v>4.5835714285714299E-3</v>
      </c>
      <c r="H50">
        <v>0.2235</v>
      </c>
      <c r="I50">
        <v>1.2500000000000001E-2</v>
      </c>
      <c r="J50">
        <v>2.52E-2</v>
      </c>
      <c r="K50" s="35">
        <f t="shared" si="3"/>
        <v>4.0332857142857254E-2</v>
      </c>
      <c r="L50" s="35">
        <f t="shared" si="4"/>
        <v>1.3883571428571429E-2</v>
      </c>
      <c r="M50" s="35">
        <f t="shared" si="4"/>
        <v>2.6583571428571429E-2</v>
      </c>
      <c r="N50">
        <v>0.28460000000000002</v>
      </c>
      <c r="O50">
        <v>1.4800000000000001E-2</v>
      </c>
      <c r="P50">
        <v>2.5100000000000001E-2</v>
      </c>
      <c r="Q50" s="35">
        <f t="shared" si="5"/>
        <v>2.1150000000000335E-3</v>
      </c>
      <c r="R50" s="35">
        <f t="shared" si="6"/>
        <v>1.6183571428571429E-2</v>
      </c>
      <c r="S50" s="35">
        <f t="shared" si="6"/>
        <v>2.6483571428571429E-2</v>
      </c>
      <c r="T50">
        <v>0.21840000000000001</v>
      </c>
      <c r="U50">
        <v>-3.1899999999999998E-2</v>
      </c>
      <c r="V50">
        <v>-4.0000000000000002E-4</v>
      </c>
      <c r="W50" s="35">
        <f t="shared" si="7"/>
        <v>5.7221428571428673E-2</v>
      </c>
      <c r="X50" s="35">
        <f t="shared" si="8"/>
        <v>3.3283571428571426E-2</v>
      </c>
      <c r="Y50" s="35">
        <f t="shared" si="8"/>
        <v>9.8357142857142935E-4</v>
      </c>
      <c r="Z50">
        <v>0.30630000000000002</v>
      </c>
      <c r="AA50">
        <v>-3.8800000000000001E-2</v>
      </c>
      <c r="AB50">
        <v>8.0000000000000002E-3</v>
      </c>
      <c r="AC50" s="35">
        <f t="shared" si="9"/>
        <v>3.4432142857142745E-2</v>
      </c>
      <c r="AD50" s="35">
        <f t="shared" si="10"/>
        <v>4.018357142857143E-2</v>
      </c>
      <c r="AE50" s="35">
        <f t="shared" si="10"/>
        <v>9.3835714285714286E-3</v>
      </c>
      <c r="AF50">
        <v>0.26250000000000001</v>
      </c>
      <c r="AG50">
        <v>-1.32E-2</v>
      </c>
      <c r="AH50">
        <v>1.29E-2</v>
      </c>
      <c r="AI50" s="35">
        <f t="shared" si="11"/>
        <v>1.0425000000000129E-2</v>
      </c>
      <c r="AJ50" s="35">
        <f t="shared" si="12"/>
        <v>1.4583571428571428E-2</v>
      </c>
      <c r="AK50" s="35">
        <f t="shared" si="12"/>
        <v>1.428357142857143E-2</v>
      </c>
      <c r="AL50">
        <v>0.1961</v>
      </c>
      <c r="AM50">
        <v>-6.9599999999999995E-2</v>
      </c>
      <c r="AN50">
        <v>4.3E-3</v>
      </c>
      <c r="AO50" s="35">
        <f t="shared" si="13"/>
        <v>2.2297857142857092E-2</v>
      </c>
      <c r="AP50" s="35">
        <f t="shared" si="14"/>
        <v>7.0983571428571424E-2</v>
      </c>
      <c r="AQ50" s="35">
        <f t="shared" si="14"/>
        <v>5.6835714285714293E-3</v>
      </c>
      <c r="AR50">
        <v>6.9699999999999998E-2</v>
      </c>
      <c r="AS50">
        <v>-1.34E-2</v>
      </c>
      <c r="AT50">
        <v>2.3699999999999999E-2</v>
      </c>
      <c r="AU50" s="35">
        <f t="shared" si="15"/>
        <v>3.8304285714285735E-2</v>
      </c>
      <c r="AV50" s="35">
        <f t="shared" si="16"/>
        <v>1.4783571428571431E-2</v>
      </c>
      <c r="AW50" s="35">
        <f t="shared" si="16"/>
        <v>2.5083571428571427E-2</v>
      </c>
      <c r="AX50">
        <v>0.2651</v>
      </c>
      <c r="AY50">
        <v>-4.4600000000000001E-2</v>
      </c>
      <c r="AZ50">
        <v>-1.0699999999999999E-2</v>
      </c>
      <c r="BA50" s="35">
        <f t="shared" si="17"/>
        <v>0.1055385714285714</v>
      </c>
      <c r="BB50" s="35">
        <f t="shared" si="18"/>
        <v>4.5983571428571429E-2</v>
      </c>
      <c r="BC50" s="35">
        <f t="shared" si="18"/>
        <v>1.208357142857143E-2</v>
      </c>
    </row>
    <row r="51" spans="1:55" ht="15">
      <c r="A51" s="1">
        <v>45</v>
      </c>
      <c r="B51">
        <v>0.29389999999999999</v>
      </c>
      <c r="C51">
        <v>-3.5700000000000003E-2</v>
      </c>
      <c r="D51">
        <v>-1E-3</v>
      </c>
      <c r="E51" s="34">
        <f t="shared" si="0"/>
        <v>7.2078571428573213E-3</v>
      </c>
      <c r="F51" s="34">
        <f t="shared" si="1"/>
        <v>5.1807857142857142E-2</v>
      </c>
      <c r="G51" s="34">
        <f t="shared" si="2"/>
        <v>3.835714285714293E-4</v>
      </c>
      <c r="H51">
        <v>0.2079</v>
      </c>
      <c r="I51">
        <v>1.1999999999999999E-3</v>
      </c>
      <c r="J51">
        <v>6.7000000000000002E-3</v>
      </c>
      <c r="K51" s="35">
        <f t="shared" si="3"/>
        <v>5.5932857142857256E-2</v>
      </c>
      <c r="L51" s="35">
        <f t="shared" si="4"/>
        <v>2.583571428571429E-3</v>
      </c>
      <c r="M51" s="35">
        <f t="shared" si="4"/>
        <v>8.0835714285714295E-3</v>
      </c>
      <c r="N51">
        <v>0.3095</v>
      </c>
      <c r="O51">
        <v>1.37E-2</v>
      </c>
      <c r="P51">
        <v>1.2999999999999999E-2</v>
      </c>
      <c r="Q51" s="35">
        <f t="shared" si="5"/>
        <v>2.7015000000000011E-2</v>
      </c>
      <c r="R51" s="35">
        <f t="shared" si="6"/>
        <v>1.5083571428571429E-2</v>
      </c>
      <c r="S51" s="35">
        <f t="shared" si="6"/>
        <v>1.438357142857143E-2</v>
      </c>
      <c r="T51">
        <v>0.23710000000000001</v>
      </c>
      <c r="U51">
        <v>-3.1099999999999999E-2</v>
      </c>
      <c r="V51">
        <v>7.0000000000000001E-3</v>
      </c>
      <c r="W51" s="35">
        <f t="shared" si="7"/>
        <v>3.8521428571428679E-2</v>
      </c>
      <c r="X51" s="35">
        <f t="shared" si="8"/>
        <v>3.2483571428571431E-2</v>
      </c>
      <c r="Y51" s="35">
        <f t="shared" si="8"/>
        <v>8.3835714285714295E-3</v>
      </c>
      <c r="Z51">
        <v>0.29630000000000001</v>
      </c>
      <c r="AA51">
        <v>-2.8899999999999999E-2</v>
      </c>
      <c r="AB51">
        <v>7.9000000000000008E-3</v>
      </c>
      <c r="AC51" s="35">
        <f t="shared" si="9"/>
        <v>2.4432142857142736E-2</v>
      </c>
      <c r="AD51" s="35">
        <f t="shared" si="10"/>
        <v>3.0283571428571427E-2</v>
      </c>
      <c r="AE51" s="35">
        <f t="shared" si="10"/>
        <v>9.2835714285714292E-3</v>
      </c>
      <c r="AF51">
        <v>0.28110000000000002</v>
      </c>
      <c r="AG51">
        <v>-1.15E-2</v>
      </c>
      <c r="AH51">
        <v>1E-3</v>
      </c>
      <c r="AI51" s="35">
        <f t="shared" si="11"/>
        <v>2.9025000000000134E-2</v>
      </c>
      <c r="AJ51" s="35">
        <f t="shared" si="12"/>
        <v>1.2883571428571428E-2</v>
      </c>
      <c r="AK51" s="35">
        <f t="shared" si="12"/>
        <v>2.3835714285714293E-3</v>
      </c>
      <c r="AL51">
        <v>0.22520000000000001</v>
      </c>
      <c r="AM51">
        <v>-7.5899999999999995E-2</v>
      </c>
      <c r="AN51">
        <v>-3.8199999999999998E-2</v>
      </c>
      <c r="AO51" s="35">
        <f t="shared" si="13"/>
        <v>5.1397857142857106E-2</v>
      </c>
      <c r="AP51" s="35">
        <f t="shared" si="14"/>
        <v>7.7283571428571424E-2</v>
      </c>
      <c r="AQ51" s="35">
        <f t="shared" si="14"/>
        <v>3.9583571428571426E-2</v>
      </c>
      <c r="AR51">
        <v>0.1351</v>
      </c>
      <c r="AS51">
        <v>-4.9799999999999997E-2</v>
      </c>
      <c r="AT51">
        <v>8.0000000000000004E-4</v>
      </c>
      <c r="AU51" s="35">
        <f t="shared" si="15"/>
        <v>2.7095714285714265E-2</v>
      </c>
      <c r="AV51" s="35">
        <f t="shared" si="16"/>
        <v>5.1183571428571425E-2</v>
      </c>
      <c r="AW51" s="35">
        <f t="shared" si="16"/>
        <v>2.1835714285714292E-3</v>
      </c>
      <c r="AX51">
        <v>0.21820000000000001</v>
      </c>
      <c r="AY51">
        <v>-6.2E-2</v>
      </c>
      <c r="AZ51">
        <v>-2.5100000000000001E-2</v>
      </c>
      <c r="BA51" s="35">
        <f t="shared" si="17"/>
        <v>5.8638571428571401E-2</v>
      </c>
      <c r="BB51" s="35">
        <f t="shared" si="18"/>
        <v>6.3383571428571428E-2</v>
      </c>
      <c r="BC51" s="35">
        <f t="shared" si="18"/>
        <v>2.6483571428571429E-2</v>
      </c>
    </row>
    <row r="52" spans="1:55" ht="15">
      <c r="A52" s="1">
        <v>46</v>
      </c>
      <c r="B52">
        <v>0.29449999999999998</v>
      </c>
      <c r="C52">
        <v>-4.3700000000000003E-2</v>
      </c>
      <c r="D52">
        <v>4.3E-3</v>
      </c>
      <c r="E52" s="34">
        <f t="shared" si="0"/>
        <v>7.8078571428573107E-3</v>
      </c>
      <c r="F52" s="34">
        <f t="shared" si="1"/>
        <v>5.9807857142857135E-2</v>
      </c>
      <c r="G52" s="34">
        <f t="shared" si="2"/>
        <v>5.6835714285714293E-3</v>
      </c>
      <c r="H52">
        <v>0.20899999999999999</v>
      </c>
      <c r="I52">
        <v>2.9999999999999997E-4</v>
      </c>
      <c r="J52">
        <v>-2.9999999999999997E-4</v>
      </c>
      <c r="K52" s="35">
        <f t="shared" si="3"/>
        <v>5.4832857142857266E-2</v>
      </c>
      <c r="L52" s="35">
        <f t="shared" si="4"/>
        <v>1.6835714285714292E-3</v>
      </c>
      <c r="M52" s="35">
        <f t="shared" si="4"/>
        <v>1.0835714285714294E-3</v>
      </c>
      <c r="N52">
        <v>0.31369999999999998</v>
      </c>
      <c r="O52">
        <v>8.3000000000000001E-3</v>
      </c>
      <c r="P52">
        <v>1.01E-2</v>
      </c>
      <c r="Q52" s="35">
        <f t="shared" si="5"/>
        <v>3.1214999999999993E-2</v>
      </c>
      <c r="R52" s="35">
        <f t="shared" si="6"/>
        <v>9.6835714285714303E-3</v>
      </c>
      <c r="S52" s="35">
        <f t="shared" si="6"/>
        <v>1.148357142857143E-2</v>
      </c>
      <c r="T52">
        <v>0.24779999999999999</v>
      </c>
      <c r="U52">
        <v>-2.7400000000000001E-2</v>
      </c>
      <c r="V52">
        <v>6.4000000000000003E-3</v>
      </c>
      <c r="W52" s="35">
        <f t="shared" si="7"/>
        <v>2.7821428571428691E-2</v>
      </c>
      <c r="X52" s="35">
        <f t="shared" si="8"/>
        <v>2.8783571428571429E-2</v>
      </c>
      <c r="Y52" s="35">
        <f t="shared" si="8"/>
        <v>7.7835714285714296E-3</v>
      </c>
      <c r="Z52">
        <v>0.28060000000000002</v>
      </c>
      <c r="AA52">
        <v>6.8999999999999999E-3</v>
      </c>
      <c r="AB52">
        <v>-1E-3</v>
      </c>
      <c r="AC52" s="35">
        <f t="shared" si="9"/>
        <v>8.732142857142744E-3</v>
      </c>
      <c r="AD52" s="35">
        <f t="shared" si="10"/>
        <v>8.2835714285714283E-3</v>
      </c>
      <c r="AE52" s="35">
        <f t="shared" si="10"/>
        <v>3.835714285714293E-4</v>
      </c>
      <c r="AF52">
        <v>0.26050000000000001</v>
      </c>
      <c r="AG52">
        <v>-4.5999999999999999E-3</v>
      </c>
      <c r="AH52">
        <v>5.4000000000000003E-3</v>
      </c>
      <c r="AI52" s="35">
        <f t="shared" si="11"/>
        <v>8.4250000000001268E-3</v>
      </c>
      <c r="AJ52" s="35">
        <f t="shared" si="12"/>
        <v>5.9835714285714292E-3</v>
      </c>
      <c r="AK52" s="35">
        <f t="shared" si="12"/>
        <v>6.7835714285714296E-3</v>
      </c>
      <c r="AL52">
        <v>0.1802</v>
      </c>
      <c r="AM52">
        <v>-0.1094</v>
      </c>
      <c r="AN52">
        <v>-3.4500000000000003E-2</v>
      </c>
      <c r="AO52" s="35">
        <f t="shared" si="13"/>
        <v>6.3978571428570941E-3</v>
      </c>
      <c r="AP52" s="35">
        <f t="shared" si="14"/>
        <v>0.11078357142857143</v>
      </c>
      <c r="AQ52" s="35">
        <f t="shared" si="14"/>
        <v>3.5883571428571431E-2</v>
      </c>
      <c r="AR52">
        <v>0.1183</v>
      </c>
      <c r="AS52">
        <v>-0.1065</v>
      </c>
      <c r="AT52">
        <v>-7.0000000000000001E-3</v>
      </c>
      <c r="AU52" s="35">
        <f t="shared" si="15"/>
        <v>1.0295714285714269E-2</v>
      </c>
      <c r="AV52" s="35">
        <f t="shared" si="16"/>
        <v>0.10788357142857143</v>
      </c>
      <c r="AW52" s="35">
        <f t="shared" si="16"/>
        <v>8.3835714285714295E-3</v>
      </c>
      <c r="AX52">
        <v>0.22159999999999999</v>
      </c>
      <c r="AY52">
        <v>-4.7999999999999996E-3</v>
      </c>
      <c r="AZ52">
        <v>7.4999999999999997E-3</v>
      </c>
      <c r="BA52" s="35">
        <f t="shared" si="17"/>
        <v>6.2038571428571387E-2</v>
      </c>
      <c r="BB52" s="35">
        <f t="shared" si="18"/>
        <v>6.1835714285714289E-3</v>
      </c>
      <c r="BC52" s="35">
        <f t="shared" si="18"/>
        <v>8.8835714285714282E-3</v>
      </c>
    </row>
    <row r="53" spans="1:55" ht="15">
      <c r="A53" s="1">
        <v>47</v>
      </c>
      <c r="B53">
        <v>0.28089999999999998</v>
      </c>
      <c r="C53">
        <v>-2.0299999999999999E-2</v>
      </c>
      <c r="D53">
        <v>8.8999999999999999E-3</v>
      </c>
      <c r="E53" s="34">
        <f t="shared" si="0"/>
        <v>5.7921428571426903E-3</v>
      </c>
      <c r="F53" s="34">
        <f t="shared" si="1"/>
        <v>3.6407857142857131E-2</v>
      </c>
      <c r="G53" s="34">
        <f t="shared" si="2"/>
        <v>1.028357142857143E-2</v>
      </c>
      <c r="H53">
        <v>0.21590000000000001</v>
      </c>
      <c r="I53">
        <v>-9.7000000000000003E-3</v>
      </c>
      <c r="J53">
        <v>-1.29E-2</v>
      </c>
      <c r="K53" s="35">
        <f t="shared" si="3"/>
        <v>4.7932857142857249E-2</v>
      </c>
      <c r="L53" s="35">
        <f t="shared" si="4"/>
        <v>1.1083571428571429E-2</v>
      </c>
      <c r="M53" s="35">
        <f t="shared" si="4"/>
        <v>1.428357142857143E-2</v>
      </c>
      <c r="N53">
        <v>0.313</v>
      </c>
      <c r="O53">
        <v>6.7999999999999996E-3</v>
      </c>
      <c r="P53">
        <v>2.7699999999999999E-2</v>
      </c>
      <c r="Q53" s="35">
        <f t="shared" si="5"/>
        <v>3.0515000000000014E-2</v>
      </c>
      <c r="R53" s="35">
        <f t="shared" si="6"/>
        <v>8.1835714285714289E-3</v>
      </c>
      <c r="S53" s="35">
        <f t="shared" si="6"/>
        <v>2.9083571428571427E-2</v>
      </c>
      <c r="T53">
        <v>0.2646</v>
      </c>
      <c r="U53">
        <v>-1.95E-2</v>
      </c>
      <c r="V53">
        <v>1.34E-2</v>
      </c>
      <c r="W53" s="35">
        <f t="shared" si="7"/>
        <v>1.1021428571428682E-2</v>
      </c>
      <c r="X53" s="35">
        <f t="shared" si="8"/>
        <v>2.0883571428571428E-2</v>
      </c>
      <c r="Y53" s="35">
        <f t="shared" si="8"/>
        <v>1.4783571428571431E-2</v>
      </c>
      <c r="Z53">
        <v>0.2545</v>
      </c>
      <c r="AA53">
        <v>1.3100000000000001E-2</v>
      </c>
      <c r="AB53">
        <v>1.2999999999999999E-3</v>
      </c>
      <c r="AC53" s="35">
        <f t="shared" si="9"/>
        <v>1.7367857142857268E-2</v>
      </c>
      <c r="AD53" s="35">
        <f t="shared" si="10"/>
        <v>1.4483571428571429E-2</v>
      </c>
      <c r="AE53" s="35">
        <f t="shared" si="10"/>
        <v>2.6835714285714293E-3</v>
      </c>
      <c r="AF53">
        <v>0.25159999999999999</v>
      </c>
      <c r="AG53">
        <v>-4.4000000000000003E-3</v>
      </c>
      <c r="AH53">
        <v>2.3E-3</v>
      </c>
      <c r="AI53" s="35">
        <f t="shared" si="11"/>
        <v>4.7499999999989218E-4</v>
      </c>
      <c r="AJ53" s="35">
        <f t="shared" si="12"/>
        <v>5.7835714285714296E-3</v>
      </c>
      <c r="AK53" s="35">
        <f t="shared" si="12"/>
        <v>3.6835714285714293E-3</v>
      </c>
      <c r="AL53">
        <v>0.20349999999999999</v>
      </c>
      <c r="AM53">
        <v>-7.6700000000000004E-2</v>
      </c>
      <c r="AN53">
        <v>-2.07E-2</v>
      </c>
      <c r="AO53" s="35">
        <f t="shared" si="13"/>
        <v>2.9697857142857081E-2</v>
      </c>
      <c r="AP53" s="35">
        <f t="shared" si="14"/>
        <v>7.8083571428571433E-2</v>
      </c>
      <c r="AQ53" s="35">
        <f t="shared" si="14"/>
        <v>2.2083571428571428E-2</v>
      </c>
      <c r="AR53">
        <v>7.0000000000000007E-2</v>
      </c>
      <c r="AS53">
        <v>-4.9299999999999997E-2</v>
      </c>
      <c r="AT53">
        <v>1.2200000000000001E-2</v>
      </c>
      <c r="AU53" s="35">
        <f t="shared" si="15"/>
        <v>3.8004285714285727E-2</v>
      </c>
      <c r="AV53" s="35">
        <f t="shared" si="16"/>
        <v>5.0683571428571425E-2</v>
      </c>
      <c r="AW53" s="35">
        <f t="shared" si="16"/>
        <v>1.3583571428571431E-2</v>
      </c>
      <c r="AX53">
        <v>0.18310000000000001</v>
      </c>
      <c r="AY53">
        <v>-2.8799999999999999E-2</v>
      </c>
      <c r="AZ53">
        <v>-3.8E-3</v>
      </c>
      <c r="BA53" s="35">
        <f t="shared" si="17"/>
        <v>2.3538571428571409E-2</v>
      </c>
      <c r="BB53" s="35">
        <f t="shared" si="18"/>
        <v>3.0183571428571428E-2</v>
      </c>
      <c r="BC53" s="35">
        <f t="shared" si="18"/>
        <v>5.1835714285714297E-3</v>
      </c>
    </row>
    <row r="54" spans="1:55" ht="15">
      <c r="A54" s="1">
        <v>48</v>
      </c>
      <c r="B54">
        <v>0.27260000000000001</v>
      </c>
      <c r="C54">
        <v>-2.0400000000000001E-2</v>
      </c>
      <c r="D54">
        <v>1.67E-2</v>
      </c>
      <c r="E54" s="34">
        <f t="shared" si="0"/>
        <v>1.4092142857142664E-2</v>
      </c>
      <c r="F54" s="34">
        <f t="shared" si="1"/>
        <v>3.6507857142857134E-2</v>
      </c>
      <c r="G54" s="34">
        <f t="shared" si="2"/>
        <v>1.8083571428571428E-2</v>
      </c>
      <c r="H54">
        <v>0.2084</v>
      </c>
      <c r="I54">
        <v>1.5100000000000001E-2</v>
      </c>
      <c r="J54">
        <v>2.2000000000000001E-3</v>
      </c>
      <c r="K54" s="35">
        <f t="shared" si="3"/>
        <v>5.5432857142857256E-2</v>
      </c>
      <c r="L54" s="35">
        <f t="shared" si="4"/>
        <v>1.6483571428571431E-2</v>
      </c>
      <c r="M54" s="35">
        <f t="shared" si="4"/>
        <v>3.5835714285714295E-3</v>
      </c>
      <c r="N54">
        <v>0.29189999999999999</v>
      </c>
      <c r="O54">
        <v>5.0000000000000001E-3</v>
      </c>
      <c r="P54">
        <v>1.41E-2</v>
      </c>
      <c r="Q54" s="35">
        <f t="shared" si="5"/>
        <v>9.4150000000000067E-3</v>
      </c>
      <c r="R54" s="35">
        <f t="shared" si="6"/>
        <v>6.3835714285714294E-3</v>
      </c>
      <c r="S54" s="35">
        <f t="shared" si="6"/>
        <v>1.548357142857143E-2</v>
      </c>
      <c r="T54">
        <v>0.2535</v>
      </c>
      <c r="U54">
        <v>-1.6899999999999998E-2</v>
      </c>
      <c r="V54">
        <v>1.03E-2</v>
      </c>
      <c r="W54" s="35">
        <f t="shared" si="7"/>
        <v>2.2121428571428681E-2</v>
      </c>
      <c r="X54" s="35">
        <f t="shared" si="8"/>
        <v>1.8283571428571427E-2</v>
      </c>
      <c r="Y54" s="35">
        <f t="shared" si="8"/>
        <v>1.1683571428571429E-2</v>
      </c>
      <c r="Z54">
        <v>0.2767</v>
      </c>
      <c r="AA54">
        <v>-1.9E-2</v>
      </c>
      <c r="AB54">
        <v>-1E-4</v>
      </c>
      <c r="AC54" s="35">
        <f t="shared" si="9"/>
        <v>4.8321428571427294E-3</v>
      </c>
      <c r="AD54" s="35">
        <f t="shared" si="10"/>
        <v>2.0383571428571428E-2</v>
      </c>
      <c r="AE54" s="35">
        <f t="shared" si="10"/>
        <v>1.2835714285714293E-3</v>
      </c>
      <c r="AF54">
        <v>0.25490000000000002</v>
      </c>
      <c r="AG54">
        <v>-1.3299999999999999E-2</v>
      </c>
      <c r="AH54">
        <v>1.6000000000000001E-3</v>
      </c>
      <c r="AI54" s="35">
        <f t="shared" si="11"/>
        <v>2.825000000000133E-3</v>
      </c>
      <c r="AJ54" s="35">
        <f t="shared" si="12"/>
        <v>1.4683571428571428E-2</v>
      </c>
      <c r="AK54" s="35">
        <f t="shared" si="12"/>
        <v>2.9835714285714292E-3</v>
      </c>
      <c r="AL54">
        <v>0.13569999999999999</v>
      </c>
      <c r="AM54">
        <v>-1.32E-2</v>
      </c>
      <c r="AN54">
        <v>1.32E-2</v>
      </c>
      <c r="AO54" s="35">
        <f t="shared" si="13"/>
        <v>3.8102142857142918E-2</v>
      </c>
      <c r="AP54" s="35">
        <f t="shared" si="14"/>
        <v>1.4583571428571428E-2</v>
      </c>
      <c r="AQ54" s="35">
        <f t="shared" si="14"/>
        <v>1.4583571428571428E-2</v>
      </c>
      <c r="AR54">
        <v>5.0099999999999999E-2</v>
      </c>
      <c r="AS54">
        <v>-1.89E-2</v>
      </c>
      <c r="AT54">
        <v>4.5400000000000003E-2</v>
      </c>
      <c r="AU54" s="35">
        <f t="shared" si="15"/>
        <v>5.7904285714285735E-2</v>
      </c>
      <c r="AV54" s="35">
        <f t="shared" si="16"/>
        <v>2.0283571428571429E-2</v>
      </c>
      <c r="AW54" s="35">
        <f t="shared" si="16"/>
        <v>4.6783571428571431E-2</v>
      </c>
      <c r="AX54">
        <v>0.20749999999999999</v>
      </c>
      <c r="AY54">
        <v>-6.7999999999999996E-3</v>
      </c>
      <c r="AZ54">
        <v>2E-3</v>
      </c>
      <c r="BA54" s="35">
        <f t="shared" si="17"/>
        <v>4.7938571428571386E-2</v>
      </c>
      <c r="BB54" s="35">
        <f t="shared" si="18"/>
        <v>8.1835714285714289E-3</v>
      </c>
      <c r="BC54" s="35">
        <f t="shared" si="18"/>
        <v>3.3835714285714294E-3</v>
      </c>
    </row>
    <row r="55" spans="1:55" ht="15">
      <c r="A55" s="1">
        <v>49</v>
      </c>
      <c r="B55">
        <v>0.26619999999999999</v>
      </c>
      <c r="C55">
        <v>-2.0400000000000001E-2</v>
      </c>
      <c r="D55">
        <v>1.1299999999999999E-2</v>
      </c>
      <c r="E55" s="34">
        <f t="shared" si="0"/>
        <v>2.0492142857142681E-2</v>
      </c>
      <c r="F55" s="34">
        <f t="shared" si="1"/>
        <v>3.6507857142857134E-2</v>
      </c>
      <c r="G55" s="34">
        <f t="shared" si="2"/>
        <v>1.2683571428571429E-2</v>
      </c>
      <c r="H55">
        <v>0.24199999999999999</v>
      </c>
      <c r="I55">
        <v>9.4000000000000004E-3</v>
      </c>
      <c r="J55">
        <v>-6.9999999999999999E-4</v>
      </c>
      <c r="K55" s="35">
        <f t="shared" si="3"/>
        <v>2.1832857142857265E-2</v>
      </c>
      <c r="L55" s="35">
        <f t="shared" si="4"/>
        <v>1.0783571428571431E-2</v>
      </c>
      <c r="M55" s="35">
        <f t="shared" si="4"/>
        <v>6.8357142857142933E-4</v>
      </c>
      <c r="N55">
        <v>0.28989999999999999</v>
      </c>
      <c r="O55">
        <v>1.38E-2</v>
      </c>
      <c r="P55">
        <v>1.03E-2</v>
      </c>
      <c r="Q55" s="35">
        <f t="shared" si="5"/>
        <v>7.4150000000000049E-3</v>
      </c>
      <c r="R55" s="35">
        <f t="shared" si="6"/>
        <v>1.5183571428571428E-2</v>
      </c>
      <c r="S55" s="35">
        <f t="shared" si="6"/>
        <v>1.1683571428571429E-2</v>
      </c>
      <c r="T55">
        <v>0.23580000000000001</v>
      </c>
      <c r="U55">
        <v>-2.29E-2</v>
      </c>
      <c r="V55">
        <v>1.2800000000000001E-2</v>
      </c>
      <c r="W55" s="35">
        <f t="shared" si="7"/>
        <v>3.9821428571428674E-2</v>
      </c>
      <c r="X55" s="35">
        <f t="shared" si="8"/>
        <v>2.4283571428571429E-2</v>
      </c>
      <c r="Y55" s="35">
        <f t="shared" si="8"/>
        <v>1.4183571428571431E-2</v>
      </c>
      <c r="Z55">
        <v>0.24540000000000001</v>
      </c>
      <c r="AA55">
        <v>-1.2200000000000001E-2</v>
      </c>
      <c r="AB55">
        <v>1.18E-2</v>
      </c>
      <c r="AC55" s="35">
        <f t="shared" si="9"/>
        <v>2.6467857142857265E-2</v>
      </c>
      <c r="AD55" s="35">
        <f t="shared" si="10"/>
        <v>1.3583571428571431E-2</v>
      </c>
      <c r="AE55" s="35">
        <f t="shared" si="10"/>
        <v>1.318357142857143E-2</v>
      </c>
      <c r="AF55">
        <v>0.2611</v>
      </c>
      <c r="AG55">
        <v>-1.8E-3</v>
      </c>
      <c r="AH55">
        <v>5.1000000000000004E-3</v>
      </c>
      <c r="AI55" s="35">
        <f t="shared" si="11"/>
        <v>9.0250000000001163E-3</v>
      </c>
      <c r="AJ55" s="35">
        <f t="shared" si="12"/>
        <v>3.1835714285714293E-3</v>
      </c>
      <c r="AK55" s="35">
        <f t="shared" si="12"/>
        <v>6.4835714285714297E-3</v>
      </c>
      <c r="AL55">
        <v>0.1658</v>
      </c>
      <c r="AM55">
        <v>-4.8300000000000003E-2</v>
      </c>
      <c r="AN55">
        <v>3.4299999999999997E-2</v>
      </c>
      <c r="AO55" s="35">
        <f t="shared" si="13"/>
        <v>8.0021428571429021E-3</v>
      </c>
      <c r="AP55" s="35">
        <f t="shared" si="14"/>
        <v>4.9683571428571431E-2</v>
      </c>
      <c r="AQ55" s="35">
        <f t="shared" si="14"/>
        <v>3.5683571428571426E-2</v>
      </c>
      <c r="AR55">
        <v>0.11269999999999999</v>
      </c>
      <c r="AS55">
        <v>-5.4000000000000003E-3</v>
      </c>
      <c r="AT55">
        <v>5.7000000000000002E-3</v>
      </c>
      <c r="AU55" s="35">
        <f t="shared" si="15"/>
        <v>4.6957142857142614E-3</v>
      </c>
      <c r="AV55" s="35">
        <f t="shared" si="16"/>
        <v>6.7835714285714296E-3</v>
      </c>
      <c r="AW55" s="35">
        <f t="shared" si="16"/>
        <v>7.0835714285714295E-3</v>
      </c>
      <c r="AX55">
        <v>0.2351</v>
      </c>
      <c r="AY55">
        <v>-2.7099999999999999E-2</v>
      </c>
      <c r="AZ55">
        <v>-2.46E-2</v>
      </c>
      <c r="BA55" s="35">
        <f t="shared" si="17"/>
        <v>7.5538571428571399E-2</v>
      </c>
      <c r="BB55" s="35">
        <f t="shared" si="18"/>
        <v>2.8483571428571428E-2</v>
      </c>
      <c r="BC55" s="35">
        <f t="shared" si="18"/>
        <v>2.5983571428571429E-2</v>
      </c>
    </row>
    <row r="56" spans="1:55" ht="15">
      <c r="A56" s="1">
        <v>50</v>
      </c>
      <c r="B56">
        <v>0.27439999999999998</v>
      </c>
      <c r="C56">
        <v>-3.1300000000000001E-2</v>
      </c>
      <c r="D56">
        <v>7.1999999999999998E-3</v>
      </c>
      <c r="E56" s="34">
        <f t="shared" si="0"/>
        <v>1.2292142857142696E-2</v>
      </c>
      <c r="F56" s="34">
        <f t="shared" si="1"/>
        <v>4.740785714285714E-2</v>
      </c>
      <c r="G56" s="34">
        <f t="shared" si="2"/>
        <v>8.58357142857143E-3</v>
      </c>
      <c r="H56">
        <v>0.23169999999999999</v>
      </c>
      <c r="I56">
        <v>3.8999999999999998E-3</v>
      </c>
      <c r="J56">
        <v>3.1399999999999997E-2</v>
      </c>
      <c r="K56" s="35">
        <f t="shared" si="3"/>
        <v>3.2132857142857268E-2</v>
      </c>
      <c r="L56" s="35">
        <f t="shared" si="4"/>
        <v>5.2835714285714291E-3</v>
      </c>
      <c r="M56" s="35">
        <f t="shared" si="4"/>
        <v>3.2783571428571426E-2</v>
      </c>
      <c r="N56">
        <v>0.28549999999999998</v>
      </c>
      <c r="O56">
        <v>1.18E-2</v>
      </c>
      <c r="P56">
        <v>8.9999999999999993E-3</v>
      </c>
      <c r="Q56" s="35">
        <f t="shared" si="5"/>
        <v>3.0149999999999899E-3</v>
      </c>
      <c r="R56" s="35">
        <f t="shared" si="6"/>
        <v>1.318357142857143E-2</v>
      </c>
      <c r="S56" s="35">
        <f t="shared" si="6"/>
        <v>1.038357142857143E-2</v>
      </c>
      <c r="T56">
        <v>0.25929999999999997</v>
      </c>
      <c r="U56">
        <v>-1.6400000000000001E-2</v>
      </c>
      <c r="V56">
        <v>8.8000000000000005E-3</v>
      </c>
      <c r="W56" s="35">
        <f t="shared" si="7"/>
        <v>1.6321428571428709E-2</v>
      </c>
      <c r="X56" s="35">
        <f t="shared" si="8"/>
        <v>1.778357142857143E-2</v>
      </c>
      <c r="Y56" s="35">
        <f t="shared" si="8"/>
        <v>1.0183571428571431E-2</v>
      </c>
      <c r="Z56">
        <v>0.27639999999999998</v>
      </c>
      <c r="AA56">
        <v>8.0000000000000002E-3</v>
      </c>
      <c r="AB56">
        <v>7.3000000000000001E-3</v>
      </c>
      <c r="AC56" s="35">
        <f t="shared" si="9"/>
        <v>4.5321428571427069E-3</v>
      </c>
      <c r="AD56" s="35">
        <f t="shared" si="10"/>
        <v>9.3835714285714286E-3</v>
      </c>
      <c r="AE56" s="35">
        <f t="shared" si="10"/>
        <v>8.6835714285714294E-3</v>
      </c>
      <c r="AF56">
        <v>0.26719999999999999</v>
      </c>
      <c r="AG56">
        <v>-1.0999999999999999E-2</v>
      </c>
      <c r="AH56">
        <v>-1.49E-2</v>
      </c>
      <c r="AI56" s="35">
        <f t="shared" si="11"/>
        <v>1.5125000000000111E-2</v>
      </c>
      <c r="AJ56" s="35">
        <f t="shared" si="12"/>
        <v>1.2383571428571428E-2</v>
      </c>
      <c r="AK56" s="35">
        <f t="shared" si="12"/>
        <v>1.6283571428571429E-2</v>
      </c>
      <c r="AL56">
        <v>0.157</v>
      </c>
      <c r="AM56">
        <v>-5.0999999999999997E-2</v>
      </c>
      <c r="AN56">
        <v>-4.4000000000000003E-3</v>
      </c>
      <c r="AO56" s="35">
        <f t="shared" si="13"/>
        <v>1.6802142857142904E-2</v>
      </c>
      <c r="AP56" s="35">
        <f t="shared" si="14"/>
        <v>5.2383571428571425E-2</v>
      </c>
      <c r="AQ56" s="35">
        <f t="shared" si="14"/>
        <v>5.7835714285714296E-3</v>
      </c>
      <c r="AR56">
        <v>0.13250000000000001</v>
      </c>
      <c r="AS56">
        <v>3.3000000000000002E-2</v>
      </c>
      <c r="AT56">
        <v>-4.02E-2</v>
      </c>
      <c r="AU56" s="35">
        <f t="shared" si="15"/>
        <v>2.4495714285714273E-2</v>
      </c>
      <c r="AV56" s="35">
        <f t="shared" si="16"/>
        <v>3.438357142857143E-2</v>
      </c>
      <c r="AW56" s="35">
        <f t="shared" si="16"/>
        <v>4.1583571428571428E-2</v>
      </c>
      <c r="AX56">
        <v>0.20169999999999999</v>
      </c>
      <c r="AY56">
        <v>-2.7300000000000001E-2</v>
      </c>
      <c r="AZ56">
        <v>1.4E-3</v>
      </c>
      <c r="BA56" s="35">
        <f t="shared" si="17"/>
        <v>4.2138571428571386E-2</v>
      </c>
      <c r="BB56" s="35">
        <f t="shared" si="18"/>
        <v>2.868357142857143E-2</v>
      </c>
      <c r="BC56" s="35">
        <f t="shared" si="18"/>
        <v>2.7835714285714295E-3</v>
      </c>
    </row>
    <row r="57" spans="1:55" ht="15">
      <c r="A57" s="1">
        <v>51</v>
      </c>
      <c r="B57">
        <v>0.28849999999999998</v>
      </c>
      <c r="C57">
        <v>-4.4400000000000002E-2</v>
      </c>
      <c r="D57">
        <v>1.1999999999999999E-3</v>
      </c>
      <c r="E57" s="34">
        <f t="shared" si="0"/>
        <v>1.8078571428573054E-3</v>
      </c>
      <c r="F57" s="34">
        <f t="shared" si="1"/>
        <v>6.0507857142857141E-2</v>
      </c>
      <c r="G57" s="34">
        <f t="shared" si="2"/>
        <v>2.583571428571429E-3</v>
      </c>
      <c r="H57">
        <v>0.23799999999999999</v>
      </c>
      <c r="I57">
        <v>1.4200000000000001E-2</v>
      </c>
      <c r="J57">
        <v>3.1899999999999998E-2</v>
      </c>
      <c r="K57" s="35">
        <f t="shared" si="3"/>
        <v>2.5832857142857268E-2</v>
      </c>
      <c r="L57" s="35">
        <f t="shared" si="4"/>
        <v>1.5583571428571429E-2</v>
      </c>
      <c r="M57" s="35">
        <f t="shared" si="4"/>
        <v>3.3283571428571426E-2</v>
      </c>
      <c r="N57">
        <v>0.28989999999999999</v>
      </c>
      <c r="O57">
        <v>1.52E-2</v>
      </c>
      <c r="P57">
        <v>1.47E-2</v>
      </c>
      <c r="Q57" s="35">
        <f t="shared" si="5"/>
        <v>7.4150000000000049E-3</v>
      </c>
      <c r="R57" s="35">
        <f t="shared" si="6"/>
        <v>1.658357142857143E-2</v>
      </c>
      <c r="S57" s="35">
        <f t="shared" si="6"/>
        <v>1.608357142857143E-2</v>
      </c>
      <c r="T57">
        <v>0.26500000000000001</v>
      </c>
      <c r="U57">
        <v>-2.92E-2</v>
      </c>
      <c r="V57">
        <v>-2.2599999999999999E-2</v>
      </c>
      <c r="W57" s="35">
        <f t="shared" si="7"/>
        <v>1.062142857142867E-2</v>
      </c>
      <c r="X57" s="35">
        <f t="shared" si="8"/>
        <v>3.0583571428571429E-2</v>
      </c>
      <c r="Y57" s="35">
        <f t="shared" si="8"/>
        <v>2.3983571428571427E-2</v>
      </c>
      <c r="Z57">
        <v>0.24379999999999999</v>
      </c>
      <c r="AA57">
        <v>-2.5000000000000001E-2</v>
      </c>
      <c r="AB57">
        <v>-7.7000000000000002E-3</v>
      </c>
      <c r="AC57" s="35">
        <f t="shared" si="9"/>
        <v>2.8067857142857283E-2</v>
      </c>
      <c r="AD57" s="35">
        <f t="shared" si="10"/>
        <v>2.638357142857143E-2</v>
      </c>
      <c r="AE57" s="35">
        <f t="shared" si="10"/>
        <v>9.0835714285714304E-3</v>
      </c>
      <c r="AF57">
        <v>0.20019999999999999</v>
      </c>
      <c r="AG57">
        <v>-9.1999999999999998E-3</v>
      </c>
      <c r="AH57">
        <v>4.4699999999999997E-2</v>
      </c>
      <c r="AI57" s="35">
        <f t="shared" si="11"/>
        <v>5.1874999999999893E-2</v>
      </c>
      <c r="AJ57" s="35">
        <f t="shared" si="12"/>
        <v>1.0583571428571428E-2</v>
      </c>
      <c r="AK57" s="35">
        <f t="shared" si="12"/>
        <v>4.6083571428571425E-2</v>
      </c>
      <c r="AL57">
        <v>0.15210000000000001</v>
      </c>
      <c r="AM57">
        <v>-4.9500000000000002E-2</v>
      </c>
      <c r="AN57">
        <v>-2.1700000000000001E-2</v>
      </c>
      <c r="AO57" s="35">
        <f t="shared" si="13"/>
        <v>2.1702142857142892E-2</v>
      </c>
      <c r="AP57" s="35">
        <f t="shared" si="14"/>
        <v>5.0883571428571431E-2</v>
      </c>
      <c r="AQ57" s="35">
        <f t="shared" si="14"/>
        <v>2.3083571428571429E-2</v>
      </c>
      <c r="AR57">
        <v>0.1497</v>
      </c>
      <c r="AS57">
        <v>3.4200000000000001E-2</v>
      </c>
      <c r="AT57">
        <v>1.1999999999999999E-3</v>
      </c>
      <c r="AU57" s="35">
        <f t="shared" si="15"/>
        <v>4.1695714285714267E-2</v>
      </c>
      <c r="AV57" s="35">
        <f t="shared" si="16"/>
        <v>3.558357142857143E-2</v>
      </c>
      <c r="AW57" s="35">
        <f t="shared" si="16"/>
        <v>2.583571428571429E-3</v>
      </c>
      <c r="AX57">
        <v>0.16900000000000001</v>
      </c>
      <c r="AY57">
        <v>-1.4E-3</v>
      </c>
      <c r="AZ57">
        <v>1.2999999999999999E-3</v>
      </c>
      <c r="BA57" s="35">
        <f t="shared" si="17"/>
        <v>9.4385714285714073E-3</v>
      </c>
      <c r="BB57" s="35">
        <f t="shared" si="18"/>
        <v>2.7835714285714295E-3</v>
      </c>
      <c r="BC57" s="35">
        <f t="shared" si="18"/>
        <v>2.6835714285714293E-3</v>
      </c>
    </row>
    <row r="58" spans="1:55" ht="15">
      <c r="A58" s="1">
        <v>52</v>
      </c>
      <c r="B58">
        <v>0.28970000000000001</v>
      </c>
      <c r="C58">
        <v>-4.4600000000000001E-2</v>
      </c>
      <c r="D58">
        <v>-4.0000000000000002E-4</v>
      </c>
      <c r="E58" s="34">
        <f t="shared" si="0"/>
        <v>3.0078571428573397E-3</v>
      </c>
      <c r="F58" s="34">
        <f t="shared" si="1"/>
        <v>6.0707857142857133E-2</v>
      </c>
      <c r="G58" s="34">
        <f t="shared" si="2"/>
        <v>9.8357142857142935E-4</v>
      </c>
      <c r="H58">
        <v>0.25850000000000001</v>
      </c>
      <c r="I58">
        <v>-9.1999999999999998E-3</v>
      </c>
      <c r="J58">
        <v>-2.5999999999999999E-2</v>
      </c>
      <c r="K58" s="35">
        <f t="shared" si="3"/>
        <v>5.3328571428572502E-3</v>
      </c>
      <c r="L58" s="35">
        <f t="shared" si="4"/>
        <v>1.0583571428571428E-2</v>
      </c>
      <c r="M58" s="35">
        <f t="shared" si="4"/>
        <v>2.7383571428571427E-2</v>
      </c>
      <c r="N58">
        <v>0.28920000000000001</v>
      </c>
      <c r="O58">
        <v>3.1099999999999999E-2</v>
      </c>
      <c r="P58">
        <v>1.6799999999999999E-2</v>
      </c>
      <c r="Q58" s="35">
        <f t="shared" si="5"/>
        <v>6.7150000000000265E-3</v>
      </c>
      <c r="R58" s="35">
        <f t="shared" si="6"/>
        <v>3.2483571428571431E-2</v>
      </c>
      <c r="S58" s="35">
        <f t="shared" si="6"/>
        <v>1.8183571428571427E-2</v>
      </c>
      <c r="T58">
        <v>0.2712</v>
      </c>
      <c r="U58">
        <v>-3.0700000000000002E-2</v>
      </c>
      <c r="V58">
        <v>-1.32E-2</v>
      </c>
      <c r="W58" s="35">
        <f t="shared" si="7"/>
        <v>4.4214285714286872E-3</v>
      </c>
      <c r="X58" s="35">
        <f t="shared" si="8"/>
        <v>3.2083571428571434E-2</v>
      </c>
      <c r="Y58" s="35">
        <f t="shared" si="8"/>
        <v>1.4583571428571428E-2</v>
      </c>
      <c r="Z58">
        <v>0.22750000000000001</v>
      </c>
      <c r="AA58">
        <v>2.5999999999999999E-3</v>
      </c>
      <c r="AB58">
        <v>-2.2200000000000001E-2</v>
      </c>
      <c r="AC58" s="35">
        <f t="shared" si="9"/>
        <v>4.4367857142857264E-2</v>
      </c>
      <c r="AD58" s="35">
        <f t="shared" si="10"/>
        <v>3.9835714285714292E-3</v>
      </c>
      <c r="AE58" s="35">
        <f t="shared" si="10"/>
        <v>2.3583571428571429E-2</v>
      </c>
      <c r="AF58">
        <v>0.18909999999999999</v>
      </c>
      <c r="AG58">
        <v>2.7000000000000001E-3</v>
      </c>
      <c r="AH58">
        <v>2.9899999999999999E-2</v>
      </c>
      <c r="AI58" s="35">
        <f t="shared" si="11"/>
        <v>6.2974999999999892E-2</v>
      </c>
      <c r="AJ58" s="35">
        <f t="shared" si="12"/>
        <v>4.0835714285714295E-3</v>
      </c>
      <c r="AK58" s="35">
        <f t="shared" si="12"/>
        <v>3.1283571428571431E-2</v>
      </c>
      <c r="AL58">
        <v>0.1469</v>
      </c>
      <c r="AM58">
        <v>-3.5999999999999997E-2</v>
      </c>
      <c r="AN58">
        <v>1.3899999999999999E-2</v>
      </c>
      <c r="AO58" s="35">
        <f t="shared" si="13"/>
        <v>2.6902142857142902E-2</v>
      </c>
      <c r="AP58" s="35">
        <f t="shared" si="14"/>
        <v>3.7383571428571426E-2</v>
      </c>
      <c r="AQ58" s="35">
        <f t="shared" si="14"/>
        <v>1.5283571428571428E-2</v>
      </c>
      <c r="AR58">
        <v>0.2296</v>
      </c>
      <c r="AS58">
        <v>-3.32E-2</v>
      </c>
      <c r="AT58">
        <v>-5.45E-2</v>
      </c>
      <c r="AU58" s="35">
        <f t="shared" si="15"/>
        <v>0.12159571428571427</v>
      </c>
      <c r="AV58" s="35">
        <f t="shared" si="16"/>
        <v>3.4583571428571429E-2</v>
      </c>
      <c r="AW58" s="35">
        <f t="shared" si="16"/>
        <v>5.5883571428571428E-2</v>
      </c>
      <c r="AX58">
        <v>0.1767</v>
      </c>
      <c r="AY58">
        <v>-6.1499999999999999E-2</v>
      </c>
      <c r="AZ58">
        <v>1.12E-2</v>
      </c>
      <c r="BA58" s="35">
        <f t="shared" si="17"/>
        <v>1.7138571428571392E-2</v>
      </c>
      <c r="BB58" s="35">
        <f t="shared" si="18"/>
        <v>6.2883571428571428E-2</v>
      </c>
      <c r="BC58" s="35">
        <f t="shared" si="18"/>
        <v>1.258357142857143E-2</v>
      </c>
    </row>
    <row r="59" spans="1:55" ht="15">
      <c r="A59" s="1">
        <v>53</v>
      </c>
      <c r="B59">
        <v>0.29049999999999998</v>
      </c>
      <c r="C59">
        <v>-2.7099999999999999E-2</v>
      </c>
      <c r="D59">
        <v>3.2000000000000002E-3</v>
      </c>
      <c r="E59" s="34">
        <f t="shared" si="0"/>
        <v>3.8078571428573071E-3</v>
      </c>
      <c r="F59" s="34">
        <f t="shared" si="1"/>
        <v>4.3207857142857131E-2</v>
      </c>
      <c r="G59" s="34">
        <f t="shared" si="2"/>
        <v>4.5835714285714299E-3</v>
      </c>
      <c r="H59">
        <v>0.22650000000000001</v>
      </c>
      <c r="I59">
        <v>-1.9599999999999999E-2</v>
      </c>
      <c r="J59">
        <v>-1.24E-2</v>
      </c>
      <c r="K59" s="35">
        <f t="shared" si="3"/>
        <v>3.7332857142857251E-2</v>
      </c>
      <c r="L59" s="35">
        <f t="shared" si="4"/>
        <v>2.0983571428571428E-2</v>
      </c>
      <c r="M59" s="35">
        <f t="shared" si="4"/>
        <v>1.378357142857143E-2</v>
      </c>
      <c r="N59">
        <v>0.29339999999999999</v>
      </c>
      <c r="O59">
        <v>2.6200000000000001E-2</v>
      </c>
      <c r="P59">
        <v>2.2200000000000001E-2</v>
      </c>
      <c r="Q59" s="35">
        <f t="shared" si="5"/>
        <v>1.0915000000000008E-2</v>
      </c>
      <c r="R59" s="35">
        <f t="shared" si="6"/>
        <v>2.758357142857143E-2</v>
      </c>
      <c r="S59" s="35">
        <f t="shared" si="6"/>
        <v>2.3583571428571429E-2</v>
      </c>
      <c r="T59">
        <v>0.28239999999999998</v>
      </c>
      <c r="U59">
        <v>-4.5400000000000003E-2</v>
      </c>
      <c r="V59">
        <v>-2.8E-3</v>
      </c>
      <c r="W59" s="35">
        <f t="shared" si="7"/>
        <v>6.7785714285713006E-3</v>
      </c>
      <c r="X59" s="35">
        <f t="shared" si="8"/>
        <v>4.6783571428571431E-2</v>
      </c>
      <c r="Y59" s="35">
        <f t="shared" si="8"/>
        <v>4.1835714285714289E-3</v>
      </c>
      <c r="Z59">
        <v>0.22109999999999999</v>
      </c>
      <c r="AA59">
        <v>5.9999999999999995E-4</v>
      </c>
      <c r="AB59">
        <v>-6.4999999999999997E-3</v>
      </c>
      <c r="AC59" s="35">
        <f t="shared" si="9"/>
        <v>5.0767857142857281E-2</v>
      </c>
      <c r="AD59" s="35">
        <f t="shared" si="10"/>
        <v>1.9835714285714292E-3</v>
      </c>
      <c r="AE59" s="35">
        <f t="shared" si="10"/>
        <v>7.883571428571429E-3</v>
      </c>
      <c r="AF59">
        <v>0.18759999999999999</v>
      </c>
      <c r="AG59">
        <v>-2.0999999999999999E-3</v>
      </c>
      <c r="AH59">
        <v>1.29E-2</v>
      </c>
      <c r="AI59" s="35">
        <f t="shared" si="11"/>
        <v>6.4474999999999894E-2</v>
      </c>
      <c r="AJ59" s="35">
        <f t="shared" si="12"/>
        <v>3.4835714285714292E-3</v>
      </c>
      <c r="AK59" s="35">
        <f t="shared" si="12"/>
        <v>1.428357142857143E-2</v>
      </c>
      <c r="AL59">
        <v>0.1694</v>
      </c>
      <c r="AM59">
        <v>-2.2700000000000001E-2</v>
      </c>
      <c r="AN59">
        <v>1.14E-2</v>
      </c>
      <c r="AO59" s="35">
        <f t="shared" si="13"/>
        <v>4.40214285714291E-3</v>
      </c>
      <c r="AP59" s="35">
        <f t="shared" si="14"/>
        <v>2.408357142857143E-2</v>
      </c>
      <c r="AQ59" s="35">
        <f t="shared" si="14"/>
        <v>1.2783571428571429E-2</v>
      </c>
      <c r="AR59">
        <v>0.20349999999999999</v>
      </c>
      <c r="AS59">
        <v>-5.5599999999999997E-2</v>
      </c>
      <c r="AT59">
        <v>-2.8400000000000002E-2</v>
      </c>
      <c r="AU59" s="35">
        <f t="shared" si="15"/>
        <v>9.5495714285714253E-2</v>
      </c>
      <c r="AV59" s="35">
        <f t="shared" si="16"/>
        <v>5.6983571428571425E-2</v>
      </c>
      <c r="AW59" s="35">
        <f t="shared" si="16"/>
        <v>2.978357142857143E-2</v>
      </c>
      <c r="AX59">
        <v>0.20979999999999999</v>
      </c>
      <c r="AY59">
        <v>-8.3500000000000005E-2</v>
      </c>
      <c r="AZ59">
        <v>-2.35E-2</v>
      </c>
      <c r="BA59" s="35">
        <f t="shared" si="17"/>
        <v>5.0238571428571382E-2</v>
      </c>
      <c r="BB59" s="35">
        <f t="shared" si="18"/>
        <v>8.4883571428571433E-2</v>
      </c>
      <c r="BC59" s="35">
        <f t="shared" si="18"/>
        <v>2.4883571428571429E-2</v>
      </c>
    </row>
    <row r="60" spans="1:55" ht="15">
      <c r="A60" s="1">
        <v>54</v>
      </c>
      <c r="B60">
        <v>0.29780000000000001</v>
      </c>
      <c r="C60">
        <v>-1.5299999999999999E-2</v>
      </c>
      <c r="D60">
        <v>-6.6E-3</v>
      </c>
      <c r="E60" s="34">
        <f t="shared" si="0"/>
        <v>1.1107857142857336E-2</v>
      </c>
      <c r="F60" s="34">
        <f t="shared" si="1"/>
        <v>8.0785714285713621E-4</v>
      </c>
      <c r="G60" s="34">
        <f t="shared" si="2"/>
        <v>7.9835714285714302E-3</v>
      </c>
      <c r="H60">
        <v>0.22459999999999999</v>
      </c>
      <c r="I60">
        <v>1.77E-2</v>
      </c>
      <c r="J60">
        <v>4.3E-3</v>
      </c>
      <c r="K60" s="35">
        <f t="shared" si="3"/>
        <v>3.9232857142857264E-2</v>
      </c>
      <c r="L60" s="35">
        <f t="shared" si="4"/>
        <v>1.9083571428571429E-2</v>
      </c>
      <c r="M60" s="35">
        <f t="shared" si="4"/>
        <v>5.6835714285714293E-3</v>
      </c>
      <c r="N60">
        <v>0.28010000000000002</v>
      </c>
      <c r="O60">
        <v>1.9300000000000001E-2</v>
      </c>
      <c r="P60">
        <v>2.5999999999999999E-2</v>
      </c>
      <c r="Q60" s="35">
        <f t="shared" si="5"/>
        <v>2.3849999999999705E-3</v>
      </c>
      <c r="R60" s="35">
        <f t="shared" si="6"/>
        <v>2.068357142857143E-2</v>
      </c>
      <c r="S60" s="35">
        <f t="shared" si="6"/>
        <v>2.7383571428571427E-2</v>
      </c>
      <c r="T60">
        <v>0.26119999999999999</v>
      </c>
      <c r="U60">
        <v>-1.7299999999999999E-2</v>
      </c>
      <c r="V60">
        <v>-4.5999999999999999E-3</v>
      </c>
      <c r="W60" s="35">
        <f t="shared" si="7"/>
        <v>1.4421428571428696E-2</v>
      </c>
      <c r="X60" s="35">
        <f t="shared" si="8"/>
        <v>1.8683571428571428E-2</v>
      </c>
      <c r="Y60" s="35">
        <f t="shared" si="8"/>
        <v>5.9835714285714292E-3</v>
      </c>
      <c r="Z60">
        <v>0.23069999999999999</v>
      </c>
      <c r="AA60">
        <v>1.04E-2</v>
      </c>
      <c r="AB60">
        <v>-1.04E-2</v>
      </c>
      <c r="AC60" s="35">
        <f t="shared" si="9"/>
        <v>4.1167857142857284E-2</v>
      </c>
      <c r="AD60" s="35">
        <f t="shared" si="10"/>
        <v>1.1783571428571428E-2</v>
      </c>
      <c r="AE60" s="35">
        <f t="shared" si="10"/>
        <v>1.1783571428571428E-2</v>
      </c>
      <c r="AF60">
        <v>0.21940000000000001</v>
      </c>
      <c r="AG60">
        <v>-4.7999999999999996E-3</v>
      </c>
      <c r="AH60">
        <v>1.12E-2</v>
      </c>
      <c r="AI60" s="35">
        <f t="shared" si="11"/>
        <v>3.2674999999999871E-2</v>
      </c>
      <c r="AJ60" s="35">
        <f t="shared" si="12"/>
        <v>6.1835714285714289E-3</v>
      </c>
      <c r="AK60" s="35">
        <f t="shared" si="12"/>
        <v>1.258357142857143E-2</v>
      </c>
      <c r="AL60">
        <v>0.15129999999999999</v>
      </c>
      <c r="AM60">
        <v>-8.0399999999999999E-2</v>
      </c>
      <c r="AN60">
        <v>1.1000000000000001E-3</v>
      </c>
      <c r="AO60" s="35">
        <f t="shared" si="13"/>
        <v>2.2502142857142915E-2</v>
      </c>
      <c r="AP60" s="35">
        <f t="shared" si="14"/>
        <v>8.1783571428571428E-2</v>
      </c>
      <c r="AQ60" s="35">
        <f t="shared" si="14"/>
        <v>2.4835714285714296E-3</v>
      </c>
      <c r="AR60">
        <v>9.3200000000000005E-2</v>
      </c>
      <c r="AS60">
        <v>4.6600000000000003E-2</v>
      </c>
      <c r="AT60">
        <v>3.09E-2</v>
      </c>
      <c r="AU60" s="35">
        <f t="shared" si="15"/>
        <v>1.4804285714285728E-2</v>
      </c>
      <c r="AV60" s="35">
        <f t="shared" si="16"/>
        <v>4.7983571428571431E-2</v>
      </c>
      <c r="AW60" s="35">
        <f t="shared" si="16"/>
        <v>3.2283571428571432E-2</v>
      </c>
      <c r="AX60">
        <v>0.187</v>
      </c>
      <c r="AY60">
        <v>-4.9399999999999999E-2</v>
      </c>
      <c r="AZ60">
        <v>9.4000000000000004E-3</v>
      </c>
      <c r="BA60" s="35">
        <f t="shared" si="17"/>
        <v>2.7438571428571396E-2</v>
      </c>
      <c r="BB60" s="35">
        <f t="shared" si="18"/>
        <v>5.0783571428571428E-2</v>
      </c>
      <c r="BC60" s="35">
        <f t="shared" si="18"/>
        <v>1.0783571428571431E-2</v>
      </c>
    </row>
    <row r="61" spans="1:55" ht="15">
      <c r="A61" s="1">
        <v>55</v>
      </c>
      <c r="B61">
        <v>0.29870000000000002</v>
      </c>
      <c r="C61">
        <v>-1.6400000000000001E-2</v>
      </c>
      <c r="D61">
        <v>-1.0200000000000001E-2</v>
      </c>
      <c r="E61" s="34">
        <f t="shared" si="0"/>
        <v>1.2007857142857348E-2</v>
      </c>
      <c r="F61" s="34">
        <f t="shared" si="1"/>
        <v>3.2507857142857137E-2</v>
      </c>
      <c r="G61" s="34">
        <f t="shared" si="2"/>
        <v>1.1583571428571429E-2</v>
      </c>
      <c r="H61">
        <v>0.2487</v>
      </c>
      <c r="I61">
        <v>-1.5699999999999999E-2</v>
      </c>
      <c r="J61">
        <v>3.4700000000000002E-2</v>
      </c>
      <c r="K61" s="35">
        <f t="shared" si="3"/>
        <v>1.5132857142857253E-2</v>
      </c>
      <c r="L61" s="35">
        <f t="shared" si="4"/>
        <v>1.7083571428571427E-2</v>
      </c>
      <c r="M61" s="35">
        <f t="shared" si="4"/>
        <v>3.608357142857143E-2</v>
      </c>
      <c r="N61">
        <v>0.28949999999999998</v>
      </c>
      <c r="O61">
        <v>3.8999999999999998E-3</v>
      </c>
      <c r="P61">
        <v>3.1300000000000001E-2</v>
      </c>
      <c r="Q61" s="35">
        <f t="shared" si="5"/>
        <v>7.0149999999999935E-3</v>
      </c>
      <c r="R61" s="35">
        <f t="shared" si="6"/>
        <v>5.2835714285714291E-3</v>
      </c>
      <c r="S61" s="35">
        <f t="shared" si="6"/>
        <v>3.268357142857143E-2</v>
      </c>
      <c r="T61">
        <v>0.24640000000000001</v>
      </c>
      <c r="U61">
        <v>4.1000000000000003E-3</v>
      </c>
      <c r="V61">
        <v>-3.3000000000000002E-2</v>
      </c>
      <c r="W61" s="35">
        <f t="shared" si="7"/>
        <v>2.9221428571428676E-2</v>
      </c>
      <c r="X61" s="35">
        <f t="shared" si="8"/>
        <v>5.4835714285714297E-3</v>
      </c>
      <c r="Y61" s="35">
        <f t="shared" si="8"/>
        <v>3.438357142857143E-2</v>
      </c>
      <c r="Z61">
        <v>0.2417</v>
      </c>
      <c r="AA61">
        <v>2.5999999999999999E-2</v>
      </c>
      <c r="AB61">
        <v>-2.3999999999999998E-3</v>
      </c>
      <c r="AC61" s="35">
        <f t="shared" si="9"/>
        <v>3.0167857142857274E-2</v>
      </c>
      <c r="AD61" s="35">
        <f t="shared" si="10"/>
        <v>2.7383571428571427E-2</v>
      </c>
      <c r="AE61" s="35">
        <f t="shared" si="10"/>
        <v>3.7835714285714291E-3</v>
      </c>
      <c r="AF61">
        <v>0.22489999999999999</v>
      </c>
      <c r="AG61">
        <v>-3.4599999999999999E-2</v>
      </c>
      <c r="AH61">
        <v>1.6199999999999999E-2</v>
      </c>
      <c r="AI61" s="35">
        <f t="shared" si="11"/>
        <v>2.7174999999999894E-2</v>
      </c>
      <c r="AJ61" s="35">
        <f t="shared" si="12"/>
        <v>3.5983571428571427E-2</v>
      </c>
      <c r="AK61" s="35">
        <f t="shared" si="12"/>
        <v>1.7583571428571428E-2</v>
      </c>
      <c r="AL61">
        <v>0.1424</v>
      </c>
      <c r="AM61">
        <v>-6.88E-2</v>
      </c>
      <c r="AN61">
        <v>-1.5E-3</v>
      </c>
      <c r="AO61" s="35">
        <f t="shared" si="13"/>
        <v>3.1402142857142906E-2</v>
      </c>
      <c r="AP61" s="35">
        <f t="shared" si="14"/>
        <v>7.0183571428571428E-2</v>
      </c>
      <c r="AQ61" s="35">
        <f t="shared" si="14"/>
        <v>2.8835714285714294E-3</v>
      </c>
      <c r="AR61">
        <v>0.1313</v>
      </c>
      <c r="AS61">
        <v>-5.2499999999999998E-2</v>
      </c>
      <c r="AT61">
        <v>2.0899999999999998E-2</v>
      </c>
      <c r="AU61" s="35">
        <f t="shared" si="15"/>
        <v>2.3295714285714267E-2</v>
      </c>
      <c r="AV61" s="35">
        <f t="shared" si="16"/>
        <v>5.3883571428571427E-2</v>
      </c>
      <c r="AW61" s="35">
        <f t="shared" si="16"/>
        <v>2.2283571428571427E-2</v>
      </c>
      <c r="AX61">
        <v>0.1671</v>
      </c>
      <c r="AY61">
        <v>-3.09E-2</v>
      </c>
      <c r="AZ61">
        <v>1.8599999999999998E-2</v>
      </c>
      <c r="BA61" s="35">
        <f t="shared" si="17"/>
        <v>7.5385714285713945E-3</v>
      </c>
      <c r="BB61" s="35">
        <f t="shared" si="18"/>
        <v>3.2283571428571432E-2</v>
      </c>
      <c r="BC61" s="35">
        <f t="shared" si="18"/>
        <v>1.9983571428571427E-2</v>
      </c>
    </row>
    <row r="62" spans="1:55" ht="15">
      <c r="A62" s="1">
        <v>56</v>
      </c>
      <c r="B62">
        <v>0.29630000000000001</v>
      </c>
      <c r="C62">
        <v>-1.37E-2</v>
      </c>
      <c r="D62">
        <v>-6.1000000000000004E-3</v>
      </c>
      <c r="E62" s="34">
        <f t="shared" si="0"/>
        <v>9.6078571428573345E-3</v>
      </c>
      <c r="F62" s="34">
        <f t="shared" si="1"/>
        <v>2.4078571428571352E-3</v>
      </c>
      <c r="G62" s="34">
        <f t="shared" si="2"/>
        <v>7.4835714285714297E-3</v>
      </c>
      <c r="H62">
        <v>0.2707</v>
      </c>
      <c r="I62">
        <v>-7.4000000000000003E-3</v>
      </c>
      <c r="J62">
        <v>2.18E-2</v>
      </c>
      <c r="K62" s="35">
        <f t="shared" si="3"/>
        <v>6.8671428571427384E-3</v>
      </c>
      <c r="L62" s="35">
        <f t="shared" si="4"/>
        <v>8.7835714285714288E-3</v>
      </c>
      <c r="M62" s="35">
        <f t="shared" si="4"/>
        <v>2.3183571428571428E-2</v>
      </c>
      <c r="N62">
        <v>0.30409999999999998</v>
      </c>
      <c r="O62">
        <v>1.6500000000000001E-2</v>
      </c>
      <c r="P62">
        <v>3.27E-2</v>
      </c>
      <c r="Q62" s="35">
        <f t="shared" si="5"/>
        <v>2.1614999999999995E-2</v>
      </c>
      <c r="R62" s="35">
        <f t="shared" si="6"/>
        <v>1.7883571428571429E-2</v>
      </c>
      <c r="S62" s="35">
        <f t="shared" si="6"/>
        <v>3.4083571428571428E-2</v>
      </c>
      <c r="T62">
        <v>0.25929999999999997</v>
      </c>
      <c r="U62">
        <v>-1.0800000000000001E-2</v>
      </c>
      <c r="V62">
        <v>-1.2999999999999999E-2</v>
      </c>
      <c r="W62" s="35">
        <f t="shared" si="7"/>
        <v>1.6321428571428709E-2</v>
      </c>
      <c r="X62" s="35">
        <f t="shared" si="8"/>
        <v>1.2183571428571429E-2</v>
      </c>
      <c r="Y62" s="35">
        <f t="shared" si="8"/>
        <v>1.438357142857143E-2</v>
      </c>
      <c r="Z62">
        <v>0.2235</v>
      </c>
      <c r="AA62">
        <v>-8.0000000000000004E-4</v>
      </c>
      <c r="AB62">
        <v>-7.0000000000000001E-3</v>
      </c>
      <c r="AC62" s="35">
        <f t="shared" si="9"/>
        <v>4.8367857142857268E-2</v>
      </c>
      <c r="AD62" s="35">
        <f t="shared" si="10"/>
        <v>5.8357142857142928E-4</v>
      </c>
      <c r="AE62" s="35">
        <f t="shared" si="10"/>
        <v>8.3835714285714295E-3</v>
      </c>
      <c r="AF62">
        <v>0.26340000000000002</v>
      </c>
      <c r="AG62">
        <v>-2.6599999999999999E-2</v>
      </c>
      <c r="AH62">
        <v>-1.4E-3</v>
      </c>
      <c r="AI62" s="35">
        <f t="shared" si="11"/>
        <v>1.1325000000000141E-2</v>
      </c>
      <c r="AJ62" s="35">
        <f t="shared" si="12"/>
        <v>2.7983571428571427E-2</v>
      </c>
      <c r="AK62" s="35">
        <f t="shared" si="12"/>
        <v>2.7835714285714295E-3</v>
      </c>
      <c r="AL62">
        <v>0.14549999999999999</v>
      </c>
      <c r="AM62">
        <v>-1.35E-2</v>
      </c>
      <c r="AN62">
        <v>2.23E-2</v>
      </c>
      <c r="AO62" s="35">
        <f t="shared" si="13"/>
        <v>2.8302142857142915E-2</v>
      </c>
      <c r="AP62" s="35">
        <f t="shared" si="14"/>
        <v>1.488357142857143E-2</v>
      </c>
      <c r="AQ62" s="35">
        <f t="shared" si="14"/>
        <v>2.3683571428571429E-2</v>
      </c>
      <c r="AR62">
        <v>0.1104</v>
      </c>
      <c r="AS62">
        <v>-8.2000000000000007E-3</v>
      </c>
      <c r="AT62">
        <v>-2.6700000000000002E-2</v>
      </c>
      <c r="AU62" s="35">
        <f t="shared" si="15"/>
        <v>2.3957142857142649E-3</v>
      </c>
      <c r="AV62" s="35">
        <f t="shared" si="16"/>
        <v>9.5835714285714309E-3</v>
      </c>
      <c r="AW62" s="35">
        <f t="shared" si="16"/>
        <v>2.808357142857143E-2</v>
      </c>
      <c r="AX62">
        <v>0.1091</v>
      </c>
      <c r="AY62">
        <v>1.78E-2</v>
      </c>
      <c r="AZ62">
        <v>2.0299999999999999E-2</v>
      </c>
      <c r="BA62" s="35">
        <f t="shared" si="17"/>
        <v>5.0461428571428601E-2</v>
      </c>
      <c r="BB62" s="35">
        <f t="shared" si="18"/>
        <v>1.9183571428571428E-2</v>
      </c>
      <c r="BC62" s="35">
        <f t="shared" si="18"/>
        <v>2.1683571428571427E-2</v>
      </c>
    </row>
    <row r="63" spans="1:55" ht="15">
      <c r="A63" s="1">
        <v>57</v>
      </c>
      <c r="B63">
        <v>0.2727</v>
      </c>
      <c r="C63">
        <v>-2.6100000000000002E-2</v>
      </c>
      <c r="D63">
        <v>4.5999999999999999E-3</v>
      </c>
      <c r="E63" s="34">
        <f t="shared" si="0"/>
        <v>1.3992142857142675E-2</v>
      </c>
      <c r="F63" s="34">
        <f t="shared" si="1"/>
        <v>4.2207857142857137E-2</v>
      </c>
      <c r="G63" s="34">
        <f t="shared" si="2"/>
        <v>5.9835714285714292E-3</v>
      </c>
      <c r="H63">
        <v>0.27789999999999998</v>
      </c>
      <c r="I63">
        <v>6.8999999999999999E-3</v>
      </c>
      <c r="J63">
        <v>8.2000000000000007E-3</v>
      </c>
      <c r="K63" s="35">
        <f t="shared" si="3"/>
        <v>1.4067142857142723E-2</v>
      </c>
      <c r="L63" s="35">
        <f t="shared" si="4"/>
        <v>8.2835714285714283E-3</v>
      </c>
      <c r="M63" s="35">
        <f t="shared" si="4"/>
        <v>9.5835714285714309E-3</v>
      </c>
      <c r="N63">
        <v>0.29010000000000002</v>
      </c>
      <c r="O63">
        <v>5.7000000000000002E-3</v>
      </c>
      <c r="P63">
        <v>2.0500000000000001E-2</v>
      </c>
      <c r="Q63" s="35">
        <f t="shared" si="5"/>
        <v>7.6150000000000384E-3</v>
      </c>
      <c r="R63" s="35">
        <f t="shared" si="6"/>
        <v>7.0835714285714295E-3</v>
      </c>
      <c r="S63" s="35">
        <f t="shared" si="6"/>
        <v>2.1883571428571429E-2</v>
      </c>
      <c r="T63">
        <v>0.26319999999999999</v>
      </c>
      <c r="U63">
        <v>-9.1000000000000004E-3</v>
      </c>
      <c r="V63">
        <v>-1.9E-3</v>
      </c>
      <c r="W63" s="35">
        <f t="shared" si="7"/>
        <v>1.2421428571428694E-2</v>
      </c>
      <c r="X63" s="35">
        <f t="shared" si="8"/>
        <v>1.0483571428571429E-2</v>
      </c>
      <c r="Y63" s="35">
        <f t="shared" si="8"/>
        <v>3.2835714285714291E-3</v>
      </c>
      <c r="Z63">
        <v>0.26429999999999998</v>
      </c>
      <c r="AA63">
        <v>-1.52E-2</v>
      </c>
      <c r="AB63">
        <v>1.0200000000000001E-2</v>
      </c>
      <c r="AC63" s="35">
        <f t="shared" si="9"/>
        <v>7.5678571428572927E-3</v>
      </c>
      <c r="AD63" s="35">
        <f t="shared" si="10"/>
        <v>1.658357142857143E-2</v>
      </c>
      <c r="AE63" s="35">
        <f t="shared" si="10"/>
        <v>1.1583571428571429E-2</v>
      </c>
      <c r="AF63">
        <v>0.25230000000000002</v>
      </c>
      <c r="AG63">
        <v>-1.11E-2</v>
      </c>
      <c r="AH63">
        <v>-1.7999999999999999E-2</v>
      </c>
      <c r="AI63" s="35">
        <f t="shared" si="11"/>
        <v>2.2500000000014175E-4</v>
      </c>
      <c r="AJ63" s="35">
        <f t="shared" si="12"/>
        <v>1.2483571428571431E-2</v>
      </c>
      <c r="AK63" s="35">
        <f t="shared" si="12"/>
        <v>1.9383571428571427E-2</v>
      </c>
      <c r="AL63">
        <v>0.1283</v>
      </c>
      <c r="AM63">
        <v>-6.0100000000000001E-2</v>
      </c>
      <c r="AN63">
        <v>-1.3899999999999999E-2</v>
      </c>
      <c r="AO63" s="35">
        <f t="shared" si="13"/>
        <v>4.5502142857142908E-2</v>
      </c>
      <c r="AP63" s="35">
        <f t="shared" si="14"/>
        <v>6.1483571428571429E-2</v>
      </c>
      <c r="AQ63" s="35">
        <f t="shared" si="14"/>
        <v>1.5283571428571428E-2</v>
      </c>
      <c r="AR63">
        <v>0.13780000000000001</v>
      </c>
      <c r="AS63">
        <v>-3.9600000000000003E-2</v>
      </c>
      <c r="AT63">
        <v>-2.1999999999999999E-2</v>
      </c>
      <c r="AU63" s="35">
        <f t="shared" si="15"/>
        <v>2.9795714285714273E-2</v>
      </c>
      <c r="AV63" s="35">
        <f t="shared" si="16"/>
        <v>4.0983571428571432E-2</v>
      </c>
      <c r="AW63" s="35">
        <f t="shared" si="16"/>
        <v>2.3383571428571427E-2</v>
      </c>
      <c r="AX63">
        <v>0.1258</v>
      </c>
      <c r="AY63">
        <v>-1E-4</v>
      </c>
      <c r="AZ63">
        <v>-1.15E-2</v>
      </c>
      <c r="BA63" s="35">
        <f t="shared" si="17"/>
        <v>3.3761428571428609E-2</v>
      </c>
      <c r="BB63" s="35">
        <f t="shared" si="18"/>
        <v>1.2835714285714293E-3</v>
      </c>
      <c r="BC63" s="35">
        <f t="shared" si="18"/>
        <v>1.2883571428571428E-2</v>
      </c>
    </row>
    <row r="64" spans="1:55" ht="15">
      <c r="A64" s="1">
        <v>58</v>
      </c>
      <c r="B64">
        <v>0.27350000000000002</v>
      </c>
      <c r="C64">
        <v>-1.0800000000000001E-2</v>
      </c>
      <c r="D64">
        <v>1.78E-2</v>
      </c>
      <c r="E64" s="34">
        <f t="shared" si="0"/>
        <v>1.3192142857142652E-2</v>
      </c>
      <c r="F64" s="34">
        <f t="shared" si="1"/>
        <v>5.307857142857135E-3</v>
      </c>
      <c r="G64" s="34">
        <f t="shared" si="2"/>
        <v>1.9183571428571428E-2</v>
      </c>
      <c r="H64">
        <v>0.29399999999999998</v>
      </c>
      <c r="I64">
        <v>-1.0200000000000001E-2</v>
      </c>
      <c r="J64">
        <v>1.66E-2</v>
      </c>
      <c r="K64" s="35">
        <f t="shared" si="3"/>
        <v>3.0167142857142726E-2</v>
      </c>
      <c r="L64" s="35">
        <f t="shared" si="4"/>
        <v>1.1583571428571429E-2</v>
      </c>
      <c r="M64" s="35">
        <f t="shared" si="4"/>
        <v>1.7983571428571429E-2</v>
      </c>
      <c r="N64">
        <v>0.29189999999999999</v>
      </c>
      <c r="O64">
        <v>8.2000000000000007E-3</v>
      </c>
      <c r="P64">
        <v>1.49E-2</v>
      </c>
      <c r="Q64" s="35">
        <f t="shared" si="5"/>
        <v>9.4150000000000067E-3</v>
      </c>
      <c r="R64" s="35">
        <f t="shared" si="6"/>
        <v>9.5835714285714309E-3</v>
      </c>
      <c r="S64" s="35">
        <f t="shared" si="6"/>
        <v>1.6283571428571429E-2</v>
      </c>
      <c r="T64">
        <v>0.26590000000000003</v>
      </c>
      <c r="U64">
        <v>-3.0800000000000001E-2</v>
      </c>
      <c r="V64">
        <v>-2.64E-2</v>
      </c>
      <c r="W64" s="35">
        <f t="shared" si="7"/>
        <v>9.7214285714286586E-3</v>
      </c>
      <c r="X64" s="35">
        <f t="shared" si="8"/>
        <v>3.2183571428571429E-2</v>
      </c>
      <c r="Y64" s="35">
        <f t="shared" si="8"/>
        <v>2.7783571428571428E-2</v>
      </c>
      <c r="Z64">
        <v>0.2611</v>
      </c>
      <c r="AA64">
        <v>-0.03</v>
      </c>
      <c r="AB64">
        <v>4.0000000000000001E-3</v>
      </c>
      <c r="AC64" s="35">
        <f t="shared" si="9"/>
        <v>1.0767857142857273E-2</v>
      </c>
      <c r="AD64" s="35">
        <f t="shared" si="10"/>
        <v>3.1383571428571427E-2</v>
      </c>
      <c r="AE64" s="35">
        <f t="shared" si="10"/>
        <v>5.3835714285714294E-3</v>
      </c>
      <c r="AF64">
        <v>0.27100000000000002</v>
      </c>
      <c r="AG64">
        <v>-6.4000000000000003E-3</v>
      </c>
      <c r="AH64">
        <v>-1.49E-2</v>
      </c>
      <c r="AI64" s="35">
        <f t="shared" si="11"/>
        <v>1.8925000000000136E-2</v>
      </c>
      <c r="AJ64" s="35">
        <f t="shared" si="12"/>
        <v>7.7835714285714296E-3</v>
      </c>
      <c r="AK64" s="35">
        <f t="shared" si="12"/>
        <v>1.6283571428571429E-2</v>
      </c>
      <c r="AL64">
        <v>0.21840000000000001</v>
      </c>
      <c r="AM64">
        <v>-7.3800000000000004E-2</v>
      </c>
      <c r="AN64">
        <v>-2.1700000000000001E-2</v>
      </c>
      <c r="AO64" s="35">
        <f t="shared" si="13"/>
        <v>4.4597857142857106E-2</v>
      </c>
      <c r="AP64" s="35">
        <f t="shared" si="14"/>
        <v>7.5183571428571433E-2</v>
      </c>
      <c r="AQ64" s="35">
        <f t="shared" si="14"/>
        <v>2.3083571428571429E-2</v>
      </c>
      <c r="AR64">
        <v>8.9899999999999994E-2</v>
      </c>
      <c r="AS64">
        <v>6.3E-3</v>
      </c>
      <c r="AT64">
        <v>2.1299999999999999E-2</v>
      </c>
      <c r="AU64" s="35">
        <f t="shared" si="15"/>
        <v>1.8104285714285739E-2</v>
      </c>
      <c r="AV64" s="35">
        <f t="shared" si="16"/>
        <v>7.6835714285714294E-3</v>
      </c>
      <c r="AW64" s="35">
        <f t="shared" si="16"/>
        <v>2.2683571428571428E-2</v>
      </c>
      <c r="AX64">
        <v>0.12859999999999999</v>
      </c>
      <c r="AY64">
        <v>1.3899999999999999E-2</v>
      </c>
      <c r="AZ64">
        <v>-2.7E-2</v>
      </c>
      <c r="BA64" s="35">
        <f t="shared" si="17"/>
        <v>3.0961428571428612E-2</v>
      </c>
      <c r="BB64" s="35">
        <f t="shared" si="18"/>
        <v>1.5283571428571428E-2</v>
      </c>
      <c r="BC64" s="35">
        <f t="shared" si="18"/>
        <v>2.8383571428571428E-2</v>
      </c>
    </row>
    <row r="65" spans="1:55" ht="15">
      <c r="A65" s="1">
        <v>59</v>
      </c>
      <c r="B65">
        <v>0.25969999999999999</v>
      </c>
      <c r="C65">
        <v>-2.1100000000000001E-2</v>
      </c>
      <c r="D65">
        <v>1.38E-2</v>
      </c>
      <c r="E65" s="34">
        <f t="shared" si="0"/>
        <v>2.6992142857142687E-2</v>
      </c>
      <c r="F65" s="34">
        <f t="shared" si="1"/>
        <v>3.720785714285714E-2</v>
      </c>
      <c r="G65" s="34">
        <f t="shared" si="2"/>
        <v>1.5183571428571428E-2</v>
      </c>
      <c r="H65">
        <v>0.25030000000000002</v>
      </c>
      <c r="I65">
        <v>3.2800000000000003E-2</v>
      </c>
      <c r="J65">
        <v>-5.7999999999999996E-3</v>
      </c>
      <c r="K65" s="35">
        <f t="shared" si="3"/>
        <v>1.3532857142857235E-2</v>
      </c>
      <c r="L65" s="35">
        <f t="shared" si="4"/>
        <v>3.4183571428571431E-2</v>
      </c>
      <c r="M65" s="35">
        <f t="shared" si="4"/>
        <v>7.1835714285714289E-3</v>
      </c>
      <c r="N65">
        <v>0.28999999999999998</v>
      </c>
      <c r="O65">
        <v>1.18E-2</v>
      </c>
      <c r="P65">
        <v>2.0299999999999999E-2</v>
      </c>
      <c r="Q65" s="35">
        <f t="shared" si="5"/>
        <v>7.5149999999999939E-3</v>
      </c>
      <c r="R65" s="35">
        <f t="shared" si="6"/>
        <v>1.318357142857143E-2</v>
      </c>
      <c r="S65" s="35">
        <f t="shared" si="6"/>
        <v>2.1683571428571427E-2</v>
      </c>
      <c r="T65">
        <v>0.25679999999999997</v>
      </c>
      <c r="U65">
        <v>-4.9700000000000001E-2</v>
      </c>
      <c r="V65">
        <v>-9.2999999999999992E-3</v>
      </c>
      <c r="W65" s="35">
        <f t="shared" si="7"/>
        <v>1.8821428571428711E-2</v>
      </c>
      <c r="X65" s="35">
        <f t="shared" si="8"/>
        <v>5.108357142857143E-2</v>
      </c>
      <c r="Y65" s="35">
        <f t="shared" si="8"/>
        <v>1.0683571428571428E-2</v>
      </c>
      <c r="Z65">
        <v>0.28120000000000001</v>
      </c>
      <c r="AA65">
        <v>-2.1700000000000001E-2</v>
      </c>
      <c r="AB65">
        <v>8.9999999999999993E-3</v>
      </c>
      <c r="AC65" s="35">
        <f t="shared" si="9"/>
        <v>9.3321428571427334E-3</v>
      </c>
      <c r="AD65" s="35">
        <f t="shared" si="10"/>
        <v>2.3083571428571429E-2</v>
      </c>
      <c r="AE65" s="35">
        <f t="shared" si="10"/>
        <v>1.038357142857143E-2</v>
      </c>
      <c r="AF65">
        <v>0.28489999999999999</v>
      </c>
      <c r="AG65">
        <v>-3.6400000000000002E-2</v>
      </c>
      <c r="AH65">
        <v>-3.61E-2</v>
      </c>
      <c r="AI65" s="35">
        <f t="shared" si="11"/>
        <v>3.2825000000000104E-2</v>
      </c>
      <c r="AJ65" s="35">
        <f t="shared" si="12"/>
        <v>3.778357142857143E-2</v>
      </c>
      <c r="AK65" s="35">
        <f t="shared" si="12"/>
        <v>3.7483571428571429E-2</v>
      </c>
      <c r="AL65">
        <v>0.15890000000000001</v>
      </c>
      <c r="AM65">
        <v>-6.9500000000000006E-2</v>
      </c>
      <c r="AN65">
        <v>-1.6E-2</v>
      </c>
      <c r="AO65" s="35">
        <f t="shared" si="13"/>
        <v>1.4902142857142892E-2</v>
      </c>
      <c r="AP65" s="35">
        <f t="shared" si="14"/>
        <v>7.0883571428571435E-2</v>
      </c>
      <c r="AQ65" s="35">
        <f t="shared" si="14"/>
        <v>1.7383571428571429E-2</v>
      </c>
      <c r="AR65">
        <v>0.1273</v>
      </c>
      <c r="AS65">
        <v>4.36E-2</v>
      </c>
      <c r="AT65">
        <v>1.26E-2</v>
      </c>
      <c r="AU65" s="35">
        <f t="shared" si="15"/>
        <v>1.9295714285714263E-2</v>
      </c>
      <c r="AV65" s="35">
        <f t="shared" si="16"/>
        <v>4.4983571428571428E-2</v>
      </c>
      <c r="AW65" s="35">
        <f t="shared" si="16"/>
        <v>1.3983571428571429E-2</v>
      </c>
      <c r="AX65">
        <v>7.4999999999999997E-2</v>
      </c>
      <c r="AY65">
        <v>5.7000000000000002E-3</v>
      </c>
      <c r="AZ65">
        <v>1.2500000000000001E-2</v>
      </c>
      <c r="BA65" s="35">
        <f t="shared" si="17"/>
        <v>8.4561428571428607E-2</v>
      </c>
      <c r="BB65" s="35">
        <f t="shared" si="18"/>
        <v>7.0835714285714295E-3</v>
      </c>
      <c r="BC65" s="35">
        <f t="shared" si="18"/>
        <v>1.3883571428571429E-2</v>
      </c>
    </row>
    <row r="66" spans="1:55" ht="15">
      <c r="A66" s="1">
        <v>60</v>
      </c>
      <c r="B66">
        <v>0.27939999999999998</v>
      </c>
      <c r="C66">
        <v>-1.8100000000000002E-2</v>
      </c>
      <c r="D66">
        <v>-5.8999999999999999E-3</v>
      </c>
      <c r="E66" s="34">
        <f t="shared" si="0"/>
        <v>7.2921428571426916E-3</v>
      </c>
      <c r="F66" s="34">
        <f t="shared" si="1"/>
        <v>3.4207857142857137E-2</v>
      </c>
      <c r="G66" s="34">
        <f t="shared" si="2"/>
        <v>7.2835714285714292E-3</v>
      </c>
      <c r="H66">
        <v>0.23899999999999999</v>
      </c>
      <c r="I66">
        <v>2.1899999999999999E-2</v>
      </c>
      <c r="J66">
        <v>3.8E-3</v>
      </c>
      <c r="K66" s="35">
        <f t="shared" si="3"/>
        <v>2.4832857142857268E-2</v>
      </c>
      <c r="L66" s="35">
        <f t="shared" si="4"/>
        <v>2.3283571428571428E-2</v>
      </c>
      <c r="M66" s="35">
        <f t="shared" si="4"/>
        <v>5.1835714285714297E-3</v>
      </c>
      <c r="N66">
        <v>0.30109999999999998</v>
      </c>
      <c r="O66">
        <v>1.4800000000000001E-2</v>
      </c>
      <c r="P66">
        <v>1.9599999999999999E-2</v>
      </c>
      <c r="Q66" s="35">
        <f t="shared" si="5"/>
        <v>1.8614999999999993E-2</v>
      </c>
      <c r="R66" s="35">
        <f t="shared" si="6"/>
        <v>1.6183571428571429E-2</v>
      </c>
      <c r="S66" s="35">
        <f t="shared" si="6"/>
        <v>2.0983571428571428E-2</v>
      </c>
      <c r="T66">
        <v>0.25159999999999999</v>
      </c>
      <c r="U66">
        <v>-1.2200000000000001E-2</v>
      </c>
      <c r="V66">
        <v>-4.3E-3</v>
      </c>
      <c r="W66" s="35">
        <f t="shared" si="7"/>
        <v>2.4021428571428693E-2</v>
      </c>
      <c r="X66" s="35">
        <f t="shared" si="8"/>
        <v>1.3583571428571431E-2</v>
      </c>
      <c r="Y66" s="35">
        <f t="shared" si="8"/>
        <v>5.6835714285714293E-3</v>
      </c>
      <c r="Z66">
        <v>0.2621</v>
      </c>
      <c r="AA66">
        <v>-3.32E-2</v>
      </c>
      <c r="AB66">
        <v>1.21E-2</v>
      </c>
      <c r="AC66" s="35">
        <f t="shared" si="9"/>
        <v>9.7678571428572725E-3</v>
      </c>
      <c r="AD66" s="35">
        <f t="shared" si="10"/>
        <v>3.4583571428571429E-2</v>
      </c>
      <c r="AE66" s="35">
        <f t="shared" si="10"/>
        <v>1.3483571428571428E-2</v>
      </c>
      <c r="AF66">
        <v>0.2782</v>
      </c>
      <c r="AG66">
        <v>-6.2100000000000002E-2</v>
      </c>
      <c r="AH66">
        <v>-3.1300000000000001E-2</v>
      </c>
      <c r="AI66" s="35">
        <f t="shared" si="11"/>
        <v>2.612500000000012E-2</v>
      </c>
      <c r="AJ66" s="35">
        <f t="shared" si="12"/>
        <v>6.3483571428571431E-2</v>
      </c>
      <c r="AK66" s="35">
        <f t="shared" si="12"/>
        <v>3.268357142857143E-2</v>
      </c>
      <c r="AL66">
        <v>0.19420000000000001</v>
      </c>
      <c r="AM66">
        <v>-2.1700000000000001E-2</v>
      </c>
      <c r="AN66">
        <v>-1.6999999999999999E-3</v>
      </c>
      <c r="AO66" s="35">
        <f t="shared" si="13"/>
        <v>2.0397857142857106E-2</v>
      </c>
      <c r="AP66" s="35">
        <f t="shared" si="14"/>
        <v>2.3083571428571429E-2</v>
      </c>
      <c r="AQ66" s="35">
        <f t="shared" si="14"/>
        <v>3.0835714285714294E-3</v>
      </c>
      <c r="AR66">
        <v>0.1298</v>
      </c>
      <c r="AS66">
        <v>-4.1999999999999997E-3</v>
      </c>
      <c r="AT66">
        <v>-2.8899999999999999E-2</v>
      </c>
      <c r="AU66" s="35">
        <f t="shared" si="15"/>
        <v>2.1795714285714266E-2</v>
      </c>
      <c r="AV66" s="35">
        <f t="shared" si="16"/>
        <v>5.5835714285714291E-3</v>
      </c>
      <c r="AW66" s="35">
        <f t="shared" si="16"/>
        <v>3.0283571428571427E-2</v>
      </c>
      <c r="AX66">
        <v>4.1099999999999998E-2</v>
      </c>
      <c r="AY66">
        <v>-3.3700000000000001E-2</v>
      </c>
      <c r="AZ66">
        <v>5.1200000000000002E-2</v>
      </c>
      <c r="BA66" s="35">
        <f t="shared" si="17"/>
        <v>0.11846142857142861</v>
      </c>
      <c r="BB66" s="35">
        <f t="shared" si="18"/>
        <v>3.5083571428571429E-2</v>
      </c>
      <c r="BC66" s="35">
        <f t="shared" si="18"/>
        <v>5.2583571428571431E-2</v>
      </c>
    </row>
    <row r="67" spans="1:55" ht="15">
      <c r="A67" s="1">
        <v>61</v>
      </c>
      <c r="B67">
        <v>0.28820000000000001</v>
      </c>
      <c r="C67">
        <v>-1.9E-2</v>
      </c>
      <c r="D67">
        <v>-4.8999999999999998E-3</v>
      </c>
      <c r="E67" s="34">
        <f t="shared" si="0"/>
        <v>1.5078571428573384E-3</v>
      </c>
      <c r="F67" s="34">
        <f t="shared" si="1"/>
        <v>3.5107857142857135E-2</v>
      </c>
      <c r="G67" s="34">
        <f t="shared" si="2"/>
        <v>6.2835714285714292E-3</v>
      </c>
      <c r="H67">
        <v>0.23250000000000001</v>
      </c>
      <c r="I67">
        <v>7.1000000000000004E-3</v>
      </c>
      <c r="J67">
        <v>2.5899999999999999E-2</v>
      </c>
      <c r="K67" s="35">
        <f t="shared" si="3"/>
        <v>3.1332857142857246E-2</v>
      </c>
      <c r="L67" s="35">
        <f t="shared" si="4"/>
        <v>8.4835714285714306E-3</v>
      </c>
      <c r="M67" s="35">
        <f t="shared" si="4"/>
        <v>2.7283571428571428E-2</v>
      </c>
      <c r="N67">
        <v>0.2893</v>
      </c>
      <c r="O67">
        <v>2.1399999999999999E-2</v>
      </c>
      <c r="P67">
        <v>2.7900000000000001E-2</v>
      </c>
      <c r="Q67" s="35">
        <f t="shared" si="5"/>
        <v>6.8150000000000155E-3</v>
      </c>
      <c r="R67" s="35">
        <f t="shared" si="6"/>
        <v>2.2783571428571427E-2</v>
      </c>
      <c r="S67" s="35">
        <f t="shared" si="6"/>
        <v>2.928357142857143E-2</v>
      </c>
      <c r="T67">
        <v>0.2389</v>
      </c>
      <c r="U67">
        <v>-2.9499999999999998E-2</v>
      </c>
      <c r="V67">
        <v>1.24E-2</v>
      </c>
      <c r="W67" s="35">
        <f t="shared" si="7"/>
        <v>3.6721428571428683E-2</v>
      </c>
      <c r="X67" s="35">
        <f t="shared" si="8"/>
        <v>3.0883571428571427E-2</v>
      </c>
      <c r="Y67" s="35">
        <f t="shared" si="8"/>
        <v>1.378357142857143E-2</v>
      </c>
      <c r="Z67">
        <v>0.24229999999999999</v>
      </c>
      <c r="AA67">
        <v>-2.7000000000000001E-3</v>
      </c>
      <c r="AB67">
        <v>-8.5000000000000006E-3</v>
      </c>
      <c r="AC67" s="35">
        <f t="shared" si="9"/>
        <v>2.9567857142857285E-2</v>
      </c>
      <c r="AD67" s="35">
        <f t="shared" si="10"/>
        <v>4.0835714285714295E-3</v>
      </c>
      <c r="AE67" s="35">
        <f t="shared" si="10"/>
        <v>9.8835714285714291E-3</v>
      </c>
      <c r="AF67">
        <v>0.27600000000000002</v>
      </c>
      <c r="AG67">
        <v>-2.8500000000000001E-2</v>
      </c>
      <c r="AH67">
        <v>1.4E-2</v>
      </c>
      <c r="AI67" s="35">
        <f t="shared" si="11"/>
        <v>2.3925000000000141E-2</v>
      </c>
      <c r="AJ67" s="35">
        <f t="shared" si="12"/>
        <v>2.9883571428571429E-2</v>
      </c>
      <c r="AK67" s="35">
        <f t="shared" si="12"/>
        <v>1.538357142857143E-2</v>
      </c>
      <c r="AL67">
        <v>0.1729</v>
      </c>
      <c r="AM67">
        <v>-0.05</v>
      </c>
      <c r="AN67">
        <v>1.4E-3</v>
      </c>
      <c r="AO67" s="35">
        <f t="shared" si="13"/>
        <v>9.0214285714290687E-4</v>
      </c>
      <c r="AP67" s="35">
        <f t="shared" si="14"/>
        <v>5.1383571428571431E-2</v>
      </c>
      <c r="AQ67" s="35">
        <f t="shared" si="14"/>
        <v>2.7835714285714295E-3</v>
      </c>
      <c r="AR67">
        <v>0.14230000000000001</v>
      </c>
      <c r="AS67">
        <v>-7.4999999999999997E-3</v>
      </c>
      <c r="AT67">
        <v>-4.7999999999999996E-3</v>
      </c>
      <c r="AU67" s="35">
        <f t="shared" si="15"/>
        <v>3.4295714285714277E-2</v>
      </c>
      <c r="AV67" s="35">
        <f t="shared" si="16"/>
        <v>8.8835714285714282E-3</v>
      </c>
      <c r="AW67" s="35">
        <f t="shared" si="16"/>
        <v>6.1835714285714289E-3</v>
      </c>
      <c r="AX67">
        <v>9.01E-2</v>
      </c>
      <c r="AY67">
        <v>-2.58E-2</v>
      </c>
      <c r="AZ67">
        <v>3.3E-3</v>
      </c>
      <c r="BA67" s="35">
        <f t="shared" si="17"/>
        <v>6.9461428571428604E-2</v>
      </c>
      <c r="BB67" s="35">
        <f t="shared" si="18"/>
        <v>2.7183571428571428E-2</v>
      </c>
      <c r="BC67" s="35">
        <f t="shared" si="18"/>
        <v>4.6835714285714293E-3</v>
      </c>
    </row>
    <row r="68" spans="1:55" ht="15">
      <c r="A68" s="1">
        <v>62</v>
      </c>
      <c r="B68">
        <v>0.2974</v>
      </c>
      <c r="C68">
        <v>-7.7000000000000002E-3</v>
      </c>
      <c r="D68">
        <v>2.8E-3</v>
      </c>
      <c r="E68" s="34">
        <f t="shared" si="0"/>
        <v>1.0707857142857324E-2</v>
      </c>
      <c r="F68" s="34">
        <f t="shared" si="1"/>
        <v>8.4078571428571353E-3</v>
      </c>
      <c r="G68" s="34">
        <f t="shared" si="2"/>
        <v>4.1835714285714289E-3</v>
      </c>
      <c r="H68">
        <v>0.20860000000000001</v>
      </c>
      <c r="I68">
        <v>1.4800000000000001E-2</v>
      </c>
      <c r="J68">
        <v>4.1999999999999997E-3</v>
      </c>
      <c r="K68" s="35">
        <f t="shared" si="3"/>
        <v>5.523285714285725E-2</v>
      </c>
      <c r="L68" s="35">
        <f t="shared" si="4"/>
        <v>1.6183571428571429E-2</v>
      </c>
      <c r="M68" s="35">
        <f t="shared" si="4"/>
        <v>5.5835714285714291E-3</v>
      </c>
      <c r="N68">
        <v>0.29049999999999998</v>
      </c>
      <c r="O68">
        <v>2.53E-2</v>
      </c>
      <c r="P68">
        <v>2.8400000000000002E-2</v>
      </c>
      <c r="Q68" s="35">
        <f t="shared" si="5"/>
        <v>8.0149999999999944E-3</v>
      </c>
      <c r="R68" s="35">
        <f t="shared" si="6"/>
        <v>2.6683571428571428E-2</v>
      </c>
      <c r="S68" s="35">
        <f t="shared" si="6"/>
        <v>2.978357142857143E-2</v>
      </c>
      <c r="T68">
        <v>0.25480000000000003</v>
      </c>
      <c r="U68">
        <v>-4.6899999999999997E-2</v>
      </c>
      <c r="V68">
        <v>1.9599999999999999E-2</v>
      </c>
      <c r="W68" s="35">
        <f t="shared" si="7"/>
        <v>2.0821428571428657E-2</v>
      </c>
      <c r="X68" s="35">
        <f t="shared" si="8"/>
        <v>4.8283571428571426E-2</v>
      </c>
      <c r="Y68" s="35">
        <f t="shared" si="8"/>
        <v>2.0983571428571428E-2</v>
      </c>
      <c r="Z68">
        <v>0.24379999999999999</v>
      </c>
      <c r="AA68">
        <v>-3.3399999999999999E-2</v>
      </c>
      <c r="AB68">
        <v>6.9999999999999999E-4</v>
      </c>
      <c r="AC68" s="35">
        <f t="shared" si="9"/>
        <v>2.8067857142857283E-2</v>
      </c>
      <c r="AD68" s="35">
        <f t="shared" si="10"/>
        <v>3.4783571428571428E-2</v>
      </c>
      <c r="AE68" s="35">
        <f t="shared" si="10"/>
        <v>2.0835714285714294E-3</v>
      </c>
      <c r="AF68">
        <v>0.26119999999999999</v>
      </c>
      <c r="AG68">
        <v>-1.78E-2</v>
      </c>
      <c r="AH68">
        <v>6.4999999999999997E-3</v>
      </c>
      <c r="AI68" s="35">
        <f t="shared" si="11"/>
        <v>9.1250000000001052E-3</v>
      </c>
      <c r="AJ68" s="35">
        <f t="shared" si="12"/>
        <v>1.9183571428571428E-2</v>
      </c>
      <c r="AK68" s="35">
        <f t="shared" si="12"/>
        <v>7.883571428571429E-3</v>
      </c>
      <c r="AL68">
        <v>0.18509999999999999</v>
      </c>
      <c r="AM68">
        <v>-2.8999999999999998E-3</v>
      </c>
      <c r="AN68">
        <v>-6.0000000000000001E-3</v>
      </c>
      <c r="AO68" s="35">
        <f t="shared" si="13"/>
        <v>1.1297857142857082E-2</v>
      </c>
      <c r="AP68" s="35">
        <f t="shared" si="14"/>
        <v>4.2835714285714291E-3</v>
      </c>
      <c r="AQ68" s="35">
        <f t="shared" si="14"/>
        <v>7.3835714285714294E-3</v>
      </c>
      <c r="AR68">
        <v>0.153</v>
      </c>
      <c r="AS68">
        <v>-5.0999999999999997E-2</v>
      </c>
      <c r="AT68">
        <v>-3.7000000000000002E-3</v>
      </c>
      <c r="AU68" s="35">
        <f t="shared" si="15"/>
        <v>4.4995714285714264E-2</v>
      </c>
      <c r="AV68" s="35">
        <f t="shared" si="16"/>
        <v>5.2383571428571425E-2</v>
      </c>
      <c r="AW68" s="35">
        <f t="shared" si="16"/>
        <v>5.0835714285714295E-3</v>
      </c>
      <c r="AX68">
        <v>0.13220000000000001</v>
      </c>
      <c r="AY68">
        <v>-4.4000000000000003E-3</v>
      </c>
      <c r="AZ68">
        <v>-5.8999999999999999E-3</v>
      </c>
      <c r="BA68" s="35">
        <f t="shared" si="17"/>
        <v>2.7361428571428592E-2</v>
      </c>
      <c r="BB68" s="35">
        <f t="shared" si="18"/>
        <v>5.7835714285714296E-3</v>
      </c>
      <c r="BC68" s="35">
        <f t="shared" si="18"/>
        <v>7.2835714285714292E-3</v>
      </c>
    </row>
    <row r="69" spans="1:55" ht="15">
      <c r="A69" s="1">
        <v>63</v>
      </c>
      <c r="B69">
        <v>0.30399999999999999</v>
      </c>
      <c r="C69">
        <v>-2.5000000000000001E-3</v>
      </c>
      <c r="D69">
        <v>-9.7000000000000003E-3</v>
      </c>
      <c r="E69" s="34">
        <f t="shared" si="0"/>
        <v>1.7307857142857319E-2</v>
      </c>
      <c r="F69" s="34">
        <f t="shared" si="1"/>
        <v>1.3607857142857135E-2</v>
      </c>
      <c r="G69" s="34">
        <f t="shared" si="2"/>
        <v>1.1083571428571429E-2</v>
      </c>
      <c r="H69">
        <v>0.217</v>
      </c>
      <c r="I69">
        <v>-2.0299999999999999E-2</v>
      </c>
      <c r="J69">
        <v>6.0000000000000001E-3</v>
      </c>
      <c r="K69" s="35">
        <f t="shared" si="3"/>
        <v>4.6832857142857259E-2</v>
      </c>
      <c r="L69" s="35">
        <f t="shared" si="4"/>
        <v>2.1683571428571427E-2</v>
      </c>
      <c r="M69" s="35">
        <f t="shared" si="4"/>
        <v>7.3835714285714294E-3</v>
      </c>
      <c r="N69">
        <v>0.24590000000000001</v>
      </c>
      <c r="O69">
        <v>7.6E-3</v>
      </c>
      <c r="P69">
        <v>3.2000000000000002E-3</v>
      </c>
      <c r="Q69" s="35">
        <f t="shared" si="5"/>
        <v>3.6584999999999979E-2</v>
      </c>
      <c r="R69" s="35">
        <f t="shared" si="6"/>
        <v>8.9835714285714293E-3</v>
      </c>
      <c r="S69" s="35">
        <f t="shared" si="6"/>
        <v>4.5835714285714299E-3</v>
      </c>
      <c r="T69">
        <v>0.26579999999999998</v>
      </c>
      <c r="U69">
        <v>-4.7300000000000002E-2</v>
      </c>
      <c r="V69">
        <v>3.5999999999999999E-3</v>
      </c>
      <c r="W69" s="35">
        <f t="shared" si="7"/>
        <v>9.8214285714287031E-3</v>
      </c>
      <c r="X69" s="35">
        <f t="shared" si="8"/>
        <v>4.868357142857143E-2</v>
      </c>
      <c r="Y69" s="35">
        <f t="shared" si="8"/>
        <v>4.9835714285714292E-3</v>
      </c>
      <c r="Z69">
        <v>0.2044</v>
      </c>
      <c r="AA69">
        <v>-7.0000000000000001E-3</v>
      </c>
      <c r="AB69">
        <v>2.3999999999999998E-3</v>
      </c>
      <c r="AC69" s="35">
        <f t="shared" si="9"/>
        <v>6.7467857142857274E-2</v>
      </c>
      <c r="AD69" s="35">
        <f t="shared" si="10"/>
        <v>8.3835714285714295E-3</v>
      </c>
      <c r="AE69" s="35">
        <f t="shared" si="10"/>
        <v>3.7835714285714291E-3</v>
      </c>
      <c r="AF69">
        <v>0.26919999999999999</v>
      </c>
      <c r="AG69">
        <v>-6.6E-3</v>
      </c>
      <c r="AH69">
        <v>4.3E-3</v>
      </c>
      <c r="AI69" s="35">
        <f t="shared" si="11"/>
        <v>1.7125000000000112E-2</v>
      </c>
      <c r="AJ69" s="35">
        <f t="shared" si="12"/>
        <v>7.9835714285714302E-3</v>
      </c>
      <c r="AK69" s="35">
        <f t="shared" si="12"/>
        <v>5.6835714285714293E-3</v>
      </c>
      <c r="AL69">
        <v>0.1394</v>
      </c>
      <c r="AM69">
        <v>-4.3799999999999999E-2</v>
      </c>
      <c r="AN69">
        <v>4.7000000000000002E-3</v>
      </c>
      <c r="AO69" s="35">
        <f t="shared" si="13"/>
        <v>3.4402142857142909E-2</v>
      </c>
      <c r="AP69" s="35">
        <f t="shared" si="14"/>
        <v>4.5183571428571427E-2</v>
      </c>
      <c r="AQ69" s="35">
        <f t="shared" si="14"/>
        <v>6.0835714285714295E-3</v>
      </c>
      <c r="AR69">
        <v>0.16470000000000001</v>
      </c>
      <c r="AS69">
        <v>6.1000000000000004E-3</v>
      </c>
      <c r="AT69">
        <v>-7.4000000000000003E-3</v>
      </c>
      <c r="AU69" s="35">
        <f t="shared" si="15"/>
        <v>5.669571428571428E-2</v>
      </c>
      <c r="AV69" s="35">
        <f t="shared" si="16"/>
        <v>7.4835714285714297E-3</v>
      </c>
      <c r="AW69" s="35">
        <f t="shared" si="16"/>
        <v>8.7835714285714288E-3</v>
      </c>
      <c r="AX69">
        <v>0.1431</v>
      </c>
      <c r="AY69">
        <v>-6.1000000000000004E-3</v>
      </c>
      <c r="AZ69">
        <v>6.6E-3</v>
      </c>
      <c r="BA69" s="35">
        <f t="shared" si="17"/>
        <v>1.6461428571428599E-2</v>
      </c>
      <c r="BB69" s="35">
        <f t="shared" si="18"/>
        <v>7.4835714285714297E-3</v>
      </c>
      <c r="BC69" s="35">
        <f t="shared" si="18"/>
        <v>7.9835714285714302E-3</v>
      </c>
    </row>
    <row r="70" spans="1:55" ht="15">
      <c r="A70" s="1">
        <v>64</v>
      </c>
      <c r="B70">
        <v>0.29859999999999998</v>
      </c>
      <c r="C70">
        <v>-1.03E-2</v>
      </c>
      <c r="D70">
        <v>-4.1000000000000003E-3</v>
      </c>
      <c r="E70" s="34">
        <f t="shared" si="0"/>
        <v>1.1907857142857303E-2</v>
      </c>
      <c r="F70" s="34">
        <f t="shared" si="1"/>
        <v>5.8078571428571354E-3</v>
      </c>
      <c r="G70" s="34">
        <f t="shared" si="2"/>
        <v>5.4835714285714297E-3</v>
      </c>
      <c r="H70">
        <v>0.2306</v>
      </c>
      <c r="I70">
        <v>6.7999999999999996E-3</v>
      </c>
      <c r="J70">
        <v>1.54E-2</v>
      </c>
      <c r="K70" s="35">
        <f t="shared" si="3"/>
        <v>3.3232857142857258E-2</v>
      </c>
      <c r="L70" s="35">
        <f t="shared" si="4"/>
        <v>8.1835714285714289E-3</v>
      </c>
      <c r="M70" s="35">
        <f t="shared" si="4"/>
        <v>1.6783571428571429E-2</v>
      </c>
      <c r="N70">
        <v>0.27679999999999999</v>
      </c>
      <c r="O70">
        <v>1E-4</v>
      </c>
      <c r="P70">
        <v>1.55E-2</v>
      </c>
      <c r="Q70" s="35">
        <f t="shared" si="5"/>
        <v>5.6849999999999956E-3</v>
      </c>
      <c r="R70" s="35">
        <f t="shared" si="6"/>
        <v>1.4835714285714294E-3</v>
      </c>
      <c r="S70" s="35">
        <f t="shared" si="6"/>
        <v>1.6883571428571428E-2</v>
      </c>
      <c r="T70">
        <v>0.25540000000000002</v>
      </c>
      <c r="U70">
        <v>-3.2599999999999997E-2</v>
      </c>
      <c r="V70">
        <v>9.4000000000000004E-3</v>
      </c>
      <c r="W70" s="35">
        <f t="shared" si="7"/>
        <v>2.0221428571428668E-2</v>
      </c>
      <c r="X70" s="35">
        <f t="shared" si="8"/>
        <v>3.3983571428571425E-2</v>
      </c>
      <c r="Y70" s="35">
        <f t="shared" si="8"/>
        <v>1.0783571428571431E-2</v>
      </c>
      <c r="Z70">
        <v>0.24099999999999999</v>
      </c>
      <c r="AA70">
        <v>-5.0000000000000001E-4</v>
      </c>
      <c r="AB70">
        <v>2.8000000000000001E-2</v>
      </c>
      <c r="AC70" s="35">
        <f t="shared" si="9"/>
        <v>3.086785714285728E-2</v>
      </c>
      <c r="AD70" s="35">
        <f t="shared" si="10"/>
        <v>8.8357142857142931E-4</v>
      </c>
      <c r="AE70" s="35">
        <f t="shared" si="10"/>
        <v>2.9383571428571429E-2</v>
      </c>
      <c r="AF70">
        <v>0.2727</v>
      </c>
      <c r="AG70">
        <v>-5.5500000000000001E-2</v>
      </c>
      <c r="AH70">
        <v>-1.41E-2</v>
      </c>
      <c r="AI70" s="35">
        <f t="shared" si="11"/>
        <v>2.0625000000000115E-2</v>
      </c>
      <c r="AJ70" s="35">
        <f t="shared" si="12"/>
        <v>5.6883571428571429E-2</v>
      </c>
      <c r="AK70" s="35">
        <f t="shared" si="12"/>
        <v>1.548357142857143E-2</v>
      </c>
      <c r="AL70">
        <v>0.1333</v>
      </c>
      <c r="AM70">
        <v>-3.3300000000000003E-2</v>
      </c>
      <c r="AN70">
        <v>-1.7000000000000001E-2</v>
      </c>
      <c r="AO70" s="35">
        <f t="shared" si="13"/>
        <v>4.0502142857142903E-2</v>
      </c>
      <c r="AP70" s="35">
        <f t="shared" si="14"/>
        <v>3.4683571428571432E-2</v>
      </c>
      <c r="AQ70" s="35">
        <f t="shared" si="14"/>
        <v>1.838357142857143E-2</v>
      </c>
      <c r="AR70">
        <v>0.16159999999999999</v>
      </c>
      <c r="AS70">
        <v>-4.4699999999999997E-2</v>
      </c>
      <c r="AT70">
        <v>-1.8800000000000001E-2</v>
      </c>
      <c r="AU70" s="35">
        <f t="shared" si="15"/>
        <v>5.359571428571426E-2</v>
      </c>
      <c r="AV70" s="35">
        <f t="shared" si="16"/>
        <v>4.6083571428571425E-2</v>
      </c>
      <c r="AW70" s="35">
        <f t="shared" si="16"/>
        <v>2.0183571428571429E-2</v>
      </c>
      <c r="AX70">
        <v>0.12870000000000001</v>
      </c>
      <c r="AY70">
        <v>-4.24E-2</v>
      </c>
      <c r="AZ70">
        <v>-1.04E-2</v>
      </c>
      <c r="BA70" s="35">
        <f t="shared" si="17"/>
        <v>3.0861428571428595E-2</v>
      </c>
      <c r="BB70" s="35">
        <f t="shared" si="18"/>
        <v>4.3783571428571429E-2</v>
      </c>
      <c r="BC70" s="35">
        <f t="shared" si="18"/>
        <v>1.1783571428571428E-2</v>
      </c>
    </row>
    <row r="71" spans="1:55" ht="15">
      <c r="A71" s="1">
        <v>65</v>
      </c>
      <c r="B71">
        <v>0.28899999999999998</v>
      </c>
      <c r="C71">
        <v>-9.4000000000000004E-3</v>
      </c>
      <c r="D71">
        <v>7.0000000000000001E-3</v>
      </c>
      <c r="E71" s="34">
        <f t="shared" si="0"/>
        <v>2.3078571428573058E-3</v>
      </c>
      <c r="F71" s="34">
        <f t="shared" si="1"/>
        <v>6.7078571428571352E-3</v>
      </c>
      <c r="G71" s="34">
        <f t="shared" si="2"/>
        <v>8.3835714285714295E-3</v>
      </c>
      <c r="H71">
        <v>0.2331</v>
      </c>
      <c r="I71">
        <v>1.6799999999999999E-2</v>
      </c>
      <c r="J71">
        <v>6.4999999999999997E-3</v>
      </c>
      <c r="K71" s="35">
        <f t="shared" si="3"/>
        <v>3.0732857142857256E-2</v>
      </c>
      <c r="L71" s="35">
        <f t="shared" si="4"/>
        <v>1.8183571428571427E-2</v>
      </c>
      <c r="M71" s="35">
        <f t="shared" si="4"/>
        <v>7.883571428571429E-3</v>
      </c>
      <c r="N71">
        <v>0.28749999999999998</v>
      </c>
      <c r="O71">
        <v>-1.11E-2</v>
      </c>
      <c r="P71">
        <v>3.5000000000000003E-2</v>
      </c>
      <c r="Q71" s="35">
        <f t="shared" si="5"/>
        <v>5.0149999999999917E-3</v>
      </c>
      <c r="R71" s="35">
        <f t="shared" si="6"/>
        <v>1.2483571428571431E-2</v>
      </c>
      <c r="S71" s="35">
        <f t="shared" si="6"/>
        <v>3.6383571428571432E-2</v>
      </c>
      <c r="T71">
        <v>0.25219999999999998</v>
      </c>
      <c r="U71">
        <v>-4.7399999999999998E-2</v>
      </c>
      <c r="V71">
        <v>6.1999999999999998E-3</v>
      </c>
      <c r="W71" s="35">
        <f t="shared" si="7"/>
        <v>2.3421428571428704E-2</v>
      </c>
      <c r="X71" s="35">
        <f t="shared" si="8"/>
        <v>4.8783571428571426E-2</v>
      </c>
      <c r="Y71" s="35">
        <f t="shared" si="8"/>
        <v>7.5835714285714291E-3</v>
      </c>
      <c r="Z71">
        <v>0.2452</v>
      </c>
      <c r="AA71">
        <v>-5.0000000000000001E-3</v>
      </c>
      <c r="AB71">
        <v>3.6700000000000003E-2</v>
      </c>
      <c r="AC71" s="35">
        <f t="shared" si="9"/>
        <v>2.6667857142857271E-2</v>
      </c>
      <c r="AD71" s="35">
        <f t="shared" si="10"/>
        <v>6.3835714285714294E-3</v>
      </c>
      <c r="AE71" s="35">
        <f t="shared" si="10"/>
        <v>3.8083571428571432E-2</v>
      </c>
      <c r="AF71">
        <v>0.30449999999999999</v>
      </c>
      <c r="AG71">
        <v>-5.7000000000000002E-3</v>
      </c>
      <c r="AH71">
        <v>-1.4200000000000001E-2</v>
      </c>
      <c r="AI71" s="35">
        <f t="shared" si="11"/>
        <v>5.242500000000011E-2</v>
      </c>
      <c r="AJ71" s="35">
        <f t="shared" si="12"/>
        <v>7.0835714285714295E-3</v>
      </c>
      <c r="AK71" s="35">
        <f t="shared" si="12"/>
        <v>1.5583571428571429E-2</v>
      </c>
      <c r="AL71">
        <v>0.1041</v>
      </c>
      <c r="AM71">
        <v>-3.2899999999999999E-2</v>
      </c>
      <c r="AN71">
        <v>1.3899999999999999E-2</v>
      </c>
      <c r="AO71" s="35">
        <f t="shared" si="13"/>
        <v>6.9702142857142907E-2</v>
      </c>
      <c r="AP71" s="35">
        <f t="shared" si="14"/>
        <v>3.4283571428571427E-2</v>
      </c>
      <c r="AQ71" s="35">
        <f t="shared" si="14"/>
        <v>1.5283571428571428E-2</v>
      </c>
      <c r="AR71">
        <v>0.16639999999999999</v>
      </c>
      <c r="AS71">
        <v>1.2800000000000001E-2</v>
      </c>
      <c r="AT71">
        <v>-2.5600000000000001E-2</v>
      </c>
      <c r="AU71" s="35">
        <f t="shared" si="15"/>
        <v>5.8395714285714259E-2</v>
      </c>
      <c r="AV71" s="35">
        <f t="shared" si="16"/>
        <v>1.4183571428571431E-2</v>
      </c>
      <c r="AW71" s="35">
        <f t="shared" si="16"/>
        <v>2.698357142857143E-2</v>
      </c>
      <c r="AX71">
        <v>0.14460000000000001</v>
      </c>
      <c r="AY71">
        <v>-3.1600000000000003E-2</v>
      </c>
      <c r="AZ71">
        <v>-1.14E-2</v>
      </c>
      <c r="BA71" s="35">
        <f t="shared" si="17"/>
        <v>1.4961428571428598E-2</v>
      </c>
      <c r="BB71" s="35">
        <f t="shared" si="18"/>
        <v>3.2983571428571432E-2</v>
      </c>
      <c r="BC71" s="35">
        <f t="shared" si="18"/>
        <v>1.2783571428571429E-2</v>
      </c>
    </row>
    <row r="72" spans="1:55" ht="15">
      <c r="A72" s="1">
        <v>66</v>
      </c>
      <c r="B72">
        <v>0.28299999999999997</v>
      </c>
      <c r="C72">
        <v>-9.7000000000000003E-3</v>
      </c>
      <c r="D72">
        <v>1E-3</v>
      </c>
      <c r="E72" s="34">
        <f t="shared" ref="E72:E135" si="19">IF(B72&gt;$B$149,B72-$B$149,$B$149-B72)</f>
        <v>3.6921428571426995E-3</v>
      </c>
      <c r="F72" s="34">
        <f t="shared" ref="F72:F135" si="20">IF(C72&gt;$C$149,C72-$C$149,IF(C72&gt;0,$C$149-C72,IF(C72&gt;(-$C$149),$C$149-(C72*(-1)),(C72+$C$149)*(-1))))</f>
        <v>6.4078571428571353E-3</v>
      </c>
      <c r="G72" s="34">
        <f t="shared" ref="G72:G135" si="21">IF(D72&gt;$D$149,D72-$D$149,IF(D72&gt;0,$D$149-D72,IF(D72&gt;(-$D$149),$D$149-(D72*(-1)),(D72+$D$149)*(-1))))</f>
        <v>2.3835714285714293E-3</v>
      </c>
      <c r="H72">
        <v>0.26860000000000001</v>
      </c>
      <c r="I72">
        <v>-2.4E-2</v>
      </c>
      <c r="J72">
        <v>1.49E-2</v>
      </c>
      <c r="K72" s="35">
        <f t="shared" ref="K72:K135" si="22">IF(H72&gt;$H$149,H72-$H$149,$H$149-H72)</f>
        <v>4.7671428571427477E-3</v>
      </c>
      <c r="L72" s="35">
        <f t="shared" ref="L72:M135" si="23">IF(I72&gt;$D$149,I72-$D$149,IF(I72&gt;0,$D$149-I72,IF(I72&gt;(-$D$149),$D$149-(I72*(-1)),(I72+$D$149)*(-1))))</f>
        <v>2.5383571428571429E-2</v>
      </c>
      <c r="M72" s="35">
        <f t="shared" si="23"/>
        <v>1.6283571428571429E-2</v>
      </c>
      <c r="N72">
        <v>0.26910000000000001</v>
      </c>
      <c r="O72">
        <v>1.37E-2</v>
      </c>
      <c r="P72">
        <v>2.92E-2</v>
      </c>
      <c r="Q72" s="35">
        <f t="shared" ref="Q72:Q135" si="24">IF(N72&gt;$N$149,N72-$N$149,$N$149-N72)</f>
        <v>1.338499999999998E-2</v>
      </c>
      <c r="R72" s="35">
        <f t="shared" ref="R72:S135" si="25">IF(O72&gt;$D$149,O72-$D$149,IF(O72&gt;0,$D$149-O72,IF(O72&gt;(-$D$149),$D$149-(O72*(-1)),(O72+$D$149)*(-1))))</f>
        <v>1.5083571428571429E-2</v>
      </c>
      <c r="S72" s="35">
        <f t="shared" si="25"/>
        <v>3.0583571428571429E-2</v>
      </c>
      <c r="T72">
        <v>0.25890000000000002</v>
      </c>
      <c r="U72">
        <v>-6.6199999999999995E-2</v>
      </c>
      <c r="V72">
        <v>-8.9999999999999998E-4</v>
      </c>
      <c r="W72" s="35">
        <f t="shared" ref="W72:W135" si="26">IF(T72&gt;$T$149,T72-$T$149,$T$149-T72)</f>
        <v>1.6721428571428665E-2</v>
      </c>
      <c r="X72" s="35">
        <f t="shared" ref="X72:Y135" si="27">IF(U72&gt;$D$149,U72-$D$149,IF(U72&gt;0,$D$149-U72,IF(U72&gt;(-$D$149),$D$149-(U72*(-1)),(U72+$D$149)*(-1))))</f>
        <v>6.7583571428571423E-2</v>
      </c>
      <c r="Y72" s="35">
        <f t="shared" si="27"/>
        <v>4.8357142857142934E-4</v>
      </c>
      <c r="Z72">
        <v>0.2571</v>
      </c>
      <c r="AA72">
        <v>-2.2800000000000001E-2</v>
      </c>
      <c r="AB72">
        <v>1.4800000000000001E-2</v>
      </c>
      <c r="AC72" s="35">
        <f t="shared" ref="AC72:AC135" si="28">IF(Z72&gt;$Z$149,Z72-$Z$149,$Z$149-Z72)</f>
        <v>1.4767857142857277E-2</v>
      </c>
      <c r="AD72" s="35">
        <f t="shared" ref="AD72:AE135" si="29">IF(AA72&gt;$D$149,AA72-$D$149,IF(AA72&gt;0,$D$149-AA72,IF(AA72&gt;(-$D$149),$D$149-(AA72*(-1)),(AA72+$D$149)*(-1))))</f>
        <v>2.4183571428571429E-2</v>
      </c>
      <c r="AE72" s="35">
        <f t="shared" si="29"/>
        <v>1.6183571428571429E-2</v>
      </c>
      <c r="AF72">
        <v>0.2833</v>
      </c>
      <c r="AG72">
        <v>-3.0800000000000001E-2</v>
      </c>
      <c r="AH72">
        <v>-4.1000000000000003E-3</v>
      </c>
      <c r="AI72" s="35">
        <f t="shared" ref="AI72:AI135" si="30">IF(AF72&gt;$AF$149,AF72-$AF$149,$AF$149-AF72)</f>
        <v>3.1225000000000114E-2</v>
      </c>
      <c r="AJ72" s="35">
        <f t="shared" ref="AJ72:AK135" si="31">IF(AG72&gt;$D$149,AG72-$D$149,IF(AG72&gt;0,$D$149-AG72,IF(AG72&gt;(-$D$149),$D$149-(AG72*(-1)),(AG72+$D$149)*(-1))))</f>
        <v>3.2183571428571429E-2</v>
      </c>
      <c r="AK72" s="35">
        <f t="shared" si="31"/>
        <v>5.4835714285714297E-3</v>
      </c>
      <c r="AL72">
        <v>0.14349999999999999</v>
      </c>
      <c r="AM72">
        <v>-3.1600000000000003E-2</v>
      </c>
      <c r="AN72">
        <v>-3.7000000000000002E-3</v>
      </c>
      <c r="AO72" s="35">
        <f t="shared" ref="AO72:AO135" si="32">IF(AL72&gt;$AL$149,AL72-$AL$149,$AL$149-AL72)</f>
        <v>3.0302142857142916E-2</v>
      </c>
      <c r="AP72" s="35">
        <f t="shared" ref="AP72:AQ135" si="33">IF(AM72&gt;$D$149,AM72-$D$149,IF(AM72&gt;0,$D$149-AM72,IF(AM72&gt;(-$D$149),$D$149-(AM72*(-1)),(AM72+$D$149)*(-1))))</f>
        <v>3.2983571428571432E-2</v>
      </c>
      <c r="AQ72" s="35">
        <f t="shared" si="33"/>
        <v>5.0835714285714295E-3</v>
      </c>
      <c r="AR72">
        <v>0.1145</v>
      </c>
      <c r="AS72">
        <v>-9.4000000000000004E-3</v>
      </c>
      <c r="AT72">
        <v>1.37E-2</v>
      </c>
      <c r="AU72" s="35">
        <f t="shared" ref="AU72:AU135" si="34">IF(AR72&gt;$AR$149,AR72-$AR$149,$AR$149-AR72)</f>
        <v>6.4957142857142713E-3</v>
      </c>
      <c r="AV72" s="35">
        <f t="shared" ref="AV72:AW135" si="35">IF(AS72&gt;$D$149,AS72-$D$149,IF(AS72&gt;0,$D$149-AS72,IF(AS72&gt;(-$D$149),$D$149-(AS72*(-1)),(AS72+$D$149)*(-1))))</f>
        <v>1.0783571428571431E-2</v>
      </c>
      <c r="AW72" s="35">
        <f t="shared" si="35"/>
        <v>1.5083571428571429E-2</v>
      </c>
      <c r="AX72">
        <v>0.1278</v>
      </c>
      <c r="AY72">
        <v>-1.1900000000000001E-2</v>
      </c>
      <c r="AZ72">
        <v>-1.0699999999999999E-2</v>
      </c>
      <c r="BA72" s="35">
        <f t="shared" ref="BA72:BA135" si="36">IF(AX72&gt;$AX$149,AX72-$AX$149,$AX$149-AX72)</f>
        <v>3.1761428571428607E-2</v>
      </c>
      <c r="BB72" s="35">
        <f t="shared" ref="BB72:BC135" si="37">IF(AY72&gt;$D$149,AY72-$D$149,IF(AY72&gt;0,$D$149-AY72,IF(AY72&gt;(-$D$149),$D$149-(AY72*(-1)),(AY72+$D$149)*(-1))))</f>
        <v>1.3283571428571429E-2</v>
      </c>
      <c r="BC72" s="35">
        <f t="shared" si="37"/>
        <v>1.208357142857143E-2</v>
      </c>
    </row>
    <row r="73" spans="1:55" ht="15">
      <c r="A73" s="1">
        <v>67</v>
      </c>
      <c r="B73">
        <v>0.29189999999999999</v>
      </c>
      <c r="C73">
        <v>-8.3999999999999995E-3</v>
      </c>
      <c r="D73">
        <v>8.9999999999999993E-3</v>
      </c>
      <c r="E73" s="34">
        <f t="shared" si="19"/>
        <v>5.2078571428573195E-3</v>
      </c>
      <c r="F73" s="34">
        <f t="shared" si="20"/>
        <v>7.7078571428571361E-3</v>
      </c>
      <c r="G73" s="34">
        <f t="shared" si="21"/>
        <v>1.038357142857143E-2</v>
      </c>
      <c r="H73">
        <v>0.23130000000000001</v>
      </c>
      <c r="I73">
        <v>-2.06E-2</v>
      </c>
      <c r="J73">
        <v>2.18E-2</v>
      </c>
      <c r="K73" s="35">
        <f t="shared" si="22"/>
        <v>3.2532857142857252E-2</v>
      </c>
      <c r="L73" s="35">
        <f t="shared" si="23"/>
        <v>2.1983571428571429E-2</v>
      </c>
      <c r="M73" s="35">
        <f t="shared" si="23"/>
        <v>2.3183571428571428E-2</v>
      </c>
      <c r="N73">
        <v>0.27839999999999998</v>
      </c>
      <c r="O73">
        <v>9.1999999999999998E-3</v>
      </c>
      <c r="P73">
        <v>2.1499999999999998E-2</v>
      </c>
      <c r="Q73" s="35">
        <f t="shared" si="24"/>
        <v>4.0850000000000053E-3</v>
      </c>
      <c r="R73" s="35">
        <f t="shared" si="25"/>
        <v>1.0583571428571428E-2</v>
      </c>
      <c r="S73" s="35">
        <f t="shared" si="25"/>
        <v>2.2883571428571427E-2</v>
      </c>
      <c r="T73">
        <v>0.26040000000000002</v>
      </c>
      <c r="U73">
        <v>-4.41E-2</v>
      </c>
      <c r="V73">
        <v>2.29E-2</v>
      </c>
      <c r="W73" s="35">
        <f t="shared" si="26"/>
        <v>1.5221428571428663E-2</v>
      </c>
      <c r="X73" s="35">
        <f t="shared" si="27"/>
        <v>4.5483571428571429E-2</v>
      </c>
      <c r="Y73" s="35">
        <f t="shared" si="27"/>
        <v>2.4283571428571429E-2</v>
      </c>
      <c r="Z73">
        <v>0.2661</v>
      </c>
      <c r="AA73">
        <v>-1.55E-2</v>
      </c>
      <c r="AB73">
        <v>-1.4E-2</v>
      </c>
      <c r="AC73" s="35">
        <f t="shared" si="28"/>
        <v>5.7678571428572689E-3</v>
      </c>
      <c r="AD73" s="35">
        <f t="shared" si="29"/>
        <v>1.6883571428571428E-2</v>
      </c>
      <c r="AE73" s="35">
        <f t="shared" si="29"/>
        <v>1.538357142857143E-2</v>
      </c>
      <c r="AF73">
        <v>0.26590000000000003</v>
      </c>
      <c r="AG73">
        <v>-6.3E-2</v>
      </c>
      <c r="AH73">
        <v>-5.1999999999999998E-3</v>
      </c>
      <c r="AI73" s="35">
        <f t="shared" si="30"/>
        <v>1.3825000000000143E-2</v>
      </c>
      <c r="AJ73" s="35">
        <f t="shared" si="31"/>
        <v>6.4383571428571429E-2</v>
      </c>
      <c r="AK73" s="35">
        <f t="shared" si="31"/>
        <v>6.5835714285714291E-3</v>
      </c>
      <c r="AL73">
        <v>0.17080000000000001</v>
      </c>
      <c r="AM73">
        <v>-6.9999999999999999E-4</v>
      </c>
      <c r="AN73">
        <v>-8.2000000000000007E-3</v>
      </c>
      <c r="AO73" s="35">
        <f t="shared" si="32"/>
        <v>3.0021428571428976E-3</v>
      </c>
      <c r="AP73" s="35">
        <f t="shared" si="33"/>
        <v>6.8357142857142933E-4</v>
      </c>
      <c r="AQ73" s="35">
        <f t="shared" si="33"/>
        <v>9.5835714285714309E-3</v>
      </c>
      <c r="AR73">
        <v>0.10059999999999999</v>
      </c>
      <c r="AS73">
        <v>8.5900000000000004E-2</v>
      </c>
      <c r="AT73">
        <v>1.24E-2</v>
      </c>
      <c r="AU73" s="35">
        <f t="shared" si="34"/>
        <v>7.4042857142857382E-3</v>
      </c>
      <c r="AV73" s="35">
        <f t="shared" si="35"/>
        <v>8.7283571428571433E-2</v>
      </c>
      <c r="AW73" s="35">
        <f t="shared" si="35"/>
        <v>1.378357142857143E-2</v>
      </c>
      <c r="AX73">
        <v>0.1595</v>
      </c>
      <c r="AY73">
        <v>4.8999999999999998E-3</v>
      </c>
      <c r="AZ73">
        <v>-2E-3</v>
      </c>
      <c r="BA73" s="35">
        <f t="shared" si="36"/>
        <v>6.1428571428601142E-5</v>
      </c>
      <c r="BB73" s="35">
        <f t="shared" si="37"/>
        <v>6.2835714285714292E-3</v>
      </c>
      <c r="BC73" s="35">
        <f t="shared" si="37"/>
        <v>3.3835714285714294E-3</v>
      </c>
    </row>
    <row r="74" spans="1:55" ht="15">
      <c r="A74" s="1">
        <v>68</v>
      </c>
      <c r="B74">
        <v>0.29220000000000002</v>
      </c>
      <c r="C74">
        <v>-0.02</v>
      </c>
      <c r="D74">
        <v>5.5999999999999999E-3</v>
      </c>
      <c r="E74" s="34">
        <f t="shared" si="19"/>
        <v>5.507857142857342E-3</v>
      </c>
      <c r="F74" s="34">
        <f t="shared" si="20"/>
        <v>3.6107857142857136E-2</v>
      </c>
      <c r="G74" s="34">
        <f t="shared" si="21"/>
        <v>6.9835714285714293E-3</v>
      </c>
      <c r="H74">
        <v>0.22589999999999999</v>
      </c>
      <c r="I74">
        <v>-1.14E-2</v>
      </c>
      <c r="J74">
        <v>2.3E-2</v>
      </c>
      <c r="K74" s="35">
        <f t="shared" si="22"/>
        <v>3.7932857142857268E-2</v>
      </c>
      <c r="L74" s="35">
        <f t="shared" si="23"/>
        <v>1.2783571428571429E-2</v>
      </c>
      <c r="M74" s="35">
        <f t="shared" si="23"/>
        <v>2.4383571428571428E-2</v>
      </c>
      <c r="N74">
        <v>0.26819999999999999</v>
      </c>
      <c r="O74">
        <v>3.3E-3</v>
      </c>
      <c r="P74">
        <v>2.1100000000000001E-2</v>
      </c>
      <c r="Q74" s="35">
        <f t="shared" si="24"/>
        <v>1.4284999999999992E-2</v>
      </c>
      <c r="R74" s="35">
        <f t="shared" si="25"/>
        <v>4.6835714285714293E-3</v>
      </c>
      <c r="S74" s="35">
        <f t="shared" si="25"/>
        <v>2.2483571428571429E-2</v>
      </c>
      <c r="T74">
        <v>0.26790000000000003</v>
      </c>
      <c r="U74">
        <v>-2.93E-2</v>
      </c>
      <c r="V74">
        <v>6.0000000000000001E-3</v>
      </c>
      <c r="W74" s="35">
        <f t="shared" si="26"/>
        <v>7.7214285714286568E-3</v>
      </c>
      <c r="X74" s="35">
        <f t="shared" si="27"/>
        <v>3.0683571428571428E-2</v>
      </c>
      <c r="Y74" s="35">
        <f t="shared" si="27"/>
        <v>7.3835714285714294E-3</v>
      </c>
      <c r="Z74">
        <v>0.28289999999999998</v>
      </c>
      <c r="AA74">
        <v>-3.2599999999999997E-2</v>
      </c>
      <c r="AB74">
        <v>1.21E-2</v>
      </c>
      <c r="AC74" s="35">
        <f t="shared" si="28"/>
        <v>1.1032142857142713E-2</v>
      </c>
      <c r="AD74" s="35">
        <f t="shared" si="29"/>
        <v>3.3983571428571425E-2</v>
      </c>
      <c r="AE74" s="35">
        <f t="shared" si="29"/>
        <v>1.3483571428571428E-2</v>
      </c>
      <c r="AF74">
        <v>0.23180000000000001</v>
      </c>
      <c r="AG74">
        <v>-7.85E-2</v>
      </c>
      <c r="AH74">
        <v>-1.2800000000000001E-2</v>
      </c>
      <c r="AI74" s="35">
        <f t="shared" si="30"/>
        <v>2.0274999999999876E-2</v>
      </c>
      <c r="AJ74" s="35">
        <f t="shared" si="31"/>
        <v>7.9883571428571429E-2</v>
      </c>
      <c r="AK74" s="35">
        <f t="shared" si="31"/>
        <v>1.4183571428571431E-2</v>
      </c>
      <c r="AL74">
        <v>0.17699999999999999</v>
      </c>
      <c r="AM74">
        <v>-5.6000000000000001E-2</v>
      </c>
      <c r="AN74">
        <v>-2.87E-2</v>
      </c>
      <c r="AO74" s="35">
        <f t="shared" si="32"/>
        <v>3.1978571428570857E-3</v>
      </c>
      <c r="AP74" s="35">
        <f t="shared" si="33"/>
        <v>5.738357142857143E-2</v>
      </c>
      <c r="AQ74" s="35">
        <f t="shared" si="33"/>
        <v>3.0083571428571428E-2</v>
      </c>
      <c r="AR74">
        <v>0.1012</v>
      </c>
      <c r="AS74">
        <v>-4.9500000000000002E-2</v>
      </c>
      <c r="AT74">
        <v>1.9699999999999999E-2</v>
      </c>
      <c r="AU74" s="35">
        <f t="shared" si="34"/>
        <v>6.8042857142857349E-3</v>
      </c>
      <c r="AV74" s="35">
        <f t="shared" si="35"/>
        <v>5.0883571428571431E-2</v>
      </c>
      <c r="AW74" s="35">
        <f t="shared" si="35"/>
        <v>2.1083571428571427E-2</v>
      </c>
      <c r="AX74">
        <v>0.19539999999999999</v>
      </c>
      <c r="AY74">
        <v>4.4000000000000003E-3</v>
      </c>
      <c r="AZ74">
        <v>-1.6500000000000001E-2</v>
      </c>
      <c r="BA74" s="35">
        <f t="shared" si="36"/>
        <v>3.5838571428571386E-2</v>
      </c>
      <c r="BB74" s="35">
        <f t="shared" si="37"/>
        <v>5.7835714285714296E-3</v>
      </c>
      <c r="BC74" s="35">
        <f t="shared" si="37"/>
        <v>1.7883571428571429E-2</v>
      </c>
    </row>
    <row r="75" spans="1:55" ht="15">
      <c r="A75" s="1">
        <v>69</v>
      </c>
      <c r="B75">
        <v>0.31509999999999999</v>
      </c>
      <c r="C75">
        <v>-3.1300000000000001E-2</v>
      </c>
      <c r="D75">
        <v>2E-3</v>
      </c>
      <c r="E75" s="34">
        <f t="shared" si="19"/>
        <v>2.8407857142857318E-2</v>
      </c>
      <c r="F75" s="34">
        <f t="shared" si="20"/>
        <v>4.740785714285714E-2</v>
      </c>
      <c r="G75" s="34">
        <f t="shared" si="21"/>
        <v>3.3835714285714294E-3</v>
      </c>
      <c r="H75">
        <v>0.26390000000000002</v>
      </c>
      <c r="I75">
        <v>-1.18E-2</v>
      </c>
      <c r="J75">
        <v>-2.0000000000000001E-4</v>
      </c>
      <c r="K75" s="35">
        <f t="shared" si="22"/>
        <v>6.7142857142765688E-5</v>
      </c>
      <c r="L75" s="35">
        <f t="shared" si="23"/>
        <v>1.318357142857143E-2</v>
      </c>
      <c r="M75" s="35">
        <f t="shared" si="23"/>
        <v>1.1835714285714292E-3</v>
      </c>
      <c r="N75">
        <v>0.26</v>
      </c>
      <c r="O75">
        <v>2.01E-2</v>
      </c>
      <c r="P75">
        <v>3.4099999999999998E-2</v>
      </c>
      <c r="Q75" s="35">
        <f t="shared" si="24"/>
        <v>2.2484999999999977E-2</v>
      </c>
      <c r="R75" s="35">
        <f t="shared" si="25"/>
        <v>2.1483571428571428E-2</v>
      </c>
      <c r="S75" s="35">
        <f t="shared" si="25"/>
        <v>3.5483571428571427E-2</v>
      </c>
      <c r="T75">
        <v>0.26400000000000001</v>
      </c>
      <c r="U75">
        <v>-1.1900000000000001E-2</v>
      </c>
      <c r="V75">
        <v>-1.5299999999999999E-2</v>
      </c>
      <c r="W75" s="35">
        <f t="shared" si="26"/>
        <v>1.1621428571428671E-2</v>
      </c>
      <c r="X75" s="35">
        <f t="shared" si="27"/>
        <v>1.3283571428571429E-2</v>
      </c>
      <c r="Y75" s="35">
        <f t="shared" si="27"/>
        <v>1.668357142857143E-2</v>
      </c>
      <c r="Z75">
        <v>0.28249999999999997</v>
      </c>
      <c r="AA75">
        <v>-2.58E-2</v>
      </c>
      <c r="AB75">
        <v>-1.1599999999999999E-2</v>
      </c>
      <c r="AC75" s="35">
        <f t="shared" si="28"/>
        <v>1.0632142857142701E-2</v>
      </c>
      <c r="AD75" s="35">
        <f t="shared" si="29"/>
        <v>2.7183571428571428E-2</v>
      </c>
      <c r="AE75" s="35">
        <f t="shared" si="29"/>
        <v>1.2983571428571428E-2</v>
      </c>
      <c r="AF75">
        <v>0.22969999999999999</v>
      </c>
      <c r="AG75">
        <v>-5.2900000000000003E-2</v>
      </c>
      <c r="AH75">
        <v>1.84E-2</v>
      </c>
      <c r="AI75" s="35">
        <f t="shared" si="30"/>
        <v>2.2374999999999895E-2</v>
      </c>
      <c r="AJ75" s="35">
        <f t="shared" si="31"/>
        <v>5.4283571428571431E-2</v>
      </c>
      <c r="AK75" s="35">
        <f t="shared" si="31"/>
        <v>1.9783571428571428E-2</v>
      </c>
      <c r="AL75">
        <v>0.17960000000000001</v>
      </c>
      <c r="AM75">
        <v>-6.0900000000000003E-2</v>
      </c>
      <c r="AN75">
        <v>-1.1299999999999999E-2</v>
      </c>
      <c r="AO75" s="35">
        <f t="shared" si="32"/>
        <v>5.7978571428571046E-3</v>
      </c>
      <c r="AP75" s="35">
        <f t="shared" si="33"/>
        <v>6.2283571428571431E-2</v>
      </c>
      <c r="AQ75" s="35">
        <f t="shared" si="33"/>
        <v>1.2683571428571429E-2</v>
      </c>
      <c r="AR75">
        <v>6.9000000000000006E-2</v>
      </c>
      <c r="AS75">
        <v>-3.5499999999999997E-2</v>
      </c>
      <c r="AT75">
        <v>7.1999999999999998E-3</v>
      </c>
      <c r="AU75" s="35">
        <f t="shared" si="34"/>
        <v>3.9004285714285727E-2</v>
      </c>
      <c r="AV75" s="35">
        <f t="shared" si="35"/>
        <v>3.6883571428571425E-2</v>
      </c>
      <c r="AW75" s="35">
        <f t="shared" si="35"/>
        <v>8.58357142857143E-3</v>
      </c>
      <c r="AX75">
        <v>0.18129999999999999</v>
      </c>
      <c r="AY75">
        <v>-3.6700000000000003E-2</v>
      </c>
      <c r="AZ75">
        <v>8.0999999999999996E-3</v>
      </c>
      <c r="BA75" s="35">
        <f t="shared" si="36"/>
        <v>2.1738571428571385E-2</v>
      </c>
      <c r="BB75" s="35">
        <f t="shared" si="37"/>
        <v>3.8083571428571432E-2</v>
      </c>
      <c r="BC75" s="35">
        <f t="shared" si="37"/>
        <v>9.483571428571428E-3</v>
      </c>
    </row>
    <row r="76" spans="1:55" ht="15">
      <c r="A76" s="1">
        <v>70</v>
      </c>
      <c r="B76">
        <v>0.3276</v>
      </c>
      <c r="C76">
        <v>-1.37E-2</v>
      </c>
      <c r="D76">
        <v>2.2000000000000001E-3</v>
      </c>
      <c r="E76" s="34">
        <f t="shared" si="19"/>
        <v>4.0907857142857329E-2</v>
      </c>
      <c r="F76" s="34">
        <f t="shared" si="20"/>
        <v>2.4078571428571352E-3</v>
      </c>
      <c r="G76" s="34">
        <f t="shared" si="21"/>
        <v>3.5835714285714295E-3</v>
      </c>
      <c r="H76">
        <v>0.23530000000000001</v>
      </c>
      <c r="I76">
        <v>-3.4299999999999997E-2</v>
      </c>
      <c r="J76">
        <v>-3.3999999999999998E-3</v>
      </c>
      <c r="K76" s="35">
        <f t="shared" si="22"/>
        <v>2.8532857142857249E-2</v>
      </c>
      <c r="L76" s="35">
        <f t="shared" si="23"/>
        <v>3.5683571428571426E-2</v>
      </c>
      <c r="M76" s="35">
        <f t="shared" si="23"/>
        <v>4.7835714285714287E-3</v>
      </c>
      <c r="N76">
        <v>0.28079999999999999</v>
      </c>
      <c r="O76">
        <v>1.1599999999999999E-2</v>
      </c>
      <c r="P76">
        <v>3.6200000000000003E-2</v>
      </c>
      <c r="Q76" s="35">
        <f t="shared" si="24"/>
        <v>1.6849999999999921E-3</v>
      </c>
      <c r="R76" s="35">
        <f t="shared" si="25"/>
        <v>1.2983571428571428E-2</v>
      </c>
      <c r="S76" s="35">
        <f t="shared" si="25"/>
        <v>3.7583571428571431E-2</v>
      </c>
      <c r="T76">
        <v>0.26469999999999999</v>
      </c>
      <c r="U76">
        <v>-1.0800000000000001E-2</v>
      </c>
      <c r="V76">
        <v>-3.1199999999999999E-2</v>
      </c>
      <c r="W76" s="35">
        <f t="shared" si="26"/>
        <v>1.0921428571428693E-2</v>
      </c>
      <c r="X76" s="35">
        <f t="shared" si="27"/>
        <v>1.2183571428571429E-2</v>
      </c>
      <c r="Y76" s="35">
        <f t="shared" si="27"/>
        <v>3.2583571428571427E-2</v>
      </c>
      <c r="Z76">
        <v>0.29330000000000001</v>
      </c>
      <c r="AA76">
        <v>-3.0599999999999999E-2</v>
      </c>
      <c r="AB76">
        <v>-2.46E-2</v>
      </c>
      <c r="AC76" s="35">
        <f t="shared" si="28"/>
        <v>2.1432142857142733E-2</v>
      </c>
      <c r="AD76" s="35">
        <f t="shared" si="29"/>
        <v>3.1983571428571431E-2</v>
      </c>
      <c r="AE76" s="35">
        <f t="shared" si="29"/>
        <v>2.5983571428571429E-2</v>
      </c>
      <c r="AF76">
        <v>0.23430000000000001</v>
      </c>
      <c r="AG76">
        <v>-2.9499999999999998E-2</v>
      </c>
      <c r="AH76">
        <v>9.9000000000000008E-3</v>
      </c>
      <c r="AI76" s="35">
        <f t="shared" si="30"/>
        <v>1.7774999999999874E-2</v>
      </c>
      <c r="AJ76" s="35">
        <f t="shared" si="31"/>
        <v>3.0883571428571427E-2</v>
      </c>
      <c r="AK76" s="35">
        <f t="shared" si="31"/>
        <v>1.1283571428571431E-2</v>
      </c>
      <c r="AL76">
        <v>0.17860000000000001</v>
      </c>
      <c r="AM76">
        <v>-5.79E-2</v>
      </c>
      <c r="AN76">
        <v>1.32E-2</v>
      </c>
      <c r="AO76" s="35">
        <f t="shared" si="32"/>
        <v>4.7978571428571037E-3</v>
      </c>
      <c r="AP76" s="35">
        <f t="shared" si="33"/>
        <v>5.9283571428571429E-2</v>
      </c>
      <c r="AQ76" s="35">
        <f t="shared" si="33"/>
        <v>1.4583571428571428E-2</v>
      </c>
      <c r="AR76">
        <v>0.10630000000000001</v>
      </c>
      <c r="AS76">
        <v>-6.93E-2</v>
      </c>
      <c r="AT76">
        <v>2.3E-3</v>
      </c>
      <c r="AU76" s="35">
        <f t="shared" si="34"/>
        <v>1.7042857142857276E-3</v>
      </c>
      <c r="AV76" s="35">
        <f t="shared" si="35"/>
        <v>7.0683571428571429E-2</v>
      </c>
      <c r="AW76" s="35">
        <f t="shared" si="35"/>
        <v>3.6835714285714293E-3</v>
      </c>
      <c r="AX76">
        <v>0.15989999999999999</v>
      </c>
      <c r="AY76">
        <v>-2.9999999999999997E-4</v>
      </c>
      <c r="AZ76">
        <v>-1.4200000000000001E-2</v>
      </c>
      <c r="BA76" s="35">
        <f t="shared" si="36"/>
        <v>3.3857142857138256E-4</v>
      </c>
      <c r="BB76" s="35">
        <f t="shared" si="37"/>
        <v>1.0835714285714294E-3</v>
      </c>
      <c r="BC76" s="35">
        <f t="shared" si="37"/>
        <v>1.5583571428571429E-2</v>
      </c>
    </row>
    <row r="77" spans="1:55" ht="15">
      <c r="A77" s="1">
        <v>71</v>
      </c>
      <c r="B77">
        <v>0.31059999999999999</v>
      </c>
      <c r="C77">
        <v>-2.3099999999999999E-2</v>
      </c>
      <c r="D77">
        <v>2.3E-3</v>
      </c>
      <c r="E77" s="34">
        <f t="shared" si="19"/>
        <v>2.3907857142857314E-2</v>
      </c>
      <c r="F77" s="34">
        <f t="shared" si="20"/>
        <v>3.9207857142857135E-2</v>
      </c>
      <c r="G77" s="34">
        <f t="shared" si="21"/>
        <v>3.6835714285714293E-3</v>
      </c>
      <c r="H77">
        <v>0.23619999999999999</v>
      </c>
      <c r="I77">
        <v>-4.3700000000000003E-2</v>
      </c>
      <c r="J77">
        <v>-1.0200000000000001E-2</v>
      </c>
      <c r="K77" s="35">
        <f t="shared" si="22"/>
        <v>2.7632857142857264E-2</v>
      </c>
      <c r="L77" s="35">
        <f t="shared" si="23"/>
        <v>4.5083571428571431E-2</v>
      </c>
      <c r="M77" s="35">
        <f t="shared" si="23"/>
        <v>1.1583571428571429E-2</v>
      </c>
      <c r="N77">
        <v>0.26929999999999998</v>
      </c>
      <c r="O77">
        <v>1.15E-2</v>
      </c>
      <c r="P77">
        <v>3.7900000000000003E-2</v>
      </c>
      <c r="Q77" s="35">
        <f t="shared" si="24"/>
        <v>1.3185000000000002E-2</v>
      </c>
      <c r="R77" s="35">
        <f t="shared" si="25"/>
        <v>1.2883571428571428E-2</v>
      </c>
      <c r="S77" s="35">
        <f t="shared" si="25"/>
        <v>3.9283571428571432E-2</v>
      </c>
      <c r="T77">
        <v>0.27450000000000002</v>
      </c>
      <c r="U77">
        <v>-1.4800000000000001E-2</v>
      </c>
      <c r="V77">
        <v>-1.9800000000000002E-2</v>
      </c>
      <c r="W77" s="35">
        <f t="shared" si="26"/>
        <v>1.121428571428662E-3</v>
      </c>
      <c r="X77" s="35">
        <f t="shared" si="27"/>
        <v>1.6183571428571429E-2</v>
      </c>
      <c r="Y77" s="35">
        <f t="shared" si="27"/>
        <v>2.118357142857143E-2</v>
      </c>
      <c r="Z77">
        <v>0.29220000000000002</v>
      </c>
      <c r="AA77">
        <v>-2.1000000000000001E-2</v>
      </c>
      <c r="AB77">
        <v>2.3999999999999998E-3</v>
      </c>
      <c r="AC77" s="35">
        <f t="shared" si="28"/>
        <v>2.0332142857142743E-2</v>
      </c>
      <c r="AD77" s="35">
        <f t="shared" si="29"/>
        <v>2.238357142857143E-2</v>
      </c>
      <c r="AE77" s="35">
        <f t="shared" si="29"/>
        <v>3.7835714285714291E-3</v>
      </c>
      <c r="AF77">
        <v>0.25800000000000001</v>
      </c>
      <c r="AG77">
        <v>-2.06E-2</v>
      </c>
      <c r="AH77">
        <v>3.3599999999999998E-2</v>
      </c>
      <c r="AI77" s="35">
        <f t="shared" si="30"/>
        <v>5.9250000000001246E-3</v>
      </c>
      <c r="AJ77" s="35">
        <f t="shared" si="31"/>
        <v>2.1983571428571429E-2</v>
      </c>
      <c r="AK77" s="35">
        <f t="shared" si="31"/>
        <v>3.4983571428571426E-2</v>
      </c>
      <c r="AL77">
        <v>0.17899999999999999</v>
      </c>
      <c r="AM77">
        <v>-4.1599999999999998E-2</v>
      </c>
      <c r="AN77">
        <v>-1.43E-2</v>
      </c>
      <c r="AO77" s="35">
        <f t="shared" si="32"/>
        <v>5.1978571428570874E-3</v>
      </c>
      <c r="AP77" s="35">
        <f t="shared" si="33"/>
        <v>4.2983571428571427E-2</v>
      </c>
      <c r="AQ77" s="35">
        <f t="shared" si="33"/>
        <v>1.5683571428571429E-2</v>
      </c>
      <c r="AR77">
        <v>0.14649999999999999</v>
      </c>
      <c r="AS77">
        <v>-9.3899999999999997E-2</v>
      </c>
      <c r="AT77">
        <v>-9.5999999999999992E-3</v>
      </c>
      <c r="AU77" s="35">
        <f t="shared" si="34"/>
        <v>3.8495714285714258E-2</v>
      </c>
      <c r="AV77" s="35">
        <f t="shared" si="35"/>
        <v>9.5283571428571426E-2</v>
      </c>
      <c r="AW77" s="35">
        <f t="shared" si="35"/>
        <v>1.0983571428571429E-2</v>
      </c>
      <c r="AX77">
        <v>0.13439999999999999</v>
      </c>
      <c r="AY77">
        <v>-2.5100000000000001E-2</v>
      </c>
      <c r="AZ77">
        <v>-2.12E-2</v>
      </c>
      <c r="BA77" s="35">
        <f t="shared" si="36"/>
        <v>2.5161428571428612E-2</v>
      </c>
      <c r="BB77" s="35">
        <f t="shared" si="37"/>
        <v>2.6483571428571429E-2</v>
      </c>
      <c r="BC77" s="35">
        <f t="shared" si="37"/>
        <v>2.2583571428571429E-2</v>
      </c>
    </row>
    <row r="78" spans="1:55" ht="15">
      <c r="A78" s="1">
        <v>72</v>
      </c>
      <c r="B78">
        <v>0.30780000000000002</v>
      </c>
      <c r="C78">
        <v>-1.6500000000000001E-2</v>
      </c>
      <c r="D78">
        <v>7.4000000000000003E-3</v>
      </c>
      <c r="E78" s="34">
        <f t="shared" si="19"/>
        <v>2.1107857142857345E-2</v>
      </c>
      <c r="F78" s="34">
        <f t="shared" si="20"/>
        <v>3.2607857142857133E-2</v>
      </c>
      <c r="G78" s="34">
        <f t="shared" si="21"/>
        <v>8.7835714285714288E-3</v>
      </c>
      <c r="H78">
        <v>0.23630000000000001</v>
      </c>
      <c r="I78">
        <v>-4.4000000000000003E-3</v>
      </c>
      <c r="J78">
        <v>3.4299999999999997E-2</v>
      </c>
      <c r="K78" s="35">
        <f t="shared" si="22"/>
        <v>2.7532857142857248E-2</v>
      </c>
      <c r="L78" s="35">
        <f t="shared" si="23"/>
        <v>5.7835714285714296E-3</v>
      </c>
      <c r="M78" s="35">
        <f t="shared" si="23"/>
        <v>3.5683571428571426E-2</v>
      </c>
      <c r="N78">
        <v>0.26440000000000002</v>
      </c>
      <c r="O78">
        <v>-1.2699999999999999E-2</v>
      </c>
      <c r="P78">
        <v>2.7799999999999998E-2</v>
      </c>
      <c r="Q78" s="35">
        <f t="shared" si="24"/>
        <v>1.8084999999999962E-2</v>
      </c>
      <c r="R78" s="35">
        <f t="shared" si="25"/>
        <v>1.4083571428571428E-2</v>
      </c>
      <c r="S78" s="35">
        <f t="shared" si="25"/>
        <v>2.9183571428571427E-2</v>
      </c>
      <c r="T78">
        <v>0.25669999999999998</v>
      </c>
      <c r="U78">
        <v>-2.8799999999999999E-2</v>
      </c>
      <c r="V78">
        <v>-1.1299999999999999E-2</v>
      </c>
      <c r="W78" s="35">
        <f t="shared" si="26"/>
        <v>1.89214285714287E-2</v>
      </c>
      <c r="X78" s="35">
        <f t="shared" si="27"/>
        <v>3.0183571428571428E-2</v>
      </c>
      <c r="Y78" s="35">
        <f t="shared" si="27"/>
        <v>1.2683571428571429E-2</v>
      </c>
      <c r="Z78">
        <v>0.29389999999999999</v>
      </c>
      <c r="AA78">
        <v>-3.1099999999999999E-2</v>
      </c>
      <c r="AB78">
        <v>1.11E-2</v>
      </c>
      <c r="AC78" s="35">
        <f t="shared" si="28"/>
        <v>2.2032142857142722E-2</v>
      </c>
      <c r="AD78" s="35">
        <f t="shared" si="29"/>
        <v>3.2483571428571431E-2</v>
      </c>
      <c r="AE78" s="35">
        <f t="shared" si="29"/>
        <v>1.2483571428571431E-2</v>
      </c>
      <c r="AF78">
        <v>0.28470000000000001</v>
      </c>
      <c r="AG78">
        <v>-1.4E-2</v>
      </c>
      <c r="AH78">
        <v>3.8999999999999998E-3</v>
      </c>
      <c r="AI78" s="35">
        <f t="shared" si="30"/>
        <v>3.2625000000000126E-2</v>
      </c>
      <c r="AJ78" s="35">
        <f t="shared" si="31"/>
        <v>1.538357142857143E-2</v>
      </c>
      <c r="AK78" s="35">
        <f t="shared" si="31"/>
        <v>5.2835714285714291E-3</v>
      </c>
      <c r="AL78">
        <v>0.16819999999999999</v>
      </c>
      <c r="AM78">
        <v>-2.7400000000000001E-2</v>
      </c>
      <c r="AN78">
        <v>-3.7100000000000001E-2</v>
      </c>
      <c r="AO78" s="35">
        <f t="shared" si="32"/>
        <v>5.6021428571429166E-3</v>
      </c>
      <c r="AP78" s="35">
        <f t="shared" si="33"/>
        <v>2.8783571428571429E-2</v>
      </c>
      <c r="AQ78" s="35">
        <f t="shared" si="33"/>
        <v>3.8483571428571429E-2</v>
      </c>
      <c r="AR78">
        <v>0.11559999999999999</v>
      </c>
      <c r="AS78">
        <v>-3.4200000000000001E-2</v>
      </c>
      <c r="AT78">
        <v>5.5999999999999999E-3</v>
      </c>
      <c r="AU78" s="35">
        <f t="shared" si="34"/>
        <v>7.5957142857142612E-3</v>
      </c>
      <c r="AV78" s="35">
        <f t="shared" si="35"/>
        <v>3.558357142857143E-2</v>
      </c>
      <c r="AW78" s="35">
        <f t="shared" si="35"/>
        <v>6.9835714285714293E-3</v>
      </c>
      <c r="AX78">
        <v>0.1207</v>
      </c>
      <c r="AY78">
        <v>-4.7199999999999999E-2</v>
      </c>
      <c r="AZ78">
        <v>6.0000000000000001E-3</v>
      </c>
      <c r="BA78" s="35">
        <f t="shared" si="36"/>
        <v>3.8861428571428602E-2</v>
      </c>
      <c r="BB78" s="35">
        <f t="shared" si="37"/>
        <v>4.8583571428571427E-2</v>
      </c>
      <c r="BC78" s="35">
        <f t="shared" si="37"/>
        <v>7.3835714285714294E-3</v>
      </c>
    </row>
    <row r="79" spans="1:55" ht="15">
      <c r="A79" s="1">
        <v>73</v>
      </c>
      <c r="B79">
        <v>0.30070000000000002</v>
      </c>
      <c r="C79">
        <v>-4.7999999999999996E-3</v>
      </c>
      <c r="D79">
        <v>3.8999999999999998E-3</v>
      </c>
      <c r="E79" s="34">
        <f t="shared" si="19"/>
        <v>1.400785714285735E-2</v>
      </c>
      <c r="F79" s="34">
        <f t="shared" si="20"/>
        <v>1.1307857142857137E-2</v>
      </c>
      <c r="G79" s="34">
        <f t="shared" si="21"/>
        <v>5.2835714285714291E-3</v>
      </c>
      <c r="H79">
        <v>0.27789999999999998</v>
      </c>
      <c r="I79">
        <v>-1.2E-2</v>
      </c>
      <c r="J79">
        <v>1.5E-3</v>
      </c>
      <c r="K79" s="35">
        <f t="shared" si="22"/>
        <v>1.4067142857142723E-2</v>
      </c>
      <c r="L79" s="35">
        <f t="shared" si="23"/>
        <v>1.3383571428571429E-2</v>
      </c>
      <c r="M79" s="35">
        <f t="shared" si="23"/>
        <v>2.8835714285714294E-3</v>
      </c>
      <c r="N79">
        <v>0.23699999999999999</v>
      </c>
      <c r="O79">
        <v>-8.3000000000000001E-3</v>
      </c>
      <c r="P79">
        <v>0.02</v>
      </c>
      <c r="Q79" s="35">
        <f t="shared" si="24"/>
        <v>4.5484999999999998E-2</v>
      </c>
      <c r="R79" s="35">
        <f t="shared" si="25"/>
        <v>9.6835714285714303E-3</v>
      </c>
      <c r="S79" s="35">
        <f t="shared" si="25"/>
        <v>2.1383571428571429E-2</v>
      </c>
      <c r="T79">
        <v>0.2777</v>
      </c>
      <c r="U79">
        <v>-2.58E-2</v>
      </c>
      <c r="V79">
        <v>4.3E-3</v>
      </c>
      <c r="W79" s="35">
        <f t="shared" si="26"/>
        <v>2.0785714285713186E-3</v>
      </c>
      <c r="X79" s="35">
        <f t="shared" si="27"/>
        <v>2.7183571428571428E-2</v>
      </c>
      <c r="Y79" s="35">
        <f t="shared" si="27"/>
        <v>5.6835714285714293E-3</v>
      </c>
      <c r="Z79">
        <v>0.2858</v>
      </c>
      <c r="AA79">
        <v>-3.6499999999999998E-2</v>
      </c>
      <c r="AB79">
        <v>-1.32E-2</v>
      </c>
      <c r="AC79" s="35">
        <f t="shared" si="28"/>
        <v>1.3932142857142726E-2</v>
      </c>
      <c r="AD79" s="35">
        <f t="shared" si="29"/>
        <v>3.7883571428571426E-2</v>
      </c>
      <c r="AE79" s="35">
        <f t="shared" si="29"/>
        <v>1.4583571428571428E-2</v>
      </c>
      <c r="AF79">
        <v>0.30520000000000003</v>
      </c>
      <c r="AG79">
        <v>-2.1000000000000001E-2</v>
      </c>
      <c r="AH79">
        <v>-3.44E-2</v>
      </c>
      <c r="AI79" s="35">
        <f t="shared" si="30"/>
        <v>5.3125000000000144E-2</v>
      </c>
      <c r="AJ79" s="35">
        <f t="shared" si="31"/>
        <v>2.238357142857143E-2</v>
      </c>
      <c r="AK79" s="35">
        <f t="shared" si="31"/>
        <v>3.5783571428571428E-2</v>
      </c>
      <c r="AL79">
        <v>0.16389999999999999</v>
      </c>
      <c r="AM79">
        <v>-2.9700000000000001E-2</v>
      </c>
      <c r="AN79">
        <v>-3.2500000000000001E-2</v>
      </c>
      <c r="AO79" s="35">
        <f t="shared" si="32"/>
        <v>9.9021428571429149E-3</v>
      </c>
      <c r="AP79" s="35">
        <f t="shared" si="33"/>
        <v>3.1083571428571429E-2</v>
      </c>
      <c r="AQ79" s="35">
        <f t="shared" si="33"/>
        <v>3.388357142857143E-2</v>
      </c>
      <c r="AR79">
        <v>9.5399999999999999E-2</v>
      </c>
      <c r="AS79">
        <v>-1.61E-2</v>
      </c>
      <c r="AT79">
        <v>1.8800000000000001E-2</v>
      </c>
      <c r="AU79" s="35">
        <f t="shared" si="34"/>
        <v>1.2604285714285735E-2</v>
      </c>
      <c r="AV79" s="35">
        <f t="shared" si="35"/>
        <v>1.7483571428571428E-2</v>
      </c>
      <c r="AW79" s="35">
        <f t="shared" si="35"/>
        <v>2.0183571428571429E-2</v>
      </c>
      <c r="AX79">
        <v>0.13289999999999999</v>
      </c>
      <c r="AY79">
        <v>-4.0500000000000001E-2</v>
      </c>
      <c r="AZ79">
        <v>4.0000000000000001E-3</v>
      </c>
      <c r="BA79" s="35">
        <f t="shared" si="36"/>
        <v>2.6661428571428614E-2</v>
      </c>
      <c r="BB79" s="35">
        <f t="shared" si="37"/>
        <v>4.188357142857143E-2</v>
      </c>
      <c r="BC79" s="35">
        <f t="shared" si="37"/>
        <v>5.3835714285714294E-3</v>
      </c>
    </row>
    <row r="80" spans="1:55" ht="15">
      <c r="A80" s="1">
        <v>74</v>
      </c>
      <c r="B80">
        <v>0.31369999999999998</v>
      </c>
      <c r="C80">
        <v>-3.2199999999999999E-2</v>
      </c>
      <c r="D80">
        <v>1.6999999999999999E-3</v>
      </c>
      <c r="E80" s="34">
        <f t="shared" si="19"/>
        <v>2.7007857142857306E-2</v>
      </c>
      <c r="F80" s="34">
        <f t="shared" si="20"/>
        <v>4.8307857142857138E-2</v>
      </c>
      <c r="G80" s="34">
        <f t="shared" si="21"/>
        <v>3.0835714285714294E-3</v>
      </c>
      <c r="H80">
        <v>0.2823</v>
      </c>
      <c r="I80">
        <v>-1.5800000000000002E-2</v>
      </c>
      <c r="J80">
        <v>-3.5999999999999999E-3</v>
      </c>
      <c r="K80" s="35">
        <f t="shared" si="22"/>
        <v>1.8467142857142738E-2</v>
      </c>
      <c r="L80" s="35">
        <f t="shared" si="23"/>
        <v>1.718357142857143E-2</v>
      </c>
      <c r="M80" s="35">
        <f t="shared" si="23"/>
        <v>4.9835714285714292E-3</v>
      </c>
      <c r="N80">
        <v>0.25440000000000002</v>
      </c>
      <c r="O80">
        <v>1.18E-2</v>
      </c>
      <c r="P80">
        <v>2.7900000000000001E-2</v>
      </c>
      <c r="Q80" s="35">
        <f t="shared" si="24"/>
        <v>2.8084999999999971E-2</v>
      </c>
      <c r="R80" s="35">
        <f t="shared" si="25"/>
        <v>1.318357142857143E-2</v>
      </c>
      <c r="S80" s="35">
        <f t="shared" si="25"/>
        <v>2.928357142857143E-2</v>
      </c>
      <c r="T80">
        <v>0.28260000000000002</v>
      </c>
      <c r="U80">
        <v>-2.46E-2</v>
      </c>
      <c r="V80">
        <v>1.7100000000000001E-2</v>
      </c>
      <c r="W80" s="35">
        <f t="shared" si="26"/>
        <v>6.9785714285713341E-3</v>
      </c>
      <c r="X80" s="35">
        <f t="shared" si="27"/>
        <v>2.5983571428571429E-2</v>
      </c>
      <c r="Y80" s="35">
        <f t="shared" si="27"/>
        <v>1.8483571428571429E-2</v>
      </c>
      <c r="Z80">
        <v>0.26269999999999999</v>
      </c>
      <c r="AA80">
        <v>-7.4000000000000003E-3</v>
      </c>
      <c r="AB80">
        <v>-2.1499999999999998E-2</v>
      </c>
      <c r="AC80" s="35">
        <f t="shared" si="28"/>
        <v>9.167857142857283E-3</v>
      </c>
      <c r="AD80" s="35">
        <f t="shared" si="29"/>
        <v>8.7835714285714288E-3</v>
      </c>
      <c r="AE80" s="35">
        <f t="shared" si="29"/>
        <v>2.2883571428571427E-2</v>
      </c>
      <c r="AF80">
        <v>0.29649999999999999</v>
      </c>
      <c r="AG80">
        <v>-4.8500000000000001E-2</v>
      </c>
      <c r="AH80">
        <v>-2.75E-2</v>
      </c>
      <c r="AI80" s="35">
        <f t="shared" si="30"/>
        <v>4.4425000000000103E-2</v>
      </c>
      <c r="AJ80" s="35">
        <f t="shared" si="31"/>
        <v>4.988357142857143E-2</v>
      </c>
      <c r="AK80" s="35">
        <f t="shared" si="31"/>
        <v>2.8883571428571429E-2</v>
      </c>
      <c r="AL80">
        <v>0.14480000000000001</v>
      </c>
      <c r="AM80">
        <v>-1.6299999999999999E-2</v>
      </c>
      <c r="AN80">
        <v>-2.7000000000000001E-3</v>
      </c>
      <c r="AO80" s="35">
        <f t="shared" si="32"/>
        <v>2.9002142857142893E-2</v>
      </c>
      <c r="AP80" s="35">
        <f t="shared" si="33"/>
        <v>1.7683571428571427E-2</v>
      </c>
      <c r="AQ80" s="35">
        <f t="shared" si="33"/>
        <v>4.0835714285714295E-3</v>
      </c>
      <c r="AR80">
        <v>8.1199999999999994E-2</v>
      </c>
      <c r="AS80">
        <v>-1.3299999999999999E-2</v>
      </c>
      <c r="AT80">
        <v>2.3300000000000001E-2</v>
      </c>
      <c r="AU80" s="35">
        <f t="shared" si="34"/>
        <v>2.6804285714285739E-2</v>
      </c>
      <c r="AV80" s="35">
        <f t="shared" si="35"/>
        <v>1.4683571428571428E-2</v>
      </c>
      <c r="AW80" s="35">
        <f t="shared" si="35"/>
        <v>2.468357142857143E-2</v>
      </c>
      <c r="AX80">
        <v>0.1094</v>
      </c>
      <c r="AY80">
        <v>2.9399999999999999E-2</v>
      </c>
      <c r="AZ80">
        <v>-1.5E-3</v>
      </c>
      <c r="BA80" s="35">
        <f t="shared" si="36"/>
        <v>5.0161428571428607E-2</v>
      </c>
      <c r="BB80" s="35">
        <f t="shared" si="37"/>
        <v>3.0783571428571428E-2</v>
      </c>
      <c r="BC80" s="35">
        <f t="shared" si="37"/>
        <v>2.8835714285714294E-3</v>
      </c>
    </row>
    <row r="81" spans="1:55" ht="15">
      <c r="A81" s="1">
        <v>75</v>
      </c>
      <c r="B81">
        <v>0.30330000000000001</v>
      </c>
      <c r="C81">
        <v>-2.1100000000000001E-2</v>
      </c>
      <c r="D81">
        <v>4.5999999999999999E-3</v>
      </c>
      <c r="E81" s="34">
        <f t="shared" si="19"/>
        <v>1.6607857142857341E-2</v>
      </c>
      <c r="F81" s="34">
        <f t="shared" si="20"/>
        <v>3.720785714285714E-2</v>
      </c>
      <c r="G81" s="34">
        <f t="shared" si="21"/>
        <v>5.9835714285714292E-3</v>
      </c>
      <c r="H81">
        <v>0.25590000000000002</v>
      </c>
      <c r="I81">
        <v>7.9000000000000008E-3</v>
      </c>
      <c r="J81">
        <v>8.9999999999999998E-4</v>
      </c>
      <c r="K81" s="35">
        <f t="shared" si="22"/>
        <v>7.9328571428572414E-3</v>
      </c>
      <c r="L81" s="35">
        <f t="shared" si="23"/>
        <v>9.2835714285714292E-3</v>
      </c>
      <c r="M81" s="35">
        <f t="shared" si="23"/>
        <v>2.2835714285714291E-3</v>
      </c>
      <c r="N81">
        <v>0.2276</v>
      </c>
      <c r="O81">
        <v>1.1599999999999999E-2</v>
      </c>
      <c r="P81">
        <v>0.01</v>
      </c>
      <c r="Q81" s="35">
        <f t="shared" si="24"/>
        <v>5.4884999999999989E-2</v>
      </c>
      <c r="R81" s="35">
        <f t="shared" si="25"/>
        <v>1.2983571428571428E-2</v>
      </c>
      <c r="S81" s="35">
        <f t="shared" si="25"/>
        <v>1.138357142857143E-2</v>
      </c>
      <c r="T81">
        <v>0.27129999999999999</v>
      </c>
      <c r="U81">
        <v>-1.77E-2</v>
      </c>
      <c r="V81">
        <v>5.1999999999999998E-3</v>
      </c>
      <c r="W81" s="35">
        <f t="shared" si="26"/>
        <v>4.3214285714286982E-3</v>
      </c>
      <c r="X81" s="35">
        <f t="shared" si="27"/>
        <v>1.9083571428571429E-2</v>
      </c>
      <c r="Y81" s="35">
        <f t="shared" si="27"/>
        <v>6.5835714285714291E-3</v>
      </c>
      <c r="Z81">
        <v>0.25280000000000002</v>
      </c>
      <c r="AA81">
        <v>1.01E-2</v>
      </c>
      <c r="AB81">
        <v>-2.8E-3</v>
      </c>
      <c r="AC81" s="35">
        <f t="shared" si="28"/>
        <v>1.9067857142857247E-2</v>
      </c>
      <c r="AD81" s="35">
        <f t="shared" si="29"/>
        <v>1.148357142857143E-2</v>
      </c>
      <c r="AE81" s="35">
        <f t="shared" si="29"/>
        <v>4.1835714285714289E-3</v>
      </c>
      <c r="AF81">
        <v>0.2452</v>
      </c>
      <c r="AG81">
        <v>-4.3299999999999998E-2</v>
      </c>
      <c r="AH81">
        <v>2.8000000000000001E-2</v>
      </c>
      <c r="AI81" s="35">
        <f t="shared" si="30"/>
        <v>6.8749999999998812E-3</v>
      </c>
      <c r="AJ81" s="35">
        <f t="shared" si="31"/>
        <v>4.4683571428571427E-2</v>
      </c>
      <c r="AK81" s="35">
        <f t="shared" si="31"/>
        <v>2.9383571428571429E-2</v>
      </c>
      <c r="AL81">
        <v>0.14119999999999999</v>
      </c>
      <c r="AM81">
        <v>-3.95E-2</v>
      </c>
      <c r="AN81">
        <v>-4.1000000000000003E-3</v>
      </c>
      <c r="AO81" s="35">
        <f t="shared" si="32"/>
        <v>3.2602142857142913E-2</v>
      </c>
      <c r="AP81" s="35">
        <f t="shared" si="33"/>
        <v>4.0883571428571429E-2</v>
      </c>
      <c r="AQ81" s="35">
        <f t="shared" si="33"/>
        <v>5.4835714285714297E-3</v>
      </c>
      <c r="AR81">
        <v>6.88E-2</v>
      </c>
      <c r="AS81">
        <v>1.4800000000000001E-2</v>
      </c>
      <c r="AT81">
        <v>2.6499999999999999E-2</v>
      </c>
      <c r="AU81" s="35">
        <f t="shared" si="34"/>
        <v>3.9204285714285733E-2</v>
      </c>
      <c r="AV81" s="35">
        <f t="shared" si="35"/>
        <v>1.6183571428571429E-2</v>
      </c>
      <c r="AW81" s="35">
        <f t="shared" si="35"/>
        <v>2.7883571428571428E-2</v>
      </c>
      <c r="AX81">
        <v>0.1555</v>
      </c>
      <c r="AY81">
        <v>1.03E-2</v>
      </c>
      <c r="AZ81">
        <v>-1.14E-2</v>
      </c>
      <c r="BA81" s="35">
        <f t="shared" si="36"/>
        <v>4.0614285714286047E-3</v>
      </c>
      <c r="BB81" s="35">
        <f t="shared" si="37"/>
        <v>1.1683571428571429E-2</v>
      </c>
      <c r="BC81" s="35">
        <f t="shared" si="37"/>
        <v>1.2783571428571429E-2</v>
      </c>
    </row>
    <row r="82" spans="1:55" ht="15">
      <c r="A82" s="1">
        <v>76</v>
      </c>
      <c r="B82">
        <v>0.2974</v>
      </c>
      <c r="C82">
        <v>-9.1000000000000004E-3</v>
      </c>
      <c r="D82">
        <v>-7.4999999999999997E-3</v>
      </c>
      <c r="E82" s="34">
        <f t="shared" si="19"/>
        <v>1.0707857142857324E-2</v>
      </c>
      <c r="F82" s="34">
        <f t="shared" si="20"/>
        <v>7.0078571428571351E-3</v>
      </c>
      <c r="G82" s="34">
        <f t="shared" si="21"/>
        <v>8.8835714285714282E-3</v>
      </c>
      <c r="H82">
        <v>0.24679999999999999</v>
      </c>
      <c r="I82">
        <v>-1.18E-2</v>
      </c>
      <c r="J82">
        <v>-1.29E-2</v>
      </c>
      <c r="K82" s="35">
        <f t="shared" si="22"/>
        <v>1.7032857142857266E-2</v>
      </c>
      <c r="L82" s="35">
        <f t="shared" si="23"/>
        <v>1.318357142857143E-2</v>
      </c>
      <c r="M82" s="35">
        <f t="shared" si="23"/>
        <v>1.428357142857143E-2</v>
      </c>
      <c r="N82">
        <v>0.22509999999999999</v>
      </c>
      <c r="O82">
        <v>-2.1000000000000001E-2</v>
      </c>
      <c r="P82">
        <v>4.7000000000000002E-3</v>
      </c>
      <c r="Q82" s="35">
        <f t="shared" si="24"/>
        <v>5.7384999999999992E-2</v>
      </c>
      <c r="R82" s="35">
        <f t="shared" si="25"/>
        <v>2.238357142857143E-2</v>
      </c>
      <c r="S82" s="35">
        <f t="shared" si="25"/>
        <v>6.0835714285714295E-3</v>
      </c>
      <c r="T82">
        <v>0.27960000000000002</v>
      </c>
      <c r="U82">
        <v>-4.1099999999999998E-2</v>
      </c>
      <c r="V82">
        <v>-1.5699999999999999E-2</v>
      </c>
      <c r="W82" s="35">
        <f t="shared" si="26"/>
        <v>3.9785714285713314E-3</v>
      </c>
      <c r="X82" s="35">
        <f t="shared" si="27"/>
        <v>4.2483571428571426E-2</v>
      </c>
      <c r="Y82" s="35">
        <f t="shared" si="27"/>
        <v>1.7083571428571427E-2</v>
      </c>
      <c r="Z82">
        <v>0.22309999999999999</v>
      </c>
      <c r="AA82">
        <v>3.0999999999999999E-3</v>
      </c>
      <c r="AB82">
        <v>1.0999999999999999E-2</v>
      </c>
      <c r="AC82" s="35">
        <f t="shared" si="28"/>
        <v>4.8767857142857279E-2</v>
      </c>
      <c r="AD82" s="35">
        <f t="shared" si="29"/>
        <v>4.4835714285714288E-3</v>
      </c>
      <c r="AE82" s="35">
        <f t="shared" si="29"/>
        <v>1.2383571428571428E-2</v>
      </c>
      <c r="AF82">
        <v>0.21160000000000001</v>
      </c>
      <c r="AG82">
        <v>-4.6699999999999998E-2</v>
      </c>
      <c r="AH82">
        <v>2.7E-2</v>
      </c>
      <c r="AI82" s="35">
        <f t="shared" si="30"/>
        <v>4.0474999999999872E-2</v>
      </c>
      <c r="AJ82" s="35">
        <f t="shared" si="31"/>
        <v>4.8083571428571427E-2</v>
      </c>
      <c r="AK82" s="35">
        <f t="shared" si="31"/>
        <v>2.8383571428571428E-2</v>
      </c>
      <c r="AL82">
        <v>9.64E-2</v>
      </c>
      <c r="AM82">
        <v>-2.7400000000000001E-2</v>
      </c>
      <c r="AN82">
        <v>-5.1000000000000004E-3</v>
      </c>
      <c r="AO82" s="35">
        <f t="shared" si="32"/>
        <v>7.7402142857142905E-2</v>
      </c>
      <c r="AP82" s="35">
        <f t="shared" si="33"/>
        <v>2.8783571428571429E-2</v>
      </c>
      <c r="AQ82" s="35">
        <f t="shared" si="33"/>
        <v>6.4835714285714297E-3</v>
      </c>
      <c r="AR82">
        <v>7.4899999999999994E-2</v>
      </c>
      <c r="AS82">
        <v>1.83E-2</v>
      </c>
      <c r="AT82">
        <v>2.58E-2</v>
      </c>
      <c r="AU82" s="35">
        <f t="shared" si="34"/>
        <v>3.3104285714285739E-2</v>
      </c>
      <c r="AV82" s="35">
        <f t="shared" si="35"/>
        <v>1.9683571428571429E-2</v>
      </c>
      <c r="AW82" s="35">
        <f t="shared" si="35"/>
        <v>2.7183571428571428E-2</v>
      </c>
      <c r="AX82">
        <v>0.17549999999999999</v>
      </c>
      <c r="AY82">
        <v>1.14E-2</v>
      </c>
      <c r="AZ82">
        <v>3.2000000000000002E-3</v>
      </c>
      <c r="BA82" s="35">
        <f t="shared" si="36"/>
        <v>1.5938571428571385E-2</v>
      </c>
      <c r="BB82" s="35">
        <f t="shared" si="37"/>
        <v>1.2783571428571429E-2</v>
      </c>
      <c r="BC82" s="35">
        <f t="shared" si="37"/>
        <v>4.5835714285714299E-3</v>
      </c>
    </row>
    <row r="83" spans="1:55" ht="15">
      <c r="A83" s="1">
        <v>77</v>
      </c>
      <c r="B83">
        <v>0.29970000000000002</v>
      </c>
      <c r="C83">
        <v>-1.7600000000000001E-2</v>
      </c>
      <c r="D83">
        <v>-1.5100000000000001E-2</v>
      </c>
      <c r="E83" s="34">
        <f t="shared" si="19"/>
        <v>1.3007857142857349E-2</v>
      </c>
      <c r="F83" s="34">
        <f t="shared" si="20"/>
        <v>3.3707857142857137E-2</v>
      </c>
      <c r="G83" s="34">
        <f t="shared" si="21"/>
        <v>1.6483571428571431E-2</v>
      </c>
      <c r="H83">
        <v>0.26900000000000002</v>
      </c>
      <c r="I83">
        <v>-5.4000000000000003E-3</v>
      </c>
      <c r="J83">
        <v>1.06E-2</v>
      </c>
      <c r="K83" s="35">
        <f t="shared" si="22"/>
        <v>5.1671428571427591E-3</v>
      </c>
      <c r="L83" s="35">
        <f t="shared" si="23"/>
        <v>6.7835714285714296E-3</v>
      </c>
      <c r="M83" s="35">
        <f t="shared" si="23"/>
        <v>1.198357142857143E-2</v>
      </c>
      <c r="N83">
        <v>0.23019999999999999</v>
      </c>
      <c r="O83">
        <v>-2.1399999999999999E-2</v>
      </c>
      <c r="P83">
        <v>-4.1000000000000003E-3</v>
      </c>
      <c r="Q83" s="35">
        <f t="shared" si="24"/>
        <v>5.2284999999999998E-2</v>
      </c>
      <c r="R83" s="35">
        <f t="shared" si="25"/>
        <v>2.2783571428571427E-2</v>
      </c>
      <c r="S83" s="35">
        <f t="shared" si="25"/>
        <v>5.4835714285714297E-3</v>
      </c>
      <c r="T83">
        <v>0.27479999999999999</v>
      </c>
      <c r="U83">
        <v>-3.09E-2</v>
      </c>
      <c r="V83">
        <v>-7.4000000000000003E-3</v>
      </c>
      <c r="W83" s="35">
        <f t="shared" si="26"/>
        <v>8.2142857142869508E-4</v>
      </c>
      <c r="X83" s="35">
        <f t="shared" si="27"/>
        <v>3.2283571428571432E-2</v>
      </c>
      <c r="Y83" s="35">
        <f t="shared" si="27"/>
        <v>8.7835714285714288E-3</v>
      </c>
      <c r="Z83">
        <v>0.2077</v>
      </c>
      <c r="AA83">
        <v>1.1999999999999999E-3</v>
      </c>
      <c r="AB83">
        <v>3.0000000000000001E-3</v>
      </c>
      <c r="AC83" s="35">
        <f t="shared" si="28"/>
        <v>6.4167857142857276E-2</v>
      </c>
      <c r="AD83" s="35">
        <f t="shared" si="29"/>
        <v>2.583571428571429E-3</v>
      </c>
      <c r="AE83" s="35">
        <f t="shared" si="29"/>
        <v>4.3835714285714294E-3</v>
      </c>
      <c r="AF83">
        <v>0.23350000000000001</v>
      </c>
      <c r="AG83">
        <v>-0.1202</v>
      </c>
      <c r="AH83">
        <v>3.3500000000000002E-2</v>
      </c>
      <c r="AI83" s="35">
        <f t="shared" si="30"/>
        <v>1.8574999999999869E-2</v>
      </c>
      <c r="AJ83" s="35">
        <f t="shared" si="31"/>
        <v>0.12158357142857143</v>
      </c>
      <c r="AK83" s="35">
        <f t="shared" si="31"/>
        <v>3.488357142857143E-2</v>
      </c>
      <c r="AL83">
        <v>0.14069999999999999</v>
      </c>
      <c r="AM83">
        <v>-5.1999999999999998E-3</v>
      </c>
      <c r="AN83">
        <v>2.2000000000000001E-3</v>
      </c>
      <c r="AO83" s="35">
        <f t="shared" si="32"/>
        <v>3.3102142857142913E-2</v>
      </c>
      <c r="AP83" s="35">
        <f t="shared" si="33"/>
        <v>6.5835714285714291E-3</v>
      </c>
      <c r="AQ83" s="35">
        <f t="shared" si="33"/>
        <v>3.5835714285714295E-3</v>
      </c>
      <c r="AR83">
        <v>6.3600000000000004E-2</v>
      </c>
      <c r="AS83">
        <v>1.38E-2</v>
      </c>
      <c r="AT83">
        <v>-8.0999999999999996E-3</v>
      </c>
      <c r="AU83" s="35">
        <f t="shared" si="34"/>
        <v>4.4404285714285729E-2</v>
      </c>
      <c r="AV83" s="35">
        <f t="shared" si="35"/>
        <v>1.5183571428571428E-2</v>
      </c>
      <c r="AW83" s="35">
        <f t="shared" si="35"/>
        <v>9.483571428571428E-3</v>
      </c>
      <c r="AX83">
        <v>0.2006</v>
      </c>
      <c r="AY83">
        <v>2.1100000000000001E-2</v>
      </c>
      <c r="AZ83">
        <v>-8.3000000000000001E-3</v>
      </c>
      <c r="BA83" s="35">
        <f t="shared" si="36"/>
        <v>4.1038571428571397E-2</v>
      </c>
      <c r="BB83" s="35">
        <f t="shared" si="37"/>
        <v>2.2483571428571429E-2</v>
      </c>
      <c r="BC83" s="35">
        <f t="shared" si="37"/>
        <v>9.6835714285714303E-3</v>
      </c>
    </row>
    <row r="84" spans="1:55" ht="15">
      <c r="A84" s="1">
        <v>78</v>
      </c>
      <c r="B84">
        <v>0.29930000000000001</v>
      </c>
      <c r="C84">
        <v>-1.0999999999999999E-2</v>
      </c>
      <c r="D84">
        <v>-1.49E-2</v>
      </c>
      <c r="E84" s="34">
        <f t="shared" si="19"/>
        <v>1.2607857142857337E-2</v>
      </c>
      <c r="F84" s="34">
        <f t="shared" si="20"/>
        <v>5.1078571428571362E-3</v>
      </c>
      <c r="G84" s="34">
        <f t="shared" si="21"/>
        <v>1.6283571428571429E-2</v>
      </c>
      <c r="H84">
        <v>0.28050000000000003</v>
      </c>
      <c r="I84">
        <v>-4.0399999999999998E-2</v>
      </c>
      <c r="J84">
        <v>-1.9E-3</v>
      </c>
      <c r="K84" s="35">
        <f t="shared" si="22"/>
        <v>1.6667142857142769E-2</v>
      </c>
      <c r="L84" s="35">
        <f t="shared" si="23"/>
        <v>4.1783571428571427E-2</v>
      </c>
      <c r="M84" s="35">
        <f t="shared" si="23"/>
        <v>3.2835714285714291E-3</v>
      </c>
      <c r="N84">
        <v>0.2394</v>
      </c>
      <c r="O84">
        <v>-2.9499999999999998E-2</v>
      </c>
      <c r="P84">
        <v>-4.7999999999999996E-3</v>
      </c>
      <c r="Q84" s="35">
        <f t="shared" si="24"/>
        <v>4.3084999999999984E-2</v>
      </c>
      <c r="R84" s="35">
        <f t="shared" si="25"/>
        <v>3.0883571428571427E-2</v>
      </c>
      <c r="S84" s="35">
        <f t="shared" si="25"/>
        <v>6.1835714285714289E-3</v>
      </c>
      <c r="T84">
        <v>0.28670000000000001</v>
      </c>
      <c r="U84">
        <v>-2.3300000000000001E-2</v>
      </c>
      <c r="V84">
        <v>-6.1000000000000004E-3</v>
      </c>
      <c r="W84" s="35">
        <f t="shared" si="26"/>
        <v>1.1078571428571327E-2</v>
      </c>
      <c r="X84" s="35">
        <f t="shared" si="27"/>
        <v>2.468357142857143E-2</v>
      </c>
      <c r="Y84" s="35">
        <f t="shared" si="27"/>
        <v>7.4835714285714297E-3</v>
      </c>
      <c r="Z84">
        <v>0.20080000000000001</v>
      </c>
      <c r="AA84">
        <v>-2.3400000000000001E-2</v>
      </c>
      <c r="AB84">
        <v>1.06E-2</v>
      </c>
      <c r="AC84" s="35">
        <f t="shared" si="28"/>
        <v>7.1067857142857266E-2</v>
      </c>
      <c r="AD84" s="35">
        <f t="shared" si="29"/>
        <v>2.4783571428571429E-2</v>
      </c>
      <c r="AE84" s="35">
        <f t="shared" si="29"/>
        <v>1.198357142857143E-2</v>
      </c>
      <c r="AF84">
        <v>0.21079999999999999</v>
      </c>
      <c r="AG84">
        <v>-8.9999999999999993E-3</v>
      </c>
      <c r="AH84">
        <v>7.0999999999999994E-2</v>
      </c>
      <c r="AI84" s="35">
        <f t="shared" si="30"/>
        <v>4.1274999999999895E-2</v>
      </c>
      <c r="AJ84" s="35">
        <f t="shared" si="31"/>
        <v>1.038357142857143E-2</v>
      </c>
      <c r="AK84" s="35">
        <f t="shared" si="31"/>
        <v>7.2383571428571422E-2</v>
      </c>
      <c r="AL84">
        <v>0.1636</v>
      </c>
      <c r="AM84">
        <v>-7.0800000000000002E-2</v>
      </c>
      <c r="AN84">
        <v>-7.7000000000000002E-3</v>
      </c>
      <c r="AO84" s="35">
        <f t="shared" si="32"/>
        <v>1.020214285714291E-2</v>
      </c>
      <c r="AP84" s="35">
        <f t="shared" si="33"/>
        <v>7.218357142857143E-2</v>
      </c>
      <c r="AQ84" s="35">
        <f t="shared" si="33"/>
        <v>9.0835714285714304E-3</v>
      </c>
      <c r="AR84">
        <v>6.8099999999999994E-2</v>
      </c>
      <c r="AS84">
        <v>2.2200000000000001E-2</v>
      </c>
      <c r="AT84">
        <v>-1.8599999999999998E-2</v>
      </c>
      <c r="AU84" s="35">
        <f t="shared" si="34"/>
        <v>3.9904285714285739E-2</v>
      </c>
      <c r="AV84" s="35">
        <f t="shared" si="35"/>
        <v>2.3583571428571429E-2</v>
      </c>
      <c r="AW84" s="35">
        <f t="shared" si="35"/>
        <v>1.9983571428571427E-2</v>
      </c>
      <c r="AX84">
        <v>0.22040000000000001</v>
      </c>
      <c r="AY84">
        <v>0</v>
      </c>
      <c r="AZ84">
        <v>-2.92E-2</v>
      </c>
      <c r="BA84" s="35">
        <f t="shared" si="36"/>
        <v>6.0838571428571409E-2</v>
      </c>
      <c r="BB84" s="35">
        <f t="shared" si="37"/>
        <v>1.3835714285714293E-3</v>
      </c>
      <c r="BC84" s="35">
        <f t="shared" si="37"/>
        <v>3.0583571428571429E-2</v>
      </c>
    </row>
    <row r="85" spans="1:55" ht="15">
      <c r="A85" s="1">
        <v>79</v>
      </c>
      <c r="B85">
        <v>0.28220000000000001</v>
      </c>
      <c r="C85">
        <v>-1.43E-2</v>
      </c>
      <c r="D85">
        <v>-1.41E-2</v>
      </c>
      <c r="E85" s="34">
        <f t="shared" si="19"/>
        <v>4.4921428571426669E-3</v>
      </c>
      <c r="F85" s="34">
        <f t="shared" si="20"/>
        <v>1.8078571428571354E-3</v>
      </c>
      <c r="G85" s="34">
        <f t="shared" si="21"/>
        <v>1.548357142857143E-2</v>
      </c>
      <c r="H85">
        <v>0.2742</v>
      </c>
      <c r="I85">
        <v>-2.3099999999999999E-2</v>
      </c>
      <c r="J85">
        <v>7.6E-3</v>
      </c>
      <c r="K85" s="35">
        <f t="shared" si="22"/>
        <v>1.0367142857142742E-2</v>
      </c>
      <c r="L85" s="35">
        <f t="shared" si="23"/>
        <v>2.4483571428571427E-2</v>
      </c>
      <c r="M85" s="35">
        <f t="shared" si="23"/>
        <v>8.9835714285714293E-3</v>
      </c>
      <c r="N85">
        <v>0.252</v>
      </c>
      <c r="O85">
        <v>5.4000000000000003E-3</v>
      </c>
      <c r="P85">
        <v>1.5299999999999999E-2</v>
      </c>
      <c r="Q85" s="35">
        <f t="shared" si="24"/>
        <v>3.0484999999999984E-2</v>
      </c>
      <c r="R85" s="35">
        <f t="shared" si="25"/>
        <v>6.7835714285714296E-3</v>
      </c>
      <c r="S85" s="35">
        <f t="shared" si="25"/>
        <v>1.668357142857143E-2</v>
      </c>
      <c r="T85">
        <v>0.2893</v>
      </c>
      <c r="U85">
        <v>-2.69E-2</v>
      </c>
      <c r="V85">
        <v>-4.0000000000000001E-3</v>
      </c>
      <c r="W85" s="35">
        <f t="shared" si="26"/>
        <v>1.3678571428571318E-2</v>
      </c>
      <c r="X85" s="35">
        <f t="shared" si="27"/>
        <v>2.8283571428571429E-2</v>
      </c>
      <c r="Y85" s="35">
        <f t="shared" si="27"/>
        <v>5.3835714285714294E-3</v>
      </c>
      <c r="Z85">
        <v>0.246</v>
      </c>
      <c r="AA85">
        <v>-3.9E-2</v>
      </c>
      <c r="AB85">
        <v>6.4000000000000003E-3</v>
      </c>
      <c r="AC85" s="35">
        <f t="shared" si="28"/>
        <v>2.5867857142857276E-2</v>
      </c>
      <c r="AD85" s="35">
        <f t="shared" si="29"/>
        <v>4.0383571428571428E-2</v>
      </c>
      <c r="AE85" s="35">
        <f t="shared" si="29"/>
        <v>7.7835714285714296E-3</v>
      </c>
      <c r="AF85">
        <v>0.192</v>
      </c>
      <c r="AG85">
        <v>-7.4000000000000003E-3</v>
      </c>
      <c r="AH85">
        <v>4.2000000000000003E-2</v>
      </c>
      <c r="AI85" s="35">
        <f t="shared" si="30"/>
        <v>6.0074999999999878E-2</v>
      </c>
      <c r="AJ85" s="35">
        <f t="shared" si="31"/>
        <v>8.7835714285714288E-3</v>
      </c>
      <c r="AK85" s="35">
        <f t="shared" si="31"/>
        <v>4.3383571428571431E-2</v>
      </c>
      <c r="AL85">
        <v>0.15740000000000001</v>
      </c>
      <c r="AM85">
        <v>-8.6300000000000002E-2</v>
      </c>
      <c r="AN85">
        <v>-9.5999999999999992E-3</v>
      </c>
      <c r="AO85" s="35">
        <f t="shared" si="32"/>
        <v>1.6402142857142893E-2</v>
      </c>
      <c r="AP85" s="35">
        <f t="shared" si="33"/>
        <v>8.768357142857143E-2</v>
      </c>
      <c r="AQ85" s="35">
        <f t="shared" si="33"/>
        <v>1.0983571428571429E-2</v>
      </c>
      <c r="AR85">
        <v>0.15640000000000001</v>
      </c>
      <c r="AS85">
        <v>-3.2899999999999999E-2</v>
      </c>
      <c r="AT85">
        <v>-2.7400000000000001E-2</v>
      </c>
      <c r="AU85" s="35">
        <f t="shared" si="34"/>
        <v>4.8395714285714278E-2</v>
      </c>
      <c r="AV85" s="35">
        <f t="shared" si="35"/>
        <v>3.4283571428571427E-2</v>
      </c>
      <c r="AW85" s="35">
        <f t="shared" si="35"/>
        <v>2.8783571428571429E-2</v>
      </c>
      <c r="AX85">
        <v>0.20569999999999999</v>
      </c>
      <c r="AY85">
        <v>-2.5700000000000001E-2</v>
      </c>
      <c r="AZ85">
        <v>-2.29E-2</v>
      </c>
      <c r="BA85" s="35">
        <f t="shared" si="36"/>
        <v>4.613857142857139E-2</v>
      </c>
      <c r="BB85" s="35">
        <f t="shared" si="37"/>
        <v>2.7083571428571429E-2</v>
      </c>
      <c r="BC85" s="35">
        <f t="shared" si="37"/>
        <v>2.4283571428571429E-2</v>
      </c>
    </row>
    <row r="86" spans="1:55" ht="15">
      <c r="A86" s="1">
        <v>80</v>
      </c>
      <c r="B86">
        <v>0.28939999999999999</v>
      </c>
      <c r="C86">
        <v>-1.24E-2</v>
      </c>
      <c r="D86">
        <v>-8.2000000000000007E-3</v>
      </c>
      <c r="E86" s="34">
        <f t="shared" si="19"/>
        <v>2.7078571428573173E-3</v>
      </c>
      <c r="F86" s="34">
        <f t="shared" si="20"/>
        <v>3.707857142857136E-3</v>
      </c>
      <c r="G86" s="34">
        <f t="shared" si="21"/>
        <v>9.5835714285714309E-3</v>
      </c>
      <c r="H86">
        <v>0.28899999999999998</v>
      </c>
      <c r="I86">
        <v>-2.69E-2</v>
      </c>
      <c r="J86">
        <v>-3.8999999999999998E-3</v>
      </c>
      <c r="K86" s="35">
        <f t="shared" si="22"/>
        <v>2.5167142857142721E-2</v>
      </c>
      <c r="L86" s="35">
        <f t="shared" si="23"/>
        <v>2.8283571428571429E-2</v>
      </c>
      <c r="M86" s="35">
        <f t="shared" si="23"/>
        <v>5.2835714285714291E-3</v>
      </c>
      <c r="N86">
        <v>0.23089999999999999</v>
      </c>
      <c r="O86">
        <v>-7.1000000000000004E-3</v>
      </c>
      <c r="P86">
        <v>-1.1000000000000001E-3</v>
      </c>
      <c r="Q86" s="35">
        <f t="shared" si="24"/>
        <v>5.1584999999999992E-2</v>
      </c>
      <c r="R86" s="35">
        <f t="shared" si="25"/>
        <v>8.4835714285714306E-3</v>
      </c>
      <c r="S86" s="35">
        <f t="shared" si="25"/>
        <v>2.8357142857142925E-4</v>
      </c>
      <c r="T86">
        <v>0.26679999999999998</v>
      </c>
      <c r="U86">
        <v>-3.2500000000000001E-2</v>
      </c>
      <c r="V86">
        <v>1.6000000000000001E-3</v>
      </c>
      <c r="W86" s="35">
        <f t="shared" si="26"/>
        <v>8.8214285714287022E-3</v>
      </c>
      <c r="X86" s="35">
        <f t="shared" si="27"/>
        <v>3.388357142857143E-2</v>
      </c>
      <c r="Y86" s="35">
        <f t="shared" si="27"/>
        <v>2.9835714285714292E-3</v>
      </c>
      <c r="Z86">
        <v>0.20930000000000001</v>
      </c>
      <c r="AA86">
        <v>-8.0999999999999996E-3</v>
      </c>
      <c r="AB86">
        <v>1.37E-2</v>
      </c>
      <c r="AC86" s="35">
        <f t="shared" si="28"/>
        <v>6.2567857142857258E-2</v>
      </c>
      <c r="AD86" s="35">
        <f t="shared" si="29"/>
        <v>9.483571428571428E-3</v>
      </c>
      <c r="AE86" s="35">
        <f t="shared" si="29"/>
        <v>1.5083571428571429E-2</v>
      </c>
      <c r="AF86">
        <v>0.23469999999999999</v>
      </c>
      <c r="AG86">
        <v>-6.7000000000000002E-3</v>
      </c>
      <c r="AH86">
        <v>-2.47E-2</v>
      </c>
      <c r="AI86" s="35">
        <f t="shared" si="30"/>
        <v>1.7374999999999891E-2</v>
      </c>
      <c r="AJ86" s="35">
        <f t="shared" si="31"/>
        <v>8.0835714285714295E-3</v>
      </c>
      <c r="AK86" s="35">
        <f t="shared" si="31"/>
        <v>2.6083571428571428E-2</v>
      </c>
      <c r="AL86">
        <v>0.19400000000000001</v>
      </c>
      <c r="AM86">
        <v>-0.1101</v>
      </c>
      <c r="AN86">
        <v>-1.5699999999999999E-2</v>
      </c>
      <c r="AO86" s="35">
        <f t="shared" si="32"/>
        <v>2.0197857142857101E-2</v>
      </c>
      <c r="AP86" s="35">
        <f t="shared" si="33"/>
        <v>0.11148357142857143</v>
      </c>
      <c r="AQ86" s="35">
        <f t="shared" si="33"/>
        <v>1.7083571428571427E-2</v>
      </c>
      <c r="AR86">
        <v>0.1143</v>
      </c>
      <c r="AS86">
        <v>-8.5000000000000006E-2</v>
      </c>
      <c r="AT86">
        <v>-5.8999999999999999E-3</v>
      </c>
      <c r="AU86" s="35">
        <f t="shared" si="34"/>
        <v>6.2957142857142656E-3</v>
      </c>
      <c r="AV86" s="35">
        <f t="shared" si="35"/>
        <v>8.6383571428571435E-2</v>
      </c>
      <c r="AW86" s="35">
        <f t="shared" si="35"/>
        <v>7.2835714285714292E-3</v>
      </c>
      <c r="AX86">
        <v>0.18290000000000001</v>
      </c>
      <c r="AY86">
        <v>2.3999999999999998E-3</v>
      </c>
      <c r="AZ86">
        <v>8.9999999999999998E-4</v>
      </c>
      <c r="BA86" s="35">
        <f t="shared" si="36"/>
        <v>2.3338571428571403E-2</v>
      </c>
      <c r="BB86" s="35">
        <f t="shared" si="37"/>
        <v>3.7835714285714291E-3</v>
      </c>
      <c r="BC86" s="35">
        <f t="shared" si="37"/>
        <v>2.2835714285714291E-3</v>
      </c>
    </row>
    <row r="87" spans="1:55" ht="15">
      <c r="A87" s="1">
        <v>81</v>
      </c>
      <c r="B87">
        <v>0.27879999999999999</v>
      </c>
      <c r="C87">
        <v>-1.0200000000000001E-2</v>
      </c>
      <c r="D87">
        <v>-1.7399999999999999E-2</v>
      </c>
      <c r="E87" s="34">
        <f t="shared" si="19"/>
        <v>7.892142857142681E-3</v>
      </c>
      <c r="F87" s="34">
        <f t="shared" si="20"/>
        <v>5.9078571428571348E-3</v>
      </c>
      <c r="G87" s="34">
        <f t="shared" si="21"/>
        <v>1.8783571428571427E-2</v>
      </c>
      <c r="H87">
        <v>0.27229999999999999</v>
      </c>
      <c r="I87">
        <v>-2.5700000000000001E-2</v>
      </c>
      <c r="J87">
        <v>-6.3E-3</v>
      </c>
      <c r="K87" s="35">
        <f t="shared" si="22"/>
        <v>8.4671428571427287E-3</v>
      </c>
      <c r="L87" s="35">
        <f t="shared" si="23"/>
        <v>2.7083571428571429E-2</v>
      </c>
      <c r="M87" s="35">
        <f t="shared" si="23"/>
        <v>7.6835714285714294E-3</v>
      </c>
      <c r="N87">
        <v>0.23449999999999999</v>
      </c>
      <c r="O87">
        <v>-2.5700000000000001E-2</v>
      </c>
      <c r="P87">
        <v>8.3999999999999995E-3</v>
      </c>
      <c r="Q87" s="35">
        <f t="shared" si="24"/>
        <v>4.7985E-2</v>
      </c>
      <c r="R87" s="35">
        <f t="shared" si="25"/>
        <v>2.7083571428571429E-2</v>
      </c>
      <c r="S87" s="35">
        <f t="shared" si="25"/>
        <v>9.7835714285714297E-3</v>
      </c>
      <c r="T87">
        <v>0.2782</v>
      </c>
      <c r="U87">
        <v>-5.0099999999999999E-2</v>
      </c>
      <c r="V87">
        <v>8.0999999999999996E-3</v>
      </c>
      <c r="W87" s="35">
        <f t="shared" si="26"/>
        <v>2.578571428571319E-3</v>
      </c>
      <c r="X87" s="35">
        <f t="shared" si="27"/>
        <v>5.1483571428571427E-2</v>
      </c>
      <c r="Y87" s="35">
        <f t="shared" si="27"/>
        <v>9.483571428571428E-3</v>
      </c>
      <c r="Z87">
        <v>0.2495</v>
      </c>
      <c r="AA87">
        <v>-5.28E-2</v>
      </c>
      <c r="AB87">
        <v>4.7999999999999996E-3</v>
      </c>
      <c r="AC87" s="35">
        <f t="shared" si="28"/>
        <v>2.2367857142857273E-2</v>
      </c>
      <c r="AD87" s="35">
        <f t="shared" si="29"/>
        <v>5.4183571428571428E-2</v>
      </c>
      <c r="AE87" s="35">
        <f t="shared" si="29"/>
        <v>6.1835714285714289E-3</v>
      </c>
      <c r="AF87">
        <v>0.22639999999999999</v>
      </c>
      <c r="AG87">
        <v>-2.41E-2</v>
      </c>
      <c r="AH87">
        <v>1.21E-2</v>
      </c>
      <c r="AI87" s="35">
        <f t="shared" si="30"/>
        <v>2.5674999999999892E-2</v>
      </c>
      <c r="AJ87" s="35">
        <f t="shared" si="31"/>
        <v>2.5483571428571428E-2</v>
      </c>
      <c r="AK87" s="35">
        <f t="shared" si="31"/>
        <v>1.3483571428571428E-2</v>
      </c>
      <c r="AL87">
        <v>0.19939999999999999</v>
      </c>
      <c r="AM87">
        <v>-5.1900000000000002E-2</v>
      </c>
      <c r="AN87">
        <v>-4.8999999999999998E-3</v>
      </c>
      <c r="AO87" s="35">
        <f t="shared" si="32"/>
        <v>2.5597857142857089E-2</v>
      </c>
      <c r="AP87" s="35">
        <f t="shared" si="33"/>
        <v>5.328357142857143E-2</v>
      </c>
      <c r="AQ87" s="35">
        <f t="shared" si="33"/>
        <v>6.2835714285714292E-3</v>
      </c>
      <c r="AR87">
        <v>4.2299999999999997E-2</v>
      </c>
      <c r="AS87">
        <v>-8.6300000000000002E-2</v>
      </c>
      <c r="AT87">
        <v>2.1899999999999999E-2</v>
      </c>
      <c r="AU87" s="35">
        <f t="shared" si="34"/>
        <v>6.5704285714285743E-2</v>
      </c>
      <c r="AV87" s="35">
        <f t="shared" si="35"/>
        <v>8.768357142857143E-2</v>
      </c>
      <c r="AW87" s="35">
        <f t="shared" si="35"/>
        <v>2.3283571428571428E-2</v>
      </c>
      <c r="AX87">
        <v>0.16039999999999999</v>
      </c>
      <c r="AY87">
        <v>-1.9300000000000001E-2</v>
      </c>
      <c r="AZ87">
        <v>0.02</v>
      </c>
      <c r="BA87" s="35">
        <f t="shared" si="36"/>
        <v>8.38571428571383E-4</v>
      </c>
      <c r="BB87" s="35">
        <f t="shared" si="37"/>
        <v>2.068357142857143E-2</v>
      </c>
      <c r="BC87" s="35">
        <f t="shared" si="37"/>
        <v>2.1383571428571429E-2</v>
      </c>
    </row>
    <row r="88" spans="1:55" ht="15">
      <c r="A88" s="1">
        <v>82</v>
      </c>
      <c r="B88">
        <v>0.28079999999999999</v>
      </c>
      <c r="C88">
        <v>-1.6799999999999999E-2</v>
      </c>
      <c r="D88">
        <v>-1.8700000000000001E-2</v>
      </c>
      <c r="E88" s="34">
        <f t="shared" si="19"/>
        <v>5.8921428571426793E-3</v>
      </c>
      <c r="F88" s="34">
        <f t="shared" si="20"/>
        <v>3.2907857142857135E-2</v>
      </c>
      <c r="G88" s="34">
        <f t="shared" si="21"/>
        <v>2.008357142857143E-2</v>
      </c>
      <c r="H88">
        <v>0.29499999999999998</v>
      </c>
      <c r="I88">
        <v>-2.75E-2</v>
      </c>
      <c r="J88">
        <v>4.0000000000000001E-3</v>
      </c>
      <c r="K88" s="35">
        <f t="shared" si="22"/>
        <v>3.1167142857142727E-2</v>
      </c>
      <c r="L88" s="35">
        <f t="shared" si="23"/>
        <v>2.8883571428571429E-2</v>
      </c>
      <c r="M88" s="35">
        <f t="shared" si="23"/>
        <v>5.3835714285714294E-3</v>
      </c>
      <c r="N88">
        <v>0.25080000000000002</v>
      </c>
      <c r="O88">
        <v>-2.4199999999999999E-2</v>
      </c>
      <c r="P88">
        <v>8.8999999999999999E-3</v>
      </c>
      <c r="Q88" s="35">
        <f t="shared" si="24"/>
        <v>3.1684999999999963E-2</v>
      </c>
      <c r="R88" s="35">
        <f t="shared" si="25"/>
        <v>2.5583571428571428E-2</v>
      </c>
      <c r="S88" s="35">
        <f t="shared" si="25"/>
        <v>1.028357142857143E-2</v>
      </c>
      <c r="T88">
        <v>0.28170000000000001</v>
      </c>
      <c r="U88">
        <v>-3.1899999999999998E-2</v>
      </c>
      <c r="V88">
        <v>1.2200000000000001E-2</v>
      </c>
      <c r="W88" s="35">
        <f t="shared" si="26"/>
        <v>6.0785714285713222E-3</v>
      </c>
      <c r="X88" s="35">
        <f t="shared" si="27"/>
        <v>3.3283571428571426E-2</v>
      </c>
      <c r="Y88" s="35">
        <f t="shared" si="27"/>
        <v>1.3583571428571431E-2</v>
      </c>
      <c r="Z88">
        <v>0.27679999999999999</v>
      </c>
      <c r="AA88">
        <v>-1.9300000000000001E-2</v>
      </c>
      <c r="AB88">
        <v>5.9999999999999995E-4</v>
      </c>
      <c r="AC88" s="35">
        <f t="shared" si="28"/>
        <v>4.9321428571427184E-3</v>
      </c>
      <c r="AD88" s="35">
        <f t="shared" si="29"/>
        <v>2.068357142857143E-2</v>
      </c>
      <c r="AE88" s="35">
        <f t="shared" si="29"/>
        <v>1.9835714285714292E-3</v>
      </c>
      <c r="AF88">
        <v>0.2535</v>
      </c>
      <c r="AG88">
        <v>-4.0000000000000001E-3</v>
      </c>
      <c r="AH88">
        <v>-1.9E-3</v>
      </c>
      <c r="AI88" s="35">
        <f t="shared" si="30"/>
        <v>1.4250000000001206E-3</v>
      </c>
      <c r="AJ88" s="35">
        <f t="shared" si="31"/>
        <v>5.3835714285714294E-3</v>
      </c>
      <c r="AK88" s="35">
        <f t="shared" si="31"/>
        <v>3.2835714285714291E-3</v>
      </c>
      <c r="AL88">
        <v>0.18149999999999999</v>
      </c>
      <c r="AM88">
        <v>-7.7499999999999999E-2</v>
      </c>
      <c r="AN88">
        <v>-2.3300000000000001E-2</v>
      </c>
      <c r="AO88" s="35">
        <f t="shared" si="32"/>
        <v>7.6978571428570897E-3</v>
      </c>
      <c r="AP88" s="35">
        <f t="shared" si="33"/>
        <v>7.8883571428571428E-2</v>
      </c>
      <c r="AQ88" s="35">
        <f t="shared" si="33"/>
        <v>2.468357142857143E-2</v>
      </c>
      <c r="AR88">
        <v>5.5300000000000002E-2</v>
      </c>
      <c r="AS88">
        <v>-7.4999999999999997E-3</v>
      </c>
      <c r="AT88">
        <v>4.8599999999999997E-2</v>
      </c>
      <c r="AU88" s="35">
        <f t="shared" si="34"/>
        <v>5.2704285714285731E-2</v>
      </c>
      <c r="AV88" s="35">
        <f t="shared" si="35"/>
        <v>8.8835714285714282E-3</v>
      </c>
      <c r="AW88" s="35">
        <f t="shared" si="35"/>
        <v>4.9983571428571426E-2</v>
      </c>
      <c r="AX88">
        <v>0.1842</v>
      </c>
      <c r="AY88">
        <v>-2.9700000000000001E-2</v>
      </c>
      <c r="AZ88">
        <v>-1.7299999999999999E-2</v>
      </c>
      <c r="BA88" s="35">
        <f t="shared" si="36"/>
        <v>2.4638571428571399E-2</v>
      </c>
      <c r="BB88" s="35">
        <f t="shared" si="37"/>
        <v>3.1083571428571429E-2</v>
      </c>
      <c r="BC88" s="35">
        <f t="shared" si="37"/>
        <v>1.8683571428571428E-2</v>
      </c>
    </row>
    <row r="89" spans="1:55" ht="15">
      <c r="A89" s="1">
        <v>83</v>
      </c>
      <c r="B89">
        <v>0.27229999999999999</v>
      </c>
      <c r="C89">
        <v>-3.2000000000000002E-3</v>
      </c>
      <c r="D89">
        <v>-6.3E-3</v>
      </c>
      <c r="E89" s="34">
        <f t="shared" si="19"/>
        <v>1.4392142857142687E-2</v>
      </c>
      <c r="F89" s="34">
        <f t="shared" si="20"/>
        <v>1.2907857142857136E-2</v>
      </c>
      <c r="G89" s="34">
        <f t="shared" si="21"/>
        <v>7.6835714285714294E-3</v>
      </c>
      <c r="H89">
        <v>0.27800000000000002</v>
      </c>
      <c r="I89">
        <v>-2.63E-2</v>
      </c>
      <c r="J89">
        <v>-2.8999999999999998E-3</v>
      </c>
      <c r="K89" s="35">
        <f t="shared" si="22"/>
        <v>1.4167142857142767E-2</v>
      </c>
      <c r="L89" s="35">
        <f t="shared" si="23"/>
        <v>2.7683571428571429E-2</v>
      </c>
      <c r="M89" s="35">
        <f t="shared" si="23"/>
        <v>4.2835714285714291E-3</v>
      </c>
      <c r="N89">
        <v>0.25580000000000003</v>
      </c>
      <c r="O89">
        <v>-5.1299999999999998E-2</v>
      </c>
      <c r="P89">
        <v>3.95E-2</v>
      </c>
      <c r="Q89" s="35">
        <f t="shared" si="24"/>
        <v>2.6684999999999959E-2</v>
      </c>
      <c r="R89" s="35">
        <f t="shared" si="25"/>
        <v>5.2683571428571427E-2</v>
      </c>
      <c r="S89" s="35">
        <f t="shared" si="25"/>
        <v>4.0883571428571429E-2</v>
      </c>
      <c r="T89">
        <v>0.26590000000000003</v>
      </c>
      <c r="U89">
        <v>-1.52E-2</v>
      </c>
      <c r="V89">
        <v>0.01</v>
      </c>
      <c r="W89" s="35">
        <f t="shared" si="26"/>
        <v>9.7214285714286586E-3</v>
      </c>
      <c r="X89" s="35">
        <f t="shared" si="27"/>
        <v>1.658357142857143E-2</v>
      </c>
      <c r="Y89" s="35">
        <f t="shared" si="27"/>
        <v>1.138357142857143E-2</v>
      </c>
      <c r="Z89">
        <v>0.28889999999999999</v>
      </c>
      <c r="AA89">
        <v>-1.9E-2</v>
      </c>
      <c r="AB89">
        <v>-3.8999999999999998E-3</v>
      </c>
      <c r="AC89" s="35">
        <f t="shared" si="28"/>
        <v>1.7032142857142718E-2</v>
      </c>
      <c r="AD89" s="35">
        <f t="shared" si="29"/>
        <v>2.0383571428571428E-2</v>
      </c>
      <c r="AE89" s="35">
        <f t="shared" si="29"/>
        <v>5.2835714285714291E-3</v>
      </c>
      <c r="AF89">
        <v>0.2656</v>
      </c>
      <c r="AG89">
        <v>1.3100000000000001E-2</v>
      </c>
      <c r="AH89">
        <v>-3.2300000000000002E-2</v>
      </c>
      <c r="AI89" s="35">
        <f t="shared" si="30"/>
        <v>1.352500000000012E-2</v>
      </c>
      <c r="AJ89" s="35">
        <f t="shared" si="31"/>
        <v>1.4483571428571429E-2</v>
      </c>
      <c r="AK89" s="35">
        <f t="shared" si="31"/>
        <v>3.3683571428571431E-2</v>
      </c>
      <c r="AL89">
        <v>0.1857</v>
      </c>
      <c r="AM89">
        <v>-5.5399999999999998E-2</v>
      </c>
      <c r="AN89">
        <v>-8.8000000000000005E-3</v>
      </c>
      <c r="AO89" s="35">
        <f t="shared" si="32"/>
        <v>1.1897857142857099E-2</v>
      </c>
      <c r="AP89" s="35">
        <f t="shared" si="33"/>
        <v>5.6783571428571426E-2</v>
      </c>
      <c r="AQ89" s="35">
        <f t="shared" si="33"/>
        <v>1.0183571428571431E-2</v>
      </c>
      <c r="AR89">
        <v>7.0699999999999999E-2</v>
      </c>
      <c r="AS89">
        <v>-5.45E-2</v>
      </c>
      <c r="AT89">
        <v>1.4800000000000001E-2</v>
      </c>
      <c r="AU89" s="35">
        <f t="shared" si="34"/>
        <v>3.7304285714285734E-2</v>
      </c>
      <c r="AV89" s="35">
        <f t="shared" si="35"/>
        <v>5.5883571428571428E-2</v>
      </c>
      <c r="AW89" s="35">
        <f t="shared" si="35"/>
        <v>1.6183571428571429E-2</v>
      </c>
      <c r="AX89">
        <v>0.14449999999999999</v>
      </c>
      <c r="AY89">
        <v>1.77E-2</v>
      </c>
      <c r="AZ89">
        <v>-1.14E-2</v>
      </c>
      <c r="BA89" s="35">
        <f t="shared" si="36"/>
        <v>1.5061428571428614E-2</v>
      </c>
      <c r="BB89" s="35">
        <f t="shared" si="37"/>
        <v>1.9083571428571429E-2</v>
      </c>
      <c r="BC89" s="35">
        <f t="shared" si="37"/>
        <v>1.2783571428571429E-2</v>
      </c>
    </row>
    <row r="90" spans="1:55" ht="15">
      <c r="A90" s="1">
        <v>84</v>
      </c>
      <c r="B90">
        <v>0.26819999999999999</v>
      </c>
      <c r="C90">
        <v>-1.2200000000000001E-2</v>
      </c>
      <c r="D90">
        <v>9.7999999999999997E-3</v>
      </c>
      <c r="E90" s="34">
        <f t="shared" si="19"/>
        <v>1.8492142857142679E-2</v>
      </c>
      <c r="F90" s="34">
        <f t="shared" si="20"/>
        <v>3.9078571428571348E-3</v>
      </c>
      <c r="G90" s="34">
        <f t="shared" si="21"/>
        <v>1.1183571428571428E-2</v>
      </c>
      <c r="H90">
        <v>0.30309999999999998</v>
      </c>
      <c r="I90">
        <v>-2.9000000000000001E-2</v>
      </c>
      <c r="J90">
        <v>8.6999999999999994E-3</v>
      </c>
      <c r="K90" s="35">
        <f t="shared" si="22"/>
        <v>3.9267142857142723E-2</v>
      </c>
      <c r="L90" s="35">
        <f t="shared" si="23"/>
        <v>3.038357142857143E-2</v>
      </c>
      <c r="M90" s="35">
        <f t="shared" si="23"/>
        <v>1.0083571428571428E-2</v>
      </c>
      <c r="N90">
        <v>0.23369999999999999</v>
      </c>
      <c r="O90">
        <v>-3.0800000000000001E-2</v>
      </c>
      <c r="P90">
        <v>2.3099999999999999E-2</v>
      </c>
      <c r="Q90" s="35">
        <f t="shared" si="24"/>
        <v>4.8784999999999995E-2</v>
      </c>
      <c r="R90" s="35">
        <f t="shared" si="25"/>
        <v>3.2183571428571429E-2</v>
      </c>
      <c r="S90" s="35">
        <f t="shared" si="25"/>
        <v>2.4483571428571427E-2</v>
      </c>
      <c r="T90">
        <v>0.26819999999999999</v>
      </c>
      <c r="U90">
        <v>-1.2200000000000001E-2</v>
      </c>
      <c r="V90">
        <v>1.11E-2</v>
      </c>
      <c r="W90" s="35">
        <f t="shared" si="26"/>
        <v>7.4214285714286898E-3</v>
      </c>
      <c r="X90" s="35">
        <f t="shared" si="27"/>
        <v>1.3583571428571431E-2</v>
      </c>
      <c r="Y90" s="35">
        <f t="shared" si="27"/>
        <v>1.2483571428571431E-2</v>
      </c>
      <c r="Z90">
        <v>0.29199999999999998</v>
      </c>
      <c r="AA90">
        <v>-4.2099999999999999E-2</v>
      </c>
      <c r="AB90">
        <v>-4.7000000000000002E-3</v>
      </c>
      <c r="AC90" s="35">
        <f t="shared" si="28"/>
        <v>2.013214285714271E-2</v>
      </c>
      <c r="AD90" s="35">
        <f t="shared" si="29"/>
        <v>4.3483571428571427E-2</v>
      </c>
      <c r="AE90" s="35">
        <f t="shared" si="29"/>
        <v>6.0835714285714295E-3</v>
      </c>
      <c r="AF90">
        <v>0.28000000000000003</v>
      </c>
      <c r="AG90">
        <v>-3.5999999999999999E-3</v>
      </c>
      <c r="AH90">
        <v>-1.6899999999999998E-2</v>
      </c>
      <c r="AI90" s="35">
        <f t="shared" si="30"/>
        <v>2.7925000000000144E-2</v>
      </c>
      <c r="AJ90" s="35">
        <f t="shared" si="31"/>
        <v>4.9835714285714292E-3</v>
      </c>
      <c r="AK90" s="35">
        <f t="shared" si="31"/>
        <v>1.8283571428571427E-2</v>
      </c>
      <c r="AL90">
        <v>0.17599999999999999</v>
      </c>
      <c r="AM90">
        <v>-6.4799999999999996E-2</v>
      </c>
      <c r="AN90">
        <v>-1.8800000000000001E-2</v>
      </c>
      <c r="AO90" s="35">
        <f t="shared" si="32"/>
        <v>2.1978571428570848E-3</v>
      </c>
      <c r="AP90" s="35">
        <f t="shared" si="33"/>
        <v>6.6183571428571425E-2</v>
      </c>
      <c r="AQ90" s="35">
        <f t="shared" si="33"/>
        <v>2.0183571428571429E-2</v>
      </c>
      <c r="AR90">
        <v>9.6799999999999997E-2</v>
      </c>
      <c r="AS90">
        <v>-4.1500000000000002E-2</v>
      </c>
      <c r="AT90">
        <v>-1.0800000000000001E-2</v>
      </c>
      <c r="AU90" s="35">
        <f t="shared" si="34"/>
        <v>1.1204285714285736E-2</v>
      </c>
      <c r="AV90" s="35">
        <f t="shared" si="35"/>
        <v>4.2883571428571431E-2</v>
      </c>
      <c r="AW90" s="35">
        <f t="shared" si="35"/>
        <v>1.2183571428571429E-2</v>
      </c>
      <c r="AX90">
        <v>0.1027</v>
      </c>
      <c r="AY90">
        <v>-1.43E-2</v>
      </c>
      <c r="AZ90">
        <v>1.4800000000000001E-2</v>
      </c>
      <c r="BA90" s="35">
        <f t="shared" si="36"/>
        <v>5.6861428571428604E-2</v>
      </c>
      <c r="BB90" s="35">
        <f t="shared" si="37"/>
        <v>1.5683571428571429E-2</v>
      </c>
      <c r="BC90" s="35">
        <f t="shared" si="37"/>
        <v>1.6183571428571429E-2</v>
      </c>
    </row>
    <row r="91" spans="1:55" ht="15">
      <c r="A91" s="1">
        <v>85</v>
      </c>
      <c r="B91">
        <v>0.27</v>
      </c>
      <c r="C91">
        <v>-1.0699999999999999E-2</v>
      </c>
      <c r="D91">
        <v>-6.7999999999999996E-3</v>
      </c>
      <c r="E91" s="34">
        <f t="shared" si="19"/>
        <v>1.6692142857142656E-2</v>
      </c>
      <c r="F91" s="34">
        <f t="shared" si="20"/>
        <v>5.4078571428571361E-3</v>
      </c>
      <c r="G91" s="34">
        <f t="shared" si="21"/>
        <v>8.1835714285714289E-3</v>
      </c>
      <c r="H91">
        <v>0.2883</v>
      </c>
      <c r="I91">
        <v>-1.15E-2</v>
      </c>
      <c r="J91">
        <v>-2.2000000000000001E-3</v>
      </c>
      <c r="K91" s="35">
        <f t="shared" si="22"/>
        <v>2.4467142857142743E-2</v>
      </c>
      <c r="L91" s="35">
        <f t="shared" si="23"/>
        <v>1.2883571428571428E-2</v>
      </c>
      <c r="M91" s="35">
        <f t="shared" si="23"/>
        <v>3.5835714285714295E-3</v>
      </c>
      <c r="N91">
        <v>0.26319999999999999</v>
      </c>
      <c r="O91">
        <v>-1.7500000000000002E-2</v>
      </c>
      <c r="P91">
        <v>1.2699999999999999E-2</v>
      </c>
      <c r="Q91" s="35">
        <f t="shared" si="24"/>
        <v>1.9284999999999997E-2</v>
      </c>
      <c r="R91" s="35">
        <f t="shared" si="25"/>
        <v>1.888357142857143E-2</v>
      </c>
      <c r="S91" s="35">
        <f t="shared" si="25"/>
        <v>1.4083571428571428E-2</v>
      </c>
      <c r="T91">
        <v>0.2611</v>
      </c>
      <c r="U91">
        <v>-1.67E-2</v>
      </c>
      <c r="V91">
        <v>-7.1000000000000004E-3</v>
      </c>
      <c r="W91" s="35">
        <f t="shared" si="26"/>
        <v>1.4521428571428685E-2</v>
      </c>
      <c r="X91" s="35">
        <f t="shared" si="27"/>
        <v>1.8083571428571428E-2</v>
      </c>
      <c r="Y91" s="35">
        <f t="shared" si="27"/>
        <v>8.4835714285714306E-3</v>
      </c>
      <c r="Z91">
        <v>0.27589999999999998</v>
      </c>
      <c r="AA91">
        <v>-1.8599999999999998E-2</v>
      </c>
      <c r="AB91">
        <v>1.5E-3</v>
      </c>
      <c r="AC91" s="35">
        <f t="shared" si="28"/>
        <v>4.0321428571427065E-3</v>
      </c>
      <c r="AD91" s="35">
        <f t="shared" si="29"/>
        <v>1.9983571428571427E-2</v>
      </c>
      <c r="AE91" s="35">
        <f t="shared" si="29"/>
        <v>2.8835714285714294E-3</v>
      </c>
      <c r="AF91">
        <v>0.27089999999999997</v>
      </c>
      <c r="AG91">
        <v>7.4999999999999997E-3</v>
      </c>
      <c r="AH91">
        <v>2.3999999999999998E-3</v>
      </c>
      <c r="AI91" s="35">
        <f t="shared" si="30"/>
        <v>1.8825000000000092E-2</v>
      </c>
      <c r="AJ91" s="35">
        <f t="shared" si="31"/>
        <v>8.8835714285714282E-3</v>
      </c>
      <c r="AK91" s="35">
        <f t="shared" si="31"/>
        <v>3.7835714285714291E-3</v>
      </c>
      <c r="AL91">
        <v>0.16700000000000001</v>
      </c>
      <c r="AM91">
        <v>-4.4400000000000002E-2</v>
      </c>
      <c r="AN91">
        <v>-2.0899999999999998E-2</v>
      </c>
      <c r="AO91" s="35">
        <f t="shared" si="32"/>
        <v>6.8021428571428955E-3</v>
      </c>
      <c r="AP91" s="35">
        <f t="shared" si="33"/>
        <v>4.578357142857143E-2</v>
      </c>
      <c r="AQ91" s="35">
        <f t="shared" si="33"/>
        <v>2.2283571428571427E-2</v>
      </c>
      <c r="AR91">
        <v>0.10879999999999999</v>
      </c>
      <c r="AS91">
        <v>-3.1300000000000001E-2</v>
      </c>
      <c r="AT91">
        <v>1.6000000000000001E-3</v>
      </c>
      <c r="AU91" s="35">
        <f t="shared" si="34"/>
        <v>7.9571428571426073E-4</v>
      </c>
      <c r="AV91" s="35">
        <f t="shared" si="35"/>
        <v>3.268357142857143E-2</v>
      </c>
      <c r="AW91" s="35">
        <f t="shared" si="35"/>
        <v>2.9835714285714292E-3</v>
      </c>
      <c r="AX91">
        <v>0.123</v>
      </c>
      <c r="AY91">
        <v>-2.63E-2</v>
      </c>
      <c r="AZ91">
        <v>-5.4000000000000003E-3</v>
      </c>
      <c r="BA91" s="35">
        <f t="shared" si="36"/>
        <v>3.6561428571428606E-2</v>
      </c>
      <c r="BB91" s="35">
        <f t="shared" si="37"/>
        <v>2.7683571428571429E-2</v>
      </c>
      <c r="BC91" s="35">
        <f t="shared" si="37"/>
        <v>6.7835714285714296E-3</v>
      </c>
    </row>
    <row r="92" spans="1:55" ht="15">
      <c r="A92" s="1">
        <v>86</v>
      </c>
      <c r="B92">
        <v>0.28310000000000002</v>
      </c>
      <c r="C92">
        <v>-7.0000000000000001E-3</v>
      </c>
      <c r="D92">
        <v>-2.87E-2</v>
      </c>
      <c r="E92" s="34">
        <f t="shared" si="19"/>
        <v>3.592142857142655E-3</v>
      </c>
      <c r="F92" s="34">
        <f t="shared" si="20"/>
        <v>9.1078571428571363E-3</v>
      </c>
      <c r="G92" s="34">
        <f t="shared" si="21"/>
        <v>3.0083571428571428E-2</v>
      </c>
      <c r="H92">
        <v>0.26650000000000001</v>
      </c>
      <c r="I92">
        <v>-1.8499999999999999E-2</v>
      </c>
      <c r="J92">
        <v>-1.7999999999999999E-2</v>
      </c>
      <c r="K92" s="35">
        <f t="shared" si="22"/>
        <v>2.6671428571427569E-3</v>
      </c>
      <c r="L92" s="35">
        <f t="shared" si="23"/>
        <v>1.9883571428571428E-2</v>
      </c>
      <c r="M92" s="35">
        <f t="shared" si="23"/>
        <v>1.9383571428571427E-2</v>
      </c>
      <c r="N92">
        <v>0.2737</v>
      </c>
      <c r="O92">
        <v>-2.2700000000000001E-2</v>
      </c>
      <c r="P92">
        <v>-3.3E-3</v>
      </c>
      <c r="Q92" s="35">
        <f t="shared" si="24"/>
        <v>8.7849999999999873E-3</v>
      </c>
      <c r="R92" s="35">
        <f t="shared" si="25"/>
        <v>2.408357142857143E-2</v>
      </c>
      <c r="S92" s="35">
        <f t="shared" si="25"/>
        <v>4.6835714285714293E-3</v>
      </c>
      <c r="T92">
        <v>0.25230000000000002</v>
      </c>
      <c r="U92">
        <v>-1.17E-2</v>
      </c>
      <c r="V92">
        <v>4.4000000000000003E-3</v>
      </c>
      <c r="W92" s="35">
        <f t="shared" si="26"/>
        <v>2.332142857142866E-2</v>
      </c>
      <c r="X92" s="35">
        <f t="shared" si="27"/>
        <v>1.3083571428571431E-2</v>
      </c>
      <c r="Y92" s="35">
        <f t="shared" si="27"/>
        <v>5.7835714285714296E-3</v>
      </c>
      <c r="Z92">
        <v>0.29380000000000001</v>
      </c>
      <c r="AA92">
        <v>-2.87E-2</v>
      </c>
      <c r="AB92">
        <v>-2.3999999999999998E-3</v>
      </c>
      <c r="AC92" s="35">
        <f t="shared" si="28"/>
        <v>2.1932142857142733E-2</v>
      </c>
      <c r="AD92" s="35">
        <f t="shared" si="29"/>
        <v>3.0083571428571428E-2</v>
      </c>
      <c r="AE92" s="35">
        <f t="shared" si="29"/>
        <v>3.7835714285714291E-3</v>
      </c>
      <c r="AF92">
        <v>0.27810000000000001</v>
      </c>
      <c r="AG92">
        <v>6.6E-3</v>
      </c>
      <c r="AH92">
        <v>-1.15E-2</v>
      </c>
      <c r="AI92" s="35">
        <f t="shared" si="30"/>
        <v>2.6025000000000131E-2</v>
      </c>
      <c r="AJ92" s="35">
        <f t="shared" si="31"/>
        <v>7.9835714285714302E-3</v>
      </c>
      <c r="AK92" s="35">
        <f t="shared" si="31"/>
        <v>1.2883571428571428E-2</v>
      </c>
      <c r="AL92">
        <v>0.1547</v>
      </c>
      <c r="AM92">
        <v>-2.5399999999999999E-2</v>
      </c>
      <c r="AN92">
        <v>-3.0099999999999998E-2</v>
      </c>
      <c r="AO92" s="35">
        <f t="shared" si="32"/>
        <v>1.9102142857142901E-2</v>
      </c>
      <c r="AP92" s="35">
        <f t="shared" si="33"/>
        <v>2.6783571428571427E-2</v>
      </c>
      <c r="AQ92" s="35">
        <f t="shared" si="33"/>
        <v>3.148357142857143E-2</v>
      </c>
      <c r="AR92">
        <v>9.6600000000000005E-2</v>
      </c>
      <c r="AS92">
        <v>4.8999999999999998E-3</v>
      </c>
      <c r="AT92">
        <v>-8.9999999999999993E-3</v>
      </c>
      <c r="AU92" s="35">
        <f t="shared" si="34"/>
        <v>1.1404285714285728E-2</v>
      </c>
      <c r="AV92" s="35">
        <f t="shared" si="35"/>
        <v>6.2835714285714292E-3</v>
      </c>
      <c r="AW92" s="35">
        <f t="shared" si="35"/>
        <v>1.038357142857143E-2</v>
      </c>
      <c r="AX92">
        <v>0.1074</v>
      </c>
      <c r="AY92">
        <v>-6.7999999999999996E-3</v>
      </c>
      <c r="AZ92">
        <v>3.0999999999999999E-3</v>
      </c>
      <c r="BA92" s="35">
        <f t="shared" si="36"/>
        <v>5.2161428571428609E-2</v>
      </c>
      <c r="BB92" s="35">
        <f t="shared" si="37"/>
        <v>8.1835714285714289E-3</v>
      </c>
      <c r="BC92" s="35">
        <f t="shared" si="37"/>
        <v>4.4835714285714288E-3</v>
      </c>
    </row>
    <row r="93" spans="1:55" ht="15">
      <c r="A93" s="1">
        <v>87</v>
      </c>
      <c r="B93">
        <v>0.26889999999999997</v>
      </c>
      <c r="C93">
        <v>-2.0299999999999999E-2</v>
      </c>
      <c r="D93">
        <v>-1.7399999999999999E-2</v>
      </c>
      <c r="E93" s="34">
        <f t="shared" si="19"/>
        <v>1.7792142857142701E-2</v>
      </c>
      <c r="F93" s="34">
        <f t="shared" si="20"/>
        <v>3.6407857142857131E-2</v>
      </c>
      <c r="G93" s="34">
        <f t="shared" si="21"/>
        <v>1.8783571428571427E-2</v>
      </c>
      <c r="H93">
        <v>0.2281</v>
      </c>
      <c r="I93">
        <v>3.3999999999999998E-3</v>
      </c>
      <c r="J93">
        <v>-3.5999999999999999E-3</v>
      </c>
      <c r="K93" s="35">
        <f t="shared" si="22"/>
        <v>3.5732857142857261E-2</v>
      </c>
      <c r="L93" s="35">
        <f t="shared" si="23"/>
        <v>4.7835714285714287E-3</v>
      </c>
      <c r="M93" s="35">
        <f t="shared" si="23"/>
        <v>4.9835714285714292E-3</v>
      </c>
      <c r="N93">
        <v>0.28660000000000002</v>
      </c>
      <c r="O93">
        <v>-1.67E-2</v>
      </c>
      <c r="P93">
        <v>-3.7000000000000002E-3</v>
      </c>
      <c r="Q93" s="35">
        <f t="shared" si="24"/>
        <v>4.1150000000000353E-3</v>
      </c>
      <c r="R93" s="35">
        <f t="shared" si="25"/>
        <v>1.8083571428571428E-2</v>
      </c>
      <c r="S93" s="35">
        <f t="shared" si="25"/>
        <v>5.0835714285714295E-3</v>
      </c>
      <c r="T93">
        <v>0.23780000000000001</v>
      </c>
      <c r="U93">
        <v>-3.04E-2</v>
      </c>
      <c r="V93">
        <v>6.4999999999999997E-3</v>
      </c>
      <c r="W93" s="35">
        <f t="shared" si="26"/>
        <v>3.7821428571428672E-2</v>
      </c>
      <c r="X93" s="35">
        <f t="shared" si="27"/>
        <v>3.1783571428571432E-2</v>
      </c>
      <c r="Y93" s="35">
        <f t="shared" si="27"/>
        <v>7.883571428571429E-3</v>
      </c>
      <c r="Z93">
        <v>0.29570000000000002</v>
      </c>
      <c r="AA93">
        <v>-2.5999999999999999E-2</v>
      </c>
      <c r="AB93">
        <v>-1.8700000000000001E-2</v>
      </c>
      <c r="AC93" s="35">
        <f t="shared" si="28"/>
        <v>2.3832142857142746E-2</v>
      </c>
      <c r="AD93" s="35">
        <f t="shared" si="29"/>
        <v>2.7383571428571427E-2</v>
      </c>
      <c r="AE93" s="35">
        <f t="shared" si="29"/>
        <v>2.008357142857143E-2</v>
      </c>
      <c r="AF93">
        <v>0.29799999999999999</v>
      </c>
      <c r="AG93">
        <v>2.3800000000000002E-2</v>
      </c>
      <c r="AH93">
        <v>-4.8999999999999998E-3</v>
      </c>
      <c r="AI93" s="35">
        <f t="shared" si="30"/>
        <v>4.5925000000000105E-2</v>
      </c>
      <c r="AJ93" s="35">
        <f t="shared" si="31"/>
        <v>2.518357142857143E-2</v>
      </c>
      <c r="AK93" s="35">
        <f t="shared" si="31"/>
        <v>6.2835714285714292E-3</v>
      </c>
      <c r="AL93">
        <v>0.1618</v>
      </c>
      <c r="AM93">
        <v>-1.3299999999999999E-2</v>
      </c>
      <c r="AN93">
        <v>-1.0699999999999999E-2</v>
      </c>
      <c r="AO93" s="35">
        <f t="shared" si="32"/>
        <v>1.2002142857142906E-2</v>
      </c>
      <c r="AP93" s="35">
        <f t="shared" si="33"/>
        <v>1.4683571428571428E-2</v>
      </c>
      <c r="AQ93" s="35">
        <f t="shared" si="33"/>
        <v>1.208357142857143E-2</v>
      </c>
      <c r="AR93">
        <v>9.6799999999999997E-2</v>
      </c>
      <c r="AS93">
        <v>1.8800000000000001E-2</v>
      </c>
      <c r="AT93">
        <v>-1.6999999999999999E-3</v>
      </c>
      <c r="AU93" s="35">
        <f t="shared" si="34"/>
        <v>1.1204285714285736E-2</v>
      </c>
      <c r="AV93" s="35">
        <f t="shared" si="35"/>
        <v>2.0183571428571429E-2</v>
      </c>
      <c r="AW93" s="35">
        <f t="shared" si="35"/>
        <v>3.0835714285714294E-3</v>
      </c>
      <c r="AX93">
        <v>0.1082</v>
      </c>
      <c r="AY93">
        <v>9.7999999999999997E-3</v>
      </c>
      <c r="AZ93">
        <v>5.8999999999999999E-3</v>
      </c>
      <c r="BA93" s="35">
        <f t="shared" si="36"/>
        <v>5.13614285714286E-2</v>
      </c>
      <c r="BB93" s="35">
        <f t="shared" si="37"/>
        <v>1.1183571428571428E-2</v>
      </c>
      <c r="BC93" s="35">
        <f t="shared" si="37"/>
        <v>7.2835714285714292E-3</v>
      </c>
    </row>
    <row r="94" spans="1:55" ht="15">
      <c r="A94" s="1">
        <v>88</v>
      </c>
      <c r="B94">
        <v>0.27460000000000001</v>
      </c>
      <c r="C94">
        <v>3.0999999999999999E-3</v>
      </c>
      <c r="D94">
        <v>-4.9200000000000001E-2</v>
      </c>
      <c r="E94" s="34">
        <f t="shared" si="19"/>
        <v>1.2092142857142663E-2</v>
      </c>
      <c r="F94" s="34">
        <f t="shared" si="20"/>
        <v>1.9207857142857134E-2</v>
      </c>
      <c r="G94" s="34">
        <f t="shared" si="21"/>
        <v>5.0583571428571429E-2</v>
      </c>
      <c r="H94">
        <v>0.25719999999999998</v>
      </c>
      <c r="I94">
        <v>-2.8400000000000002E-2</v>
      </c>
      <c r="J94">
        <v>1.43E-2</v>
      </c>
      <c r="K94" s="35">
        <f t="shared" si="22"/>
        <v>6.6328571428572736E-3</v>
      </c>
      <c r="L94" s="35">
        <f t="shared" si="23"/>
        <v>2.978357142857143E-2</v>
      </c>
      <c r="M94" s="35">
        <f t="shared" si="23"/>
        <v>1.5683571428571429E-2</v>
      </c>
      <c r="N94">
        <v>0.2898</v>
      </c>
      <c r="O94">
        <v>-1.0800000000000001E-2</v>
      </c>
      <c r="P94">
        <v>-2.0000000000000001E-4</v>
      </c>
      <c r="Q94" s="35">
        <f t="shared" si="24"/>
        <v>7.3150000000000159E-3</v>
      </c>
      <c r="R94" s="35">
        <f t="shared" si="25"/>
        <v>1.2183571428571429E-2</v>
      </c>
      <c r="S94" s="35">
        <f t="shared" si="25"/>
        <v>1.1835714285714292E-3</v>
      </c>
      <c r="T94">
        <v>0.24110000000000001</v>
      </c>
      <c r="U94">
        <v>-1.49E-2</v>
      </c>
      <c r="V94">
        <v>1.43E-2</v>
      </c>
      <c r="W94" s="35">
        <f t="shared" si="26"/>
        <v>3.4521428571428675E-2</v>
      </c>
      <c r="X94" s="35">
        <f t="shared" si="27"/>
        <v>1.6283571428571429E-2</v>
      </c>
      <c r="Y94" s="35">
        <f t="shared" si="27"/>
        <v>1.5683571428571429E-2</v>
      </c>
      <c r="Z94">
        <v>0.2586</v>
      </c>
      <c r="AA94">
        <v>-3.3000000000000002E-2</v>
      </c>
      <c r="AB94">
        <v>-2.8E-3</v>
      </c>
      <c r="AC94" s="35">
        <f t="shared" si="28"/>
        <v>1.3267857142857276E-2</v>
      </c>
      <c r="AD94" s="35">
        <f t="shared" si="29"/>
        <v>3.438357142857143E-2</v>
      </c>
      <c r="AE94" s="35">
        <f t="shared" si="29"/>
        <v>4.1835714285714289E-3</v>
      </c>
      <c r="AF94">
        <v>0.29409999999999997</v>
      </c>
      <c r="AG94">
        <v>1.72E-2</v>
      </c>
      <c r="AH94">
        <v>-1.5E-3</v>
      </c>
      <c r="AI94" s="35">
        <f t="shared" si="30"/>
        <v>4.202500000000009E-2</v>
      </c>
      <c r="AJ94" s="35">
        <f t="shared" si="31"/>
        <v>1.8583571428571428E-2</v>
      </c>
      <c r="AK94" s="35">
        <f t="shared" si="31"/>
        <v>2.8835714285714294E-3</v>
      </c>
      <c r="AL94">
        <v>0.15290000000000001</v>
      </c>
      <c r="AM94">
        <v>-1.5599999999999999E-2</v>
      </c>
      <c r="AN94">
        <v>2E-3</v>
      </c>
      <c r="AO94" s="35">
        <f t="shared" si="32"/>
        <v>2.0902142857142897E-2</v>
      </c>
      <c r="AP94" s="35">
        <f t="shared" si="33"/>
        <v>1.6983571428571428E-2</v>
      </c>
      <c r="AQ94" s="35">
        <f t="shared" si="33"/>
        <v>3.3835714285714294E-3</v>
      </c>
      <c r="AR94">
        <v>9.3200000000000005E-2</v>
      </c>
      <c r="AS94">
        <v>-1.2200000000000001E-2</v>
      </c>
      <c r="AT94">
        <v>-2.5700000000000001E-2</v>
      </c>
      <c r="AU94" s="35">
        <f t="shared" si="34"/>
        <v>1.4804285714285728E-2</v>
      </c>
      <c r="AV94" s="35">
        <f t="shared" si="35"/>
        <v>1.3583571428571431E-2</v>
      </c>
      <c r="AW94" s="35">
        <f t="shared" si="35"/>
        <v>2.7083571428571429E-2</v>
      </c>
      <c r="AX94">
        <v>0.11890000000000001</v>
      </c>
      <c r="AY94">
        <v>-2.3300000000000001E-2</v>
      </c>
      <c r="AZ94">
        <v>4.0000000000000002E-4</v>
      </c>
      <c r="BA94" s="35">
        <f t="shared" si="36"/>
        <v>4.0661428571428598E-2</v>
      </c>
      <c r="BB94" s="35">
        <f t="shared" si="37"/>
        <v>2.468357142857143E-2</v>
      </c>
      <c r="BC94" s="35">
        <f t="shared" si="37"/>
        <v>1.7835714285714293E-3</v>
      </c>
    </row>
    <row r="95" spans="1:55" ht="15">
      <c r="A95" s="1">
        <v>89</v>
      </c>
      <c r="B95">
        <v>0.2402</v>
      </c>
      <c r="C95">
        <v>3.8E-3</v>
      </c>
      <c r="D95">
        <v>-4.1799999999999997E-2</v>
      </c>
      <c r="E95" s="34">
        <f t="shared" si="19"/>
        <v>4.6492142857142676E-2</v>
      </c>
      <c r="F95" s="34">
        <f t="shared" si="20"/>
        <v>1.9907857142857137E-2</v>
      </c>
      <c r="G95" s="34">
        <f t="shared" si="21"/>
        <v>4.3183571428571425E-2</v>
      </c>
      <c r="H95">
        <v>0.2656</v>
      </c>
      <c r="I95">
        <v>-2.75E-2</v>
      </c>
      <c r="J95">
        <v>-2.8E-3</v>
      </c>
      <c r="K95" s="35">
        <f t="shared" si="22"/>
        <v>1.767142857142745E-3</v>
      </c>
      <c r="L95" s="35">
        <f t="shared" si="23"/>
        <v>2.8883571428571429E-2</v>
      </c>
      <c r="M95" s="35">
        <f t="shared" si="23"/>
        <v>4.1835714285714289E-3</v>
      </c>
      <c r="N95">
        <v>0.29520000000000002</v>
      </c>
      <c r="O95">
        <v>-8.5000000000000006E-3</v>
      </c>
      <c r="P95">
        <v>-4.7000000000000002E-3</v>
      </c>
      <c r="Q95" s="35">
        <f t="shared" si="24"/>
        <v>1.2715000000000032E-2</v>
      </c>
      <c r="R95" s="35">
        <f t="shared" si="25"/>
        <v>9.8835714285714291E-3</v>
      </c>
      <c r="S95" s="35">
        <f t="shared" si="25"/>
        <v>6.0835714285714295E-3</v>
      </c>
      <c r="T95">
        <v>0.2661</v>
      </c>
      <c r="U95">
        <v>-3.5000000000000003E-2</v>
      </c>
      <c r="V95">
        <v>0.01</v>
      </c>
      <c r="W95" s="35">
        <f t="shared" si="26"/>
        <v>9.5214285714286806E-3</v>
      </c>
      <c r="X95" s="35">
        <f t="shared" si="27"/>
        <v>3.6383571428571432E-2</v>
      </c>
      <c r="Y95" s="35">
        <f t="shared" si="27"/>
        <v>1.138357142857143E-2</v>
      </c>
      <c r="Z95">
        <v>0.25259999999999999</v>
      </c>
      <c r="AA95">
        <v>-2.0799999999999999E-2</v>
      </c>
      <c r="AB95">
        <v>-1.5800000000000002E-2</v>
      </c>
      <c r="AC95" s="35">
        <f t="shared" si="28"/>
        <v>1.9267857142857281E-2</v>
      </c>
      <c r="AD95" s="35">
        <f t="shared" si="29"/>
        <v>2.2183571428571427E-2</v>
      </c>
      <c r="AE95" s="35">
        <f t="shared" si="29"/>
        <v>1.718357142857143E-2</v>
      </c>
      <c r="AF95">
        <v>0.26400000000000001</v>
      </c>
      <c r="AG95">
        <v>3.1800000000000002E-2</v>
      </c>
      <c r="AH95">
        <v>2.3E-3</v>
      </c>
      <c r="AI95" s="35">
        <f t="shared" si="30"/>
        <v>1.192500000000013E-2</v>
      </c>
      <c r="AJ95" s="35">
        <f t="shared" si="31"/>
        <v>3.318357142857143E-2</v>
      </c>
      <c r="AK95" s="35">
        <f t="shared" si="31"/>
        <v>3.6835714285714293E-3</v>
      </c>
      <c r="AL95">
        <v>0.16589999999999999</v>
      </c>
      <c r="AM95">
        <v>-6.1999999999999998E-3</v>
      </c>
      <c r="AN95">
        <v>3.8999999999999998E-3</v>
      </c>
      <c r="AO95" s="35">
        <f t="shared" si="32"/>
        <v>7.9021428571429131E-3</v>
      </c>
      <c r="AP95" s="35">
        <f t="shared" si="33"/>
        <v>7.5835714285714291E-3</v>
      </c>
      <c r="AQ95" s="35">
        <f t="shared" si="33"/>
        <v>5.2835714285714291E-3</v>
      </c>
      <c r="AR95">
        <v>0.1134</v>
      </c>
      <c r="AS95">
        <v>-1.2E-2</v>
      </c>
      <c r="AT95">
        <v>-1.34E-2</v>
      </c>
      <c r="AU95" s="35">
        <f t="shared" si="34"/>
        <v>5.3957142857142676E-3</v>
      </c>
      <c r="AV95" s="35">
        <f t="shared" si="35"/>
        <v>1.3383571428571429E-2</v>
      </c>
      <c r="AW95" s="35">
        <f t="shared" si="35"/>
        <v>1.4783571428571431E-2</v>
      </c>
      <c r="AX95">
        <v>8.4400000000000003E-2</v>
      </c>
      <c r="AY95">
        <v>-1.9400000000000001E-2</v>
      </c>
      <c r="AZ95">
        <v>2.8000000000000001E-2</v>
      </c>
      <c r="BA95" s="35">
        <f t="shared" si="36"/>
        <v>7.5161428571428601E-2</v>
      </c>
      <c r="BB95" s="35">
        <f t="shared" si="37"/>
        <v>2.0783571428571429E-2</v>
      </c>
      <c r="BC95" s="35">
        <f t="shared" si="37"/>
        <v>2.9383571428571429E-2</v>
      </c>
    </row>
    <row r="96" spans="1:55" ht="15">
      <c r="A96" s="1">
        <v>90</v>
      </c>
      <c r="B96">
        <v>0.251</v>
      </c>
      <c r="C96">
        <v>1.9800000000000002E-2</v>
      </c>
      <c r="D96">
        <v>-3.4799999999999998E-2</v>
      </c>
      <c r="E96" s="34">
        <f t="shared" si="19"/>
        <v>3.5692142857142672E-2</v>
      </c>
      <c r="F96" s="34">
        <f t="shared" si="20"/>
        <v>3.5907857142857137E-2</v>
      </c>
      <c r="G96" s="34">
        <f t="shared" si="21"/>
        <v>3.6183571428571426E-2</v>
      </c>
      <c r="H96">
        <v>0.26079999999999998</v>
      </c>
      <c r="I96">
        <v>-1.66E-2</v>
      </c>
      <c r="J96">
        <v>-2E-3</v>
      </c>
      <c r="K96" s="35">
        <f t="shared" si="22"/>
        <v>3.0328571428572815E-3</v>
      </c>
      <c r="L96" s="35">
        <f t="shared" si="23"/>
        <v>1.7983571428571429E-2</v>
      </c>
      <c r="M96" s="35">
        <f t="shared" si="23"/>
        <v>3.3835714285714294E-3</v>
      </c>
      <c r="N96">
        <v>0.29210000000000003</v>
      </c>
      <c r="O96">
        <v>-3.2000000000000002E-3</v>
      </c>
      <c r="P96">
        <v>2.0999999999999999E-3</v>
      </c>
      <c r="Q96" s="35">
        <f t="shared" si="24"/>
        <v>9.6150000000000402E-3</v>
      </c>
      <c r="R96" s="35">
        <f t="shared" si="25"/>
        <v>4.5835714285714299E-3</v>
      </c>
      <c r="S96" s="35">
        <f t="shared" si="25"/>
        <v>3.4835714285714292E-3</v>
      </c>
      <c r="T96">
        <v>0.30309999999999998</v>
      </c>
      <c r="U96">
        <v>-5.1499999999999997E-2</v>
      </c>
      <c r="V96">
        <v>1.03E-2</v>
      </c>
      <c r="W96" s="35">
        <f t="shared" si="26"/>
        <v>2.7478571428571297E-2</v>
      </c>
      <c r="X96" s="35">
        <f t="shared" si="27"/>
        <v>5.2883571428571426E-2</v>
      </c>
      <c r="Y96" s="35">
        <f t="shared" si="27"/>
        <v>1.1683571428571429E-2</v>
      </c>
      <c r="Z96">
        <v>0.26619999999999999</v>
      </c>
      <c r="AA96">
        <v>-3.5000000000000003E-2</v>
      </c>
      <c r="AB96">
        <v>4.0000000000000002E-4</v>
      </c>
      <c r="AC96" s="35">
        <f t="shared" si="28"/>
        <v>5.6678571428572799E-3</v>
      </c>
      <c r="AD96" s="35">
        <f t="shared" si="29"/>
        <v>3.6383571428571432E-2</v>
      </c>
      <c r="AE96" s="35">
        <f t="shared" si="29"/>
        <v>1.7835714285714293E-3</v>
      </c>
      <c r="AF96">
        <v>0.24540000000000001</v>
      </c>
      <c r="AG96">
        <v>6.7000000000000002E-3</v>
      </c>
      <c r="AH96">
        <v>-3.0999999999999999E-3</v>
      </c>
      <c r="AI96" s="35">
        <f t="shared" si="30"/>
        <v>6.6749999999998755E-3</v>
      </c>
      <c r="AJ96" s="35">
        <f t="shared" si="31"/>
        <v>8.0835714285714295E-3</v>
      </c>
      <c r="AK96" s="35">
        <f t="shared" si="31"/>
        <v>4.4835714285714288E-3</v>
      </c>
      <c r="AL96">
        <v>0.16969999999999999</v>
      </c>
      <c r="AM96">
        <v>-3.0000000000000001E-3</v>
      </c>
      <c r="AN96">
        <v>-1.9E-2</v>
      </c>
      <c r="AO96" s="35">
        <f t="shared" si="32"/>
        <v>4.1021428571429153E-3</v>
      </c>
      <c r="AP96" s="35">
        <f t="shared" si="33"/>
        <v>4.3835714285714294E-3</v>
      </c>
      <c r="AQ96" s="35">
        <f t="shared" si="33"/>
        <v>2.0383571428571428E-2</v>
      </c>
      <c r="AR96">
        <v>9.4700000000000006E-2</v>
      </c>
      <c r="AS96">
        <v>-1.0699999999999999E-2</v>
      </c>
      <c r="AT96">
        <v>2.5000000000000001E-3</v>
      </c>
      <c r="AU96" s="35">
        <f t="shared" si="34"/>
        <v>1.3304285714285727E-2</v>
      </c>
      <c r="AV96" s="35">
        <f t="shared" si="35"/>
        <v>1.208357142857143E-2</v>
      </c>
      <c r="AW96" s="35">
        <f t="shared" si="35"/>
        <v>3.8835714285714294E-3</v>
      </c>
      <c r="AX96">
        <v>0.1026</v>
      </c>
      <c r="AY96">
        <v>-4.0399999999999998E-2</v>
      </c>
      <c r="AZ96">
        <v>1.8100000000000002E-2</v>
      </c>
      <c r="BA96" s="35">
        <f t="shared" si="36"/>
        <v>5.6961428571428607E-2</v>
      </c>
      <c r="BB96" s="35">
        <f t="shared" si="37"/>
        <v>4.1783571428571427E-2</v>
      </c>
      <c r="BC96" s="35">
        <f t="shared" si="37"/>
        <v>1.948357142857143E-2</v>
      </c>
    </row>
    <row r="97" spans="1:55" ht="15">
      <c r="A97" s="1">
        <v>91</v>
      </c>
      <c r="B97">
        <v>0.25230000000000002</v>
      </c>
      <c r="C97">
        <v>9.1000000000000004E-3</v>
      </c>
      <c r="D97">
        <v>-2.8000000000000001E-2</v>
      </c>
      <c r="E97" s="34">
        <f t="shared" si="19"/>
        <v>3.4392142857142649E-2</v>
      </c>
      <c r="F97" s="34">
        <f t="shared" si="20"/>
        <v>2.5207857142857136E-2</v>
      </c>
      <c r="G97" s="34">
        <f t="shared" si="21"/>
        <v>2.9383571428571429E-2</v>
      </c>
      <c r="H97">
        <v>0.25090000000000001</v>
      </c>
      <c r="I97">
        <v>-1.3299999999999999E-2</v>
      </c>
      <c r="J97">
        <v>-9.7000000000000003E-3</v>
      </c>
      <c r="K97" s="35">
        <f t="shared" si="22"/>
        <v>1.2932857142857246E-2</v>
      </c>
      <c r="L97" s="35">
        <f t="shared" si="23"/>
        <v>1.4683571428571428E-2</v>
      </c>
      <c r="M97" s="35">
        <f t="shared" si="23"/>
        <v>1.1083571428571429E-2</v>
      </c>
      <c r="N97">
        <v>0.2873</v>
      </c>
      <c r="O97">
        <v>-7.4000000000000003E-3</v>
      </c>
      <c r="P97">
        <v>-6.9999999999999999E-4</v>
      </c>
      <c r="Q97" s="35">
        <f t="shared" si="24"/>
        <v>4.8150000000000137E-3</v>
      </c>
      <c r="R97" s="35">
        <f t="shared" si="25"/>
        <v>8.7835714285714288E-3</v>
      </c>
      <c r="S97" s="35">
        <f t="shared" si="25"/>
        <v>6.8357142857142933E-4</v>
      </c>
      <c r="T97">
        <v>0.29420000000000002</v>
      </c>
      <c r="U97">
        <v>-4.0500000000000001E-2</v>
      </c>
      <c r="V97">
        <v>1.0500000000000001E-2</v>
      </c>
      <c r="W97" s="35">
        <f t="shared" si="26"/>
        <v>1.8578571428571333E-2</v>
      </c>
      <c r="X97" s="35">
        <f t="shared" si="27"/>
        <v>4.188357142857143E-2</v>
      </c>
      <c r="Y97" s="35">
        <f t="shared" si="27"/>
        <v>1.1883571428571431E-2</v>
      </c>
      <c r="Z97">
        <v>0.27</v>
      </c>
      <c r="AA97">
        <v>-2.8299999999999999E-2</v>
      </c>
      <c r="AB97">
        <v>2.1600000000000001E-2</v>
      </c>
      <c r="AC97" s="35">
        <f t="shared" si="28"/>
        <v>1.8678571428572543E-3</v>
      </c>
      <c r="AD97" s="35">
        <f t="shared" si="29"/>
        <v>2.9683571428571427E-2</v>
      </c>
      <c r="AE97" s="35">
        <f t="shared" si="29"/>
        <v>2.298357142857143E-2</v>
      </c>
      <c r="AF97">
        <v>0.19939999999999999</v>
      </c>
      <c r="AG97">
        <v>3.6400000000000002E-2</v>
      </c>
      <c r="AH97">
        <v>2.46E-2</v>
      </c>
      <c r="AI97" s="35">
        <f t="shared" si="30"/>
        <v>5.2674999999999889E-2</v>
      </c>
      <c r="AJ97" s="35">
        <f t="shared" si="31"/>
        <v>3.778357142857143E-2</v>
      </c>
      <c r="AK97" s="35">
        <f t="shared" si="31"/>
        <v>2.5983571428571429E-2</v>
      </c>
      <c r="AL97">
        <v>0.18149999999999999</v>
      </c>
      <c r="AM97">
        <v>-5.3100000000000001E-2</v>
      </c>
      <c r="AN97">
        <v>-4.4999999999999997E-3</v>
      </c>
      <c r="AO97" s="35">
        <f t="shared" si="32"/>
        <v>7.6978571428570897E-3</v>
      </c>
      <c r="AP97" s="35">
        <f t="shared" si="33"/>
        <v>5.448357142857143E-2</v>
      </c>
      <c r="AQ97" s="35">
        <f t="shared" si="33"/>
        <v>5.883571428571429E-3</v>
      </c>
      <c r="AR97">
        <v>9.64E-2</v>
      </c>
      <c r="AS97">
        <v>-2.0500000000000001E-2</v>
      </c>
      <c r="AT97">
        <v>-3.8E-3</v>
      </c>
      <c r="AU97" s="35">
        <f t="shared" si="34"/>
        <v>1.1604285714285734E-2</v>
      </c>
      <c r="AV97" s="35">
        <f t="shared" si="35"/>
        <v>2.1883571428571429E-2</v>
      </c>
      <c r="AW97" s="35">
        <f t="shared" si="35"/>
        <v>5.1835714285714297E-3</v>
      </c>
      <c r="AX97">
        <v>0.17599999999999999</v>
      </c>
      <c r="AY97">
        <v>1.1599999999999999E-2</v>
      </c>
      <c r="AZ97">
        <v>-1.6400000000000001E-2</v>
      </c>
      <c r="BA97" s="35">
        <f t="shared" si="36"/>
        <v>1.6438571428571386E-2</v>
      </c>
      <c r="BB97" s="35">
        <f t="shared" si="37"/>
        <v>1.2983571428571428E-2</v>
      </c>
      <c r="BC97" s="35">
        <f t="shared" si="37"/>
        <v>1.778357142857143E-2</v>
      </c>
    </row>
    <row r="98" spans="1:55" ht="15">
      <c r="A98" s="1">
        <v>92</v>
      </c>
      <c r="B98">
        <v>0.2407</v>
      </c>
      <c r="C98">
        <v>2.18E-2</v>
      </c>
      <c r="D98">
        <v>-2.3699999999999999E-2</v>
      </c>
      <c r="E98" s="34">
        <f t="shared" si="19"/>
        <v>4.5992142857142676E-2</v>
      </c>
      <c r="F98" s="34">
        <f t="shared" si="20"/>
        <v>3.7907857142857132E-2</v>
      </c>
      <c r="G98" s="34">
        <f t="shared" si="21"/>
        <v>2.5083571428571427E-2</v>
      </c>
      <c r="H98">
        <v>0.27139999999999997</v>
      </c>
      <c r="I98">
        <v>-1.2200000000000001E-2</v>
      </c>
      <c r="J98">
        <v>7.4000000000000003E-3</v>
      </c>
      <c r="K98" s="35">
        <f t="shared" si="22"/>
        <v>7.5671428571427168E-3</v>
      </c>
      <c r="L98" s="35">
        <f t="shared" si="23"/>
        <v>1.3583571428571431E-2</v>
      </c>
      <c r="M98" s="35">
        <f t="shared" si="23"/>
        <v>8.7835714285714288E-3</v>
      </c>
      <c r="N98">
        <v>0.25140000000000001</v>
      </c>
      <c r="O98">
        <v>-5.4999999999999997E-3</v>
      </c>
      <c r="P98">
        <v>8.5000000000000006E-3</v>
      </c>
      <c r="Q98" s="35">
        <f t="shared" si="24"/>
        <v>3.1084999999999974E-2</v>
      </c>
      <c r="R98" s="35">
        <f t="shared" si="25"/>
        <v>6.883571428571429E-3</v>
      </c>
      <c r="S98" s="35">
        <f t="shared" si="25"/>
        <v>9.8835714285714291E-3</v>
      </c>
      <c r="T98">
        <v>0.2838</v>
      </c>
      <c r="U98">
        <v>-4.0099999999999997E-2</v>
      </c>
      <c r="V98">
        <v>2.07E-2</v>
      </c>
      <c r="W98" s="35">
        <f t="shared" si="26"/>
        <v>8.1785714285713129E-3</v>
      </c>
      <c r="X98" s="35">
        <f t="shared" si="27"/>
        <v>4.1483571428571425E-2</v>
      </c>
      <c r="Y98" s="35">
        <f t="shared" si="27"/>
        <v>2.2083571428571428E-2</v>
      </c>
      <c r="Z98">
        <v>0.253</v>
      </c>
      <c r="AA98">
        <v>-1.6899999999999998E-2</v>
      </c>
      <c r="AB98">
        <v>-1.1000000000000001E-3</v>
      </c>
      <c r="AC98" s="35">
        <f t="shared" si="28"/>
        <v>1.8867857142857269E-2</v>
      </c>
      <c r="AD98" s="35">
        <f t="shared" si="29"/>
        <v>1.8283571428571427E-2</v>
      </c>
      <c r="AE98" s="35">
        <f t="shared" si="29"/>
        <v>2.8357142857142925E-4</v>
      </c>
      <c r="AF98">
        <v>0.24740000000000001</v>
      </c>
      <c r="AG98">
        <v>-1.5E-3</v>
      </c>
      <c r="AH98">
        <v>1.12E-2</v>
      </c>
      <c r="AI98" s="35">
        <f t="shared" si="30"/>
        <v>4.6749999999998737E-3</v>
      </c>
      <c r="AJ98" s="35">
        <f t="shared" si="31"/>
        <v>2.8835714285714294E-3</v>
      </c>
      <c r="AK98" s="35">
        <f t="shared" si="31"/>
        <v>1.258357142857143E-2</v>
      </c>
      <c r="AL98">
        <v>0.16320000000000001</v>
      </c>
      <c r="AM98">
        <v>-2.3E-2</v>
      </c>
      <c r="AN98">
        <v>-8.8000000000000005E-3</v>
      </c>
      <c r="AO98" s="35">
        <f t="shared" si="32"/>
        <v>1.0602142857142893E-2</v>
      </c>
      <c r="AP98" s="35">
        <f t="shared" si="33"/>
        <v>2.4383571428571428E-2</v>
      </c>
      <c r="AQ98" s="35">
        <f t="shared" si="33"/>
        <v>1.0183571428571431E-2</v>
      </c>
      <c r="AR98">
        <v>5.33E-2</v>
      </c>
      <c r="AS98">
        <v>-7.1999999999999998E-3</v>
      </c>
      <c r="AT98">
        <v>-2.5999999999999999E-3</v>
      </c>
      <c r="AU98" s="35">
        <f t="shared" si="34"/>
        <v>5.4704285714285733E-2</v>
      </c>
      <c r="AV98" s="35">
        <f t="shared" si="35"/>
        <v>8.58357142857143E-3</v>
      </c>
      <c r="AW98" s="35">
        <f t="shared" si="35"/>
        <v>3.9835714285714292E-3</v>
      </c>
      <c r="AX98">
        <v>0.1641</v>
      </c>
      <c r="AY98">
        <v>-2.3699999999999999E-2</v>
      </c>
      <c r="AZ98">
        <v>-1.4500000000000001E-2</v>
      </c>
      <c r="BA98" s="35">
        <f t="shared" si="36"/>
        <v>4.5385714285713918E-3</v>
      </c>
      <c r="BB98" s="35">
        <f t="shared" si="37"/>
        <v>2.5083571428571427E-2</v>
      </c>
      <c r="BC98" s="35">
        <f t="shared" si="37"/>
        <v>1.5883571428571431E-2</v>
      </c>
    </row>
    <row r="99" spans="1:55" ht="15">
      <c r="A99" s="1">
        <v>93</v>
      </c>
      <c r="B99">
        <v>0.25979999999999998</v>
      </c>
      <c r="C99">
        <v>1.55E-2</v>
      </c>
      <c r="D99">
        <v>-3.1600000000000003E-2</v>
      </c>
      <c r="E99" s="34">
        <f t="shared" si="19"/>
        <v>2.6892142857142698E-2</v>
      </c>
      <c r="F99" s="34">
        <f t="shared" si="20"/>
        <v>3.1607857142857132E-2</v>
      </c>
      <c r="G99" s="34">
        <f t="shared" si="21"/>
        <v>3.2983571428571432E-2</v>
      </c>
      <c r="H99">
        <v>0.30270000000000002</v>
      </c>
      <c r="I99">
        <v>-2.1100000000000001E-2</v>
      </c>
      <c r="J99">
        <v>7.6E-3</v>
      </c>
      <c r="K99" s="35">
        <f t="shared" si="22"/>
        <v>3.8867142857142767E-2</v>
      </c>
      <c r="L99" s="35">
        <f t="shared" si="23"/>
        <v>2.2483571428571429E-2</v>
      </c>
      <c r="M99" s="35">
        <f t="shared" si="23"/>
        <v>8.9835714285714293E-3</v>
      </c>
      <c r="N99">
        <v>0.26850000000000002</v>
      </c>
      <c r="O99">
        <v>-2.4299999999999999E-2</v>
      </c>
      <c r="P99">
        <v>8.3000000000000001E-3</v>
      </c>
      <c r="Q99" s="35">
        <f t="shared" si="24"/>
        <v>1.398499999999997E-2</v>
      </c>
      <c r="R99" s="35">
        <f t="shared" si="25"/>
        <v>2.5683571428571427E-2</v>
      </c>
      <c r="S99" s="35">
        <f t="shared" si="25"/>
        <v>9.6835714285714303E-3</v>
      </c>
      <c r="T99">
        <v>0.26729999999999998</v>
      </c>
      <c r="U99">
        <v>-9.2999999999999992E-3</v>
      </c>
      <c r="V99">
        <v>0</v>
      </c>
      <c r="W99" s="35">
        <f t="shared" si="26"/>
        <v>8.3214285714287017E-3</v>
      </c>
      <c r="X99" s="35">
        <f t="shared" si="27"/>
        <v>1.0683571428571428E-2</v>
      </c>
      <c r="Y99" s="35">
        <f t="shared" si="27"/>
        <v>1.3835714285714293E-3</v>
      </c>
      <c r="Z99">
        <v>0.2606</v>
      </c>
      <c r="AA99">
        <v>-2.8199999999999999E-2</v>
      </c>
      <c r="AB99">
        <v>1.35E-2</v>
      </c>
      <c r="AC99" s="35">
        <f t="shared" si="28"/>
        <v>1.1267857142857274E-2</v>
      </c>
      <c r="AD99" s="35">
        <f t="shared" si="29"/>
        <v>2.9583571428571428E-2</v>
      </c>
      <c r="AE99" s="35">
        <f t="shared" si="29"/>
        <v>1.488357142857143E-2</v>
      </c>
      <c r="AF99">
        <v>0.2545</v>
      </c>
      <c r="AG99">
        <v>1.8200000000000001E-2</v>
      </c>
      <c r="AH99">
        <v>1.9699999999999999E-2</v>
      </c>
      <c r="AI99" s="35">
        <f t="shared" si="30"/>
        <v>2.4250000000001215E-3</v>
      </c>
      <c r="AJ99" s="35">
        <f t="shared" si="31"/>
        <v>1.9583571428571429E-2</v>
      </c>
      <c r="AK99" s="35">
        <f t="shared" si="31"/>
        <v>2.1083571428571427E-2</v>
      </c>
      <c r="AL99">
        <v>0.1147</v>
      </c>
      <c r="AM99">
        <v>-3.2199999999999999E-2</v>
      </c>
      <c r="AN99">
        <v>-8.3000000000000001E-3</v>
      </c>
      <c r="AO99" s="35">
        <f t="shared" si="32"/>
        <v>5.9102142857142909E-2</v>
      </c>
      <c r="AP99" s="35">
        <f t="shared" si="33"/>
        <v>3.3583571428571428E-2</v>
      </c>
      <c r="AQ99" s="35">
        <f t="shared" si="33"/>
        <v>9.6835714285714303E-3</v>
      </c>
      <c r="AR99">
        <v>5.3699999999999998E-2</v>
      </c>
      <c r="AS99">
        <v>8.9999999999999998E-4</v>
      </c>
      <c r="AT99">
        <v>3.2800000000000003E-2</v>
      </c>
      <c r="AU99" s="35">
        <f t="shared" si="34"/>
        <v>5.4304285714285735E-2</v>
      </c>
      <c r="AV99" s="35">
        <f t="shared" si="35"/>
        <v>2.2835714285714291E-3</v>
      </c>
      <c r="AW99" s="35">
        <f t="shared" si="35"/>
        <v>3.4183571428571431E-2</v>
      </c>
      <c r="AX99">
        <v>0.15429999999999999</v>
      </c>
      <c r="AY99">
        <v>1.5E-3</v>
      </c>
      <c r="AZ99">
        <v>-7.7999999999999996E-3</v>
      </c>
      <c r="BA99" s="35">
        <f t="shared" si="36"/>
        <v>5.2614285714286113E-3</v>
      </c>
      <c r="BB99" s="35">
        <f t="shared" si="37"/>
        <v>2.8835714285714294E-3</v>
      </c>
      <c r="BC99" s="35">
        <f t="shared" si="37"/>
        <v>9.1835714285714298E-3</v>
      </c>
    </row>
    <row r="100" spans="1:55" ht="15">
      <c r="A100" s="1">
        <v>94</v>
      </c>
      <c r="B100">
        <v>0.27579999999999999</v>
      </c>
      <c r="C100">
        <v>-5.0000000000000001E-4</v>
      </c>
      <c r="D100">
        <v>-2.2499999999999999E-2</v>
      </c>
      <c r="E100" s="34">
        <f t="shared" si="19"/>
        <v>1.0892142857142684E-2</v>
      </c>
      <c r="F100" s="34">
        <f t="shared" si="20"/>
        <v>1.5607857142857135E-2</v>
      </c>
      <c r="G100" s="34">
        <f t="shared" si="21"/>
        <v>2.3883571428571428E-2</v>
      </c>
      <c r="H100">
        <v>0.29459999999999997</v>
      </c>
      <c r="I100">
        <v>-3.9300000000000002E-2</v>
      </c>
      <c r="J100">
        <v>1.0800000000000001E-2</v>
      </c>
      <c r="K100" s="35">
        <f t="shared" si="22"/>
        <v>3.0767142857142715E-2</v>
      </c>
      <c r="L100" s="35">
        <f t="shared" si="23"/>
        <v>4.068357142857143E-2</v>
      </c>
      <c r="M100" s="35">
        <f t="shared" si="23"/>
        <v>1.2183571428571429E-2</v>
      </c>
      <c r="N100">
        <v>0.26569999999999999</v>
      </c>
      <c r="O100">
        <v>-2.0899999999999998E-2</v>
      </c>
      <c r="P100">
        <v>1.1000000000000001E-3</v>
      </c>
      <c r="Q100" s="35">
        <f t="shared" si="24"/>
        <v>1.6784999999999994E-2</v>
      </c>
      <c r="R100" s="35">
        <f t="shared" si="25"/>
        <v>2.2283571428571427E-2</v>
      </c>
      <c r="S100" s="35">
        <f t="shared" si="25"/>
        <v>2.4835714285714296E-3</v>
      </c>
      <c r="T100">
        <v>0.25519999999999998</v>
      </c>
      <c r="U100">
        <v>-1.8499999999999999E-2</v>
      </c>
      <c r="V100">
        <v>8.2000000000000007E-3</v>
      </c>
      <c r="W100" s="35">
        <f t="shared" si="26"/>
        <v>2.0421428571428701E-2</v>
      </c>
      <c r="X100" s="35">
        <f t="shared" si="27"/>
        <v>1.9883571428571428E-2</v>
      </c>
      <c r="Y100" s="35">
        <f t="shared" si="27"/>
        <v>9.5835714285714309E-3</v>
      </c>
      <c r="Z100">
        <v>0.27910000000000001</v>
      </c>
      <c r="AA100">
        <v>-1.2200000000000001E-2</v>
      </c>
      <c r="AB100">
        <v>1.0800000000000001E-2</v>
      </c>
      <c r="AC100" s="35">
        <f t="shared" si="28"/>
        <v>7.2321428571427426E-3</v>
      </c>
      <c r="AD100" s="35">
        <f t="shared" si="29"/>
        <v>1.3583571428571431E-2</v>
      </c>
      <c r="AE100" s="35">
        <f t="shared" si="29"/>
        <v>1.2183571428571429E-2</v>
      </c>
      <c r="AF100">
        <v>0.26790000000000003</v>
      </c>
      <c r="AG100">
        <v>8.3999999999999995E-3</v>
      </c>
      <c r="AH100">
        <v>3.0999999999999999E-3</v>
      </c>
      <c r="AI100" s="35">
        <f t="shared" si="30"/>
        <v>1.5825000000000145E-2</v>
      </c>
      <c r="AJ100" s="35">
        <f t="shared" si="31"/>
        <v>9.7835714285714297E-3</v>
      </c>
      <c r="AK100" s="35">
        <f t="shared" si="31"/>
        <v>4.4835714285714288E-3</v>
      </c>
      <c r="AL100">
        <v>0.1295</v>
      </c>
      <c r="AM100">
        <v>-5.91E-2</v>
      </c>
      <c r="AN100">
        <v>9.4000000000000004E-3</v>
      </c>
      <c r="AO100" s="35">
        <f t="shared" si="32"/>
        <v>4.4302142857142901E-2</v>
      </c>
      <c r="AP100" s="35">
        <f t="shared" si="33"/>
        <v>6.0483571428571428E-2</v>
      </c>
      <c r="AQ100" s="35">
        <f t="shared" si="33"/>
        <v>1.0783571428571431E-2</v>
      </c>
      <c r="AR100">
        <v>0.10489999999999999</v>
      </c>
      <c r="AS100">
        <v>-2.69E-2</v>
      </c>
      <c r="AT100">
        <v>-1.03E-2</v>
      </c>
      <c r="AU100" s="35">
        <f t="shared" si="34"/>
        <v>3.10428571428574E-3</v>
      </c>
      <c r="AV100" s="35">
        <f t="shared" si="35"/>
        <v>2.8283571428571429E-2</v>
      </c>
      <c r="AW100" s="35">
        <f t="shared" si="35"/>
        <v>1.1683571428571429E-2</v>
      </c>
      <c r="AX100">
        <v>0.159</v>
      </c>
      <c r="AY100">
        <v>-2.5999999999999999E-3</v>
      </c>
      <c r="AZ100">
        <v>5.7000000000000002E-3</v>
      </c>
      <c r="BA100" s="35">
        <f t="shared" si="36"/>
        <v>5.6142857142860159E-4</v>
      </c>
      <c r="BB100" s="35">
        <f t="shared" si="37"/>
        <v>3.9835714285714292E-3</v>
      </c>
      <c r="BC100" s="35">
        <f t="shared" si="37"/>
        <v>7.0835714285714295E-3</v>
      </c>
    </row>
    <row r="101" spans="1:55" ht="15">
      <c r="A101" s="1">
        <v>95</v>
      </c>
      <c r="B101">
        <v>0.26889999999999997</v>
      </c>
      <c r="C101">
        <v>-1.2999999999999999E-2</v>
      </c>
      <c r="D101">
        <v>-5.8999999999999999E-3</v>
      </c>
      <c r="E101" s="34">
        <f t="shared" si="19"/>
        <v>1.7792142857142701E-2</v>
      </c>
      <c r="F101" s="34">
        <f t="shared" si="20"/>
        <v>3.1078571428571362E-3</v>
      </c>
      <c r="G101" s="34">
        <f t="shared" si="21"/>
        <v>7.2835714285714292E-3</v>
      </c>
      <c r="H101">
        <v>0.29370000000000002</v>
      </c>
      <c r="I101">
        <v>-5.2999999999999999E-2</v>
      </c>
      <c r="J101">
        <v>7.4999999999999997E-3</v>
      </c>
      <c r="K101" s="35">
        <f t="shared" si="22"/>
        <v>2.9867142857142759E-2</v>
      </c>
      <c r="L101" s="35">
        <f t="shared" si="23"/>
        <v>5.4383571428571427E-2</v>
      </c>
      <c r="M101" s="35">
        <f t="shared" si="23"/>
        <v>8.8835714285714282E-3</v>
      </c>
      <c r="N101">
        <v>0.28710000000000002</v>
      </c>
      <c r="O101">
        <v>-1.49E-2</v>
      </c>
      <c r="P101">
        <v>2.7000000000000001E-3</v>
      </c>
      <c r="Q101" s="35">
        <f t="shared" si="24"/>
        <v>4.6150000000000357E-3</v>
      </c>
      <c r="R101" s="35">
        <f t="shared" si="25"/>
        <v>1.6283571428571429E-2</v>
      </c>
      <c r="S101" s="35">
        <f t="shared" si="25"/>
        <v>4.0835714285714295E-3</v>
      </c>
      <c r="T101">
        <v>0.28870000000000001</v>
      </c>
      <c r="U101">
        <v>-3.4599999999999999E-2</v>
      </c>
      <c r="V101">
        <v>-6.9999999999999999E-4</v>
      </c>
      <c r="W101" s="35">
        <f t="shared" si="26"/>
        <v>1.3078571428571328E-2</v>
      </c>
      <c r="X101" s="35">
        <f t="shared" si="27"/>
        <v>3.5983571428571427E-2</v>
      </c>
      <c r="Y101" s="35">
        <f t="shared" si="27"/>
        <v>6.8357142857142933E-4</v>
      </c>
      <c r="Z101">
        <v>0.29780000000000001</v>
      </c>
      <c r="AA101">
        <v>-4.5699999999999998E-2</v>
      </c>
      <c r="AB101">
        <v>1E-4</v>
      </c>
      <c r="AC101" s="35">
        <f t="shared" si="28"/>
        <v>2.5932142857142737E-2</v>
      </c>
      <c r="AD101" s="35">
        <f t="shared" si="29"/>
        <v>4.7083571428571426E-2</v>
      </c>
      <c r="AE101" s="35">
        <f t="shared" si="29"/>
        <v>1.4835714285714294E-3</v>
      </c>
      <c r="AF101">
        <v>0.2442</v>
      </c>
      <c r="AG101">
        <v>-2.4899999999999999E-2</v>
      </c>
      <c r="AH101">
        <v>5.4999999999999997E-3</v>
      </c>
      <c r="AI101" s="35">
        <f t="shared" si="30"/>
        <v>7.8749999999998821E-3</v>
      </c>
      <c r="AJ101" s="35">
        <f t="shared" si="31"/>
        <v>2.6283571428571427E-2</v>
      </c>
      <c r="AK101" s="35">
        <f t="shared" si="31"/>
        <v>6.883571428571429E-3</v>
      </c>
      <c r="AL101">
        <v>0.13339999999999999</v>
      </c>
      <c r="AM101">
        <v>-8.9999999999999998E-4</v>
      </c>
      <c r="AN101">
        <v>-1.1000000000000001E-3</v>
      </c>
      <c r="AO101" s="35">
        <f t="shared" si="32"/>
        <v>4.0402142857142914E-2</v>
      </c>
      <c r="AP101" s="35">
        <f t="shared" si="33"/>
        <v>4.8357142857142934E-4</v>
      </c>
      <c r="AQ101" s="35">
        <f t="shared" si="33"/>
        <v>2.8357142857142925E-4</v>
      </c>
      <c r="AR101">
        <v>0.14180000000000001</v>
      </c>
      <c r="AS101">
        <v>-4.5600000000000002E-2</v>
      </c>
      <c r="AT101">
        <v>3.8999999999999998E-3</v>
      </c>
      <c r="AU101" s="35">
        <f t="shared" si="34"/>
        <v>3.3795714285714276E-2</v>
      </c>
      <c r="AV101" s="35">
        <f t="shared" si="35"/>
        <v>4.698357142857143E-2</v>
      </c>
      <c r="AW101" s="35">
        <f t="shared" si="35"/>
        <v>5.2835714285714291E-3</v>
      </c>
      <c r="AX101">
        <v>0.14760000000000001</v>
      </c>
      <c r="AY101">
        <v>-4.8800000000000003E-2</v>
      </c>
      <c r="AZ101">
        <v>8.3999999999999995E-3</v>
      </c>
      <c r="BA101" s="35">
        <f t="shared" si="36"/>
        <v>1.1961428571428595E-2</v>
      </c>
      <c r="BB101" s="35">
        <f t="shared" si="37"/>
        <v>5.0183571428571432E-2</v>
      </c>
      <c r="BC101" s="35">
        <f t="shared" si="37"/>
        <v>9.7835714285714297E-3</v>
      </c>
    </row>
    <row r="102" spans="1:55" ht="15">
      <c r="A102" s="1">
        <v>96</v>
      </c>
      <c r="B102">
        <v>0.2492</v>
      </c>
      <c r="C102">
        <v>8.9999999999999993E-3</v>
      </c>
      <c r="D102">
        <v>0</v>
      </c>
      <c r="E102" s="34">
        <f t="shared" si="19"/>
        <v>3.7492142857142668E-2</v>
      </c>
      <c r="F102" s="34">
        <f t="shared" si="20"/>
        <v>2.5107857142857133E-2</v>
      </c>
      <c r="G102" s="34">
        <f t="shared" si="21"/>
        <v>1.3835714285714293E-3</v>
      </c>
      <c r="H102">
        <v>0.30180000000000001</v>
      </c>
      <c r="I102">
        <v>-2.6800000000000001E-2</v>
      </c>
      <c r="J102">
        <v>5.7000000000000002E-3</v>
      </c>
      <c r="K102" s="35">
        <f t="shared" si="22"/>
        <v>3.7967142857142755E-2</v>
      </c>
      <c r="L102" s="35">
        <f t="shared" si="23"/>
        <v>2.8183571428571429E-2</v>
      </c>
      <c r="M102" s="35">
        <f t="shared" si="23"/>
        <v>7.0835714285714295E-3</v>
      </c>
      <c r="N102">
        <v>0.30309999999999998</v>
      </c>
      <c r="O102">
        <v>-1.2E-2</v>
      </c>
      <c r="P102">
        <v>4.1999999999999997E-3</v>
      </c>
      <c r="Q102" s="35">
        <f t="shared" si="24"/>
        <v>2.0614999999999994E-2</v>
      </c>
      <c r="R102" s="35">
        <f t="shared" si="25"/>
        <v>1.3383571428571429E-2</v>
      </c>
      <c r="S102" s="35">
        <f t="shared" si="25"/>
        <v>5.5835714285714291E-3</v>
      </c>
      <c r="T102">
        <v>0.28310000000000002</v>
      </c>
      <c r="U102">
        <v>-4.2999999999999997E-2</v>
      </c>
      <c r="V102">
        <v>9.4999999999999998E-3</v>
      </c>
      <c r="W102" s="35">
        <f t="shared" si="26"/>
        <v>7.4785714285713345E-3</v>
      </c>
      <c r="X102" s="35">
        <f t="shared" si="27"/>
        <v>4.4383571428571425E-2</v>
      </c>
      <c r="Y102" s="35">
        <f t="shared" si="27"/>
        <v>1.088357142857143E-2</v>
      </c>
      <c r="Z102">
        <v>0.29139999999999999</v>
      </c>
      <c r="AA102">
        <v>-3.2399999999999998E-2</v>
      </c>
      <c r="AB102">
        <v>-6.7000000000000002E-3</v>
      </c>
      <c r="AC102" s="35">
        <f t="shared" si="28"/>
        <v>1.953214285714272E-2</v>
      </c>
      <c r="AD102" s="35">
        <f t="shared" si="29"/>
        <v>3.3783571428571427E-2</v>
      </c>
      <c r="AE102" s="35">
        <f t="shared" si="29"/>
        <v>8.0835714285714295E-3</v>
      </c>
      <c r="AF102">
        <v>0.2331</v>
      </c>
      <c r="AG102">
        <v>-2.8199999999999999E-2</v>
      </c>
      <c r="AH102">
        <v>-1.06E-2</v>
      </c>
      <c r="AI102" s="35">
        <f t="shared" si="30"/>
        <v>1.8974999999999881E-2</v>
      </c>
      <c r="AJ102" s="35">
        <f t="shared" si="31"/>
        <v>2.9583571428571428E-2</v>
      </c>
      <c r="AK102" s="35">
        <f t="shared" si="31"/>
        <v>1.198357142857143E-2</v>
      </c>
      <c r="AL102">
        <v>0.1421</v>
      </c>
      <c r="AM102">
        <v>-2.3199999999999998E-2</v>
      </c>
      <c r="AN102">
        <v>-4.8999999999999998E-3</v>
      </c>
      <c r="AO102" s="35">
        <f t="shared" si="32"/>
        <v>3.1702142857142901E-2</v>
      </c>
      <c r="AP102" s="35">
        <f t="shared" si="33"/>
        <v>2.4583571428571427E-2</v>
      </c>
      <c r="AQ102" s="35">
        <f t="shared" si="33"/>
        <v>6.2835714285714292E-3</v>
      </c>
      <c r="AR102">
        <v>0.12959999999999999</v>
      </c>
      <c r="AS102">
        <v>-6.7000000000000002E-3</v>
      </c>
      <c r="AT102">
        <v>-5.7000000000000002E-3</v>
      </c>
      <c r="AU102" s="35">
        <f t="shared" si="34"/>
        <v>2.159571428571426E-2</v>
      </c>
      <c r="AV102" s="35">
        <f t="shared" si="35"/>
        <v>8.0835714285714295E-3</v>
      </c>
      <c r="AW102" s="35">
        <f t="shared" si="35"/>
        <v>7.0835714285714295E-3</v>
      </c>
      <c r="AX102">
        <v>0.1128</v>
      </c>
      <c r="AY102">
        <v>2.1700000000000001E-2</v>
      </c>
      <c r="AZ102">
        <v>1.6299999999999999E-2</v>
      </c>
      <c r="BA102" s="35">
        <f t="shared" si="36"/>
        <v>4.6761428571428607E-2</v>
      </c>
      <c r="BB102" s="35">
        <f t="shared" si="37"/>
        <v>2.3083571428571429E-2</v>
      </c>
      <c r="BC102" s="35">
        <f t="shared" si="37"/>
        <v>1.7683571428571427E-2</v>
      </c>
    </row>
    <row r="103" spans="1:55" ht="15">
      <c r="A103" s="1">
        <v>97</v>
      </c>
      <c r="B103">
        <v>0.2452</v>
      </c>
      <c r="C103">
        <v>7.1000000000000004E-3</v>
      </c>
      <c r="D103">
        <v>-6.7999999999999996E-3</v>
      </c>
      <c r="E103" s="34">
        <f t="shared" si="19"/>
        <v>4.1492142857142672E-2</v>
      </c>
      <c r="F103" s="34">
        <f t="shared" si="20"/>
        <v>2.3207857142857134E-2</v>
      </c>
      <c r="G103" s="34">
        <f t="shared" si="21"/>
        <v>8.1835714285714289E-3</v>
      </c>
      <c r="H103">
        <v>0.3049</v>
      </c>
      <c r="I103">
        <v>-5.1400000000000001E-2</v>
      </c>
      <c r="J103">
        <v>-8.8999999999999999E-3</v>
      </c>
      <c r="K103" s="35">
        <f t="shared" si="22"/>
        <v>4.1067142857142747E-2</v>
      </c>
      <c r="L103" s="35">
        <f t="shared" si="23"/>
        <v>5.278357142857143E-2</v>
      </c>
      <c r="M103" s="35">
        <f t="shared" si="23"/>
        <v>1.028357142857143E-2</v>
      </c>
      <c r="N103">
        <v>0.28860000000000002</v>
      </c>
      <c r="O103">
        <v>3.0999999999999999E-3</v>
      </c>
      <c r="P103">
        <v>1.2500000000000001E-2</v>
      </c>
      <c r="Q103" s="35">
        <f t="shared" si="24"/>
        <v>6.1150000000000371E-3</v>
      </c>
      <c r="R103" s="35">
        <f t="shared" si="25"/>
        <v>4.4835714285714288E-3</v>
      </c>
      <c r="S103" s="35">
        <f t="shared" si="25"/>
        <v>1.3883571428571429E-2</v>
      </c>
      <c r="T103">
        <v>0.28610000000000002</v>
      </c>
      <c r="U103">
        <v>-4.4900000000000002E-2</v>
      </c>
      <c r="V103">
        <v>-5.8999999999999999E-3</v>
      </c>
      <c r="W103" s="35">
        <f t="shared" si="26"/>
        <v>1.0478571428571337E-2</v>
      </c>
      <c r="X103" s="35">
        <f t="shared" si="27"/>
        <v>4.6283571428571431E-2</v>
      </c>
      <c r="Y103" s="35">
        <f t="shared" si="27"/>
        <v>7.2835714285714292E-3</v>
      </c>
      <c r="Z103">
        <v>0.2762</v>
      </c>
      <c r="AA103">
        <v>-2.18E-2</v>
      </c>
      <c r="AB103">
        <v>-9.2999999999999992E-3</v>
      </c>
      <c r="AC103" s="35">
        <f t="shared" si="28"/>
        <v>4.332142857142729E-3</v>
      </c>
      <c r="AD103" s="35">
        <f t="shared" si="29"/>
        <v>2.3183571428571428E-2</v>
      </c>
      <c r="AE103" s="35">
        <f t="shared" si="29"/>
        <v>1.0683571428571428E-2</v>
      </c>
      <c r="AF103">
        <v>0.22900000000000001</v>
      </c>
      <c r="AG103">
        <v>-2.2599999999999999E-2</v>
      </c>
      <c r="AH103">
        <v>-4.0000000000000001E-3</v>
      </c>
      <c r="AI103" s="35">
        <f t="shared" si="30"/>
        <v>2.3074999999999873E-2</v>
      </c>
      <c r="AJ103" s="35">
        <f t="shared" si="31"/>
        <v>2.3983571428571427E-2</v>
      </c>
      <c r="AK103" s="35">
        <f t="shared" si="31"/>
        <v>5.3835714285714294E-3</v>
      </c>
      <c r="AL103">
        <v>0.1651</v>
      </c>
      <c r="AM103">
        <v>-8.8999999999999999E-3</v>
      </c>
      <c r="AN103">
        <v>-7.3000000000000001E-3</v>
      </c>
      <c r="AO103" s="35">
        <f t="shared" si="32"/>
        <v>8.7021428571429082E-3</v>
      </c>
      <c r="AP103" s="35">
        <f t="shared" si="33"/>
        <v>1.028357142857143E-2</v>
      </c>
      <c r="AQ103" s="35">
        <f t="shared" si="33"/>
        <v>8.6835714285714294E-3</v>
      </c>
      <c r="AR103">
        <v>9.0200000000000002E-2</v>
      </c>
      <c r="AS103">
        <v>1.6799999999999999E-2</v>
      </c>
      <c r="AT103">
        <v>2.46E-2</v>
      </c>
      <c r="AU103" s="35">
        <f t="shared" si="34"/>
        <v>1.7804285714285731E-2</v>
      </c>
      <c r="AV103" s="35">
        <f t="shared" si="35"/>
        <v>1.8183571428571427E-2</v>
      </c>
      <c r="AW103" s="35">
        <f t="shared" si="35"/>
        <v>2.5983571428571429E-2</v>
      </c>
      <c r="AX103">
        <v>0.107</v>
      </c>
      <c r="AY103">
        <v>-2.0400000000000001E-2</v>
      </c>
      <c r="AZ103">
        <v>1.8700000000000001E-2</v>
      </c>
      <c r="BA103" s="35">
        <f t="shared" si="36"/>
        <v>5.2561428571428606E-2</v>
      </c>
      <c r="BB103" s="35">
        <f t="shared" si="37"/>
        <v>2.178357142857143E-2</v>
      </c>
      <c r="BC103" s="35">
        <f t="shared" si="37"/>
        <v>2.008357142857143E-2</v>
      </c>
    </row>
    <row r="104" spans="1:55" ht="15">
      <c r="A104" s="1">
        <v>98</v>
      </c>
      <c r="B104">
        <v>0.25159999999999999</v>
      </c>
      <c r="C104">
        <v>-8.0000000000000004E-4</v>
      </c>
      <c r="D104">
        <v>-5.0000000000000001E-3</v>
      </c>
      <c r="E104" s="34">
        <f t="shared" si="19"/>
        <v>3.5092142857142683E-2</v>
      </c>
      <c r="F104" s="34">
        <f t="shared" si="20"/>
        <v>1.5307857142857135E-2</v>
      </c>
      <c r="G104" s="34">
        <f t="shared" si="21"/>
        <v>6.3835714285714294E-3</v>
      </c>
      <c r="H104">
        <v>0.28339999999999999</v>
      </c>
      <c r="I104">
        <v>-2.3099999999999999E-2</v>
      </c>
      <c r="J104">
        <v>-1.23E-2</v>
      </c>
      <c r="K104" s="35">
        <f t="shared" si="22"/>
        <v>1.9567142857142727E-2</v>
      </c>
      <c r="L104" s="35">
        <f t="shared" si="23"/>
        <v>2.4483571428571427E-2</v>
      </c>
      <c r="M104" s="35">
        <f t="shared" si="23"/>
        <v>1.368357142857143E-2</v>
      </c>
      <c r="N104">
        <v>0.28599999999999998</v>
      </c>
      <c r="O104">
        <v>-2.46E-2</v>
      </c>
      <c r="P104">
        <v>2.5499999999999998E-2</v>
      </c>
      <c r="Q104" s="35">
        <f t="shared" si="24"/>
        <v>3.5149999999999904E-3</v>
      </c>
      <c r="R104" s="35">
        <f t="shared" si="25"/>
        <v>2.5983571428571429E-2</v>
      </c>
      <c r="S104" s="35">
        <f t="shared" si="25"/>
        <v>2.6883571428571427E-2</v>
      </c>
      <c r="T104">
        <v>0.27539999999999998</v>
      </c>
      <c r="U104">
        <v>-3.7900000000000003E-2</v>
      </c>
      <c r="V104">
        <v>-8.3000000000000001E-3</v>
      </c>
      <c r="W104" s="35">
        <f t="shared" si="26"/>
        <v>2.2142857142870565E-4</v>
      </c>
      <c r="X104" s="35">
        <f t="shared" si="27"/>
        <v>3.9283571428571432E-2</v>
      </c>
      <c r="Y104" s="35">
        <f t="shared" si="27"/>
        <v>9.6835714285714303E-3</v>
      </c>
      <c r="Z104">
        <v>0.25659999999999999</v>
      </c>
      <c r="AA104">
        <v>-2.1000000000000001E-2</v>
      </c>
      <c r="AB104">
        <v>1.0999999999999999E-2</v>
      </c>
      <c r="AC104" s="35">
        <f t="shared" si="28"/>
        <v>1.5267857142857277E-2</v>
      </c>
      <c r="AD104" s="35">
        <f t="shared" si="29"/>
        <v>2.238357142857143E-2</v>
      </c>
      <c r="AE104" s="35">
        <f t="shared" si="29"/>
        <v>1.2383571428571428E-2</v>
      </c>
      <c r="AF104">
        <v>0.2366</v>
      </c>
      <c r="AG104">
        <v>-4.7199999999999999E-2</v>
      </c>
      <c r="AH104">
        <v>8.8999999999999999E-3</v>
      </c>
      <c r="AI104" s="35">
        <f t="shared" si="30"/>
        <v>1.5474999999999878E-2</v>
      </c>
      <c r="AJ104" s="35">
        <f t="shared" si="31"/>
        <v>4.8583571428571427E-2</v>
      </c>
      <c r="AK104" s="35">
        <f t="shared" si="31"/>
        <v>1.028357142857143E-2</v>
      </c>
      <c r="AL104">
        <v>0.16420000000000001</v>
      </c>
      <c r="AM104">
        <v>-1.01E-2</v>
      </c>
      <c r="AN104">
        <v>-1.1900000000000001E-2</v>
      </c>
      <c r="AO104" s="35">
        <f t="shared" si="32"/>
        <v>9.6021428571428924E-3</v>
      </c>
      <c r="AP104" s="35">
        <f t="shared" si="33"/>
        <v>1.148357142857143E-2</v>
      </c>
      <c r="AQ104" s="35">
        <f t="shared" si="33"/>
        <v>1.3283571428571429E-2</v>
      </c>
      <c r="AR104">
        <v>9.8299999999999998E-2</v>
      </c>
      <c r="AS104">
        <v>-1.5900000000000001E-2</v>
      </c>
      <c r="AT104">
        <v>2.8999999999999998E-3</v>
      </c>
      <c r="AU104" s="35">
        <f t="shared" si="34"/>
        <v>9.7042857142857347E-3</v>
      </c>
      <c r="AV104" s="35">
        <f t="shared" si="35"/>
        <v>1.7283571428571429E-2</v>
      </c>
      <c r="AW104" s="35">
        <f t="shared" si="35"/>
        <v>4.2835714285714291E-3</v>
      </c>
      <c r="AX104">
        <v>0.1731</v>
      </c>
      <c r="AY104">
        <v>-4.3900000000000002E-2</v>
      </c>
      <c r="AZ104">
        <v>-1.18E-2</v>
      </c>
      <c r="BA104" s="35">
        <f t="shared" si="36"/>
        <v>1.35385714285714E-2</v>
      </c>
      <c r="BB104" s="35">
        <f t="shared" si="37"/>
        <v>4.528357142857143E-2</v>
      </c>
      <c r="BC104" s="35">
        <f t="shared" si="37"/>
        <v>1.318357142857143E-2</v>
      </c>
    </row>
    <row r="105" spans="1:55" ht="15">
      <c r="A105" s="1">
        <v>99</v>
      </c>
      <c r="B105">
        <v>0.25929999999999997</v>
      </c>
      <c r="C105">
        <v>5.7999999999999996E-3</v>
      </c>
      <c r="D105">
        <v>-2.3699999999999999E-2</v>
      </c>
      <c r="E105" s="34">
        <f t="shared" si="19"/>
        <v>2.7392142857142698E-2</v>
      </c>
      <c r="F105" s="34">
        <f t="shared" si="20"/>
        <v>2.1907857142857135E-2</v>
      </c>
      <c r="G105" s="34">
        <f t="shared" si="21"/>
        <v>2.5083571428571427E-2</v>
      </c>
      <c r="H105">
        <v>0.2974</v>
      </c>
      <c r="I105">
        <v>-3.9399999999999998E-2</v>
      </c>
      <c r="J105">
        <v>-1.8599999999999998E-2</v>
      </c>
      <c r="K105" s="35">
        <f t="shared" si="22"/>
        <v>3.356714285714274E-2</v>
      </c>
      <c r="L105" s="35">
        <f t="shared" si="23"/>
        <v>4.0783571428571426E-2</v>
      </c>
      <c r="M105" s="35">
        <f t="shared" si="23"/>
        <v>1.9983571428571427E-2</v>
      </c>
      <c r="N105">
        <v>0.28949999999999998</v>
      </c>
      <c r="O105">
        <v>-1.0699999999999999E-2</v>
      </c>
      <c r="P105">
        <v>1.72E-2</v>
      </c>
      <c r="Q105" s="35">
        <f t="shared" si="24"/>
        <v>7.0149999999999935E-3</v>
      </c>
      <c r="R105" s="35">
        <f t="shared" si="25"/>
        <v>1.208357142857143E-2</v>
      </c>
      <c r="S105" s="35">
        <f t="shared" si="25"/>
        <v>1.8583571428571428E-2</v>
      </c>
      <c r="T105">
        <v>0.28639999999999999</v>
      </c>
      <c r="U105">
        <v>-3.3500000000000002E-2</v>
      </c>
      <c r="V105">
        <v>6.7000000000000002E-3</v>
      </c>
      <c r="W105" s="35">
        <f t="shared" si="26"/>
        <v>1.0778571428571304E-2</v>
      </c>
      <c r="X105" s="35">
        <f t="shared" si="27"/>
        <v>3.488357142857143E-2</v>
      </c>
      <c r="Y105" s="35">
        <f t="shared" si="27"/>
        <v>8.0835714285714295E-3</v>
      </c>
      <c r="Z105">
        <v>0.27600000000000002</v>
      </c>
      <c r="AA105">
        <v>-2.76E-2</v>
      </c>
      <c r="AB105">
        <v>1.7500000000000002E-2</v>
      </c>
      <c r="AC105" s="35">
        <f t="shared" si="28"/>
        <v>4.132142857142751E-3</v>
      </c>
      <c r="AD105" s="35">
        <f t="shared" si="29"/>
        <v>2.8983571428571428E-2</v>
      </c>
      <c r="AE105" s="35">
        <f t="shared" si="29"/>
        <v>1.888357142857143E-2</v>
      </c>
      <c r="AF105">
        <v>0.23200000000000001</v>
      </c>
      <c r="AG105">
        <v>-3.9699999999999999E-2</v>
      </c>
      <c r="AH105">
        <v>2.06E-2</v>
      </c>
      <c r="AI105" s="35">
        <f t="shared" si="30"/>
        <v>2.0074999999999871E-2</v>
      </c>
      <c r="AJ105" s="35">
        <f t="shared" si="31"/>
        <v>4.1083571428571428E-2</v>
      </c>
      <c r="AK105" s="35">
        <f t="shared" si="31"/>
        <v>2.1983571428571429E-2</v>
      </c>
      <c r="AL105">
        <v>0.16550000000000001</v>
      </c>
      <c r="AM105">
        <v>-1.8E-3</v>
      </c>
      <c r="AN105">
        <v>4.8999999999999998E-3</v>
      </c>
      <c r="AO105" s="35">
        <f t="shared" si="32"/>
        <v>8.3021428571428968E-3</v>
      </c>
      <c r="AP105" s="35">
        <f t="shared" si="33"/>
        <v>3.1835714285714293E-3</v>
      </c>
      <c r="AQ105" s="35">
        <f t="shared" si="33"/>
        <v>6.2835714285714292E-3</v>
      </c>
      <c r="AR105">
        <v>0.1585</v>
      </c>
      <c r="AS105">
        <v>-2.3300000000000001E-2</v>
      </c>
      <c r="AT105">
        <v>-1.41E-2</v>
      </c>
      <c r="AU105" s="35">
        <f t="shared" si="34"/>
        <v>5.0495714285714269E-2</v>
      </c>
      <c r="AV105" s="35">
        <f t="shared" si="35"/>
        <v>2.468357142857143E-2</v>
      </c>
      <c r="AW105" s="35">
        <f t="shared" si="35"/>
        <v>1.548357142857143E-2</v>
      </c>
      <c r="AX105">
        <v>0.14380000000000001</v>
      </c>
      <c r="AY105">
        <v>1.38E-2</v>
      </c>
      <c r="AZ105">
        <v>2.87E-2</v>
      </c>
      <c r="BA105" s="35">
        <f t="shared" si="36"/>
        <v>1.5761428571428593E-2</v>
      </c>
      <c r="BB105" s="35">
        <f t="shared" si="37"/>
        <v>1.5183571428571428E-2</v>
      </c>
      <c r="BC105" s="35">
        <f t="shared" si="37"/>
        <v>3.0083571428571428E-2</v>
      </c>
    </row>
    <row r="106" spans="1:55" ht="15">
      <c r="A106" s="1">
        <v>100</v>
      </c>
      <c r="B106">
        <v>0.25380000000000003</v>
      </c>
      <c r="C106">
        <v>5.9999999999999995E-4</v>
      </c>
      <c r="D106">
        <v>-1.01E-2</v>
      </c>
      <c r="E106" s="34">
        <f t="shared" si="19"/>
        <v>3.2892142857142648E-2</v>
      </c>
      <c r="F106" s="34">
        <f t="shared" si="20"/>
        <v>1.6707857142857135E-2</v>
      </c>
      <c r="G106" s="34">
        <f t="shared" si="21"/>
        <v>1.148357142857143E-2</v>
      </c>
      <c r="H106">
        <v>0.27989999999999998</v>
      </c>
      <c r="I106">
        <v>-2.23E-2</v>
      </c>
      <c r="J106">
        <v>-2.4199999999999999E-2</v>
      </c>
      <c r="K106" s="35">
        <f t="shared" si="22"/>
        <v>1.6067142857142724E-2</v>
      </c>
      <c r="L106" s="35">
        <f t="shared" si="23"/>
        <v>2.3683571428571429E-2</v>
      </c>
      <c r="M106" s="35">
        <f t="shared" si="23"/>
        <v>2.5583571428571428E-2</v>
      </c>
      <c r="N106">
        <v>0.29089999999999999</v>
      </c>
      <c r="O106">
        <v>-1.09E-2</v>
      </c>
      <c r="P106">
        <v>1.4E-2</v>
      </c>
      <c r="Q106" s="35">
        <f t="shared" si="24"/>
        <v>8.4150000000000058E-3</v>
      </c>
      <c r="R106" s="35">
        <f t="shared" si="25"/>
        <v>1.2283571428571428E-2</v>
      </c>
      <c r="S106" s="35">
        <f t="shared" si="25"/>
        <v>1.538357142857143E-2</v>
      </c>
      <c r="T106">
        <v>0.30370000000000003</v>
      </c>
      <c r="U106">
        <v>-0.03</v>
      </c>
      <c r="V106">
        <v>-7.0000000000000001E-3</v>
      </c>
      <c r="W106" s="35">
        <f t="shared" si="26"/>
        <v>2.8078571428571342E-2</v>
      </c>
      <c r="X106" s="35">
        <f t="shared" si="27"/>
        <v>3.1383571428571427E-2</v>
      </c>
      <c r="Y106" s="35">
        <f t="shared" si="27"/>
        <v>8.3835714285714295E-3</v>
      </c>
      <c r="Z106">
        <v>0.27960000000000002</v>
      </c>
      <c r="AA106">
        <v>-3.3300000000000003E-2</v>
      </c>
      <c r="AB106">
        <v>1.34E-2</v>
      </c>
      <c r="AC106" s="35">
        <f t="shared" si="28"/>
        <v>7.7321428571427431E-3</v>
      </c>
      <c r="AD106" s="35">
        <f t="shared" si="29"/>
        <v>3.4683571428571432E-2</v>
      </c>
      <c r="AE106" s="35">
        <f t="shared" si="29"/>
        <v>1.4783571428571431E-2</v>
      </c>
      <c r="AF106">
        <v>0.23089999999999999</v>
      </c>
      <c r="AG106">
        <v>-3.8800000000000001E-2</v>
      </c>
      <c r="AH106">
        <v>1.5599999999999999E-2</v>
      </c>
      <c r="AI106" s="35">
        <f t="shared" si="30"/>
        <v>2.1174999999999888E-2</v>
      </c>
      <c r="AJ106" s="35">
        <f t="shared" si="31"/>
        <v>4.018357142857143E-2</v>
      </c>
      <c r="AK106" s="35">
        <f t="shared" si="31"/>
        <v>1.6983571428571428E-2</v>
      </c>
      <c r="AL106">
        <v>0.16619999999999999</v>
      </c>
      <c r="AM106">
        <v>-5.7700000000000001E-2</v>
      </c>
      <c r="AN106">
        <v>1.7100000000000001E-2</v>
      </c>
      <c r="AO106" s="35">
        <f t="shared" si="32"/>
        <v>7.6021428571429184E-3</v>
      </c>
      <c r="AP106" s="35">
        <f t="shared" si="33"/>
        <v>5.908357142857143E-2</v>
      </c>
      <c r="AQ106" s="35">
        <f t="shared" si="33"/>
        <v>1.8483571428571429E-2</v>
      </c>
      <c r="AR106">
        <v>0.13270000000000001</v>
      </c>
      <c r="AS106">
        <v>-2.69E-2</v>
      </c>
      <c r="AT106">
        <v>-6.9999999999999999E-4</v>
      </c>
      <c r="AU106" s="35">
        <f t="shared" si="34"/>
        <v>2.4695714285714279E-2</v>
      </c>
      <c r="AV106" s="35">
        <f t="shared" si="35"/>
        <v>2.8283571428571429E-2</v>
      </c>
      <c r="AW106" s="35">
        <f t="shared" si="35"/>
        <v>6.8357142857142933E-4</v>
      </c>
      <c r="AX106">
        <v>0.20619999999999999</v>
      </c>
      <c r="AY106">
        <v>-3.8899999999999997E-2</v>
      </c>
      <c r="AZ106">
        <v>-2.8299999999999999E-2</v>
      </c>
      <c r="BA106" s="35">
        <f t="shared" si="36"/>
        <v>4.663857142857139E-2</v>
      </c>
      <c r="BB106" s="35">
        <f t="shared" si="37"/>
        <v>4.0283571428571426E-2</v>
      </c>
      <c r="BC106" s="35">
        <f t="shared" si="37"/>
        <v>2.9683571428571427E-2</v>
      </c>
    </row>
    <row r="107" spans="1:55" ht="15">
      <c r="A107" s="1">
        <v>101</v>
      </c>
      <c r="B107">
        <v>0.25669999999999998</v>
      </c>
      <c r="C107">
        <v>-3.0000000000000001E-3</v>
      </c>
      <c r="D107">
        <v>-5.0000000000000001E-4</v>
      </c>
      <c r="E107" s="34">
        <f t="shared" si="19"/>
        <v>2.999214285714269E-2</v>
      </c>
      <c r="F107" s="34">
        <f t="shared" si="20"/>
        <v>1.3107857142857136E-2</v>
      </c>
      <c r="G107" s="34">
        <f t="shared" si="21"/>
        <v>8.8357142857142931E-4</v>
      </c>
      <c r="H107">
        <v>0.27139999999999997</v>
      </c>
      <c r="I107">
        <v>-5.1799999999999999E-2</v>
      </c>
      <c r="J107">
        <v>0</v>
      </c>
      <c r="K107" s="35">
        <f t="shared" si="22"/>
        <v>7.5671428571427168E-3</v>
      </c>
      <c r="L107" s="35">
        <f t="shared" si="23"/>
        <v>5.3183571428571427E-2</v>
      </c>
      <c r="M107" s="35">
        <f t="shared" si="23"/>
        <v>1.3835714285714293E-3</v>
      </c>
      <c r="N107">
        <v>0.30790000000000001</v>
      </c>
      <c r="O107">
        <v>-1.06E-2</v>
      </c>
      <c r="P107">
        <v>1.3599999999999999E-2</v>
      </c>
      <c r="Q107" s="35">
        <f t="shared" si="24"/>
        <v>2.5415000000000021E-2</v>
      </c>
      <c r="R107" s="35">
        <f t="shared" si="25"/>
        <v>1.198357142857143E-2</v>
      </c>
      <c r="S107" s="35">
        <f t="shared" si="25"/>
        <v>1.4983571428571429E-2</v>
      </c>
      <c r="T107">
        <v>0.31969999999999998</v>
      </c>
      <c r="U107">
        <v>-2.9600000000000001E-2</v>
      </c>
      <c r="V107">
        <v>9.7999999999999997E-3</v>
      </c>
      <c r="W107" s="35">
        <f t="shared" si="26"/>
        <v>4.40785714285713E-2</v>
      </c>
      <c r="X107" s="35">
        <f t="shared" si="27"/>
        <v>3.098357142857143E-2</v>
      </c>
      <c r="Y107" s="35">
        <f t="shared" si="27"/>
        <v>1.1183571428571428E-2</v>
      </c>
      <c r="Z107">
        <v>0.27639999999999998</v>
      </c>
      <c r="AA107">
        <v>-2.63E-2</v>
      </c>
      <c r="AB107">
        <v>4.0000000000000002E-4</v>
      </c>
      <c r="AC107" s="35">
        <f t="shared" si="28"/>
        <v>4.5321428571427069E-3</v>
      </c>
      <c r="AD107" s="35">
        <f t="shared" si="29"/>
        <v>2.7683571428571429E-2</v>
      </c>
      <c r="AE107" s="35">
        <f t="shared" si="29"/>
        <v>1.7835714285714293E-3</v>
      </c>
      <c r="AF107">
        <v>0.22639999999999999</v>
      </c>
      <c r="AG107">
        <v>-3.2099999999999997E-2</v>
      </c>
      <c r="AH107">
        <v>1.54E-2</v>
      </c>
      <c r="AI107" s="35">
        <f t="shared" si="30"/>
        <v>2.5674999999999892E-2</v>
      </c>
      <c r="AJ107" s="35">
        <f t="shared" si="31"/>
        <v>3.3483571428571425E-2</v>
      </c>
      <c r="AK107" s="35">
        <f t="shared" si="31"/>
        <v>1.6783571428571429E-2</v>
      </c>
      <c r="AL107">
        <v>0.23230000000000001</v>
      </c>
      <c r="AM107">
        <v>-2.5100000000000001E-2</v>
      </c>
      <c r="AN107">
        <v>-1.9E-2</v>
      </c>
      <c r="AO107" s="35">
        <f t="shared" si="32"/>
        <v>5.8497857142857101E-2</v>
      </c>
      <c r="AP107" s="35">
        <f t="shared" si="33"/>
        <v>2.6483571428571429E-2</v>
      </c>
      <c r="AQ107" s="35">
        <f t="shared" si="33"/>
        <v>2.0383571428571428E-2</v>
      </c>
      <c r="AR107">
        <v>0.1547</v>
      </c>
      <c r="AS107">
        <v>8.6E-3</v>
      </c>
      <c r="AT107">
        <v>5.3E-3</v>
      </c>
      <c r="AU107" s="35">
        <f t="shared" si="34"/>
        <v>4.6695714285714271E-2</v>
      </c>
      <c r="AV107" s="35">
        <f t="shared" si="35"/>
        <v>9.9835714285714285E-3</v>
      </c>
      <c r="AW107" s="35">
        <f t="shared" si="35"/>
        <v>6.6835714285714293E-3</v>
      </c>
      <c r="AX107">
        <v>0.17180000000000001</v>
      </c>
      <c r="AY107">
        <v>-8.5800000000000001E-2</v>
      </c>
      <c r="AZ107">
        <v>-2.8400000000000002E-2</v>
      </c>
      <c r="BA107" s="35">
        <f t="shared" si="36"/>
        <v>1.2238571428571404E-2</v>
      </c>
      <c r="BB107" s="35">
        <f t="shared" si="37"/>
        <v>8.718357142857143E-2</v>
      </c>
      <c r="BC107" s="35">
        <f t="shared" si="37"/>
        <v>2.978357142857143E-2</v>
      </c>
    </row>
    <row r="108" spans="1:55" ht="15">
      <c r="A108" s="1">
        <v>102</v>
      </c>
      <c r="B108">
        <v>0.28839999999999999</v>
      </c>
      <c r="C108">
        <v>-3.15E-2</v>
      </c>
      <c r="D108">
        <v>-6.9999999999999999E-4</v>
      </c>
      <c r="E108" s="34">
        <f t="shared" si="19"/>
        <v>1.7078571428573164E-3</v>
      </c>
      <c r="F108" s="34">
        <f t="shared" si="20"/>
        <v>4.7607857142857132E-2</v>
      </c>
      <c r="G108" s="34">
        <f t="shared" si="21"/>
        <v>6.8357142857142933E-4</v>
      </c>
      <c r="H108">
        <v>0.28060000000000002</v>
      </c>
      <c r="I108">
        <v>-4.6899999999999997E-2</v>
      </c>
      <c r="J108">
        <v>-3.5099999999999999E-2</v>
      </c>
      <c r="K108" s="35">
        <f t="shared" si="22"/>
        <v>1.6767142857142758E-2</v>
      </c>
      <c r="L108" s="35">
        <f t="shared" si="23"/>
        <v>4.8283571428571426E-2</v>
      </c>
      <c r="M108" s="35">
        <f t="shared" si="23"/>
        <v>3.6483571428571428E-2</v>
      </c>
      <c r="N108">
        <v>0.30990000000000001</v>
      </c>
      <c r="O108">
        <v>-3.0999999999999999E-3</v>
      </c>
      <c r="P108">
        <v>6.1999999999999998E-3</v>
      </c>
      <c r="Q108" s="35">
        <f t="shared" si="24"/>
        <v>2.7415000000000023E-2</v>
      </c>
      <c r="R108" s="35">
        <f t="shared" si="25"/>
        <v>4.4835714285714288E-3</v>
      </c>
      <c r="S108" s="35">
        <f t="shared" si="25"/>
        <v>7.5835714285714291E-3</v>
      </c>
      <c r="T108">
        <v>0.30909999999999999</v>
      </c>
      <c r="U108">
        <v>-3.1099999999999999E-2</v>
      </c>
      <c r="V108">
        <v>-2E-3</v>
      </c>
      <c r="W108" s="35">
        <f t="shared" si="26"/>
        <v>3.3478571428571302E-2</v>
      </c>
      <c r="X108" s="35">
        <f t="shared" si="27"/>
        <v>3.2483571428571431E-2</v>
      </c>
      <c r="Y108" s="35">
        <f t="shared" si="27"/>
        <v>3.3835714285714294E-3</v>
      </c>
      <c r="Z108">
        <v>0.29249999999999998</v>
      </c>
      <c r="AA108">
        <v>-2.3699999999999999E-2</v>
      </c>
      <c r="AB108">
        <v>-1.3299999999999999E-2</v>
      </c>
      <c r="AC108" s="35">
        <f t="shared" si="28"/>
        <v>2.063214285714271E-2</v>
      </c>
      <c r="AD108" s="35">
        <f t="shared" si="29"/>
        <v>2.5083571428571427E-2</v>
      </c>
      <c r="AE108" s="35">
        <f t="shared" si="29"/>
        <v>1.4683571428571428E-2</v>
      </c>
      <c r="AF108">
        <v>0.20269999999999999</v>
      </c>
      <c r="AG108">
        <v>-1.4999999999999999E-2</v>
      </c>
      <c r="AH108">
        <v>-7.7000000000000002E-3</v>
      </c>
      <c r="AI108" s="35">
        <f t="shared" si="30"/>
        <v>4.9374999999999891E-2</v>
      </c>
      <c r="AJ108" s="35">
        <f t="shared" si="31"/>
        <v>1.6383571428571428E-2</v>
      </c>
      <c r="AK108" s="35">
        <f t="shared" si="31"/>
        <v>9.0835714285714304E-3</v>
      </c>
      <c r="AL108">
        <v>0.21540000000000001</v>
      </c>
      <c r="AM108">
        <v>-5.5399999999999998E-2</v>
      </c>
      <c r="AN108">
        <v>-1.03E-2</v>
      </c>
      <c r="AO108" s="35">
        <f t="shared" si="32"/>
        <v>4.1597857142857103E-2</v>
      </c>
      <c r="AP108" s="35">
        <f t="shared" si="33"/>
        <v>5.6783571428571426E-2</v>
      </c>
      <c r="AQ108" s="35">
        <f t="shared" si="33"/>
        <v>1.1683571428571429E-2</v>
      </c>
      <c r="AR108">
        <v>0.13589999999999999</v>
      </c>
      <c r="AS108">
        <v>-3.4099999999999998E-2</v>
      </c>
      <c r="AT108">
        <v>-2E-3</v>
      </c>
      <c r="AU108" s="35">
        <f t="shared" si="34"/>
        <v>2.789571428571426E-2</v>
      </c>
      <c r="AV108" s="35">
        <f t="shared" si="35"/>
        <v>3.5483571428571427E-2</v>
      </c>
      <c r="AW108" s="35">
        <f t="shared" si="35"/>
        <v>3.3835714285714294E-3</v>
      </c>
      <c r="AX108">
        <v>0.21099999999999999</v>
      </c>
      <c r="AY108">
        <v>-5.9299999999999999E-2</v>
      </c>
      <c r="AZ108">
        <v>6.9999999999999999E-4</v>
      </c>
      <c r="BA108" s="35">
        <f t="shared" si="36"/>
        <v>5.1438571428571389E-2</v>
      </c>
      <c r="BB108" s="35">
        <f t="shared" si="37"/>
        <v>6.0683571428571427E-2</v>
      </c>
      <c r="BC108" s="35">
        <f t="shared" si="37"/>
        <v>2.0835714285714294E-3</v>
      </c>
    </row>
    <row r="109" spans="1:55" ht="15">
      <c r="A109" s="1">
        <v>103</v>
      </c>
      <c r="B109">
        <v>0.28120000000000001</v>
      </c>
      <c r="C109">
        <v>-9.4000000000000004E-3</v>
      </c>
      <c r="D109">
        <v>1.43E-2</v>
      </c>
      <c r="E109" s="34">
        <f t="shared" si="19"/>
        <v>5.4921428571426678E-3</v>
      </c>
      <c r="F109" s="34">
        <f t="shared" si="20"/>
        <v>6.7078571428571352E-3</v>
      </c>
      <c r="G109" s="34">
        <f t="shared" si="21"/>
        <v>1.5683571428571429E-2</v>
      </c>
      <c r="H109">
        <v>0.28939999999999999</v>
      </c>
      <c r="I109">
        <v>-5.6099999999999997E-2</v>
      </c>
      <c r="J109">
        <v>-2.3099999999999999E-2</v>
      </c>
      <c r="K109" s="35">
        <f t="shared" si="22"/>
        <v>2.5567142857142733E-2</v>
      </c>
      <c r="L109" s="35">
        <f t="shared" si="23"/>
        <v>5.7483571428571426E-2</v>
      </c>
      <c r="M109" s="35">
        <f t="shared" si="23"/>
        <v>2.4483571428571427E-2</v>
      </c>
      <c r="N109">
        <v>0.3004</v>
      </c>
      <c r="O109">
        <v>-5.4999999999999997E-3</v>
      </c>
      <c r="P109">
        <v>-3.0000000000000001E-3</v>
      </c>
      <c r="Q109" s="35">
        <f t="shared" si="24"/>
        <v>1.7915000000000014E-2</v>
      </c>
      <c r="R109" s="35">
        <f t="shared" si="25"/>
        <v>6.883571428571429E-3</v>
      </c>
      <c r="S109" s="35">
        <f t="shared" si="25"/>
        <v>4.3835714285714294E-3</v>
      </c>
      <c r="T109">
        <v>0.31</v>
      </c>
      <c r="U109">
        <v>-2.9899999999999999E-2</v>
      </c>
      <c r="V109">
        <v>-2.7000000000000001E-3</v>
      </c>
      <c r="W109" s="35">
        <f t="shared" si="26"/>
        <v>3.4378571428571314E-2</v>
      </c>
      <c r="X109" s="35">
        <f t="shared" si="27"/>
        <v>3.1283571428571431E-2</v>
      </c>
      <c r="Y109" s="35">
        <f t="shared" si="27"/>
        <v>4.0835714285714295E-3</v>
      </c>
      <c r="Z109">
        <v>0.30359999999999998</v>
      </c>
      <c r="AA109">
        <v>-3.4099999999999998E-2</v>
      </c>
      <c r="AB109">
        <v>-4.8999999999999998E-3</v>
      </c>
      <c r="AC109" s="35">
        <f t="shared" si="28"/>
        <v>3.1732142857142709E-2</v>
      </c>
      <c r="AD109" s="35">
        <f t="shared" si="29"/>
        <v>3.5483571428571427E-2</v>
      </c>
      <c r="AE109" s="35">
        <f t="shared" si="29"/>
        <v>6.2835714285714292E-3</v>
      </c>
      <c r="AF109">
        <v>0.21959999999999999</v>
      </c>
      <c r="AG109">
        <v>-6.8999999999999999E-3</v>
      </c>
      <c r="AH109">
        <v>-1.5E-3</v>
      </c>
      <c r="AI109" s="35">
        <f t="shared" si="30"/>
        <v>3.2474999999999893E-2</v>
      </c>
      <c r="AJ109" s="35">
        <f t="shared" si="31"/>
        <v>8.2835714285714283E-3</v>
      </c>
      <c r="AK109" s="35">
        <f t="shared" si="31"/>
        <v>2.8835714285714294E-3</v>
      </c>
      <c r="AL109">
        <v>0.24510000000000001</v>
      </c>
      <c r="AM109">
        <v>-3.61E-2</v>
      </c>
      <c r="AN109">
        <v>-9.4000000000000004E-3</v>
      </c>
      <c r="AO109" s="35">
        <f t="shared" si="32"/>
        <v>7.1297857142857107E-2</v>
      </c>
      <c r="AP109" s="35">
        <f t="shared" si="33"/>
        <v>3.7483571428571429E-2</v>
      </c>
      <c r="AQ109" s="35">
        <f t="shared" si="33"/>
        <v>1.0783571428571431E-2</v>
      </c>
      <c r="AR109">
        <v>8.9300000000000004E-2</v>
      </c>
      <c r="AS109">
        <v>-2.53E-2</v>
      </c>
      <c r="AT109">
        <v>1.18E-2</v>
      </c>
      <c r="AU109" s="35">
        <f t="shared" si="34"/>
        <v>1.8704285714285729E-2</v>
      </c>
      <c r="AV109" s="35">
        <f t="shared" si="35"/>
        <v>2.6683571428571428E-2</v>
      </c>
      <c r="AW109" s="35">
        <f t="shared" si="35"/>
        <v>1.318357142857143E-2</v>
      </c>
      <c r="AX109">
        <v>0.21190000000000001</v>
      </c>
      <c r="AY109">
        <v>-3.8699999999999998E-2</v>
      </c>
      <c r="AZ109">
        <v>-3.0099999999999998E-2</v>
      </c>
      <c r="BA109" s="35">
        <f t="shared" si="36"/>
        <v>5.2338571428571401E-2</v>
      </c>
      <c r="BB109" s="35">
        <f t="shared" si="37"/>
        <v>4.0083571428571427E-2</v>
      </c>
      <c r="BC109" s="35">
        <f t="shared" si="37"/>
        <v>3.148357142857143E-2</v>
      </c>
    </row>
    <row r="110" spans="1:55" ht="15">
      <c r="A110" s="1">
        <v>104</v>
      </c>
      <c r="B110">
        <v>0.25919999999999999</v>
      </c>
      <c r="C110">
        <v>-5.8999999999999999E-3</v>
      </c>
      <c r="D110">
        <v>6.8999999999999999E-3</v>
      </c>
      <c r="E110" s="34">
        <f t="shared" si="19"/>
        <v>2.7492142857142687E-2</v>
      </c>
      <c r="F110" s="34">
        <f t="shared" si="20"/>
        <v>1.0207857142857137E-2</v>
      </c>
      <c r="G110" s="34">
        <f t="shared" si="21"/>
        <v>8.2835714285714283E-3</v>
      </c>
      <c r="H110">
        <v>0.27650000000000002</v>
      </c>
      <c r="I110">
        <v>-4.7699999999999999E-2</v>
      </c>
      <c r="J110">
        <v>-1.6199999999999999E-2</v>
      </c>
      <c r="K110" s="35">
        <f t="shared" si="22"/>
        <v>1.2667142857142766E-2</v>
      </c>
      <c r="L110" s="35">
        <f t="shared" si="23"/>
        <v>4.9083571428571428E-2</v>
      </c>
      <c r="M110" s="35">
        <f t="shared" si="23"/>
        <v>1.7583571428571428E-2</v>
      </c>
      <c r="N110">
        <v>0.30790000000000001</v>
      </c>
      <c r="O110">
        <v>-1.7000000000000001E-2</v>
      </c>
      <c r="P110">
        <v>-1.2999999999999999E-3</v>
      </c>
      <c r="Q110" s="35">
        <f t="shared" si="24"/>
        <v>2.5415000000000021E-2</v>
      </c>
      <c r="R110" s="35">
        <f t="shared" si="25"/>
        <v>1.838357142857143E-2</v>
      </c>
      <c r="S110" s="35">
        <f t="shared" si="25"/>
        <v>8.3571428571429379E-5</v>
      </c>
      <c r="T110">
        <v>0.30270000000000002</v>
      </c>
      <c r="U110">
        <v>-1.8599999999999998E-2</v>
      </c>
      <c r="V110">
        <v>-8.6E-3</v>
      </c>
      <c r="W110" s="35">
        <f t="shared" si="26"/>
        <v>2.7078571428571341E-2</v>
      </c>
      <c r="X110" s="35">
        <f t="shared" si="27"/>
        <v>1.9983571428571427E-2</v>
      </c>
      <c r="Y110" s="35">
        <f t="shared" si="27"/>
        <v>9.9835714285714285E-3</v>
      </c>
      <c r="Z110">
        <v>0.2969</v>
      </c>
      <c r="AA110">
        <v>-4.3700000000000003E-2</v>
      </c>
      <c r="AB110">
        <v>-1.6000000000000001E-3</v>
      </c>
      <c r="AC110" s="35">
        <f t="shared" si="28"/>
        <v>2.5032142857142725E-2</v>
      </c>
      <c r="AD110" s="35">
        <f t="shared" si="29"/>
        <v>4.5083571428571431E-2</v>
      </c>
      <c r="AE110" s="35">
        <f t="shared" si="29"/>
        <v>2.9835714285714292E-3</v>
      </c>
      <c r="AF110">
        <v>0.22140000000000001</v>
      </c>
      <c r="AG110">
        <v>-3.1199999999999999E-2</v>
      </c>
      <c r="AH110">
        <v>9.4000000000000004E-3</v>
      </c>
      <c r="AI110" s="35">
        <f t="shared" si="30"/>
        <v>3.0674999999999869E-2</v>
      </c>
      <c r="AJ110" s="35">
        <f t="shared" si="31"/>
        <v>3.2583571428571427E-2</v>
      </c>
      <c r="AK110" s="35">
        <f t="shared" si="31"/>
        <v>1.0783571428571431E-2</v>
      </c>
      <c r="AL110">
        <v>0.21579999999999999</v>
      </c>
      <c r="AM110">
        <v>-2.8899999999999999E-2</v>
      </c>
      <c r="AN110">
        <v>-2.2499999999999999E-2</v>
      </c>
      <c r="AO110" s="35">
        <f t="shared" si="32"/>
        <v>4.1997857142857087E-2</v>
      </c>
      <c r="AP110" s="35">
        <f t="shared" si="33"/>
        <v>3.0283571428571427E-2</v>
      </c>
      <c r="AQ110" s="35">
        <f t="shared" si="33"/>
        <v>2.3883571428571428E-2</v>
      </c>
      <c r="AR110">
        <v>6.3E-2</v>
      </c>
      <c r="AS110">
        <v>-2.23E-2</v>
      </c>
      <c r="AT110">
        <v>-2.3999999999999998E-3</v>
      </c>
      <c r="AU110" s="35">
        <f t="shared" si="34"/>
        <v>4.5004285714285733E-2</v>
      </c>
      <c r="AV110" s="35">
        <f t="shared" si="35"/>
        <v>2.3683571428571429E-2</v>
      </c>
      <c r="AW110" s="35">
        <f t="shared" si="35"/>
        <v>3.7835714285714291E-3</v>
      </c>
      <c r="AX110">
        <v>0.2039</v>
      </c>
      <c r="AY110">
        <v>-5.5399999999999998E-2</v>
      </c>
      <c r="AZ110">
        <v>6.4999999999999997E-3</v>
      </c>
      <c r="BA110" s="35">
        <f t="shared" si="36"/>
        <v>4.4338571428571394E-2</v>
      </c>
      <c r="BB110" s="35">
        <f t="shared" si="37"/>
        <v>5.6783571428571426E-2</v>
      </c>
      <c r="BC110" s="35">
        <f t="shared" si="37"/>
        <v>7.883571428571429E-3</v>
      </c>
    </row>
    <row r="111" spans="1:55" ht="15">
      <c r="A111" s="1">
        <v>105</v>
      </c>
      <c r="B111">
        <v>0.28860000000000002</v>
      </c>
      <c r="C111">
        <v>-1.55E-2</v>
      </c>
      <c r="D111">
        <v>1.4E-3</v>
      </c>
      <c r="E111" s="34">
        <f t="shared" si="19"/>
        <v>1.9078571428573499E-3</v>
      </c>
      <c r="F111" s="34">
        <f t="shared" si="20"/>
        <v>6.0785714285713568E-4</v>
      </c>
      <c r="G111" s="34">
        <f t="shared" si="21"/>
        <v>2.7835714285714295E-3</v>
      </c>
      <c r="H111">
        <v>0.26929999999999998</v>
      </c>
      <c r="I111">
        <v>-4.6399999999999997E-2</v>
      </c>
      <c r="J111">
        <v>-5.8999999999999999E-3</v>
      </c>
      <c r="K111" s="35">
        <f t="shared" si="22"/>
        <v>5.4671428571427261E-3</v>
      </c>
      <c r="L111" s="35">
        <f t="shared" si="23"/>
        <v>4.7783571428571425E-2</v>
      </c>
      <c r="M111" s="35">
        <f t="shared" si="23"/>
        <v>7.2835714285714292E-3</v>
      </c>
      <c r="N111">
        <v>0.2974</v>
      </c>
      <c r="O111">
        <v>-1.78E-2</v>
      </c>
      <c r="P111">
        <v>-1.0200000000000001E-2</v>
      </c>
      <c r="Q111" s="35">
        <f t="shared" si="24"/>
        <v>1.4915000000000012E-2</v>
      </c>
      <c r="R111" s="35">
        <f t="shared" si="25"/>
        <v>1.9183571428571428E-2</v>
      </c>
      <c r="S111" s="35">
        <f t="shared" si="25"/>
        <v>1.1583571428571429E-2</v>
      </c>
      <c r="T111">
        <v>0.2959</v>
      </c>
      <c r="U111">
        <v>-2.07E-2</v>
      </c>
      <c r="V111">
        <v>-9.5999999999999992E-3</v>
      </c>
      <c r="W111" s="35">
        <f t="shared" si="26"/>
        <v>2.0278571428571313E-2</v>
      </c>
      <c r="X111" s="35">
        <f t="shared" si="27"/>
        <v>2.2083571428571428E-2</v>
      </c>
      <c r="Y111" s="35">
        <f t="shared" si="27"/>
        <v>1.0983571428571429E-2</v>
      </c>
      <c r="Z111">
        <v>0.29859999999999998</v>
      </c>
      <c r="AA111">
        <v>-1.52E-2</v>
      </c>
      <c r="AB111">
        <v>-2.8E-3</v>
      </c>
      <c r="AC111" s="35">
        <f t="shared" si="28"/>
        <v>2.6732142857142704E-2</v>
      </c>
      <c r="AD111" s="35">
        <f t="shared" si="29"/>
        <v>1.658357142857143E-2</v>
      </c>
      <c r="AE111" s="35">
        <f t="shared" si="29"/>
        <v>4.1835714285714289E-3</v>
      </c>
      <c r="AF111">
        <v>0.20280000000000001</v>
      </c>
      <c r="AG111">
        <v>-1.2699999999999999E-2</v>
      </c>
      <c r="AH111">
        <v>1.89E-2</v>
      </c>
      <c r="AI111" s="35">
        <f t="shared" si="30"/>
        <v>4.9274999999999874E-2</v>
      </c>
      <c r="AJ111" s="35">
        <f t="shared" si="31"/>
        <v>1.4083571428571428E-2</v>
      </c>
      <c r="AK111" s="35">
        <f t="shared" si="31"/>
        <v>2.0283571428571429E-2</v>
      </c>
      <c r="AL111">
        <v>0.2145</v>
      </c>
      <c r="AM111">
        <v>-1.5599999999999999E-2</v>
      </c>
      <c r="AN111">
        <v>-2.3999999999999998E-3</v>
      </c>
      <c r="AO111" s="35">
        <f t="shared" si="32"/>
        <v>4.0697857142857091E-2</v>
      </c>
      <c r="AP111" s="35">
        <f t="shared" si="33"/>
        <v>1.6983571428571428E-2</v>
      </c>
      <c r="AQ111" s="35">
        <f t="shared" si="33"/>
        <v>3.7835714285714291E-3</v>
      </c>
      <c r="AR111">
        <v>0.04</v>
      </c>
      <c r="AS111">
        <v>-4.1000000000000003E-3</v>
      </c>
      <c r="AT111">
        <v>-2.0999999999999999E-3</v>
      </c>
      <c r="AU111" s="35">
        <f t="shared" si="34"/>
        <v>6.8004285714285739E-2</v>
      </c>
      <c r="AV111" s="35">
        <f t="shared" si="35"/>
        <v>5.4835714285714297E-3</v>
      </c>
      <c r="AW111" s="35">
        <f t="shared" si="35"/>
        <v>3.4835714285714292E-3</v>
      </c>
      <c r="AX111">
        <v>0.1479</v>
      </c>
      <c r="AY111">
        <v>-5.0299999999999997E-2</v>
      </c>
      <c r="AZ111">
        <v>1.9099999999999999E-2</v>
      </c>
      <c r="BA111" s="35">
        <f t="shared" si="36"/>
        <v>1.16614285714286E-2</v>
      </c>
      <c r="BB111" s="35">
        <f t="shared" si="37"/>
        <v>5.1683571428571426E-2</v>
      </c>
      <c r="BC111" s="35">
        <f t="shared" si="37"/>
        <v>2.0483571428571427E-2</v>
      </c>
    </row>
    <row r="112" spans="1:55" ht="15">
      <c r="A112" s="1">
        <v>106</v>
      </c>
      <c r="B112">
        <v>0.29070000000000001</v>
      </c>
      <c r="C112">
        <v>-4.0000000000000001E-3</v>
      </c>
      <c r="D112">
        <v>-1.0999999999999999E-2</v>
      </c>
      <c r="E112" s="34">
        <f t="shared" si="19"/>
        <v>4.0078571428573406E-3</v>
      </c>
      <c r="F112" s="34">
        <f t="shared" si="20"/>
        <v>1.2107857142857135E-2</v>
      </c>
      <c r="G112" s="34">
        <f t="shared" si="21"/>
        <v>1.2383571428571428E-2</v>
      </c>
      <c r="H112">
        <v>0.26690000000000003</v>
      </c>
      <c r="I112">
        <v>-4.6399999999999997E-2</v>
      </c>
      <c r="J112">
        <v>-9.2999999999999992E-3</v>
      </c>
      <c r="K112" s="35">
        <f t="shared" si="22"/>
        <v>3.0671428571427684E-3</v>
      </c>
      <c r="L112" s="35">
        <f t="shared" si="23"/>
        <v>4.7783571428571425E-2</v>
      </c>
      <c r="M112" s="35">
        <f t="shared" si="23"/>
        <v>1.0683571428571428E-2</v>
      </c>
      <c r="N112">
        <v>0.2888</v>
      </c>
      <c r="O112">
        <v>-1.03E-2</v>
      </c>
      <c r="P112">
        <v>-9.5999999999999992E-3</v>
      </c>
      <c r="Q112" s="35">
        <f t="shared" si="24"/>
        <v>6.315000000000015E-3</v>
      </c>
      <c r="R112" s="35">
        <f t="shared" si="25"/>
        <v>1.1683571428571429E-2</v>
      </c>
      <c r="S112" s="35">
        <f t="shared" si="25"/>
        <v>1.0983571428571429E-2</v>
      </c>
      <c r="T112">
        <v>0.29249999999999998</v>
      </c>
      <c r="U112">
        <v>-1.21E-2</v>
      </c>
      <c r="V112">
        <v>-9.9000000000000008E-3</v>
      </c>
      <c r="W112" s="35">
        <f t="shared" si="26"/>
        <v>1.6878571428571298E-2</v>
      </c>
      <c r="X112" s="35">
        <f t="shared" si="27"/>
        <v>1.3483571428571428E-2</v>
      </c>
      <c r="Y112" s="35">
        <f t="shared" si="27"/>
        <v>1.1283571428571431E-2</v>
      </c>
      <c r="Z112">
        <v>0.29549999999999998</v>
      </c>
      <c r="AA112">
        <v>-1.6799999999999999E-2</v>
      </c>
      <c r="AB112">
        <v>7.0000000000000001E-3</v>
      </c>
      <c r="AC112" s="35">
        <f t="shared" si="28"/>
        <v>2.3632142857142713E-2</v>
      </c>
      <c r="AD112" s="35">
        <f t="shared" si="29"/>
        <v>1.8183571428571427E-2</v>
      </c>
      <c r="AE112" s="35">
        <f t="shared" si="29"/>
        <v>8.3835714285714295E-3</v>
      </c>
      <c r="AF112">
        <v>0.2009</v>
      </c>
      <c r="AG112">
        <v>3.5000000000000001E-3</v>
      </c>
      <c r="AH112">
        <v>4.41E-2</v>
      </c>
      <c r="AI112" s="35">
        <f t="shared" si="30"/>
        <v>5.1174999999999887E-2</v>
      </c>
      <c r="AJ112" s="35">
        <f t="shared" si="31"/>
        <v>4.8835714285714298E-3</v>
      </c>
      <c r="AK112" s="35">
        <f t="shared" si="31"/>
        <v>4.5483571428571429E-2</v>
      </c>
      <c r="AL112">
        <v>0.15340000000000001</v>
      </c>
      <c r="AM112">
        <v>-2.2000000000000001E-3</v>
      </c>
      <c r="AN112">
        <v>4.8500000000000001E-2</v>
      </c>
      <c r="AO112" s="35">
        <f t="shared" si="32"/>
        <v>2.0402142857142896E-2</v>
      </c>
      <c r="AP112" s="35">
        <f t="shared" si="33"/>
        <v>3.5835714285714295E-3</v>
      </c>
      <c r="AQ112" s="35">
        <f t="shared" si="33"/>
        <v>4.988357142857143E-2</v>
      </c>
      <c r="AR112">
        <v>3.95E-2</v>
      </c>
      <c r="AS112">
        <v>1.06E-2</v>
      </c>
      <c r="AT112">
        <v>2.9000000000000001E-2</v>
      </c>
      <c r="AU112" s="35">
        <f t="shared" si="34"/>
        <v>6.850428571428574E-2</v>
      </c>
      <c r="AV112" s="35">
        <f t="shared" si="35"/>
        <v>1.198357142857143E-2</v>
      </c>
      <c r="AW112" s="35">
        <f t="shared" si="35"/>
        <v>3.038357142857143E-2</v>
      </c>
      <c r="AX112">
        <v>0.14249999999999999</v>
      </c>
      <c r="AY112">
        <v>-5.2900000000000003E-2</v>
      </c>
      <c r="AZ112">
        <v>1.7100000000000001E-2</v>
      </c>
      <c r="BA112" s="35">
        <f t="shared" si="36"/>
        <v>1.7061428571428616E-2</v>
      </c>
      <c r="BB112" s="35">
        <f t="shared" si="37"/>
        <v>5.4283571428571431E-2</v>
      </c>
      <c r="BC112" s="35">
        <f t="shared" si="37"/>
        <v>1.8483571428571429E-2</v>
      </c>
    </row>
    <row r="113" spans="1:55" ht="15">
      <c r="A113" s="1">
        <v>107</v>
      </c>
      <c r="B113">
        <v>0.32019999999999998</v>
      </c>
      <c r="C113">
        <v>-1.9800000000000002E-2</v>
      </c>
      <c r="D113">
        <v>4.1000000000000003E-3</v>
      </c>
      <c r="E113" s="34">
        <f t="shared" si="19"/>
        <v>3.3507857142857311E-2</v>
      </c>
      <c r="F113" s="34">
        <f t="shared" si="20"/>
        <v>3.5907857142857137E-2</v>
      </c>
      <c r="G113" s="34">
        <f t="shared" si="21"/>
        <v>5.4835714285714297E-3</v>
      </c>
      <c r="H113">
        <v>0.28289999999999998</v>
      </c>
      <c r="I113">
        <v>-5.7200000000000001E-2</v>
      </c>
      <c r="J113">
        <v>-1.54E-2</v>
      </c>
      <c r="K113" s="35">
        <f t="shared" si="22"/>
        <v>1.9067142857142727E-2</v>
      </c>
      <c r="L113" s="35">
        <f t="shared" si="23"/>
        <v>5.8583571428571429E-2</v>
      </c>
      <c r="M113" s="35">
        <f t="shared" si="23"/>
        <v>1.6783571428571429E-2</v>
      </c>
      <c r="N113">
        <v>0.29330000000000001</v>
      </c>
      <c r="O113">
        <v>-2.0999999999999999E-3</v>
      </c>
      <c r="P113">
        <v>-5.7999999999999996E-3</v>
      </c>
      <c r="Q113" s="35">
        <f t="shared" si="24"/>
        <v>1.0815000000000019E-2</v>
      </c>
      <c r="R113" s="35">
        <f t="shared" si="25"/>
        <v>3.4835714285714292E-3</v>
      </c>
      <c r="S113" s="35">
        <f t="shared" si="25"/>
        <v>7.1835714285714289E-3</v>
      </c>
      <c r="T113">
        <v>0.29780000000000001</v>
      </c>
      <c r="U113">
        <v>-8.0000000000000002E-3</v>
      </c>
      <c r="V113">
        <v>-4.8999999999999998E-3</v>
      </c>
      <c r="W113" s="35">
        <f t="shared" si="26"/>
        <v>2.2178571428571325E-2</v>
      </c>
      <c r="X113" s="35">
        <f t="shared" si="27"/>
        <v>9.3835714285714286E-3</v>
      </c>
      <c r="Y113" s="35">
        <f t="shared" si="27"/>
        <v>6.2835714285714292E-3</v>
      </c>
      <c r="Z113">
        <v>0.30769999999999997</v>
      </c>
      <c r="AA113">
        <v>-2.9600000000000001E-2</v>
      </c>
      <c r="AB113">
        <v>2.6200000000000001E-2</v>
      </c>
      <c r="AC113" s="35">
        <f t="shared" si="28"/>
        <v>3.5832142857142701E-2</v>
      </c>
      <c r="AD113" s="35">
        <f t="shared" si="29"/>
        <v>3.098357142857143E-2</v>
      </c>
      <c r="AE113" s="35">
        <f t="shared" si="29"/>
        <v>2.758357142857143E-2</v>
      </c>
      <c r="AF113">
        <v>0.2089</v>
      </c>
      <c r="AG113">
        <v>-8.0000000000000002E-3</v>
      </c>
      <c r="AH113">
        <v>3.7400000000000003E-2</v>
      </c>
      <c r="AI113" s="35">
        <f t="shared" si="30"/>
        <v>4.317499999999988E-2</v>
      </c>
      <c r="AJ113" s="35">
        <f t="shared" si="31"/>
        <v>9.3835714285714286E-3</v>
      </c>
      <c r="AK113" s="35">
        <f t="shared" si="31"/>
        <v>3.8783571428571431E-2</v>
      </c>
      <c r="AL113">
        <v>0.1149</v>
      </c>
      <c r="AM113">
        <v>-6.9900000000000004E-2</v>
      </c>
      <c r="AN113">
        <v>1.84E-2</v>
      </c>
      <c r="AO113" s="35">
        <f t="shared" si="32"/>
        <v>5.8902142857142903E-2</v>
      </c>
      <c r="AP113" s="35">
        <f t="shared" si="33"/>
        <v>7.1283571428571432E-2</v>
      </c>
      <c r="AQ113" s="35">
        <f t="shared" si="33"/>
        <v>1.9783571428571428E-2</v>
      </c>
      <c r="AR113">
        <v>0.14749999999999999</v>
      </c>
      <c r="AS113">
        <v>-5.2600000000000001E-2</v>
      </c>
      <c r="AT113">
        <v>-3.4799999999999998E-2</v>
      </c>
      <c r="AU113" s="35">
        <f t="shared" si="34"/>
        <v>3.9495714285714259E-2</v>
      </c>
      <c r="AV113" s="35">
        <f t="shared" si="35"/>
        <v>5.3983571428571429E-2</v>
      </c>
      <c r="AW113" s="35">
        <f t="shared" si="35"/>
        <v>3.6183571428571426E-2</v>
      </c>
      <c r="AX113">
        <v>0.10059999999999999</v>
      </c>
      <c r="AY113">
        <v>-6.4500000000000002E-2</v>
      </c>
      <c r="AZ113">
        <v>1.55E-2</v>
      </c>
      <c r="BA113" s="35">
        <f t="shared" si="36"/>
        <v>5.8961428571428609E-2</v>
      </c>
      <c r="BB113" s="35">
        <f t="shared" si="37"/>
        <v>6.588357142857143E-2</v>
      </c>
      <c r="BC113" s="35">
        <f t="shared" si="37"/>
        <v>1.6883571428571428E-2</v>
      </c>
    </row>
    <row r="114" spans="1:55" ht="15">
      <c r="A114" s="1">
        <v>108</v>
      </c>
      <c r="B114">
        <v>0.31480000000000002</v>
      </c>
      <c r="C114">
        <v>-1.8800000000000001E-2</v>
      </c>
      <c r="D114">
        <v>-3.7000000000000002E-3</v>
      </c>
      <c r="E114" s="34">
        <f t="shared" si="19"/>
        <v>2.8107857142857351E-2</v>
      </c>
      <c r="F114" s="34">
        <f t="shared" si="20"/>
        <v>3.4907857142857136E-2</v>
      </c>
      <c r="G114" s="34">
        <f t="shared" si="21"/>
        <v>5.0835714285714295E-3</v>
      </c>
      <c r="H114">
        <v>0.29349999999999998</v>
      </c>
      <c r="I114">
        <v>-4.6899999999999997E-2</v>
      </c>
      <c r="J114">
        <v>-1.7299999999999999E-2</v>
      </c>
      <c r="K114" s="35">
        <f t="shared" si="22"/>
        <v>2.9667142857142725E-2</v>
      </c>
      <c r="L114" s="35">
        <f t="shared" si="23"/>
        <v>4.8283571428571426E-2</v>
      </c>
      <c r="M114" s="35">
        <f t="shared" si="23"/>
        <v>1.8683571428571428E-2</v>
      </c>
      <c r="N114">
        <v>0.29349999999999998</v>
      </c>
      <c r="O114">
        <v>-1.5699999999999999E-2</v>
      </c>
      <c r="P114">
        <v>-4.1999999999999997E-3</v>
      </c>
      <c r="Q114" s="35">
        <f t="shared" si="24"/>
        <v>1.1014999999999997E-2</v>
      </c>
      <c r="R114" s="35">
        <f t="shared" si="25"/>
        <v>1.7083571428571427E-2</v>
      </c>
      <c r="S114" s="35">
        <f t="shared" si="25"/>
        <v>5.5835714285714291E-3</v>
      </c>
      <c r="T114">
        <v>0.2923</v>
      </c>
      <c r="U114">
        <v>-3.2599999999999997E-2</v>
      </c>
      <c r="V114">
        <v>-1.3899999999999999E-2</v>
      </c>
      <c r="W114" s="35">
        <f t="shared" si="26"/>
        <v>1.667857142857132E-2</v>
      </c>
      <c r="X114" s="35">
        <f t="shared" si="27"/>
        <v>3.3983571428571425E-2</v>
      </c>
      <c r="Y114" s="35">
        <f t="shared" si="27"/>
        <v>1.5283571428571428E-2</v>
      </c>
      <c r="Z114">
        <v>0.28799999999999998</v>
      </c>
      <c r="AA114">
        <v>-1.6999999999999999E-3</v>
      </c>
      <c r="AB114">
        <v>-2.8999999999999998E-3</v>
      </c>
      <c r="AC114" s="35">
        <f t="shared" si="28"/>
        <v>1.6132142857142706E-2</v>
      </c>
      <c r="AD114" s="35">
        <f t="shared" si="29"/>
        <v>3.0835714285714294E-3</v>
      </c>
      <c r="AE114" s="35">
        <f t="shared" si="29"/>
        <v>4.2835714285714291E-3</v>
      </c>
      <c r="AF114">
        <v>0.1802</v>
      </c>
      <c r="AG114">
        <v>5.1000000000000004E-3</v>
      </c>
      <c r="AH114">
        <v>1.8599999999999998E-2</v>
      </c>
      <c r="AI114" s="35">
        <f t="shared" si="30"/>
        <v>7.1874999999999883E-2</v>
      </c>
      <c r="AJ114" s="35">
        <f t="shared" si="31"/>
        <v>6.4835714285714297E-3</v>
      </c>
      <c r="AK114" s="35">
        <f t="shared" si="31"/>
        <v>1.9983571428571427E-2</v>
      </c>
      <c r="AL114">
        <v>0.16980000000000001</v>
      </c>
      <c r="AM114">
        <v>-1.89E-2</v>
      </c>
      <c r="AN114">
        <v>-7.7999999999999996E-3</v>
      </c>
      <c r="AO114" s="35">
        <f t="shared" si="32"/>
        <v>4.0021428571428985E-3</v>
      </c>
      <c r="AP114" s="35">
        <f t="shared" si="33"/>
        <v>2.0283571428571429E-2</v>
      </c>
      <c r="AQ114" s="35">
        <f t="shared" si="33"/>
        <v>9.1835714285714298E-3</v>
      </c>
      <c r="AR114">
        <v>0.1706</v>
      </c>
      <c r="AS114">
        <v>8.8999999999999999E-3</v>
      </c>
      <c r="AT114">
        <v>-4.9000000000000002E-2</v>
      </c>
      <c r="AU114" s="35">
        <f t="shared" si="34"/>
        <v>6.2595714285714268E-2</v>
      </c>
      <c r="AV114" s="35">
        <f t="shared" si="35"/>
        <v>1.028357142857143E-2</v>
      </c>
      <c r="AW114" s="35">
        <f t="shared" si="35"/>
        <v>5.038357142857143E-2</v>
      </c>
      <c r="AX114">
        <v>0.14680000000000001</v>
      </c>
      <c r="AY114">
        <v>-6.8099999999999994E-2</v>
      </c>
      <c r="AZ114">
        <v>-1.2999999999999999E-3</v>
      </c>
      <c r="BA114" s="35">
        <f t="shared" si="36"/>
        <v>1.276142857142859E-2</v>
      </c>
      <c r="BB114" s="35">
        <f t="shared" si="37"/>
        <v>6.9483571428571422E-2</v>
      </c>
      <c r="BC114" s="35">
        <f t="shared" si="37"/>
        <v>8.3571428571429379E-5</v>
      </c>
    </row>
    <row r="115" spans="1:55" ht="15">
      <c r="A115" s="1">
        <v>109</v>
      </c>
      <c r="B115">
        <v>0.28620000000000001</v>
      </c>
      <c r="C115">
        <v>-1.83E-2</v>
      </c>
      <c r="D115">
        <v>-5.3E-3</v>
      </c>
      <c r="E115" s="34">
        <f t="shared" si="19"/>
        <v>4.9214285714266337E-4</v>
      </c>
      <c r="F115" s="34">
        <f t="shared" si="20"/>
        <v>3.4407857142857136E-2</v>
      </c>
      <c r="G115" s="34">
        <f t="shared" si="21"/>
        <v>6.6835714285714293E-3</v>
      </c>
      <c r="H115">
        <v>0.28320000000000001</v>
      </c>
      <c r="I115">
        <v>-5.8400000000000001E-2</v>
      </c>
      <c r="J115">
        <v>-1.47E-2</v>
      </c>
      <c r="K115" s="35">
        <f t="shared" si="22"/>
        <v>1.936714285714275E-2</v>
      </c>
      <c r="L115" s="35">
        <f t="shared" si="23"/>
        <v>5.9783571428571429E-2</v>
      </c>
      <c r="M115" s="35">
        <f t="shared" si="23"/>
        <v>1.608357142857143E-2</v>
      </c>
      <c r="N115">
        <v>0.30399999999999999</v>
      </c>
      <c r="O115">
        <v>-2.0000000000000001E-4</v>
      </c>
      <c r="P115">
        <v>9.4999999999999998E-3</v>
      </c>
      <c r="Q115" s="35">
        <f t="shared" si="24"/>
        <v>2.1515000000000006E-2</v>
      </c>
      <c r="R115" s="35">
        <f t="shared" si="25"/>
        <v>1.1835714285714292E-3</v>
      </c>
      <c r="S115" s="35">
        <f t="shared" si="25"/>
        <v>1.088357142857143E-2</v>
      </c>
      <c r="T115">
        <v>0.25979999999999998</v>
      </c>
      <c r="U115">
        <v>-3.9800000000000002E-2</v>
      </c>
      <c r="V115">
        <v>6.7999999999999996E-3</v>
      </c>
      <c r="W115" s="35">
        <f t="shared" si="26"/>
        <v>1.5821428571428708E-2</v>
      </c>
      <c r="X115" s="35">
        <f t="shared" si="27"/>
        <v>4.118357142857143E-2</v>
      </c>
      <c r="Y115" s="35">
        <f t="shared" si="27"/>
        <v>8.1835714285714289E-3</v>
      </c>
      <c r="Z115">
        <v>0.2883</v>
      </c>
      <c r="AA115">
        <v>-1.4200000000000001E-2</v>
      </c>
      <c r="AB115">
        <v>5.4999999999999997E-3</v>
      </c>
      <c r="AC115" s="35">
        <f t="shared" si="28"/>
        <v>1.6432142857142729E-2</v>
      </c>
      <c r="AD115" s="35">
        <f t="shared" si="29"/>
        <v>1.5583571428571429E-2</v>
      </c>
      <c r="AE115" s="35">
        <f t="shared" si="29"/>
        <v>6.883571428571429E-3</v>
      </c>
      <c r="AF115">
        <v>0.1714</v>
      </c>
      <c r="AG115">
        <v>2.8E-3</v>
      </c>
      <c r="AH115">
        <v>1.7399999999999999E-2</v>
      </c>
      <c r="AI115" s="35">
        <f t="shared" si="30"/>
        <v>8.0674999999999886E-2</v>
      </c>
      <c r="AJ115" s="35">
        <f t="shared" si="31"/>
        <v>4.1835714285714289E-3</v>
      </c>
      <c r="AK115" s="35">
        <f t="shared" si="31"/>
        <v>1.8783571428571427E-2</v>
      </c>
      <c r="AL115">
        <v>0.22950000000000001</v>
      </c>
      <c r="AM115">
        <v>-3.1899999999999998E-2</v>
      </c>
      <c r="AN115">
        <v>2E-3</v>
      </c>
      <c r="AO115" s="35">
        <f t="shared" si="32"/>
        <v>5.5697857142857105E-2</v>
      </c>
      <c r="AP115" s="35">
        <f t="shared" si="33"/>
        <v>3.3283571428571426E-2</v>
      </c>
      <c r="AQ115" s="35">
        <f t="shared" si="33"/>
        <v>3.3835714285714294E-3</v>
      </c>
      <c r="AR115">
        <v>0.14849999999999999</v>
      </c>
      <c r="AS115">
        <v>-2.0400000000000001E-2</v>
      </c>
      <c r="AT115">
        <v>-5.0000000000000001E-3</v>
      </c>
      <c r="AU115" s="35">
        <f t="shared" si="34"/>
        <v>4.049571428571426E-2</v>
      </c>
      <c r="AV115" s="35">
        <f t="shared" si="35"/>
        <v>2.178357142857143E-2</v>
      </c>
      <c r="AW115" s="35">
        <f t="shared" si="35"/>
        <v>6.3835714285714294E-3</v>
      </c>
      <c r="AX115">
        <v>0.1827</v>
      </c>
      <c r="AY115">
        <v>-7.0000000000000007E-2</v>
      </c>
      <c r="AZ115">
        <v>-1.3899999999999999E-2</v>
      </c>
      <c r="BA115" s="35">
        <f t="shared" si="36"/>
        <v>2.3138571428571397E-2</v>
      </c>
      <c r="BB115" s="35">
        <f t="shared" si="37"/>
        <v>7.1383571428571435E-2</v>
      </c>
      <c r="BC115" s="35">
        <f t="shared" si="37"/>
        <v>1.5283571428571428E-2</v>
      </c>
    </row>
    <row r="116" spans="1:55" ht="15">
      <c r="A116" s="1">
        <v>110</v>
      </c>
      <c r="B116">
        <v>0.29349999999999998</v>
      </c>
      <c r="C116">
        <v>-3.1E-2</v>
      </c>
      <c r="D116">
        <v>-4.1999999999999997E-3</v>
      </c>
      <c r="E116" s="34">
        <f t="shared" si="19"/>
        <v>6.8078571428573098E-3</v>
      </c>
      <c r="F116" s="34">
        <f t="shared" si="20"/>
        <v>4.7107857142857132E-2</v>
      </c>
      <c r="G116" s="34">
        <f t="shared" si="21"/>
        <v>5.5835714285714291E-3</v>
      </c>
      <c r="H116">
        <v>0.28349999999999997</v>
      </c>
      <c r="I116">
        <v>-5.6099999999999997E-2</v>
      </c>
      <c r="J116">
        <v>-6.6E-3</v>
      </c>
      <c r="K116" s="35">
        <f t="shared" si="22"/>
        <v>1.9667142857142716E-2</v>
      </c>
      <c r="L116" s="35">
        <f t="shared" si="23"/>
        <v>5.7483571428571426E-2</v>
      </c>
      <c r="M116" s="35">
        <f t="shared" si="23"/>
        <v>7.9835714285714302E-3</v>
      </c>
      <c r="N116">
        <v>0.29430000000000001</v>
      </c>
      <c r="O116">
        <v>3.5999999999999999E-3</v>
      </c>
      <c r="P116">
        <v>7.4999999999999997E-3</v>
      </c>
      <c r="Q116" s="35">
        <f t="shared" si="24"/>
        <v>1.181500000000002E-2</v>
      </c>
      <c r="R116" s="35">
        <f t="shared" si="25"/>
        <v>4.9835714285714292E-3</v>
      </c>
      <c r="S116" s="35">
        <f t="shared" si="25"/>
        <v>8.8835714285714282E-3</v>
      </c>
      <c r="T116">
        <v>0.27589999999999998</v>
      </c>
      <c r="U116">
        <v>-1.77E-2</v>
      </c>
      <c r="V116">
        <v>2.8999999999999998E-3</v>
      </c>
      <c r="W116" s="35">
        <f t="shared" si="26"/>
        <v>2.785714285712948E-4</v>
      </c>
      <c r="X116" s="35">
        <f t="shared" si="27"/>
        <v>1.9083571428571429E-2</v>
      </c>
      <c r="Y116" s="35">
        <f t="shared" si="27"/>
        <v>4.2835714285714291E-3</v>
      </c>
      <c r="Z116">
        <v>0.27539999999999998</v>
      </c>
      <c r="AA116">
        <v>-1.18E-2</v>
      </c>
      <c r="AB116">
        <v>4.0000000000000002E-4</v>
      </c>
      <c r="AC116" s="35">
        <f t="shared" si="28"/>
        <v>3.532142857142706E-3</v>
      </c>
      <c r="AD116" s="35">
        <f t="shared" si="29"/>
        <v>1.318357142857143E-2</v>
      </c>
      <c r="AE116" s="35">
        <f t="shared" si="29"/>
        <v>1.7835714285714293E-3</v>
      </c>
      <c r="AF116">
        <v>0.1794</v>
      </c>
      <c r="AG116">
        <v>-2.3E-2</v>
      </c>
      <c r="AH116">
        <v>2.1899999999999999E-2</v>
      </c>
      <c r="AI116" s="35">
        <f t="shared" si="30"/>
        <v>7.2674999999999879E-2</v>
      </c>
      <c r="AJ116" s="35">
        <f t="shared" si="31"/>
        <v>2.4383571428571428E-2</v>
      </c>
      <c r="AK116" s="35">
        <f t="shared" si="31"/>
        <v>2.3283571428571428E-2</v>
      </c>
      <c r="AL116">
        <v>0.2147</v>
      </c>
      <c r="AM116">
        <v>-2.06E-2</v>
      </c>
      <c r="AN116">
        <v>1.14E-2</v>
      </c>
      <c r="AO116" s="35">
        <f t="shared" si="32"/>
        <v>4.0897857142857097E-2</v>
      </c>
      <c r="AP116" s="35">
        <f t="shared" si="33"/>
        <v>2.1983571428571429E-2</v>
      </c>
      <c r="AQ116" s="35">
        <f t="shared" si="33"/>
        <v>1.2783571428571429E-2</v>
      </c>
      <c r="AR116">
        <v>0.13650000000000001</v>
      </c>
      <c r="AS116">
        <v>-4.53E-2</v>
      </c>
      <c r="AT116">
        <v>-8.6E-3</v>
      </c>
      <c r="AU116" s="35">
        <f t="shared" si="34"/>
        <v>2.8495714285714277E-2</v>
      </c>
      <c r="AV116" s="35">
        <f t="shared" si="35"/>
        <v>4.6683571428571428E-2</v>
      </c>
      <c r="AW116" s="35">
        <f t="shared" si="35"/>
        <v>9.9835714285714285E-3</v>
      </c>
      <c r="AX116">
        <v>0.19850000000000001</v>
      </c>
      <c r="AY116">
        <v>-7.6899999999999996E-2</v>
      </c>
      <c r="AZ116">
        <v>-2.7000000000000001E-3</v>
      </c>
      <c r="BA116" s="35">
        <f t="shared" si="36"/>
        <v>3.8938571428571406E-2</v>
      </c>
      <c r="BB116" s="35">
        <f t="shared" si="37"/>
        <v>7.8283571428571425E-2</v>
      </c>
      <c r="BC116" s="35">
        <f t="shared" si="37"/>
        <v>4.0835714285714295E-3</v>
      </c>
    </row>
    <row r="117" spans="1:55" ht="15">
      <c r="A117" s="1">
        <v>111</v>
      </c>
      <c r="B117">
        <v>0.30520000000000003</v>
      </c>
      <c r="C117">
        <v>-3.4099999999999998E-2</v>
      </c>
      <c r="D117">
        <v>-1E-4</v>
      </c>
      <c r="E117" s="34">
        <f t="shared" si="19"/>
        <v>1.8507857142857354E-2</v>
      </c>
      <c r="F117" s="34">
        <f t="shared" si="20"/>
        <v>5.0207857142857137E-2</v>
      </c>
      <c r="G117" s="34">
        <f t="shared" si="21"/>
        <v>1.2835714285714293E-3</v>
      </c>
      <c r="H117">
        <v>0.2928</v>
      </c>
      <c r="I117">
        <v>-6.2799999999999995E-2</v>
      </c>
      <c r="J117">
        <v>-1.0800000000000001E-2</v>
      </c>
      <c r="K117" s="35">
        <f t="shared" si="22"/>
        <v>2.8967142857142747E-2</v>
      </c>
      <c r="L117" s="35">
        <f t="shared" si="23"/>
        <v>6.4183571428571423E-2</v>
      </c>
      <c r="M117" s="35">
        <f t="shared" si="23"/>
        <v>1.2183571428571429E-2</v>
      </c>
      <c r="N117">
        <v>0.29270000000000002</v>
      </c>
      <c r="O117">
        <v>2.2000000000000001E-3</v>
      </c>
      <c r="P117">
        <v>1.2999999999999999E-3</v>
      </c>
      <c r="Q117" s="35">
        <f t="shared" si="24"/>
        <v>1.021500000000003E-2</v>
      </c>
      <c r="R117" s="35">
        <f t="shared" si="25"/>
        <v>3.5835714285714295E-3</v>
      </c>
      <c r="S117" s="35">
        <f t="shared" si="25"/>
        <v>2.6835714285714293E-3</v>
      </c>
      <c r="T117">
        <v>0.3014</v>
      </c>
      <c r="U117">
        <v>-3.6200000000000003E-2</v>
      </c>
      <c r="V117">
        <v>-1.2500000000000001E-2</v>
      </c>
      <c r="W117" s="35">
        <f t="shared" si="26"/>
        <v>2.5778571428571317E-2</v>
      </c>
      <c r="X117" s="35">
        <f t="shared" si="27"/>
        <v>3.7583571428571431E-2</v>
      </c>
      <c r="Y117" s="35">
        <f t="shared" si="27"/>
        <v>1.3883571428571429E-2</v>
      </c>
      <c r="Z117">
        <v>0.26529999999999998</v>
      </c>
      <c r="AA117">
        <v>-1.5100000000000001E-2</v>
      </c>
      <c r="AB117">
        <v>-1.1599999999999999E-2</v>
      </c>
      <c r="AC117" s="35">
        <f t="shared" si="28"/>
        <v>6.5678571428572918E-3</v>
      </c>
      <c r="AD117" s="35">
        <f t="shared" si="29"/>
        <v>1.6483571428571431E-2</v>
      </c>
      <c r="AE117" s="35">
        <f t="shared" si="29"/>
        <v>1.2983571428571428E-2</v>
      </c>
      <c r="AF117">
        <v>0.1789</v>
      </c>
      <c r="AG117">
        <v>-2.1700000000000001E-2</v>
      </c>
      <c r="AH117">
        <v>3.2399999999999998E-2</v>
      </c>
      <c r="AI117" s="35">
        <f t="shared" si="30"/>
        <v>7.3174999999999879E-2</v>
      </c>
      <c r="AJ117" s="35">
        <f t="shared" si="31"/>
        <v>2.3083571428571429E-2</v>
      </c>
      <c r="AK117" s="35">
        <f t="shared" si="31"/>
        <v>3.3783571428571427E-2</v>
      </c>
      <c r="AL117">
        <v>0.20300000000000001</v>
      </c>
      <c r="AM117">
        <v>-6.1600000000000002E-2</v>
      </c>
      <c r="AN117">
        <v>-5.9999999999999995E-4</v>
      </c>
      <c r="AO117" s="35">
        <f t="shared" si="32"/>
        <v>2.9197857142857109E-2</v>
      </c>
      <c r="AP117" s="35">
        <f t="shared" si="33"/>
        <v>6.298357142857143E-2</v>
      </c>
      <c r="AQ117" s="35">
        <f t="shared" si="33"/>
        <v>7.8357142857142937E-4</v>
      </c>
      <c r="AR117">
        <v>0.1134</v>
      </c>
      <c r="AS117">
        <v>-3.3599999999999998E-2</v>
      </c>
      <c r="AT117">
        <v>-1.5E-3</v>
      </c>
      <c r="AU117" s="35">
        <f t="shared" si="34"/>
        <v>5.3957142857142676E-3</v>
      </c>
      <c r="AV117" s="35">
        <f t="shared" si="35"/>
        <v>3.4983571428571426E-2</v>
      </c>
      <c r="AW117" s="35">
        <f t="shared" si="35"/>
        <v>2.8835714285714294E-3</v>
      </c>
      <c r="AX117">
        <v>0.14030000000000001</v>
      </c>
      <c r="AY117">
        <v>-3.6600000000000001E-2</v>
      </c>
      <c r="AZ117">
        <v>-7.4999999999999997E-3</v>
      </c>
      <c r="BA117" s="35">
        <f t="shared" si="36"/>
        <v>1.9261428571428596E-2</v>
      </c>
      <c r="BB117" s="35">
        <f t="shared" si="37"/>
        <v>3.7983571428571429E-2</v>
      </c>
      <c r="BC117" s="35">
        <f t="shared" si="37"/>
        <v>8.8835714285714282E-3</v>
      </c>
    </row>
    <row r="118" spans="1:55" ht="15">
      <c r="A118" s="1">
        <v>112</v>
      </c>
      <c r="B118">
        <v>0.30430000000000001</v>
      </c>
      <c r="C118">
        <v>-3.2000000000000001E-2</v>
      </c>
      <c r="D118">
        <v>-1.4E-3</v>
      </c>
      <c r="E118" s="34">
        <f t="shared" si="19"/>
        <v>1.7607857142857342E-2</v>
      </c>
      <c r="F118" s="34">
        <f t="shared" si="20"/>
        <v>4.8107857142857133E-2</v>
      </c>
      <c r="G118" s="34">
        <f t="shared" si="21"/>
        <v>2.7835714285714295E-3</v>
      </c>
      <c r="H118">
        <v>0.29699999999999999</v>
      </c>
      <c r="I118">
        <v>-6.4100000000000004E-2</v>
      </c>
      <c r="J118">
        <v>-6.4999999999999997E-3</v>
      </c>
      <c r="K118" s="35">
        <f t="shared" si="22"/>
        <v>3.3167142857142728E-2</v>
      </c>
      <c r="L118" s="35">
        <f t="shared" si="23"/>
        <v>6.5483571428571433E-2</v>
      </c>
      <c r="M118" s="35">
        <f t="shared" si="23"/>
        <v>7.883571428571429E-3</v>
      </c>
      <c r="N118">
        <v>0.30220000000000002</v>
      </c>
      <c r="O118">
        <v>-1.09E-2</v>
      </c>
      <c r="P118">
        <v>2.8999999999999998E-3</v>
      </c>
      <c r="Q118" s="35">
        <f t="shared" si="24"/>
        <v>1.9715000000000038E-2</v>
      </c>
      <c r="R118" s="35">
        <f t="shared" si="25"/>
        <v>1.2283571428571428E-2</v>
      </c>
      <c r="S118" s="35">
        <f t="shared" si="25"/>
        <v>4.2835714285714291E-3</v>
      </c>
      <c r="T118">
        <v>0.29520000000000002</v>
      </c>
      <c r="U118">
        <v>-4.3999999999999997E-2</v>
      </c>
      <c r="V118">
        <v>-1.6799999999999999E-2</v>
      </c>
      <c r="W118" s="35">
        <f t="shared" si="26"/>
        <v>1.9578571428571334E-2</v>
      </c>
      <c r="X118" s="35">
        <f t="shared" si="27"/>
        <v>4.5383571428571426E-2</v>
      </c>
      <c r="Y118" s="35">
        <f t="shared" si="27"/>
        <v>1.8183571428571427E-2</v>
      </c>
      <c r="Z118">
        <v>0.246</v>
      </c>
      <c r="AA118">
        <v>-4.5400000000000003E-2</v>
      </c>
      <c r="AB118">
        <v>-4.4000000000000003E-3</v>
      </c>
      <c r="AC118" s="35">
        <f t="shared" si="28"/>
        <v>2.5867857142857276E-2</v>
      </c>
      <c r="AD118" s="35">
        <f t="shared" si="29"/>
        <v>4.6783571428571431E-2</v>
      </c>
      <c r="AE118" s="35">
        <f t="shared" si="29"/>
        <v>5.7835714285714296E-3</v>
      </c>
      <c r="AF118">
        <v>0.18779999999999999</v>
      </c>
      <c r="AG118">
        <v>2.2000000000000001E-3</v>
      </c>
      <c r="AH118">
        <v>1.14E-2</v>
      </c>
      <c r="AI118" s="35">
        <f t="shared" si="30"/>
        <v>6.4274999999999888E-2</v>
      </c>
      <c r="AJ118" s="35">
        <f t="shared" si="31"/>
        <v>3.5835714285714295E-3</v>
      </c>
      <c r="AK118" s="35">
        <f t="shared" si="31"/>
        <v>1.2783571428571429E-2</v>
      </c>
      <c r="AL118">
        <v>0.2039</v>
      </c>
      <c r="AM118">
        <v>-2.0000000000000001E-4</v>
      </c>
      <c r="AN118">
        <v>3.0999999999999999E-3</v>
      </c>
      <c r="AO118" s="35">
        <f t="shared" si="32"/>
        <v>3.0097857142857093E-2</v>
      </c>
      <c r="AP118" s="35">
        <f t="shared" si="33"/>
        <v>1.1835714285714292E-3</v>
      </c>
      <c r="AQ118" s="35">
        <f t="shared" si="33"/>
        <v>4.4835714285714288E-3</v>
      </c>
      <c r="AR118">
        <v>0.1234</v>
      </c>
      <c r="AS118">
        <v>-8.4500000000000006E-2</v>
      </c>
      <c r="AT118">
        <v>-8.3000000000000001E-3</v>
      </c>
      <c r="AU118" s="35">
        <f t="shared" si="34"/>
        <v>1.5395714285714263E-2</v>
      </c>
      <c r="AV118" s="35">
        <f t="shared" si="35"/>
        <v>8.5883571428571434E-2</v>
      </c>
      <c r="AW118" s="35">
        <f t="shared" si="35"/>
        <v>9.6835714285714303E-3</v>
      </c>
      <c r="AX118">
        <v>0.12</v>
      </c>
      <c r="AY118">
        <v>1.61E-2</v>
      </c>
      <c r="AZ118">
        <v>3.4000000000000002E-2</v>
      </c>
      <c r="BA118" s="35">
        <f t="shared" si="36"/>
        <v>3.9561428571428608E-2</v>
      </c>
      <c r="BB118" s="35">
        <f t="shared" si="37"/>
        <v>1.7483571428571428E-2</v>
      </c>
      <c r="BC118" s="35">
        <f t="shared" si="37"/>
        <v>3.5383571428571431E-2</v>
      </c>
    </row>
    <row r="119" spans="1:55" ht="15">
      <c r="A119" s="1">
        <v>113</v>
      </c>
      <c r="B119">
        <v>0.29730000000000001</v>
      </c>
      <c r="C119">
        <v>-2.2800000000000001E-2</v>
      </c>
      <c r="D119">
        <v>-6.9999999999999999E-4</v>
      </c>
      <c r="E119" s="34">
        <f t="shared" si="19"/>
        <v>1.0607857142857335E-2</v>
      </c>
      <c r="F119" s="34">
        <f t="shared" si="20"/>
        <v>3.8907857142857133E-2</v>
      </c>
      <c r="G119" s="34">
        <f t="shared" si="21"/>
        <v>6.8357142857142933E-4</v>
      </c>
      <c r="H119">
        <v>0.29389999999999999</v>
      </c>
      <c r="I119">
        <v>-6.7599999999999993E-2</v>
      </c>
      <c r="J119">
        <v>-1.8E-3</v>
      </c>
      <c r="K119" s="35">
        <f t="shared" si="22"/>
        <v>3.0067142857142737E-2</v>
      </c>
      <c r="L119" s="35">
        <f t="shared" si="23"/>
        <v>6.8983571428571422E-2</v>
      </c>
      <c r="M119" s="35">
        <f t="shared" si="23"/>
        <v>3.1835714285714293E-3</v>
      </c>
      <c r="N119">
        <v>0.28520000000000001</v>
      </c>
      <c r="O119">
        <v>-7.6E-3</v>
      </c>
      <c r="P119">
        <v>9.4999999999999998E-3</v>
      </c>
      <c r="Q119" s="35">
        <f t="shared" si="24"/>
        <v>2.715000000000023E-3</v>
      </c>
      <c r="R119" s="35">
        <f t="shared" si="25"/>
        <v>8.9835714285714293E-3</v>
      </c>
      <c r="S119" s="35">
        <f t="shared" si="25"/>
        <v>1.088357142857143E-2</v>
      </c>
      <c r="T119">
        <v>0.28920000000000001</v>
      </c>
      <c r="U119">
        <v>-4.1500000000000002E-2</v>
      </c>
      <c r="V119">
        <v>-3.0000000000000001E-3</v>
      </c>
      <c r="W119" s="35">
        <f t="shared" si="26"/>
        <v>1.3578571428571329E-2</v>
      </c>
      <c r="X119" s="35">
        <f t="shared" si="27"/>
        <v>4.2883571428571431E-2</v>
      </c>
      <c r="Y119" s="35">
        <f t="shared" si="27"/>
        <v>4.3835714285714294E-3</v>
      </c>
      <c r="Z119">
        <v>0.27400000000000002</v>
      </c>
      <c r="AA119">
        <v>-3.2000000000000001E-2</v>
      </c>
      <c r="AB119">
        <v>3.0000000000000001E-3</v>
      </c>
      <c r="AC119" s="35">
        <f t="shared" si="28"/>
        <v>2.1321428571427492E-3</v>
      </c>
      <c r="AD119" s="35">
        <f t="shared" si="29"/>
        <v>3.3383571428571429E-2</v>
      </c>
      <c r="AE119" s="35">
        <f t="shared" si="29"/>
        <v>4.3835714285714294E-3</v>
      </c>
      <c r="AF119">
        <v>0.19389999999999999</v>
      </c>
      <c r="AG119">
        <v>-2.1600000000000001E-2</v>
      </c>
      <c r="AH119">
        <v>5.1999999999999998E-3</v>
      </c>
      <c r="AI119" s="35">
        <f t="shared" si="30"/>
        <v>5.8174999999999893E-2</v>
      </c>
      <c r="AJ119" s="35">
        <f t="shared" si="31"/>
        <v>2.298357142857143E-2</v>
      </c>
      <c r="AK119" s="35">
        <f t="shared" si="31"/>
        <v>6.5835714285714291E-3</v>
      </c>
      <c r="AL119">
        <v>0.17979999999999999</v>
      </c>
      <c r="AM119">
        <v>1.1999999999999999E-3</v>
      </c>
      <c r="AN119">
        <v>2.2000000000000001E-3</v>
      </c>
      <c r="AO119" s="35">
        <f t="shared" si="32"/>
        <v>5.9978571428570826E-3</v>
      </c>
      <c r="AP119" s="35">
        <f t="shared" si="33"/>
        <v>2.583571428571429E-3</v>
      </c>
      <c r="AQ119" s="35">
        <f t="shared" si="33"/>
        <v>3.5835714285714295E-3</v>
      </c>
      <c r="AR119">
        <v>0.1205</v>
      </c>
      <c r="AS119">
        <v>-9.4999999999999998E-3</v>
      </c>
      <c r="AT119">
        <v>-1.5299999999999999E-2</v>
      </c>
      <c r="AU119" s="35">
        <f t="shared" si="34"/>
        <v>1.2495714285714263E-2</v>
      </c>
      <c r="AV119" s="35">
        <f t="shared" si="35"/>
        <v>1.088357142857143E-2</v>
      </c>
      <c r="AW119" s="35">
        <f t="shared" si="35"/>
        <v>1.668357142857143E-2</v>
      </c>
      <c r="AX119">
        <v>0.1207</v>
      </c>
      <c r="AY119">
        <v>-3.8E-3</v>
      </c>
      <c r="AZ119">
        <v>-6.4999999999999997E-3</v>
      </c>
      <c r="BA119" s="35">
        <f t="shared" si="36"/>
        <v>3.8861428571428602E-2</v>
      </c>
      <c r="BB119" s="35">
        <f t="shared" si="37"/>
        <v>5.1835714285714297E-3</v>
      </c>
      <c r="BC119" s="35">
        <f t="shared" si="37"/>
        <v>7.883571428571429E-3</v>
      </c>
    </row>
    <row r="120" spans="1:55" ht="15">
      <c r="A120" s="1">
        <v>114</v>
      </c>
      <c r="B120">
        <v>0.31309999999999999</v>
      </c>
      <c r="C120">
        <v>-3.15E-2</v>
      </c>
      <c r="D120">
        <v>-5.0000000000000001E-4</v>
      </c>
      <c r="E120" s="34">
        <f t="shared" si="19"/>
        <v>2.6407857142857316E-2</v>
      </c>
      <c r="F120" s="34">
        <f t="shared" si="20"/>
        <v>4.7607857142857132E-2</v>
      </c>
      <c r="G120" s="34">
        <f t="shared" si="21"/>
        <v>8.8357142857142931E-4</v>
      </c>
      <c r="H120">
        <v>0.2954</v>
      </c>
      <c r="I120">
        <v>-7.0499999999999993E-2</v>
      </c>
      <c r="J120">
        <v>1.2999999999999999E-3</v>
      </c>
      <c r="K120" s="35">
        <f t="shared" si="22"/>
        <v>3.1567142857142738E-2</v>
      </c>
      <c r="L120" s="35">
        <f t="shared" si="23"/>
        <v>7.1883571428571422E-2</v>
      </c>
      <c r="M120" s="35">
        <f t="shared" si="23"/>
        <v>2.6835714285714293E-3</v>
      </c>
      <c r="N120">
        <v>0.27929999999999999</v>
      </c>
      <c r="O120">
        <v>-2.53E-2</v>
      </c>
      <c r="P120">
        <v>8.6999999999999994E-3</v>
      </c>
      <c r="Q120" s="35">
        <f t="shared" si="24"/>
        <v>3.1849999999999934E-3</v>
      </c>
      <c r="R120" s="35">
        <f t="shared" si="25"/>
        <v>2.6683571428571428E-2</v>
      </c>
      <c r="S120" s="35">
        <f t="shared" si="25"/>
        <v>1.0083571428571428E-2</v>
      </c>
      <c r="T120">
        <v>0.27389999999999998</v>
      </c>
      <c r="U120">
        <v>-3.6299999999999999E-2</v>
      </c>
      <c r="V120">
        <v>2.3999999999999998E-3</v>
      </c>
      <c r="W120" s="35">
        <f t="shared" si="26"/>
        <v>1.721428571428707E-3</v>
      </c>
      <c r="X120" s="35">
        <f t="shared" si="27"/>
        <v>3.7683571428571427E-2</v>
      </c>
      <c r="Y120" s="35">
        <f t="shared" si="27"/>
        <v>3.7835714285714291E-3</v>
      </c>
      <c r="Z120">
        <v>0.28270000000000001</v>
      </c>
      <c r="AA120">
        <v>-1.9199999999999998E-2</v>
      </c>
      <c r="AB120">
        <v>1.6000000000000001E-3</v>
      </c>
      <c r="AC120" s="35">
        <f t="shared" si="28"/>
        <v>1.0832142857142735E-2</v>
      </c>
      <c r="AD120" s="35">
        <f t="shared" si="29"/>
        <v>2.0583571428571427E-2</v>
      </c>
      <c r="AE120" s="35">
        <f t="shared" si="29"/>
        <v>2.9835714285714292E-3</v>
      </c>
      <c r="AF120">
        <v>0.1777</v>
      </c>
      <c r="AG120">
        <v>1.1900000000000001E-2</v>
      </c>
      <c r="AH120">
        <v>-4.7999999999999996E-3</v>
      </c>
      <c r="AI120" s="35">
        <f t="shared" si="30"/>
        <v>7.4374999999999886E-2</v>
      </c>
      <c r="AJ120" s="35">
        <f t="shared" si="31"/>
        <v>1.3283571428571429E-2</v>
      </c>
      <c r="AK120" s="35">
        <f t="shared" si="31"/>
        <v>6.1835714285714289E-3</v>
      </c>
      <c r="AL120">
        <v>0.17649999999999999</v>
      </c>
      <c r="AM120">
        <v>-1.4999999999999999E-2</v>
      </c>
      <c r="AN120">
        <v>-2.53E-2</v>
      </c>
      <c r="AO120" s="35">
        <f t="shared" si="32"/>
        <v>2.6978571428570852E-3</v>
      </c>
      <c r="AP120" s="35">
        <f t="shared" si="33"/>
        <v>1.6383571428571428E-2</v>
      </c>
      <c r="AQ120" s="35">
        <f t="shared" si="33"/>
        <v>2.6683571428571428E-2</v>
      </c>
      <c r="AR120">
        <v>9.7799999999999998E-2</v>
      </c>
      <c r="AS120">
        <v>-3.8600000000000002E-2</v>
      </c>
      <c r="AT120">
        <v>2.4500000000000001E-2</v>
      </c>
      <c r="AU120" s="35">
        <f t="shared" si="34"/>
        <v>1.0204285714285735E-2</v>
      </c>
      <c r="AV120" s="35">
        <f t="shared" si="35"/>
        <v>3.9983571428571431E-2</v>
      </c>
      <c r="AW120" s="35">
        <f t="shared" si="35"/>
        <v>2.5883571428571429E-2</v>
      </c>
      <c r="AX120">
        <v>0.14119999999999999</v>
      </c>
      <c r="AY120">
        <v>-3.2000000000000002E-3</v>
      </c>
      <c r="AZ120">
        <v>1.2999999999999999E-3</v>
      </c>
      <c r="BA120" s="35">
        <f t="shared" si="36"/>
        <v>1.8361428571428612E-2</v>
      </c>
      <c r="BB120" s="35">
        <f t="shared" si="37"/>
        <v>4.5835714285714299E-3</v>
      </c>
      <c r="BC120" s="35">
        <f t="shared" si="37"/>
        <v>2.6835714285714293E-3</v>
      </c>
    </row>
    <row r="121" spans="1:55" ht="15">
      <c r="A121" s="1">
        <v>115</v>
      </c>
      <c r="B121">
        <v>0.30620000000000003</v>
      </c>
      <c r="C121">
        <v>-2.3400000000000001E-2</v>
      </c>
      <c r="D121">
        <v>5.5999999999999999E-3</v>
      </c>
      <c r="E121" s="34">
        <f t="shared" si="19"/>
        <v>1.9507857142857354E-2</v>
      </c>
      <c r="F121" s="34">
        <f t="shared" si="20"/>
        <v>3.9507857142857136E-2</v>
      </c>
      <c r="G121" s="34">
        <f t="shared" si="21"/>
        <v>6.9835714285714293E-3</v>
      </c>
      <c r="H121">
        <v>0.29249999999999998</v>
      </c>
      <c r="I121">
        <v>-7.1199999999999999E-2</v>
      </c>
      <c r="J121">
        <v>2.7000000000000001E-3</v>
      </c>
      <c r="K121" s="35">
        <f t="shared" si="22"/>
        <v>2.8667142857142724E-2</v>
      </c>
      <c r="L121" s="35">
        <f t="shared" si="23"/>
        <v>7.2583571428571428E-2</v>
      </c>
      <c r="M121" s="35">
        <f t="shared" si="23"/>
        <v>4.0835714285714295E-3</v>
      </c>
      <c r="N121">
        <v>0.26619999999999999</v>
      </c>
      <c r="O121">
        <v>-2.64E-2</v>
      </c>
      <c r="P121">
        <v>-8.9999999999999998E-4</v>
      </c>
      <c r="Q121" s="35">
        <f t="shared" si="24"/>
        <v>1.6284999999999994E-2</v>
      </c>
      <c r="R121" s="35">
        <f t="shared" si="25"/>
        <v>2.7783571428571428E-2</v>
      </c>
      <c r="S121" s="35">
        <f t="shared" si="25"/>
        <v>4.8357142857142934E-4</v>
      </c>
      <c r="T121">
        <v>0.27100000000000002</v>
      </c>
      <c r="U121">
        <v>-3.27E-2</v>
      </c>
      <c r="V121">
        <v>-1.6999999999999999E-3</v>
      </c>
      <c r="W121" s="35">
        <f t="shared" si="26"/>
        <v>4.6214285714286651E-3</v>
      </c>
      <c r="X121" s="35">
        <f t="shared" si="27"/>
        <v>3.4083571428571428E-2</v>
      </c>
      <c r="Y121" s="35">
        <f t="shared" si="27"/>
        <v>3.0835714285714294E-3</v>
      </c>
      <c r="Z121">
        <v>0.28029999999999999</v>
      </c>
      <c r="AA121">
        <v>-2.24E-2</v>
      </c>
      <c r="AB121">
        <v>-4.0000000000000001E-3</v>
      </c>
      <c r="AC121" s="35">
        <f t="shared" si="28"/>
        <v>8.4321428571427215E-3</v>
      </c>
      <c r="AD121" s="35">
        <f t="shared" si="29"/>
        <v>2.3783571428571428E-2</v>
      </c>
      <c r="AE121" s="35">
        <f t="shared" si="29"/>
        <v>5.3835714285714294E-3</v>
      </c>
      <c r="AF121">
        <v>0.18559999999999999</v>
      </c>
      <c r="AG121">
        <v>-2.4E-2</v>
      </c>
      <c r="AH121">
        <v>3.5999999999999999E-3</v>
      </c>
      <c r="AI121" s="35">
        <f t="shared" si="30"/>
        <v>6.6474999999999895E-2</v>
      </c>
      <c r="AJ121" s="35">
        <f t="shared" si="31"/>
        <v>2.5383571428571429E-2</v>
      </c>
      <c r="AK121" s="35">
        <f t="shared" si="31"/>
        <v>4.9835714285714292E-3</v>
      </c>
      <c r="AL121">
        <v>0.17330000000000001</v>
      </c>
      <c r="AM121">
        <v>-1.15E-2</v>
      </c>
      <c r="AN121">
        <v>6.6E-3</v>
      </c>
      <c r="AO121" s="35">
        <f t="shared" si="32"/>
        <v>5.0214285714289542E-4</v>
      </c>
      <c r="AP121" s="35">
        <f t="shared" si="33"/>
        <v>1.2883571428571428E-2</v>
      </c>
      <c r="AQ121" s="35">
        <f t="shared" si="33"/>
        <v>7.9835714285714302E-3</v>
      </c>
      <c r="AR121">
        <v>0.1293</v>
      </c>
      <c r="AS121">
        <v>4.4999999999999997E-3</v>
      </c>
      <c r="AT121">
        <v>-9.5999999999999992E-3</v>
      </c>
      <c r="AU121" s="35">
        <f t="shared" si="34"/>
        <v>2.1295714285714265E-2</v>
      </c>
      <c r="AV121" s="35">
        <f t="shared" si="35"/>
        <v>5.883571428571429E-3</v>
      </c>
      <c r="AW121" s="35">
        <f t="shared" si="35"/>
        <v>1.0983571428571429E-2</v>
      </c>
      <c r="AX121">
        <v>0.1464</v>
      </c>
      <c r="AY121">
        <v>-3.6999999999999998E-2</v>
      </c>
      <c r="AZ121">
        <v>-1.09E-2</v>
      </c>
      <c r="BA121" s="35">
        <f t="shared" si="36"/>
        <v>1.3161428571428602E-2</v>
      </c>
      <c r="BB121" s="35">
        <f t="shared" si="37"/>
        <v>3.8383571428571427E-2</v>
      </c>
      <c r="BC121" s="35">
        <f t="shared" si="37"/>
        <v>1.2283571428571428E-2</v>
      </c>
    </row>
    <row r="122" spans="1:55" ht="15">
      <c r="A122" s="1">
        <v>116</v>
      </c>
      <c r="B122">
        <v>0.29070000000000001</v>
      </c>
      <c r="C122">
        <v>-2.0500000000000001E-2</v>
      </c>
      <c r="D122">
        <v>-1E-3</v>
      </c>
      <c r="E122" s="34">
        <f t="shared" si="19"/>
        <v>4.0078571428573406E-3</v>
      </c>
      <c r="F122" s="34">
        <f t="shared" si="20"/>
        <v>3.6607857142857136E-2</v>
      </c>
      <c r="G122" s="34">
        <f t="shared" si="21"/>
        <v>3.835714285714293E-4</v>
      </c>
      <c r="H122">
        <v>0.30480000000000002</v>
      </c>
      <c r="I122">
        <v>-6.93E-2</v>
      </c>
      <c r="J122">
        <v>4.3E-3</v>
      </c>
      <c r="K122" s="35">
        <f t="shared" si="22"/>
        <v>4.0967142857142758E-2</v>
      </c>
      <c r="L122" s="35">
        <f t="shared" si="23"/>
        <v>7.0683571428571429E-2</v>
      </c>
      <c r="M122" s="35">
        <f t="shared" si="23"/>
        <v>5.6835714285714293E-3</v>
      </c>
      <c r="N122">
        <v>0.26229999999999998</v>
      </c>
      <c r="O122">
        <v>-3.3000000000000002E-2</v>
      </c>
      <c r="P122">
        <v>8.8000000000000005E-3</v>
      </c>
      <c r="Q122" s="35">
        <f t="shared" si="24"/>
        <v>2.0185000000000008E-2</v>
      </c>
      <c r="R122" s="35">
        <f t="shared" si="25"/>
        <v>3.438357142857143E-2</v>
      </c>
      <c r="S122" s="35">
        <f t="shared" si="25"/>
        <v>1.0183571428571431E-2</v>
      </c>
      <c r="T122">
        <v>0.26840000000000003</v>
      </c>
      <c r="U122">
        <v>-2.7E-2</v>
      </c>
      <c r="V122">
        <v>1.4999999999999999E-2</v>
      </c>
      <c r="W122" s="35">
        <f t="shared" si="26"/>
        <v>7.2214285714286564E-3</v>
      </c>
      <c r="X122" s="35">
        <f t="shared" si="27"/>
        <v>2.8383571428571428E-2</v>
      </c>
      <c r="Y122" s="35">
        <f t="shared" si="27"/>
        <v>1.6383571428571428E-2</v>
      </c>
      <c r="Z122">
        <v>0.26179999999999998</v>
      </c>
      <c r="AA122">
        <v>-1.8200000000000001E-2</v>
      </c>
      <c r="AB122">
        <v>-3.0000000000000001E-3</v>
      </c>
      <c r="AC122" s="35">
        <f t="shared" si="28"/>
        <v>1.0067857142857295E-2</v>
      </c>
      <c r="AD122" s="35">
        <f t="shared" si="29"/>
        <v>1.9583571428571429E-2</v>
      </c>
      <c r="AE122" s="35">
        <f t="shared" si="29"/>
        <v>4.3835714285714294E-3</v>
      </c>
      <c r="AF122">
        <v>0.22739999999999999</v>
      </c>
      <c r="AG122">
        <v>1.47E-2</v>
      </c>
      <c r="AH122">
        <v>-4.0000000000000001E-3</v>
      </c>
      <c r="AI122" s="35">
        <f t="shared" si="30"/>
        <v>2.4674999999999891E-2</v>
      </c>
      <c r="AJ122" s="35">
        <f t="shared" si="31"/>
        <v>1.608357142857143E-2</v>
      </c>
      <c r="AK122" s="35">
        <f t="shared" si="31"/>
        <v>5.3835714285714294E-3</v>
      </c>
      <c r="AL122">
        <v>0.21729999999999999</v>
      </c>
      <c r="AM122">
        <v>-3.0000000000000001E-3</v>
      </c>
      <c r="AN122">
        <v>1.47E-2</v>
      </c>
      <c r="AO122" s="35">
        <f t="shared" si="32"/>
        <v>4.3497857142857088E-2</v>
      </c>
      <c r="AP122" s="35">
        <f t="shared" si="33"/>
        <v>4.3835714285714294E-3</v>
      </c>
      <c r="AQ122" s="35">
        <f t="shared" si="33"/>
        <v>1.608357142857143E-2</v>
      </c>
      <c r="AR122">
        <v>0.151</v>
      </c>
      <c r="AS122">
        <v>4.1999999999999997E-3</v>
      </c>
      <c r="AT122">
        <v>7.7999999999999996E-3</v>
      </c>
      <c r="AU122" s="35">
        <f t="shared" si="34"/>
        <v>4.2995714285714262E-2</v>
      </c>
      <c r="AV122" s="35">
        <f t="shared" si="35"/>
        <v>5.5835714285714291E-3</v>
      </c>
      <c r="AW122" s="35">
        <f t="shared" si="35"/>
        <v>9.1835714285714298E-3</v>
      </c>
      <c r="AX122">
        <v>0.15279999999999999</v>
      </c>
      <c r="AY122">
        <v>-2.81E-2</v>
      </c>
      <c r="AZ122">
        <v>-1.5800000000000002E-2</v>
      </c>
      <c r="BA122" s="35">
        <f t="shared" si="36"/>
        <v>6.7614285714286126E-3</v>
      </c>
      <c r="BB122" s="35">
        <f t="shared" si="37"/>
        <v>2.9483571428571428E-2</v>
      </c>
      <c r="BC122" s="35">
        <f t="shared" si="37"/>
        <v>1.718357142857143E-2</v>
      </c>
    </row>
    <row r="123" spans="1:55" ht="15">
      <c r="A123" s="1">
        <v>117</v>
      </c>
      <c r="B123">
        <v>0.2873</v>
      </c>
      <c r="C123">
        <v>-1.89E-2</v>
      </c>
      <c r="D123">
        <v>3.0000000000000001E-3</v>
      </c>
      <c r="E123" s="34">
        <f t="shared" si="19"/>
        <v>6.078571428573265E-4</v>
      </c>
      <c r="F123" s="34">
        <f t="shared" si="20"/>
        <v>3.5007857142857132E-2</v>
      </c>
      <c r="G123" s="34">
        <f t="shared" si="21"/>
        <v>4.3835714285714294E-3</v>
      </c>
      <c r="H123">
        <v>0.30320000000000003</v>
      </c>
      <c r="I123">
        <v>-6.7900000000000002E-2</v>
      </c>
      <c r="J123">
        <v>1.47E-2</v>
      </c>
      <c r="K123" s="35">
        <f t="shared" si="22"/>
        <v>3.9367142857142767E-2</v>
      </c>
      <c r="L123" s="35">
        <f t="shared" si="23"/>
        <v>6.928357142857143E-2</v>
      </c>
      <c r="M123" s="35">
        <f t="shared" si="23"/>
        <v>1.608357142857143E-2</v>
      </c>
      <c r="N123">
        <v>0.27500000000000002</v>
      </c>
      <c r="O123">
        <v>-1.9E-2</v>
      </c>
      <c r="P123">
        <v>7.4000000000000003E-3</v>
      </c>
      <c r="Q123" s="35">
        <f t="shared" si="24"/>
        <v>7.4849999999999639E-3</v>
      </c>
      <c r="R123" s="35">
        <f t="shared" si="25"/>
        <v>2.0383571428571428E-2</v>
      </c>
      <c r="S123" s="35">
        <f t="shared" si="25"/>
        <v>8.7835714285714288E-3</v>
      </c>
      <c r="T123">
        <v>0.27900000000000003</v>
      </c>
      <c r="U123">
        <v>-4.0599999999999997E-2</v>
      </c>
      <c r="V123">
        <v>4.0000000000000001E-3</v>
      </c>
      <c r="W123" s="35">
        <f t="shared" si="26"/>
        <v>3.378571428571342E-3</v>
      </c>
      <c r="X123" s="35">
        <f t="shared" si="27"/>
        <v>4.1983571428571426E-2</v>
      </c>
      <c r="Y123" s="35">
        <f t="shared" si="27"/>
        <v>5.3835714285714294E-3</v>
      </c>
      <c r="Z123">
        <v>0.25679999999999997</v>
      </c>
      <c r="AA123">
        <v>-1.7500000000000002E-2</v>
      </c>
      <c r="AB123">
        <v>1.0500000000000001E-2</v>
      </c>
      <c r="AC123" s="35">
        <f t="shared" si="28"/>
        <v>1.5067857142857299E-2</v>
      </c>
      <c r="AD123" s="35">
        <f t="shared" si="29"/>
        <v>1.888357142857143E-2</v>
      </c>
      <c r="AE123" s="35">
        <f t="shared" si="29"/>
        <v>1.1883571428571431E-2</v>
      </c>
      <c r="AF123">
        <v>0.22509999999999999</v>
      </c>
      <c r="AG123">
        <v>-1.8200000000000001E-2</v>
      </c>
      <c r="AH123">
        <v>7.4000000000000003E-3</v>
      </c>
      <c r="AI123" s="35">
        <f t="shared" si="30"/>
        <v>2.6974999999999888E-2</v>
      </c>
      <c r="AJ123" s="35">
        <f t="shared" si="31"/>
        <v>1.9583571428571429E-2</v>
      </c>
      <c r="AK123" s="35">
        <f t="shared" si="31"/>
        <v>8.7835714285714288E-3</v>
      </c>
      <c r="AL123">
        <v>0.17469999999999999</v>
      </c>
      <c r="AM123">
        <v>-4.2000000000000003E-2</v>
      </c>
      <c r="AN123">
        <v>-7.4000000000000003E-3</v>
      </c>
      <c r="AO123" s="35">
        <f t="shared" si="32"/>
        <v>8.9785714285708917E-4</v>
      </c>
      <c r="AP123" s="35">
        <f t="shared" si="33"/>
        <v>4.3383571428571431E-2</v>
      </c>
      <c r="AQ123" s="35">
        <f t="shared" si="33"/>
        <v>8.7835714285714288E-3</v>
      </c>
      <c r="AR123">
        <v>6.4600000000000005E-2</v>
      </c>
      <c r="AS123">
        <v>-2.4799999999999999E-2</v>
      </c>
      <c r="AT123">
        <v>1.67E-2</v>
      </c>
      <c r="AU123" s="35">
        <f t="shared" si="34"/>
        <v>4.3404285714285729E-2</v>
      </c>
      <c r="AV123" s="35">
        <f t="shared" si="35"/>
        <v>2.6183571428571428E-2</v>
      </c>
      <c r="AW123" s="35">
        <f t="shared" si="35"/>
        <v>1.8083571428571428E-2</v>
      </c>
      <c r="AX123">
        <v>0.1285</v>
      </c>
      <c r="AY123">
        <v>-9.4600000000000004E-2</v>
      </c>
      <c r="AZ123">
        <v>1.37E-2</v>
      </c>
      <c r="BA123" s="35">
        <f t="shared" si="36"/>
        <v>3.1061428571428601E-2</v>
      </c>
      <c r="BB123" s="35">
        <f t="shared" si="37"/>
        <v>9.5983571428571432E-2</v>
      </c>
      <c r="BC123" s="35">
        <f t="shared" si="37"/>
        <v>1.5083571428571429E-2</v>
      </c>
    </row>
    <row r="124" spans="1:55" ht="15">
      <c r="A124" s="1">
        <v>118</v>
      </c>
      <c r="B124">
        <v>0.3024</v>
      </c>
      <c r="C124">
        <v>-8.6E-3</v>
      </c>
      <c r="D124">
        <v>5.7999999999999996E-3</v>
      </c>
      <c r="E124" s="34">
        <f t="shared" si="19"/>
        <v>1.5707857142857329E-2</v>
      </c>
      <c r="F124" s="34">
        <f t="shared" si="20"/>
        <v>7.5078571428571356E-3</v>
      </c>
      <c r="G124" s="34">
        <f t="shared" si="21"/>
        <v>7.1835714285714289E-3</v>
      </c>
      <c r="H124">
        <v>0.28770000000000001</v>
      </c>
      <c r="I124">
        <v>-7.7600000000000002E-2</v>
      </c>
      <c r="J124">
        <v>5.4000000000000003E-3</v>
      </c>
      <c r="K124" s="35">
        <f t="shared" si="22"/>
        <v>2.3867142857142754E-2</v>
      </c>
      <c r="L124" s="35">
        <f t="shared" si="23"/>
        <v>7.8983571428571431E-2</v>
      </c>
      <c r="M124" s="35">
        <f t="shared" si="23"/>
        <v>6.7835714285714296E-3</v>
      </c>
      <c r="N124">
        <v>0.26490000000000002</v>
      </c>
      <c r="O124">
        <v>-1.9099999999999999E-2</v>
      </c>
      <c r="P124">
        <v>6.3E-3</v>
      </c>
      <c r="Q124" s="35">
        <f t="shared" si="24"/>
        <v>1.7584999999999962E-2</v>
      </c>
      <c r="R124" s="35">
        <f t="shared" si="25"/>
        <v>2.0483571428571427E-2</v>
      </c>
      <c r="S124" s="35">
        <f t="shared" si="25"/>
        <v>7.6835714285714294E-3</v>
      </c>
      <c r="T124">
        <v>0.29649999999999999</v>
      </c>
      <c r="U124">
        <v>-2.5999999999999999E-2</v>
      </c>
      <c r="V124">
        <v>-1.3100000000000001E-2</v>
      </c>
      <c r="W124" s="35">
        <f t="shared" si="26"/>
        <v>2.0878571428571302E-2</v>
      </c>
      <c r="X124" s="35">
        <f t="shared" si="27"/>
        <v>2.7383571428571427E-2</v>
      </c>
      <c r="Y124" s="35">
        <f t="shared" si="27"/>
        <v>1.4483571428571429E-2</v>
      </c>
      <c r="Z124">
        <v>0.26910000000000001</v>
      </c>
      <c r="AA124">
        <v>2.3999999999999998E-3</v>
      </c>
      <c r="AB124">
        <v>-2.86E-2</v>
      </c>
      <c r="AC124" s="35">
        <f t="shared" si="28"/>
        <v>2.7678571428572663E-3</v>
      </c>
      <c r="AD124" s="35">
        <f t="shared" si="29"/>
        <v>3.7835714285714291E-3</v>
      </c>
      <c r="AE124" s="35">
        <f t="shared" si="29"/>
        <v>2.9983571428571429E-2</v>
      </c>
      <c r="AF124">
        <v>0.21390000000000001</v>
      </c>
      <c r="AG124">
        <v>-3.4000000000000002E-2</v>
      </c>
      <c r="AH124">
        <v>9.7999999999999997E-3</v>
      </c>
      <c r="AI124" s="35">
        <f t="shared" si="30"/>
        <v>3.8174999999999876E-2</v>
      </c>
      <c r="AJ124" s="35">
        <f t="shared" si="31"/>
        <v>3.5383571428571431E-2</v>
      </c>
      <c r="AK124" s="35">
        <f t="shared" si="31"/>
        <v>1.1183571428571428E-2</v>
      </c>
      <c r="AL124">
        <v>0.19570000000000001</v>
      </c>
      <c r="AM124">
        <v>-5.3199999999999997E-2</v>
      </c>
      <c r="AN124">
        <v>-1E-3</v>
      </c>
      <c r="AO124" s="35">
        <f t="shared" si="32"/>
        <v>2.1897857142857108E-2</v>
      </c>
      <c r="AP124" s="35">
        <f t="shared" si="33"/>
        <v>5.4583571428571426E-2</v>
      </c>
      <c r="AQ124" s="35">
        <f t="shared" si="33"/>
        <v>3.835714285714293E-4</v>
      </c>
      <c r="AR124">
        <v>7.5700000000000003E-2</v>
      </c>
      <c r="AS124">
        <v>-4.48E-2</v>
      </c>
      <c r="AT124">
        <v>4.19E-2</v>
      </c>
      <c r="AU124" s="35">
        <f t="shared" si="34"/>
        <v>3.230428571428573E-2</v>
      </c>
      <c r="AV124" s="35">
        <f t="shared" si="35"/>
        <v>4.6183571428571428E-2</v>
      </c>
      <c r="AW124" s="35">
        <f t="shared" si="35"/>
        <v>4.3283571428571428E-2</v>
      </c>
      <c r="AX124">
        <v>0.15240000000000001</v>
      </c>
      <c r="AY124">
        <v>-2.2499999999999999E-2</v>
      </c>
      <c r="AZ124">
        <v>3.4299999999999997E-2</v>
      </c>
      <c r="BA124" s="35">
        <f t="shared" si="36"/>
        <v>7.1614285714285963E-3</v>
      </c>
      <c r="BB124" s="35">
        <f t="shared" si="37"/>
        <v>2.3883571428571428E-2</v>
      </c>
      <c r="BC124" s="35">
        <f t="shared" si="37"/>
        <v>3.5683571428571426E-2</v>
      </c>
    </row>
    <row r="125" spans="1:55" ht="15">
      <c r="A125" s="1">
        <v>119</v>
      </c>
      <c r="B125">
        <v>0.30919999999999997</v>
      </c>
      <c r="C125">
        <v>-4.4999999999999997E-3</v>
      </c>
      <c r="D125">
        <v>-1.89E-2</v>
      </c>
      <c r="E125" s="34">
        <f t="shared" si="19"/>
        <v>2.2507857142857302E-2</v>
      </c>
      <c r="F125" s="34">
        <f t="shared" si="20"/>
        <v>1.1607857142857135E-2</v>
      </c>
      <c r="G125" s="34">
        <f t="shared" si="21"/>
        <v>2.0283571428571429E-2</v>
      </c>
      <c r="H125">
        <v>0.2762</v>
      </c>
      <c r="I125">
        <v>-6.8400000000000002E-2</v>
      </c>
      <c r="J125">
        <v>-1.4999999999999999E-2</v>
      </c>
      <c r="K125" s="35">
        <f t="shared" si="22"/>
        <v>1.2367142857142743E-2</v>
      </c>
      <c r="L125" s="35">
        <f t="shared" si="23"/>
        <v>6.9783571428571431E-2</v>
      </c>
      <c r="M125" s="35">
        <f t="shared" si="23"/>
        <v>1.6383571428571428E-2</v>
      </c>
      <c r="N125">
        <v>0.26190000000000002</v>
      </c>
      <c r="O125">
        <v>-2.9100000000000001E-2</v>
      </c>
      <c r="P125">
        <v>2.5000000000000001E-3</v>
      </c>
      <c r="Q125" s="35">
        <f t="shared" si="24"/>
        <v>2.0584999999999964E-2</v>
      </c>
      <c r="R125" s="35">
        <f t="shared" si="25"/>
        <v>3.0483571428571429E-2</v>
      </c>
      <c r="S125" s="35">
        <f t="shared" si="25"/>
        <v>3.8835714285714294E-3</v>
      </c>
      <c r="T125">
        <v>0.29310000000000003</v>
      </c>
      <c r="U125">
        <v>-2.5100000000000001E-2</v>
      </c>
      <c r="V125">
        <v>-2.1399999999999999E-2</v>
      </c>
      <c r="W125" s="35">
        <f t="shared" si="26"/>
        <v>1.7478571428571343E-2</v>
      </c>
      <c r="X125" s="35">
        <f t="shared" si="27"/>
        <v>2.6483571428571429E-2</v>
      </c>
      <c r="Y125" s="35">
        <f t="shared" si="27"/>
        <v>2.2783571428571427E-2</v>
      </c>
      <c r="Z125">
        <v>0.26350000000000001</v>
      </c>
      <c r="AA125">
        <v>9.1000000000000004E-3</v>
      </c>
      <c r="AB125">
        <v>8.3000000000000001E-3</v>
      </c>
      <c r="AC125" s="35">
        <f t="shared" si="28"/>
        <v>8.3678571428572601E-3</v>
      </c>
      <c r="AD125" s="35">
        <f t="shared" si="29"/>
        <v>1.0483571428571429E-2</v>
      </c>
      <c r="AE125" s="35">
        <f t="shared" si="29"/>
        <v>9.6835714285714303E-3</v>
      </c>
      <c r="AF125">
        <v>0.19470000000000001</v>
      </c>
      <c r="AG125">
        <v>1.0999999999999999E-2</v>
      </c>
      <c r="AH125">
        <v>3.6299999999999999E-2</v>
      </c>
      <c r="AI125" s="35">
        <f t="shared" si="30"/>
        <v>5.7374999999999871E-2</v>
      </c>
      <c r="AJ125" s="35">
        <f t="shared" si="31"/>
        <v>1.2383571428571428E-2</v>
      </c>
      <c r="AK125" s="35">
        <f t="shared" si="31"/>
        <v>3.7683571428571427E-2</v>
      </c>
      <c r="AL125">
        <v>0.17780000000000001</v>
      </c>
      <c r="AM125">
        <v>-2.4799999999999999E-2</v>
      </c>
      <c r="AN125">
        <v>-1.0800000000000001E-2</v>
      </c>
      <c r="AO125" s="35">
        <f t="shared" si="32"/>
        <v>3.9978571428571086E-3</v>
      </c>
      <c r="AP125" s="35">
        <f t="shared" si="33"/>
        <v>2.6183571428571428E-2</v>
      </c>
      <c r="AQ125" s="35">
        <f t="shared" si="33"/>
        <v>1.2183571428571429E-2</v>
      </c>
      <c r="AR125">
        <v>9.5799999999999996E-2</v>
      </c>
      <c r="AS125">
        <v>-1.17E-2</v>
      </c>
      <c r="AT125">
        <v>-1.8E-3</v>
      </c>
      <c r="AU125" s="35">
        <f t="shared" si="34"/>
        <v>1.2204285714285737E-2</v>
      </c>
      <c r="AV125" s="35">
        <f t="shared" si="35"/>
        <v>1.3083571428571431E-2</v>
      </c>
      <c r="AW125" s="35">
        <f t="shared" si="35"/>
        <v>3.1835714285714293E-3</v>
      </c>
      <c r="AX125">
        <v>0.16470000000000001</v>
      </c>
      <c r="AY125">
        <v>-4.4900000000000002E-2</v>
      </c>
      <c r="AZ125">
        <v>-3.09E-2</v>
      </c>
      <c r="BA125" s="35">
        <f t="shared" si="36"/>
        <v>5.138571428571409E-3</v>
      </c>
      <c r="BB125" s="35">
        <f t="shared" si="37"/>
        <v>4.6283571428571431E-2</v>
      </c>
      <c r="BC125" s="35">
        <f t="shared" si="37"/>
        <v>3.2283571428571432E-2</v>
      </c>
    </row>
    <row r="126" spans="1:55" ht="15">
      <c r="A126" s="1">
        <v>120</v>
      </c>
      <c r="B126">
        <v>0.2913</v>
      </c>
      <c r="C126">
        <v>-1.0999999999999999E-2</v>
      </c>
      <c r="D126">
        <v>-1.35E-2</v>
      </c>
      <c r="E126" s="34">
        <f t="shared" si="19"/>
        <v>4.6078571428573301E-3</v>
      </c>
      <c r="F126" s="34">
        <f t="shared" si="20"/>
        <v>5.1078571428571362E-3</v>
      </c>
      <c r="G126" s="34">
        <f t="shared" si="21"/>
        <v>1.488357142857143E-2</v>
      </c>
      <c r="H126">
        <v>0.2974</v>
      </c>
      <c r="I126">
        <v>-6.6600000000000006E-2</v>
      </c>
      <c r="J126">
        <v>-3.5999999999999999E-3</v>
      </c>
      <c r="K126" s="35">
        <f t="shared" si="22"/>
        <v>3.356714285714274E-2</v>
      </c>
      <c r="L126" s="35">
        <f t="shared" si="23"/>
        <v>6.7983571428571435E-2</v>
      </c>
      <c r="M126" s="35">
        <f t="shared" si="23"/>
        <v>4.9835714285714292E-3</v>
      </c>
      <c r="N126">
        <v>0.2742</v>
      </c>
      <c r="O126">
        <v>-2.5000000000000001E-2</v>
      </c>
      <c r="P126">
        <v>1.6999999999999999E-3</v>
      </c>
      <c r="Q126" s="35">
        <f t="shared" si="24"/>
        <v>8.2849999999999868E-3</v>
      </c>
      <c r="R126" s="35">
        <f t="shared" si="25"/>
        <v>2.638357142857143E-2</v>
      </c>
      <c r="S126" s="35">
        <f t="shared" si="25"/>
        <v>3.0835714285714294E-3</v>
      </c>
      <c r="T126">
        <v>0.26900000000000002</v>
      </c>
      <c r="U126">
        <v>-9.4999999999999998E-3</v>
      </c>
      <c r="V126">
        <v>6.0000000000000001E-3</v>
      </c>
      <c r="W126" s="35">
        <f t="shared" si="26"/>
        <v>6.6214285714286669E-3</v>
      </c>
      <c r="X126" s="35">
        <f t="shared" si="27"/>
        <v>1.088357142857143E-2</v>
      </c>
      <c r="Y126" s="35">
        <f t="shared" si="27"/>
        <v>7.3835714285714294E-3</v>
      </c>
      <c r="Z126">
        <v>0.2301</v>
      </c>
      <c r="AA126">
        <v>-3.8999999999999998E-3</v>
      </c>
      <c r="AB126">
        <v>1.3299999999999999E-2</v>
      </c>
      <c r="AC126" s="35">
        <f t="shared" si="28"/>
        <v>4.1767857142857273E-2</v>
      </c>
      <c r="AD126" s="35">
        <f t="shared" si="29"/>
        <v>5.2835714285714291E-3</v>
      </c>
      <c r="AE126" s="35">
        <f t="shared" si="29"/>
        <v>1.4683571428571428E-2</v>
      </c>
      <c r="AF126">
        <v>0.2147</v>
      </c>
      <c r="AG126">
        <v>1.35E-2</v>
      </c>
      <c r="AH126">
        <v>7.3000000000000001E-3</v>
      </c>
      <c r="AI126" s="35">
        <f t="shared" si="30"/>
        <v>3.7374999999999881E-2</v>
      </c>
      <c r="AJ126" s="35">
        <f t="shared" si="31"/>
        <v>1.488357142857143E-2</v>
      </c>
      <c r="AK126" s="35">
        <f t="shared" si="31"/>
        <v>8.6835714285714294E-3</v>
      </c>
      <c r="AL126">
        <v>0.16020000000000001</v>
      </c>
      <c r="AM126">
        <v>-6.3500000000000001E-2</v>
      </c>
      <c r="AN126">
        <v>7.7000000000000002E-3</v>
      </c>
      <c r="AO126" s="35">
        <f t="shared" si="32"/>
        <v>1.3602142857142896E-2</v>
      </c>
      <c r="AP126" s="35">
        <f t="shared" si="33"/>
        <v>6.4883571428571429E-2</v>
      </c>
      <c r="AQ126" s="35">
        <f t="shared" si="33"/>
        <v>9.0835714285714304E-3</v>
      </c>
      <c r="AR126">
        <v>9.4799999999999995E-2</v>
      </c>
      <c r="AS126">
        <v>-3.1699999999999999E-2</v>
      </c>
      <c r="AT126">
        <v>3.7000000000000002E-3</v>
      </c>
      <c r="AU126" s="35">
        <f t="shared" si="34"/>
        <v>1.3204285714285738E-2</v>
      </c>
      <c r="AV126" s="35">
        <f t="shared" si="35"/>
        <v>3.3083571428571427E-2</v>
      </c>
      <c r="AW126" s="35">
        <f t="shared" si="35"/>
        <v>5.0835714285714295E-3</v>
      </c>
      <c r="AX126">
        <v>0.16880000000000001</v>
      </c>
      <c r="AY126">
        <v>-8.6599999999999996E-2</v>
      </c>
      <c r="AZ126">
        <v>-8.9999999999999993E-3</v>
      </c>
      <c r="BA126" s="35">
        <f t="shared" si="36"/>
        <v>9.2385714285714016E-3</v>
      </c>
      <c r="BB126" s="35">
        <f t="shared" si="37"/>
        <v>8.7983571428571425E-2</v>
      </c>
      <c r="BC126" s="35">
        <f t="shared" si="37"/>
        <v>1.038357142857143E-2</v>
      </c>
    </row>
    <row r="127" spans="1:55" ht="15">
      <c r="A127" s="1">
        <v>121</v>
      </c>
      <c r="B127">
        <v>0.28289999999999998</v>
      </c>
      <c r="C127">
        <v>-7.6E-3</v>
      </c>
      <c r="D127">
        <v>-5.4000000000000003E-3</v>
      </c>
      <c r="E127" s="34">
        <f t="shared" si="19"/>
        <v>3.7921428571426885E-3</v>
      </c>
      <c r="F127" s="34">
        <f t="shared" si="20"/>
        <v>8.5078571428571365E-3</v>
      </c>
      <c r="G127" s="34">
        <f t="shared" si="21"/>
        <v>6.7835714285714296E-3</v>
      </c>
      <c r="H127">
        <v>0.2898</v>
      </c>
      <c r="I127">
        <v>-6.2799999999999995E-2</v>
      </c>
      <c r="J127">
        <v>1.1299999999999999E-2</v>
      </c>
      <c r="K127" s="35">
        <f t="shared" si="22"/>
        <v>2.5967142857142744E-2</v>
      </c>
      <c r="L127" s="35">
        <f t="shared" si="23"/>
        <v>6.4183571428571423E-2</v>
      </c>
      <c r="M127" s="35">
        <f t="shared" si="23"/>
        <v>1.2683571428571429E-2</v>
      </c>
      <c r="N127">
        <v>0.2903</v>
      </c>
      <c r="O127">
        <v>-5.1700000000000003E-2</v>
      </c>
      <c r="P127">
        <v>2.3999999999999998E-3</v>
      </c>
      <c r="Q127" s="35">
        <f t="shared" si="24"/>
        <v>7.8150000000000164E-3</v>
      </c>
      <c r="R127" s="35">
        <f t="shared" si="25"/>
        <v>5.3083571428571431E-2</v>
      </c>
      <c r="S127" s="35">
        <f t="shared" si="25"/>
        <v>3.7835714285714291E-3</v>
      </c>
      <c r="T127">
        <v>0.30520000000000003</v>
      </c>
      <c r="U127">
        <v>-1.84E-2</v>
      </c>
      <c r="V127">
        <v>-5.9999999999999995E-4</v>
      </c>
      <c r="W127" s="35">
        <f t="shared" si="26"/>
        <v>2.9578571428571343E-2</v>
      </c>
      <c r="X127" s="35">
        <f t="shared" si="27"/>
        <v>1.9783571428571428E-2</v>
      </c>
      <c r="Y127" s="35">
        <f t="shared" si="27"/>
        <v>7.8357142857142937E-4</v>
      </c>
      <c r="Z127">
        <v>0.28839999999999999</v>
      </c>
      <c r="AA127">
        <v>-1.3899999999999999E-2</v>
      </c>
      <c r="AB127">
        <v>4.1000000000000003E-3</v>
      </c>
      <c r="AC127" s="35">
        <f t="shared" si="28"/>
        <v>1.6532142857142718E-2</v>
      </c>
      <c r="AD127" s="35">
        <f t="shared" si="29"/>
        <v>1.5283571428571428E-2</v>
      </c>
      <c r="AE127" s="35">
        <f t="shared" si="29"/>
        <v>5.4835714285714297E-3</v>
      </c>
      <c r="AF127">
        <v>0.21249999999999999</v>
      </c>
      <c r="AG127">
        <v>1.49E-2</v>
      </c>
      <c r="AH127">
        <v>2.8799999999999999E-2</v>
      </c>
      <c r="AI127" s="35">
        <f t="shared" si="30"/>
        <v>3.9574999999999888E-2</v>
      </c>
      <c r="AJ127" s="35">
        <f t="shared" si="31"/>
        <v>1.6283571428571429E-2</v>
      </c>
      <c r="AK127" s="35">
        <f t="shared" si="31"/>
        <v>3.0183571428571428E-2</v>
      </c>
      <c r="AL127">
        <v>0.15690000000000001</v>
      </c>
      <c r="AM127">
        <v>-7.3000000000000001E-3</v>
      </c>
      <c r="AN127">
        <v>1.7299999999999999E-2</v>
      </c>
      <c r="AO127" s="35">
        <f t="shared" si="32"/>
        <v>1.6902142857142893E-2</v>
      </c>
      <c r="AP127" s="35">
        <f t="shared" si="33"/>
        <v>8.6835714285714294E-3</v>
      </c>
      <c r="AQ127" s="35">
        <f t="shared" si="33"/>
        <v>1.8683571428571428E-2</v>
      </c>
      <c r="AR127">
        <v>9.7900000000000001E-2</v>
      </c>
      <c r="AS127">
        <v>-0.03</v>
      </c>
      <c r="AT127">
        <v>5.7999999999999996E-3</v>
      </c>
      <c r="AU127" s="35">
        <f t="shared" si="34"/>
        <v>1.0104285714285732E-2</v>
      </c>
      <c r="AV127" s="35">
        <f t="shared" si="35"/>
        <v>3.1383571428571427E-2</v>
      </c>
      <c r="AW127" s="35">
        <f t="shared" si="35"/>
        <v>7.1835714285714289E-3</v>
      </c>
      <c r="AX127">
        <v>0.1575</v>
      </c>
      <c r="AY127">
        <v>-6.6699999999999995E-2</v>
      </c>
      <c r="AZ127">
        <v>-9.1999999999999998E-3</v>
      </c>
      <c r="BA127" s="35">
        <f t="shared" si="36"/>
        <v>2.0614285714286029E-3</v>
      </c>
      <c r="BB127" s="35">
        <f t="shared" si="37"/>
        <v>6.8083571428571424E-2</v>
      </c>
      <c r="BC127" s="35">
        <f t="shared" si="37"/>
        <v>1.0583571428571428E-2</v>
      </c>
    </row>
    <row r="128" spans="1:55" ht="15">
      <c r="A128" s="1">
        <v>122</v>
      </c>
      <c r="B128">
        <v>0.29409999999999997</v>
      </c>
      <c r="C128">
        <v>-1.09E-2</v>
      </c>
      <c r="D128">
        <v>1.38E-2</v>
      </c>
      <c r="E128" s="34">
        <f t="shared" si="19"/>
        <v>7.4078571428572992E-3</v>
      </c>
      <c r="F128" s="34">
        <f t="shared" si="20"/>
        <v>5.2078571428571356E-3</v>
      </c>
      <c r="G128" s="34">
        <f t="shared" si="21"/>
        <v>1.5183571428571428E-2</v>
      </c>
      <c r="H128">
        <v>0.29680000000000001</v>
      </c>
      <c r="I128">
        <v>-6.7000000000000004E-2</v>
      </c>
      <c r="J128">
        <v>2.7400000000000001E-2</v>
      </c>
      <c r="K128" s="35">
        <f t="shared" si="22"/>
        <v>3.2967142857142751E-2</v>
      </c>
      <c r="L128" s="35">
        <f t="shared" si="23"/>
        <v>6.8383571428571432E-2</v>
      </c>
      <c r="M128" s="35">
        <f t="shared" si="23"/>
        <v>2.8783571428571429E-2</v>
      </c>
      <c r="N128">
        <v>0.28089999999999998</v>
      </c>
      <c r="O128">
        <v>-5.2200000000000003E-2</v>
      </c>
      <c r="P128">
        <v>1.12E-2</v>
      </c>
      <c r="Q128" s="35">
        <f t="shared" si="24"/>
        <v>1.5850000000000031E-3</v>
      </c>
      <c r="R128" s="35">
        <f t="shared" si="25"/>
        <v>5.3583571428571432E-2</v>
      </c>
      <c r="S128" s="35">
        <f t="shared" si="25"/>
        <v>1.258357142857143E-2</v>
      </c>
      <c r="T128">
        <v>0.30220000000000002</v>
      </c>
      <c r="U128">
        <v>-2.8000000000000001E-2</v>
      </c>
      <c r="V128">
        <v>-8.0000000000000002E-3</v>
      </c>
      <c r="W128" s="35">
        <f t="shared" si="26"/>
        <v>2.657857142857134E-2</v>
      </c>
      <c r="X128" s="35">
        <f t="shared" si="27"/>
        <v>2.9383571428571429E-2</v>
      </c>
      <c r="Y128" s="35">
        <f t="shared" si="27"/>
        <v>9.3835714285714286E-3</v>
      </c>
      <c r="Z128">
        <v>0.29930000000000001</v>
      </c>
      <c r="AA128">
        <v>-1.2800000000000001E-2</v>
      </c>
      <c r="AB128">
        <v>-7.4999999999999997E-3</v>
      </c>
      <c r="AC128" s="35">
        <f t="shared" si="28"/>
        <v>2.7432142857142738E-2</v>
      </c>
      <c r="AD128" s="35">
        <f t="shared" si="29"/>
        <v>1.4183571428571431E-2</v>
      </c>
      <c r="AE128" s="35">
        <f t="shared" si="29"/>
        <v>8.8835714285714282E-3</v>
      </c>
      <c r="AF128">
        <v>0.19969999999999999</v>
      </c>
      <c r="AG128">
        <v>-1.32E-2</v>
      </c>
      <c r="AH128">
        <v>1.14E-2</v>
      </c>
      <c r="AI128" s="35">
        <f t="shared" si="30"/>
        <v>5.2374999999999894E-2</v>
      </c>
      <c r="AJ128" s="35">
        <f t="shared" si="31"/>
        <v>1.4583571428571428E-2</v>
      </c>
      <c r="AK128" s="35">
        <f t="shared" si="31"/>
        <v>1.2783571428571429E-2</v>
      </c>
      <c r="AL128">
        <v>0.15429999999999999</v>
      </c>
      <c r="AM128">
        <v>-5.74E-2</v>
      </c>
      <c r="AN128">
        <v>-1.35E-2</v>
      </c>
      <c r="AO128" s="35">
        <f t="shared" si="32"/>
        <v>1.9502142857142912E-2</v>
      </c>
      <c r="AP128" s="35">
        <f t="shared" si="33"/>
        <v>5.8783571428571428E-2</v>
      </c>
      <c r="AQ128" s="35">
        <f t="shared" si="33"/>
        <v>1.488357142857143E-2</v>
      </c>
      <c r="AR128">
        <v>6.6699999999999995E-2</v>
      </c>
      <c r="AS128">
        <v>-4.4999999999999997E-3</v>
      </c>
      <c r="AT128">
        <v>3.4700000000000002E-2</v>
      </c>
      <c r="AU128" s="35">
        <f t="shared" si="34"/>
        <v>4.1304285714285738E-2</v>
      </c>
      <c r="AV128" s="35">
        <f t="shared" si="35"/>
        <v>5.883571428571429E-3</v>
      </c>
      <c r="AW128" s="35">
        <f t="shared" si="35"/>
        <v>3.608357142857143E-2</v>
      </c>
      <c r="AX128">
        <v>0.11700000000000001</v>
      </c>
      <c r="AY128">
        <v>-1.3599999999999999E-2</v>
      </c>
      <c r="AZ128">
        <v>-3.3E-3</v>
      </c>
      <c r="BA128" s="35">
        <f t="shared" si="36"/>
        <v>4.2561428571428597E-2</v>
      </c>
      <c r="BB128" s="35">
        <f t="shared" si="37"/>
        <v>1.4983571428571429E-2</v>
      </c>
      <c r="BC128" s="35">
        <f t="shared" si="37"/>
        <v>4.6835714285714293E-3</v>
      </c>
    </row>
    <row r="129" spans="1:55" ht="15">
      <c r="A129" s="1">
        <v>123</v>
      </c>
      <c r="B129">
        <v>0.27739999999999998</v>
      </c>
      <c r="C129">
        <v>1.01E-2</v>
      </c>
      <c r="D129">
        <v>-2E-3</v>
      </c>
      <c r="E129" s="34">
        <f t="shared" si="19"/>
        <v>9.2921428571426934E-3</v>
      </c>
      <c r="F129" s="34">
        <f t="shared" si="20"/>
        <v>2.6207857142857137E-2</v>
      </c>
      <c r="G129" s="34">
        <f t="shared" si="21"/>
        <v>3.3835714285714294E-3</v>
      </c>
      <c r="H129">
        <v>0.31419999999999998</v>
      </c>
      <c r="I129">
        <v>-5.6899999999999999E-2</v>
      </c>
      <c r="J129">
        <v>1.0999999999999999E-2</v>
      </c>
      <c r="K129" s="35">
        <f t="shared" si="22"/>
        <v>5.0367142857142722E-2</v>
      </c>
      <c r="L129" s="35">
        <f t="shared" si="23"/>
        <v>5.8283571428571428E-2</v>
      </c>
      <c r="M129" s="35">
        <f t="shared" si="23"/>
        <v>1.2383571428571428E-2</v>
      </c>
      <c r="N129">
        <v>0.26579999999999998</v>
      </c>
      <c r="O129">
        <v>-2.1999999999999999E-2</v>
      </c>
      <c r="P129">
        <v>2.12E-2</v>
      </c>
      <c r="Q129" s="35">
        <f t="shared" si="24"/>
        <v>1.6685000000000005E-2</v>
      </c>
      <c r="R129" s="35">
        <f t="shared" si="25"/>
        <v>2.3383571428571427E-2</v>
      </c>
      <c r="S129" s="35">
        <f t="shared" si="25"/>
        <v>2.2583571428571429E-2</v>
      </c>
      <c r="T129">
        <v>0.2782</v>
      </c>
      <c r="U129">
        <v>-3.4000000000000002E-2</v>
      </c>
      <c r="V129">
        <v>-4.3E-3</v>
      </c>
      <c r="W129" s="35">
        <f t="shared" si="26"/>
        <v>2.578571428571319E-3</v>
      </c>
      <c r="X129" s="35">
        <f t="shared" si="27"/>
        <v>3.5383571428571431E-2</v>
      </c>
      <c r="Y129" s="35">
        <f t="shared" si="27"/>
        <v>5.6835714285714293E-3</v>
      </c>
      <c r="Z129">
        <v>0.30570000000000003</v>
      </c>
      <c r="AA129">
        <v>-8.2000000000000007E-3</v>
      </c>
      <c r="AB129">
        <v>-2.24E-2</v>
      </c>
      <c r="AC129" s="35">
        <f t="shared" si="28"/>
        <v>3.3832142857142755E-2</v>
      </c>
      <c r="AD129" s="35">
        <f t="shared" si="29"/>
        <v>9.5835714285714309E-3</v>
      </c>
      <c r="AE129" s="35">
        <f t="shared" si="29"/>
        <v>2.3783571428571428E-2</v>
      </c>
      <c r="AF129">
        <v>0.2014</v>
      </c>
      <c r="AG129">
        <v>-2.58E-2</v>
      </c>
      <c r="AH129">
        <v>2.53E-2</v>
      </c>
      <c r="AI129" s="35">
        <f t="shared" si="30"/>
        <v>5.0674999999999887E-2</v>
      </c>
      <c r="AJ129" s="35">
        <f t="shared" si="31"/>
        <v>2.7183571428571428E-2</v>
      </c>
      <c r="AK129" s="35">
        <f t="shared" si="31"/>
        <v>2.6683571428571428E-2</v>
      </c>
      <c r="AL129">
        <v>0.17100000000000001</v>
      </c>
      <c r="AM129">
        <v>-7.1999999999999995E-2</v>
      </c>
      <c r="AN129">
        <v>9.1000000000000004E-3</v>
      </c>
      <c r="AO129" s="35">
        <f t="shared" si="32"/>
        <v>2.8021428571428919E-3</v>
      </c>
      <c r="AP129" s="35">
        <f t="shared" si="33"/>
        <v>7.3383571428571423E-2</v>
      </c>
      <c r="AQ129" s="35">
        <f t="shared" si="33"/>
        <v>1.0483571428571429E-2</v>
      </c>
      <c r="AR129">
        <v>0.13619999999999999</v>
      </c>
      <c r="AS129">
        <v>-1.0200000000000001E-2</v>
      </c>
      <c r="AT129">
        <v>-3.3E-3</v>
      </c>
      <c r="AU129" s="35">
        <f t="shared" si="34"/>
        <v>2.8195714285714255E-2</v>
      </c>
      <c r="AV129" s="35">
        <f t="shared" si="35"/>
        <v>1.1583571428571429E-2</v>
      </c>
      <c r="AW129" s="35">
        <f t="shared" si="35"/>
        <v>4.6835714285714293E-3</v>
      </c>
      <c r="AX129">
        <v>0.2225</v>
      </c>
      <c r="AY129">
        <v>1.7999999999999999E-2</v>
      </c>
      <c r="AZ129">
        <v>-1.8499999999999999E-2</v>
      </c>
      <c r="BA129" s="35">
        <f t="shared" si="36"/>
        <v>6.2938571428571399E-2</v>
      </c>
      <c r="BB129" s="35">
        <f t="shared" si="37"/>
        <v>1.9383571428571427E-2</v>
      </c>
      <c r="BC129" s="35">
        <f t="shared" si="37"/>
        <v>1.9883571428571428E-2</v>
      </c>
    </row>
    <row r="130" spans="1:55" ht="15">
      <c r="A130" s="1">
        <v>124</v>
      </c>
      <c r="B130">
        <v>0.27400000000000002</v>
      </c>
      <c r="C130">
        <v>-2E-3</v>
      </c>
      <c r="D130">
        <v>-2.9999999999999997E-4</v>
      </c>
      <c r="E130" s="34">
        <f t="shared" si="19"/>
        <v>1.2692142857142652E-2</v>
      </c>
      <c r="F130" s="34">
        <f t="shared" si="20"/>
        <v>1.4107857142857136E-2</v>
      </c>
      <c r="G130" s="34">
        <f t="shared" si="21"/>
        <v>1.0835714285714294E-3</v>
      </c>
      <c r="H130">
        <v>0.29759999999999998</v>
      </c>
      <c r="I130">
        <v>-6.8900000000000003E-2</v>
      </c>
      <c r="J130">
        <v>1.5E-3</v>
      </c>
      <c r="K130" s="35">
        <f t="shared" si="22"/>
        <v>3.3767142857142718E-2</v>
      </c>
      <c r="L130" s="35">
        <f t="shared" si="23"/>
        <v>7.0283571428571431E-2</v>
      </c>
      <c r="M130" s="35">
        <f t="shared" si="23"/>
        <v>2.8835714285714294E-3</v>
      </c>
      <c r="N130">
        <v>0.25580000000000003</v>
      </c>
      <c r="O130">
        <v>-2.2700000000000001E-2</v>
      </c>
      <c r="P130">
        <v>2.7900000000000001E-2</v>
      </c>
      <c r="Q130" s="35">
        <f t="shared" si="24"/>
        <v>2.6684999999999959E-2</v>
      </c>
      <c r="R130" s="35">
        <f t="shared" si="25"/>
        <v>2.408357142857143E-2</v>
      </c>
      <c r="S130" s="35">
        <f t="shared" si="25"/>
        <v>2.928357142857143E-2</v>
      </c>
      <c r="T130">
        <v>0.26910000000000001</v>
      </c>
      <c r="U130">
        <v>-1.43E-2</v>
      </c>
      <c r="V130">
        <v>6.6E-3</v>
      </c>
      <c r="W130" s="35">
        <f t="shared" si="26"/>
        <v>6.5214285714286779E-3</v>
      </c>
      <c r="X130" s="35">
        <f t="shared" si="27"/>
        <v>1.5683571428571429E-2</v>
      </c>
      <c r="Y130" s="35">
        <f t="shared" si="27"/>
        <v>7.9835714285714302E-3</v>
      </c>
      <c r="Z130">
        <v>0.2767</v>
      </c>
      <c r="AA130">
        <v>-3.8899999999999997E-2</v>
      </c>
      <c r="AB130">
        <v>-1.8499999999999999E-2</v>
      </c>
      <c r="AC130" s="35">
        <f t="shared" si="28"/>
        <v>4.8321428571427294E-3</v>
      </c>
      <c r="AD130" s="35">
        <f t="shared" si="29"/>
        <v>4.0283571428571426E-2</v>
      </c>
      <c r="AE130" s="35">
        <f t="shared" si="29"/>
        <v>1.9883571428571428E-2</v>
      </c>
      <c r="AF130">
        <v>0.23860000000000001</v>
      </c>
      <c r="AG130">
        <v>-5.8999999999999999E-3</v>
      </c>
      <c r="AH130">
        <v>-5.7000000000000002E-3</v>
      </c>
      <c r="AI130" s="35">
        <f t="shared" si="30"/>
        <v>1.3474999999999876E-2</v>
      </c>
      <c r="AJ130" s="35">
        <f t="shared" si="31"/>
        <v>7.2835714285714292E-3</v>
      </c>
      <c r="AK130" s="35">
        <f t="shared" si="31"/>
        <v>7.0835714285714295E-3</v>
      </c>
      <c r="AL130">
        <v>0.1895</v>
      </c>
      <c r="AM130">
        <v>-3.9399999999999998E-2</v>
      </c>
      <c r="AN130">
        <v>-4.1999999999999997E-3</v>
      </c>
      <c r="AO130" s="35">
        <f t="shared" si="32"/>
        <v>1.5697857142857097E-2</v>
      </c>
      <c r="AP130" s="35">
        <f t="shared" si="33"/>
        <v>4.0783571428571426E-2</v>
      </c>
      <c r="AQ130" s="35">
        <f t="shared" si="33"/>
        <v>5.5835714285714291E-3</v>
      </c>
      <c r="AR130">
        <v>0.1018</v>
      </c>
      <c r="AS130">
        <v>-1.1299999999999999E-2</v>
      </c>
      <c r="AT130">
        <v>-3.9899999999999998E-2</v>
      </c>
      <c r="AU130" s="35">
        <f t="shared" si="34"/>
        <v>6.2042857142857316E-3</v>
      </c>
      <c r="AV130" s="35">
        <f t="shared" si="35"/>
        <v>1.2683571428571429E-2</v>
      </c>
      <c r="AW130" s="35">
        <f t="shared" si="35"/>
        <v>4.1283571428571426E-2</v>
      </c>
      <c r="AX130">
        <v>0.26910000000000001</v>
      </c>
      <c r="AY130">
        <v>-3.78E-2</v>
      </c>
      <c r="AZ130">
        <v>-1.95E-2</v>
      </c>
      <c r="BA130" s="35">
        <f t="shared" si="36"/>
        <v>0.1095385714285714</v>
      </c>
      <c r="BB130" s="35">
        <f t="shared" si="37"/>
        <v>3.9183571428571429E-2</v>
      </c>
      <c r="BC130" s="35">
        <f t="shared" si="37"/>
        <v>2.0883571428571428E-2</v>
      </c>
    </row>
    <row r="131" spans="1:55" ht="15">
      <c r="A131" s="1">
        <v>125</v>
      </c>
      <c r="B131">
        <v>0.26779999999999998</v>
      </c>
      <c r="C131">
        <v>-3.4700000000000002E-2</v>
      </c>
      <c r="D131">
        <v>1.5299999999999999E-2</v>
      </c>
      <c r="E131" s="34">
        <f t="shared" si="19"/>
        <v>1.8892142857142691E-2</v>
      </c>
      <c r="F131" s="34">
        <f t="shared" si="20"/>
        <v>5.0807857142857141E-2</v>
      </c>
      <c r="G131" s="34">
        <f t="shared" si="21"/>
        <v>1.668357142857143E-2</v>
      </c>
      <c r="H131">
        <v>0.29780000000000001</v>
      </c>
      <c r="I131">
        <v>-5.8700000000000002E-2</v>
      </c>
      <c r="J131">
        <v>5.0000000000000001E-4</v>
      </c>
      <c r="K131" s="35">
        <f t="shared" si="22"/>
        <v>3.3967142857142751E-2</v>
      </c>
      <c r="L131" s="35">
        <f t="shared" si="23"/>
        <v>6.0083571428571431E-2</v>
      </c>
      <c r="M131" s="35">
        <f t="shared" si="23"/>
        <v>1.8835714285714293E-3</v>
      </c>
      <c r="N131">
        <v>0.27779999999999999</v>
      </c>
      <c r="O131">
        <v>-2.3300000000000001E-2</v>
      </c>
      <c r="P131">
        <v>1.1599999999999999E-2</v>
      </c>
      <c r="Q131" s="35">
        <f t="shared" si="24"/>
        <v>4.6849999999999947E-3</v>
      </c>
      <c r="R131" s="35">
        <f t="shared" si="25"/>
        <v>2.468357142857143E-2</v>
      </c>
      <c r="S131" s="35">
        <f t="shared" si="25"/>
        <v>1.2983571428571428E-2</v>
      </c>
      <c r="T131">
        <v>0.27689999999999998</v>
      </c>
      <c r="U131">
        <v>-2E-3</v>
      </c>
      <c r="V131">
        <v>6.3E-3</v>
      </c>
      <c r="W131" s="35">
        <f t="shared" si="26"/>
        <v>1.2785714285712957E-3</v>
      </c>
      <c r="X131" s="35">
        <f t="shared" si="27"/>
        <v>3.3835714285714294E-3</v>
      </c>
      <c r="Y131" s="35">
        <f t="shared" si="27"/>
        <v>7.6835714285714294E-3</v>
      </c>
      <c r="Z131">
        <v>0.25469999999999998</v>
      </c>
      <c r="AA131">
        <v>-2.9600000000000001E-2</v>
      </c>
      <c r="AB131">
        <v>1.5900000000000001E-2</v>
      </c>
      <c r="AC131" s="35">
        <f t="shared" si="28"/>
        <v>1.716785714285729E-2</v>
      </c>
      <c r="AD131" s="35">
        <f t="shared" si="29"/>
        <v>3.098357142857143E-2</v>
      </c>
      <c r="AE131" s="35">
        <f t="shared" si="29"/>
        <v>1.7283571428571429E-2</v>
      </c>
      <c r="AF131">
        <v>0.25580000000000003</v>
      </c>
      <c r="AG131">
        <v>6.3E-3</v>
      </c>
      <c r="AH131">
        <v>1.2500000000000001E-2</v>
      </c>
      <c r="AI131" s="35">
        <f t="shared" si="30"/>
        <v>3.7250000000001449E-3</v>
      </c>
      <c r="AJ131" s="35">
        <f t="shared" si="31"/>
        <v>7.6835714285714294E-3</v>
      </c>
      <c r="AK131" s="35">
        <f t="shared" si="31"/>
        <v>1.3883571428571429E-2</v>
      </c>
      <c r="AL131">
        <v>0.1855</v>
      </c>
      <c r="AM131">
        <v>-3.8100000000000002E-2</v>
      </c>
      <c r="AN131">
        <v>5.7000000000000002E-3</v>
      </c>
      <c r="AO131" s="35">
        <f t="shared" si="32"/>
        <v>1.1697857142857093E-2</v>
      </c>
      <c r="AP131" s="35">
        <f t="shared" si="33"/>
        <v>3.948357142857143E-2</v>
      </c>
      <c r="AQ131" s="35">
        <f t="shared" si="33"/>
        <v>7.0835714285714295E-3</v>
      </c>
      <c r="AR131">
        <v>7.5200000000000003E-2</v>
      </c>
      <c r="AS131">
        <v>-1.9099999999999999E-2</v>
      </c>
      <c r="AT131">
        <v>5.8999999999999999E-3</v>
      </c>
      <c r="AU131" s="35">
        <f t="shared" si="34"/>
        <v>3.280428571428573E-2</v>
      </c>
      <c r="AV131" s="35">
        <f t="shared" si="35"/>
        <v>2.0483571428571427E-2</v>
      </c>
      <c r="AW131" s="35">
        <f t="shared" si="35"/>
        <v>7.2835714285714292E-3</v>
      </c>
      <c r="AX131">
        <v>0.23730000000000001</v>
      </c>
      <c r="AY131">
        <v>-5.4800000000000001E-2</v>
      </c>
      <c r="AZ131">
        <v>-1.3899999999999999E-2</v>
      </c>
      <c r="BA131" s="35">
        <f t="shared" si="36"/>
        <v>7.7738571428571407E-2</v>
      </c>
      <c r="BB131" s="35">
        <f t="shared" si="37"/>
        <v>5.618357142857143E-2</v>
      </c>
      <c r="BC131" s="35">
        <f t="shared" si="37"/>
        <v>1.5283571428571428E-2</v>
      </c>
    </row>
    <row r="132" spans="1:55" ht="15">
      <c r="A132" s="1">
        <v>126</v>
      </c>
      <c r="B132">
        <v>0.28420000000000001</v>
      </c>
      <c r="C132">
        <v>4.0000000000000001E-3</v>
      </c>
      <c r="D132">
        <v>-2.9999999999999997E-4</v>
      </c>
      <c r="E132" s="34">
        <f t="shared" si="19"/>
        <v>2.4921428571426651E-3</v>
      </c>
      <c r="F132" s="34">
        <f t="shared" si="20"/>
        <v>2.0107857142857136E-2</v>
      </c>
      <c r="G132" s="34">
        <f t="shared" si="21"/>
        <v>1.0835714285714294E-3</v>
      </c>
      <c r="H132">
        <v>0.2944</v>
      </c>
      <c r="I132">
        <v>-4.6399999999999997E-2</v>
      </c>
      <c r="J132">
        <v>7.4999999999999997E-3</v>
      </c>
      <c r="K132" s="35">
        <f t="shared" si="22"/>
        <v>3.0567142857142737E-2</v>
      </c>
      <c r="L132" s="35">
        <f t="shared" si="23"/>
        <v>4.7783571428571425E-2</v>
      </c>
      <c r="M132" s="35">
        <f t="shared" si="23"/>
        <v>8.8835714285714282E-3</v>
      </c>
      <c r="N132">
        <v>0.29349999999999998</v>
      </c>
      <c r="O132">
        <v>-1.9800000000000002E-2</v>
      </c>
      <c r="P132">
        <v>-2.5999999999999999E-3</v>
      </c>
      <c r="Q132" s="35">
        <f t="shared" si="24"/>
        <v>1.1014999999999997E-2</v>
      </c>
      <c r="R132" s="35">
        <f t="shared" si="25"/>
        <v>2.118357142857143E-2</v>
      </c>
      <c r="S132" s="35">
        <f t="shared" si="25"/>
        <v>3.9835714285714292E-3</v>
      </c>
      <c r="T132">
        <v>0.26050000000000001</v>
      </c>
      <c r="U132">
        <v>-1.9599999999999999E-2</v>
      </c>
      <c r="V132">
        <v>-0.01</v>
      </c>
      <c r="W132" s="35">
        <f t="shared" si="26"/>
        <v>1.5121428571428674E-2</v>
      </c>
      <c r="X132" s="35">
        <f t="shared" si="27"/>
        <v>2.0983571428571428E-2</v>
      </c>
      <c r="Y132" s="35">
        <f t="shared" si="27"/>
        <v>1.138357142857143E-2</v>
      </c>
      <c r="Z132">
        <v>0.27610000000000001</v>
      </c>
      <c r="AA132">
        <v>-4.1500000000000002E-2</v>
      </c>
      <c r="AB132">
        <v>-1.1999999999999999E-3</v>
      </c>
      <c r="AC132" s="35">
        <f t="shared" si="28"/>
        <v>4.23214285714274E-3</v>
      </c>
      <c r="AD132" s="35">
        <f t="shared" si="29"/>
        <v>4.2883571428571431E-2</v>
      </c>
      <c r="AE132" s="35">
        <f t="shared" si="29"/>
        <v>1.8357142857142942E-4</v>
      </c>
      <c r="AF132">
        <v>0.2651</v>
      </c>
      <c r="AG132">
        <v>1.34E-2</v>
      </c>
      <c r="AH132">
        <v>-9.4000000000000004E-3</v>
      </c>
      <c r="AI132" s="35">
        <f t="shared" si="30"/>
        <v>1.302500000000012E-2</v>
      </c>
      <c r="AJ132" s="35">
        <f t="shared" si="31"/>
        <v>1.4783571428571431E-2</v>
      </c>
      <c r="AK132" s="35">
        <f t="shared" si="31"/>
        <v>1.0783571428571431E-2</v>
      </c>
      <c r="AL132">
        <v>0.15740000000000001</v>
      </c>
      <c r="AM132">
        <v>1.1000000000000001E-3</v>
      </c>
      <c r="AN132">
        <v>1.5E-3</v>
      </c>
      <c r="AO132" s="35">
        <f t="shared" si="32"/>
        <v>1.6402142857142893E-2</v>
      </c>
      <c r="AP132" s="35">
        <f t="shared" si="33"/>
        <v>2.4835714285714296E-3</v>
      </c>
      <c r="AQ132" s="35">
        <f t="shared" si="33"/>
        <v>2.8835714285714294E-3</v>
      </c>
      <c r="AR132">
        <v>0.1109</v>
      </c>
      <c r="AS132">
        <v>-6.8400000000000002E-2</v>
      </c>
      <c r="AT132">
        <v>-3.8999999999999998E-3</v>
      </c>
      <c r="AU132" s="35">
        <f t="shared" si="34"/>
        <v>2.8957142857142654E-3</v>
      </c>
      <c r="AV132" s="35">
        <f t="shared" si="35"/>
        <v>6.9783571428571431E-2</v>
      </c>
      <c r="AW132" s="35">
        <f t="shared" si="35"/>
        <v>5.2835714285714291E-3</v>
      </c>
      <c r="AX132">
        <v>0.2225</v>
      </c>
      <c r="AY132">
        <v>-6.0199999999999997E-2</v>
      </c>
      <c r="AZ132">
        <v>-2.7699999999999999E-2</v>
      </c>
      <c r="BA132" s="35">
        <f t="shared" si="36"/>
        <v>6.2938571428571399E-2</v>
      </c>
      <c r="BB132" s="35">
        <f t="shared" si="37"/>
        <v>6.1583571428571425E-2</v>
      </c>
      <c r="BC132" s="35">
        <f t="shared" si="37"/>
        <v>2.9083571428571427E-2</v>
      </c>
    </row>
    <row r="133" spans="1:55" ht="15">
      <c r="A133" s="1">
        <v>127</v>
      </c>
      <c r="B133">
        <v>0.2651</v>
      </c>
      <c r="C133">
        <v>8.8000000000000005E-3</v>
      </c>
      <c r="D133">
        <v>-1.0800000000000001E-2</v>
      </c>
      <c r="E133" s="34">
        <f t="shared" si="19"/>
        <v>2.1592142857142671E-2</v>
      </c>
      <c r="F133" s="34">
        <f t="shared" si="20"/>
        <v>2.4907857142857134E-2</v>
      </c>
      <c r="G133" s="34">
        <f t="shared" si="21"/>
        <v>1.2183571428571429E-2</v>
      </c>
      <c r="H133">
        <v>0.30880000000000002</v>
      </c>
      <c r="I133">
        <v>-5.1299999999999998E-2</v>
      </c>
      <c r="J133">
        <v>-4.5999999999999999E-3</v>
      </c>
      <c r="K133" s="35">
        <f t="shared" si="22"/>
        <v>4.4967142857142761E-2</v>
      </c>
      <c r="L133" s="35">
        <f t="shared" si="23"/>
        <v>5.2683571428571427E-2</v>
      </c>
      <c r="M133" s="35">
        <f t="shared" si="23"/>
        <v>5.9835714285714292E-3</v>
      </c>
      <c r="N133">
        <v>0.29880000000000001</v>
      </c>
      <c r="O133">
        <v>-1.89E-2</v>
      </c>
      <c r="P133">
        <v>-3.0000000000000001E-3</v>
      </c>
      <c r="Q133" s="35">
        <f t="shared" si="24"/>
        <v>1.6315000000000024E-2</v>
      </c>
      <c r="R133" s="35">
        <f t="shared" si="25"/>
        <v>2.0283571428571429E-2</v>
      </c>
      <c r="S133" s="35">
        <f t="shared" si="25"/>
        <v>4.3835714285714294E-3</v>
      </c>
      <c r="T133">
        <v>0.25469999999999998</v>
      </c>
      <c r="U133">
        <v>-2.58E-2</v>
      </c>
      <c r="V133">
        <v>-8.0000000000000002E-3</v>
      </c>
      <c r="W133" s="35">
        <f t="shared" si="26"/>
        <v>2.0921428571428702E-2</v>
      </c>
      <c r="X133" s="35">
        <f t="shared" si="27"/>
        <v>2.7183571428571428E-2</v>
      </c>
      <c r="Y133" s="35">
        <f t="shared" si="27"/>
        <v>9.3835714285714286E-3</v>
      </c>
      <c r="Z133">
        <v>0.27700000000000002</v>
      </c>
      <c r="AA133">
        <v>-4.7699999999999999E-2</v>
      </c>
      <c r="AB133">
        <v>-1.2699999999999999E-2</v>
      </c>
      <c r="AC133" s="35">
        <f t="shared" si="28"/>
        <v>5.1321428571427519E-3</v>
      </c>
      <c r="AD133" s="35">
        <f t="shared" si="29"/>
        <v>4.9083571428571428E-2</v>
      </c>
      <c r="AE133" s="35">
        <f t="shared" si="29"/>
        <v>1.4083571428571428E-2</v>
      </c>
      <c r="AF133">
        <v>0.26340000000000002</v>
      </c>
      <c r="AG133">
        <v>1.49E-2</v>
      </c>
      <c r="AH133">
        <v>-2.5499999999999998E-2</v>
      </c>
      <c r="AI133" s="35">
        <f t="shared" si="30"/>
        <v>1.1325000000000141E-2</v>
      </c>
      <c r="AJ133" s="35">
        <f t="shared" si="31"/>
        <v>1.6283571428571429E-2</v>
      </c>
      <c r="AK133" s="35">
        <f t="shared" si="31"/>
        <v>2.6883571428571427E-2</v>
      </c>
      <c r="AL133">
        <v>0.15490000000000001</v>
      </c>
      <c r="AM133">
        <v>-1.17E-2</v>
      </c>
      <c r="AN133">
        <v>5.1999999999999998E-3</v>
      </c>
      <c r="AO133" s="35">
        <f t="shared" si="32"/>
        <v>1.8902142857142895E-2</v>
      </c>
      <c r="AP133" s="35">
        <f t="shared" si="33"/>
        <v>1.3083571428571431E-2</v>
      </c>
      <c r="AQ133" s="35">
        <f t="shared" si="33"/>
        <v>6.5835714285714291E-3</v>
      </c>
      <c r="AR133">
        <v>0.1111</v>
      </c>
      <c r="AS133">
        <v>-2.6499999999999999E-2</v>
      </c>
      <c r="AT133">
        <v>1.4500000000000001E-2</v>
      </c>
      <c r="AU133" s="35">
        <f t="shared" si="34"/>
        <v>3.0957142857142711E-3</v>
      </c>
      <c r="AV133" s="35">
        <f t="shared" si="35"/>
        <v>2.7883571428571428E-2</v>
      </c>
      <c r="AW133" s="35">
        <f t="shared" si="35"/>
        <v>1.5883571428571431E-2</v>
      </c>
      <c r="AX133">
        <v>0.2177</v>
      </c>
      <c r="AY133">
        <v>-3.1300000000000001E-2</v>
      </c>
      <c r="AZ133">
        <v>-4.4999999999999997E-3</v>
      </c>
      <c r="BA133" s="35">
        <f t="shared" si="36"/>
        <v>5.8138571428571401E-2</v>
      </c>
      <c r="BB133" s="35">
        <f t="shared" si="37"/>
        <v>3.268357142857143E-2</v>
      </c>
      <c r="BC133" s="35">
        <f t="shared" si="37"/>
        <v>5.883571428571429E-3</v>
      </c>
    </row>
    <row r="134" spans="1:55" ht="15">
      <c r="A134" s="1">
        <v>128</v>
      </c>
      <c r="B134">
        <v>0.28360000000000002</v>
      </c>
      <c r="C134">
        <v>-6.1000000000000004E-3</v>
      </c>
      <c r="D134">
        <v>-1.4999999999999999E-2</v>
      </c>
      <c r="E134" s="34">
        <f t="shared" si="19"/>
        <v>3.0921428571426546E-3</v>
      </c>
      <c r="F134" s="34">
        <f t="shared" si="20"/>
        <v>1.0007857142857134E-2</v>
      </c>
      <c r="G134" s="34">
        <f t="shared" si="21"/>
        <v>1.6383571428571428E-2</v>
      </c>
      <c r="H134">
        <v>0.28560000000000002</v>
      </c>
      <c r="I134">
        <v>-6.8000000000000005E-2</v>
      </c>
      <c r="J134">
        <v>7.6E-3</v>
      </c>
      <c r="K134" s="35">
        <f t="shared" si="22"/>
        <v>2.1767142857142763E-2</v>
      </c>
      <c r="L134" s="35">
        <f t="shared" si="23"/>
        <v>6.9383571428571433E-2</v>
      </c>
      <c r="M134" s="35">
        <f t="shared" si="23"/>
        <v>8.9835714285714293E-3</v>
      </c>
      <c r="N134">
        <v>0.2999</v>
      </c>
      <c r="O134">
        <v>-8.0000000000000002E-3</v>
      </c>
      <c r="P134">
        <v>-8.9999999999999998E-4</v>
      </c>
      <c r="Q134" s="35">
        <f t="shared" si="24"/>
        <v>1.7415000000000014E-2</v>
      </c>
      <c r="R134" s="35">
        <f t="shared" si="25"/>
        <v>9.3835714285714286E-3</v>
      </c>
      <c r="S134" s="35">
        <f t="shared" si="25"/>
        <v>4.8357142857142934E-4</v>
      </c>
      <c r="T134">
        <v>0.26100000000000001</v>
      </c>
      <c r="U134">
        <v>-1.09E-2</v>
      </c>
      <c r="V134">
        <v>7.6E-3</v>
      </c>
      <c r="W134" s="35">
        <f t="shared" si="26"/>
        <v>1.4621428571428674E-2</v>
      </c>
      <c r="X134" s="35">
        <f t="shared" si="27"/>
        <v>1.2283571428571428E-2</v>
      </c>
      <c r="Y134" s="35">
        <f t="shared" si="27"/>
        <v>8.9835714285714293E-3</v>
      </c>
      <c r="Z134">
        <v>0.28599999999999998</v>
      </c>
      <c r="AA134">
        <v>-4.8500000000000001E-2</v>
      </c>
      <c r="AB134">
        <v>1.0500000000000001E-2</v>
      </c>
      <c r="AC134" s="35">
        <f t="shared" si="28"/>
        <v>1.4132142857142704E-2</v>
      </c>
      <c r="AD134" s="35">
        <f t="shared" si="29"/>
        <v>4.988357142857143E-2</v>
      </c>
      <c r="AE134" s="35">
        <f t="shared" si="29"/>
        <v>1.1883571428571431E-2</v>
      </c>
      <c r="AF134">
        <v>0.25209999999999999</v>
      </c>
      <c r="AG134">
        <v>1.0800000000000001E-2</v>
      </c>
      <c r="AH134">
        <v>1.8E-3</v>
      </c>
      <c r="AI134" s="35">
        <f t="shared" si="30"/>
        <v>2.5000000000108269E-5</v>
      </c>
      <c r="AJ134" s="35">
        <f t="shared" si="31"/>
        <v>1.2183571428571429E-2</v>
      </c>
      <c r="AK134" s="35">
        <f t="shared" si="31"/>
        <v>3.1835714285714293E-3</v>
      </c>
      <c r="AL134">
        <v>0.17849999999999999</v>
      </c>
      <c r="AM134">
        <v>-5.4100000000000002E-2</v>
      </c>
      <c r="AN134">
        <v>-5.4000000000000003E-3</v>
      </c>
      <c r="AO134" s="35">
        <f t="shared" si="32"/>
        <v>4.697857142857087E-3</v>
      </c>
      <c r="AP134" s="35">
        <f t="shared" si="33"/>
        <v>5.5483571428571431E-2</v>
      </c>
      <c r="AQ134" s="35">
        <f t="shared" si="33"/>
        <v>6.7835714285714296E-3</v>
      </c>
      <c r="AR134">
        <v>8.3900000000000002E-2</v>
      </c>
      <c r="AS134">
        <v>7.4000000000000003E-3</v>
      </c>
      <c r="AT134">
        <v>1.7600000000000001E-2</v>
      </c>
      <c r="AU134" s="35">
        <f t="shared" si="34"/>
        <v>2.4104285714285731E-2</v>
      </c>
      <c r="AV134" s="35">
        <f t="shared" si="35"/>
        <v>8.7835714285714288E-3</v>
      </c>
      <c r="AW134" s="35">
        <f t="shared" si="35"/>
        <v>1.898357142857143E-2</v>
      </c>
      <c r="AX134">
        <v>0.1804</v>
      </c>
      <c r="AY134">
        <v>-6.6600000000000006E-2</v>
      </c>
      <c r="AZ134">
        <v>-7.4999999999999997E-3</v>
      </c>
      <c r="BA134" s="35">
        <f t="shared" si="36"/>
        <v>2.0838571428571401E-2</v>
      </c>
      <c r="BB134" s="35">
        <f t="shared" si="37"/>
        <v>6.7983571428571435E-2</v>
      </c>
      <c r="BC134" s="35">
        <f t="shared" si="37"/>
        <v>8.8835714285714282E-3</v>
      </c>
    </row>
    <row r="135" spans="1:55" ht="15">
      <c r="A135" s="1">
        <v>129</v>
      </c>
      <c r="B135">
        <v>0.27889999999999998</v>
      </c>
      <c r="C135">
        <v>-1.41E-2</v>
      </c>
      <c r="D135">
        <v>-1.24E-2</v>
      </c>
      <c r="E135" s="34">
        <f t="shared" si="19"/>
        <v>7.7921428571426921E-3</v>
      </c>
      <c r="F135" s="34">
        <f t="shared" si="20"/>
        <v>2.0078571428571359E-3</v>
      </c>
      <c r="G135" s="34">
        <f t="shared" si="21"/>
        <v>1.378357142857143E-2</v>
      </c>
      <c r="H135">
        <v>0.29409999999999997</v>
      </c>
      <c r="I135">
        <v>-4.8000000000000001E-2</v>
      </c>
      <c r="J135">
        <v>-4.0000000000000002E-4</v>
      </c>
      <c r="K135" s="35">
        <f t="shared" si="22"/>
        <v>3.0267142857142715E-2</v>
      </c>
      <c r="L135" s="35">
        <f t="shared" si="23"/>
        <v>4.9383571428571429E-2</v>
      </c>
      <c r="M135" s="35">
        <f t="shared" si="23"/>
        <v>9.8357142857142935E-4</v>
      </c>
      <c r="N135">
        <v>0.3024</v>
      </c>
      <c r="O135">
        <v>-1.2699999999999999E-2</v>
      </c>
      <c r="P135">
        <v>1.1999999999999999E-3</v>
      </c>
      <c r="Q135" s="35">
        <f t="shared" si="24"/>
        <v>1.9915000000000016E-2</v>
      </c>
      <c r="R135" s="35">
        <f t="shared" si="25"/>
        <v>1.4083571428571428E-2</v>
      </c>
      <c r="S135" s="35">
        <f t="shared" si="25"/>
        <v>2.583571428571429E-3</v>
      </c>
      <c r="T135">
        <v>0.2651</v>
      </c>
      <c r="U135">
        <v>-2.7300000000000001E-2</v>
      </c>
      <c r="V135">
        <v>2.7000000000000001E-3</v>
      </c>
      <c r="W135" s="35">
        <f t="shared" si="26"/>
        <v>1.0521428571428681E-2</v>
      </c>
      <c r="X135" s="35">
        <f t="shared" si="27"/>
        <v>2.868357142857143E-2</v>
      </c>
      <c r="Y135" s="35">
        <f t="shared" si="27"/>
        <v>4.0835714285714295E-3</v>
      </c>
      <c r="Z135">
        <v>0.28960000000000002</v>
      </c>
      <c r="AA135">
        <v>-5.3699999999999998E-2</v>
      </c>
      <c r="AB135">
        <v>-2.3E-3</v>
      </c>
      <c r="AC135" s="35">
        <f t="shared" si="28"/>
        <v>1.7732142857142752E-2</v>
      </c>
      <c r="AD135" s="35">
        <f t="shared" si="29"/>
        <v>5.5083571428571426E-2</v>
      </c>
      <c r="AE135" s="35">
        <f t="shared" si="29"/>
        <v>3.6835714285714293E-3</v>
      </c>
      <c r="AF135">
        <v>0.25590000000000002</v>
      </c>
      <c r="AG135">
        <v>9.2999999999999992E-3</v>
      </c>
      <c r="AH135">
        <v>5.1999999999999998E-3</v>
      </c>
      <c r="AI135" s="35">
        <f t="shared" si="30"/>
        <v>3.8250000000001338E-3</v>
      </c>
      <c r="AJ135" s="35">
        <f t="shared" si="31"/>
        <v>1.0683571428571428E-2</v>
      </c>
      <c r="AK135" s="35">
        <f t="shared" si="31"/>
        <v>6.5835714285714291E-3</v>
      </c>
      <c r="AL135">
        <v>0.18809999999999999</v>
      </c>
      <c r="AM135">
        <v>-4.4699999999999997E-2</v>
      </c>
      <c r="AN135">
        <v>-1.72E-2</v>
      </c>
      <c r="AO135" s="35">
        <f t="shared" si="32"/>
        <v>1.4297857142857084E-2</v>
      </c>
      <c r="AP135" s="35">
        <f t="shared" si="33"/>
        <v>4.6083571428571425E-2</v>
      </c>
      <c r="AQ135" s="35">
        <f t="shared" si="33"/>
        <v>1.8583571428571428E-2</v>
      </c>
      <c r="AR135">
        <v>9.1200000000000003E-2</v>
      </c>
      <c r="AS135">
        <v>-9.2999999999999992E-3</v>
      </c>
      <c r="AT135">
        <v>2.23E-2</v>
      </c>
      <c r="AU135" s="35">
        <f t="shared" si="34"/>
        <v>1.680428571428573E-2</v>
      </c>
      <c r="AV135" s="35">
        <f t="shared" si="35"/>
        <v>1.0683571428571428E-2</v>
      </c>
      <c r="AW135" s="35">
        <f t="shared" si="35"/>
        <v>2.3683571428571429E-2</v>
      </c>
      <c r="AX135">
        <v>0.16400000000000001</v>
      </c>
      <c r="AY135">
        <v>3.5999999999999999E-3</v>
      </c>
      <c r="AZ135">
        <v>-8.9999999999999998E-4</v>
      </c>
      <c r="BA135" s="35">
        <f t="shared" si="36"/>
        <v>4.4385714285714029E-3</v>
      </c>
      <c r="BB135" s="35">
        <f t="shared" si="37"/>
        <v>4.9835714285714292E-3</v>
      </c>
      <c r="BC135" s="35">
        <f t="shared" si="37"/>
        <v>4.8357142857142934E-4</v>
      </c>
    </row>
    <row r="136" spans="1:55" ht="15">
      <c r="A136" s="1">
        <v>130</v>
      </c>
      <c r="B136">
        <v>0.29830000000000001</v>
      </c>
      <c r="C136">
        <v>-3.6799999999999999E-2</v>
      </c>
      <c r="D136">
        <v>2.2000000000000001E-3</v>
      </c>
      <c r="E136" s="34">
        <f t="shared" ref="E136:E146" si="38">IF(B136&gt;$B$149,B136-$B$149,$B$149-B136)</f>
        <v>1.1607857142857336E-2</v>
      </c>
      <c r="F136" s="34">
        <f t="shared" ref="F136:F146" si="39">IF(C136&gt;$C$149,C136-$C$149,IF(C136&gt;0,$C$149-C136,IF(C136&gt;(-$C$149),$C$149-(C136*(-1)),(C136+$C$149)*(-1))))</f>
        <v>5.2907857142857131E-2</v>
      </c>
      <c r="G136" s="34">
        <f t="shared" ref="G136:G146" si="40">IF(D136&gt;$D$149,D136-$D$149,IF(D136&gt;0,$D$149-D136,IF(D136&gt;(-$D$149),$D$149-(D136*(-1)),(D136+$D$149)*(-1))))</f>
        <v>3.5835714285714295E-3</v>
      </c>
      <c r="H136">
        <v>0.27800000000000002</v>
      </c>
      <c r="I136">
        <v>-4.3799999999999999E-2</v>
      </c>
      <c r="J136">
        <v>-1.8E-3</v>
      </c>
      <c r="K136" s="35">
        <f t="shared" ref="K136:K146" si="41">IF(H136&gt;$H$149,H136-$H$149,$H$149-H136)</f>
        <v>1.4167142857142767E-2</v>
      </c>
      <c r="L136" s="35">
        <f t="shared" ref="L136:M146" si="42">IF(I136&gt;$D$149,I136-$D$149,IF(I136&gt;0,$D$149-I136,IF(I136&gt;(-$D$149),$D$149-(I136*(-1)),(I136+$D$149)*(-1))))</f>
        <v>4.5183571428571427E-2</v>
      </c>
      <c r="M136" s="35">
        <f t="shared" si="42"/>
        <v>3.1835714285714293E-3</v>
      </c>
      <c r="N136">
        <v>0.30609999999999998</v>
      </c>
      <c r="O136">
        <v>-2.0400000000000001E-2</v>
      </c>
      <c r="P136">
        <v>-5.9999999999999995E-4</v>
      </c>
      <c r="Q136" s="35">
        <f t="shared" ref="Q136:Q146" si="43">IF(N136&gt;$N$149,N136-$N$149,$N$149-N136)</f>
        <v>2.3614999999999997E-2</v>
      </c>
      <c r="R136" s="35">
        <f t="shared" ref="R136:S146" si="44">IF(O136&gt;$D$149,O136-$D$149,IF(O136&gt;0,$D$149-O136,IF(O136&gt;(-$D$149),$D$149-(O136*(-1)),(O136+$D$149)*(-1))))</f>
        <v>2.178357142857143E-2</v>
      </c>
      <c r="S136" s="35">
        <f t="shared" si="44"/>
        <v>7.8357142857142937E-4</v>
      </c>
      <c r="T136">
        <v>0.26440000000000002</v>
      </c>
      <c r="U136">
        <v>-1.5800000000000002E-2</v>
      </c>
      <c r="V136">
        <v>-1.9699999999999999E-2</v>
      </c>
      <c r="W136" s="35">
        <f t="shared" ref="W136:W146" si="45">IF(T136&gt;$T$149,T136-$T$149,$T$149-T136)</f>
        <v>1.122142857142866E-2</v>
      </c>
      <c r="X136" s="35">
        <f t="shared" ref="X136:Y146" si="46">IF(U136&gt;$D$149,U136-$D$149,IF(U136&gt;0,$D$149-U136,IF(U136&gt;(-$D$149),$D$149-(U136*(-1)),(U136+$D$149)*(-1))))</f>
        <v>1.718357142857143E-2</v>
      </c>
      <c r="Y136" s="35">
        <f t="shared" si="46"/>
        <v>2.1083571428571427E-2</v>
      </c>
      <c r="Z136">
        <v>0.28420000000000001</v>
      </c>
      <c r="AA136">
        <v>-5.1799999999999999E-2</v>
      </c>
      <c r="AB136">
        <v>-1.23E-2</v>
      </c>
      <c r="AC136" s="35">
        <f t="shared" ref="AC136:AC146" si="47">IF(Z136&gt;$Z$149,Z136-$Z$149,$Z$149-Z136)</f>
        <v>1.2332142857142736E-2</v>
      </c>
      <c r="AD136" s="35">
        <f t="shared" ref="AD136:AE146" si="48">IF(AA136&gt;$D$149,AA136-$D$149,IF(AA136&gt;0,$D$149-AA136,IF(AA136&gt;(-$D$149),$D$149-(AA136*(-1)),(AA136+$D$149)*(-1))))</f>
        <v>5.3183571428571427E-2</v>
      </c>
      <c r="AE136" s="35">
        <f t="shared" si="48"/>
        <v>1.368357142857143E-2</v>
      </c>
      <c r="AF136">
        <v>0.2717</v>
      </c>
      <c r="AG136">
        <v>-1.18E-2</v>
      </c>
      <c r="AH136">
        <v>-1.2500000000000001E-2</v>
      </c>
      <c r="AI136" s="35">
        <f t="shared" ref="AI136:AI146" si="49">IF(AF136&gt;$AF$149,AF136-$AF$149,$AF$149-AF136)</f>
        <v>1.9625000000000115E-2</v>
      </c>
      <c r="AJ136" s="35">
        <f t="shared" ref="AJ136:AK146" si="50">IF(AG136&gt;$D$149,AG136-$D$149,IF(AG136&gt;0,$D$149-AG136,IF(AG136&gt;(-$D$149),$D$149-(AG136*(-1)),(AG136+$D$149)*(-1))))</f>
        <v>1.318357142857143E-2</v>
      </c>
      <c r="AK136" s="35">
        <f t="shared" si="50"/>
        <v>1.3883571428571429E-2</v>
      </c>
      <c r="AL136">
        <v>0.16250000000000001</v>
      </c>
      <c r="AM136">
        <v>-5.4000000000000003E-3</v>
      </c>
      <c r="AN136">
        <v>2.8500000000000001E-2</v>
      </c>
      <c r="AO136" s="35">
        <f t="shared" ref="AO136:AO146" si="51">IF(AL136&gt;$AL$149,AL136-$AL$149,$AL$149-AL136)</f>
        <v>1.1302142857142899E-2</v>
      </c>
      <c r="AP136" s="35">
        <f t="shared" ref="AP136:AQ146" si="52">IF(AM136&gt;$D$149,AM136-$D$149,IF(AM136&gt;0,$D$149-AM136,IF(AM136&gt;(-$D$149),$D$149-(AM136*(-1)),(AM136+$D$149)*(-1))))</f>
        <v>6.7835714285714296E-3</v>
      </c>
      <c r="AQ136" s="35">
        <f t="shared" si="52"/>
        <v>2.9883571428571429E-2</v>
      </c>
      <c r="AR136">
        <v>5.1400000000000001E-2</v>
      </c>
      <c r="AS136">
        <v>-2.5999999999999999E-3</v>
      </c>
      <c r="AT136">
        <v>2.5999999999999999E-2</v>
      </c>
      <c r="AU136" s="35">
        <f t="shared" ref="AU136:AU146" si="53">IF(AR136&gt;$AR$149,AR136-$AR$149,$AR$149-AR136)</f>
        <v>5.6604285714285732E-2</v>
      </c>
      <c r="AV136" s="35">
        <f t="shared" ref="AV136:AW146" si="54">IF(AS136&gt;$D$149,AS136-$D$149,IF(AS136&gt;0,$D$149-AS136,IF(AS136&gt;(-$D$149),$D$149-(AS136*(-1)),(AS136+$D$149)*(-1))))</f>
        <v>3.9835714285714292E-3</v>
      </c>
      <c r="AW136" s="35">
        <f t="shared" si="54"/>
        <v>2.7383571428571427E-2</v>
      </c>
      <c r="AX136">
        <v>0.16309999999999999</v>
      </c>
      <c r="AY136">
        <v>-2.0299999999999999E-2</v>
      </c>
      <c r="AZ136">
        <v>1E-4</v>
      </c>
      <c r="BA136" s="35">
        <f t="shared" ref="BA136:BA146" si="55">IF(AX136&gt;$AX$149,AX136-$AX$149,$AX$149-AX136)</f>
        <v>3.538571428571391E-3</v>
      </c>
      <c r="BB136" s="35">
        <f t="shared" ref="BB136:BC146" si="56">IF(AY136&gt;$D$149,AY136-$D$149,IF(AY136&gt;0,$D$149-AY136,IF(AY136&gt;(-$D$149),$D$149-(AY136*(-1)),(AY136+$D$149)*(-1))))</f>
        <v>2.1683571428571427E-2</v>
      </c>
      <c r="BC136" s="35">
        <f t="shared" si="56"/>
        <v>1.4835714285714294E-3</v>
      </c>
    </row>
    <row r="137" spans="1:55" ht="15">
      <c r="A137" s="1">
        <v>131</v>
      </c>
      <c r="B137">
        <v>0.28499999999999998</v>
      </c>
      <c r="C137">
        <v>-4.2599999999999999E-2</v>
      </c>
      <c r="D137">
        <v>1.2500000000000001E-2</v>
      </c>
      <c r="E137" s="34">
        <f t="shared" si="38"/>
        <v>1.6921428571426977E-3</v>
      </c>
      <c r="F137" s="34">
        <f t="shared" si="39"/>
        <v>5.8707857142857131E-2</v>
      </c>
      <c r="G137" s="34">
        <f t="shared" si="40"/>
        <v>1.3883571428571429E-2</v>
      </c>
      <c r="H137">
        <v>0.2954</v>
      </c>
      <c r="I137">
        <v>-5.2999999999999999E-2</v>
      </c>
      <c r="J137">
        <v>-2.5999999999999999E-3</v>
      </c>
      <c r="K137" s="35">
        <f t="shared" si="41"/>
        <v>3.1567142857142738E-2</v>
      </c>
      <c r="L137" s="35">
        <f t="shared" si="42"/>
        <v>5.4383571428571427E-2</v>
      </c>
      <c r="M137" s="35">
        <f t="shared" si="42"/>
        <v>3.9835714285714292E-3</v>
      </c>
      <c r="N137">
        <v>0.2999</v>
      </c>
      <c r="O137">
        <v>-2.18E-2</v>
      </c>
      <c r="P137">
        <v>1.3299999999999999E-2</v>
      </c>
      <c r="Q137" s="35">
        <f t="shared" si="43"/>
        <v>1.7415000000000014E-2</v>
      </c>
      <c r="R137" s="35">
        <f t="shared" si="44"/>
        <v>2.3183571428571428E-2</v>
      </c>
      <c r="S137" s="35">
        <f t="shared" si="44"/>
        <v>1.4683571428571428E-2</v>
      </c>
      <c r="T137">
        <v>0.24110000000000001</v>
      </c>
      <c r="U137">
        <v>-1.54E-2</v>
      </c>
      <c r="V137">
        <v>1.4E-2</v>
      </c>
      <c r="W137" s="35">
        <f t="shared" si="45"/>
        <v>3.4521428571428675E-2</v>
      </c>
      <c r="X137" s="35">
        <f t="shared" si="46"/>
        <v>1.6783571428571429E-2</v>
      </c>
      <c r="Y137" s="35">
        <f t="shared" si="46"/>
        <v>1.538357142857143E-2</v>
      </c>
      <c r="Z137">
        <v>0.29509999999999997</v>
      </c>
      <c r="AA137">
        <v>-4.19E-2</v>
      </c>
      <c r="AB137">
        <v>-1.06E-2</v>
      </c>
      <c r="AC137" s="35">
        <f t="shared" si="47"/>
        <v>2.3232142857142701E-2</v>
      </c>
      <c r="AD137" s="35">
        <f t="shared" si="48"/>
        <v>4.3283571428571428E-2</v>
      </c>
      <c r="AE137" s="35">
        <f t="shared" si="48"/>
        <v>1.198357142857143E-2</v>
      </c>
      <c r="AF137">
        <v>0.25740000000000002</v>
      </c>
      <c r="AG137">
        <v>-2.69E-2</v>
      </c>
      <c r="AH137">
        <v>1.6000000000000001E-3</v>
      </c>
      <c r="AI137" s="35">
        <f t="shared" si="49"/>
        <v>5.3250000000001352E-3</v>
      </c>
      <c r="AJ137" s="35">
        <f t="shared" si="50"/>
        <v>2.8283571428571429E-2</v>
      </c>
      <c r="AK137" s="35">
        <f t="shared" si="50"/>
        <v>2.9835714285714292E-3</v>
      </c>
      <c r="AL137">
        <v>0.1678</v>
      </c>
      <c r="AM137">
        <v>-6.1800000000000001E-2</v>
      </c>
      <c r="AN137">
        <v>-4.0000000000000002E-4</v>
      </c>
      <c r="AO137" s="35">
        <f t="shared" si="51"/>
        <v>6.0021428571429003E-3</v>
      </c>
      <c r="AP137" s="35">
        <f t="shared" si="52"/>
        <v>6.3183571428571436E-2</v>
      </c>
      <c r="AQ137" s="35">
        <f t="shared" si="52"/>
        <v>9.8357142857142935E-4</v>
      </c>
      <c r="AR137">
        <v>7.1900000000000006E-2</v>
      </c>
      <c r="AS137">
        <v>-4.1999999999999997E-3</v>
      </c>
      <c r="AT137">
        <v>2.9000000000000001E-2</v>
      </c>
      <c r="AU137" s="35">
        <f t="shared" si="53"/>
        <v>3.6104285714285728E-2</v>
      </c>
      <c r="AV137" s="35">
        <f t="shared" si="54"/>
        <v>5.5835714285714291E-3</v>
      </c>
      <c r="AW137" s="35">
        <f t="shared" si="54"/>
        <v>3.038357142857143E-2</v>
      </c>
      <c r="AX137">
        <v>9.8900000000000002E-2</v>
      </c>
      <c r="AY137">
        <v>-9.7000000000000003E-3</v>
      </c>
      <c r="AZ137">
        <v>2.9399999999999999E-2</v>
      </c>
      <c r="BA137" s="35">
        <f t="shared" si="55"/>
        <v>6.0661428571428602E-2</v>
      </c>
      <c r="BB137" s="35">
        <f t="shared" si="56"/>
        <v>1.1083571428571429E-2</v>
      </c>
      <c r="BC137" s="35">
        <f t="shared" si="56"/>
        <v>3.0783571428571428E-2</v>
      </c>
    </row>
    <row r="138" spans="1:55" ht="15">
      <c r="A138" s="1">
        <v>132</v>
      </c>
      <c r="B138">
        <v>0.27979999999999999</v>
      </c>
      <c r="C138">
        <v>-1.5100000000000001E-2</v>
      </c>
      <c r="D138">
        <v>2.5000000000000001E-3</v>
      </c>
      <c r="E138" s="34">
        <f t="shared" si="38"/>
        <v>6.8921428571426802E-3</v>
      </c>
      <c r="F138" s="34">
        <f t="shared" si="39"/>
        <v>1.007857142857135E-3</v>
      </c>
      <c r="G138" s="34">
        <f t="shared" si="40"/>
        <v>3.8835714285714294E-3</v>
      </c>
      <c r="H138">
        <v>0.26910000000000001</v>
      </c>
      <c r="I138">
        <v>-3.8600000000000002E-2</v>
      </c>
      <c r="J138">
        <v>-2.3999999999999998E-3</v>
      </c>
      <c r="K138" s="35">
        <f t="shared" si="41"/>
        <v>5.2671428571427481E-3</v>
      </c>
      <c r="L138" s="35">
        <f t="shared" si="42"/>
        <v>3.9983571428571431E-2</v>
      </c>
      <c r="M138" s="35">
        <f t="shared" si="42"/>
        <v>3.7835714285714291E-3</v>
      </c>
      <c r="N138">
        <v>0.30580000000000002</v>
      </c>
      <c r="O138">
        <v>-1.06E-2</v>
      </c>
      <c r="P138">
        <v>1.8E-3</v>
      </c>
      <c r="Q138" s="35">
        <f t="shared" si="43"/>
        <v>2.331500000000003E-2</v>
      </c>
      <c r="R138" s="35">
        <f t="shared" si="44"/>
        <v>1.198357142857143E-2</v>
      </c>
      <c r="S138" s="35">
        <f t="shared" si="44"/>
        <v>3.1835714285714293E-3</v>
      </c>
      <c r="T138">
        <v>0.27789999999999998</v>
      </c>
      <c r="U138">
        <v>-1.24E-2</v>
      </c>
      <c r="V138">
        <v>1.38E-2</v>
      </c>
      <c r="W138" s="35">
        <f t="shared" si="45"/>
        <v>2.2785714285712966E-3</v>
      </c>
      <c r="X138" s="35">
        <f t="shared" si="46"/>
        <v>1.378357142857143E-2</v>
      </c>
      <c r="Y138" s="35">
        <f t="shared" si="46"/>
        <v>1.5183571428571428E-2</v>
      </c>
      <c r="Z138">
        <v>0.27639999999999998</v>
      </c>
      <c r="AA138">
        <v>-2.5899999999999999E-2</v>
      </c>
      <c r="AB138">
        <v>-1.61E-2</v>
      </c>
      <c r="AC138" s="35">
        <f t="shared" si="47"/>
        <v>4.5321428571427069E-3</v>
      </c>
      <c r="AD138" s="35">
        <f t="shared" si="48"/>
        <v>2.7283571428571428E-2</v>
      </c>
      <c r="AE138" s="35">
        <f t="shared" si="48"/>
        <v>1.7483571428571428E-2</v>
      </c>
      <c r="AF138">
        <v>0.25209999999999999</v>
      </c>
      <c r="AG138">
        <v>-4.6699999999999998E-2</v>
      </c>
      <c r="AH138">
        <v>9.7000000000000003E-3</v>
      </c>
      <c r="AI138" s="35">
        <f t="shared" si="49"/>
        <v>2.5000000000108269E-5</v>
      </c>
      <c r="AJ138" s="35">
        <f t="shared" si="50"/>
        <v>4.8083571428571427E-2</v>
      </c>
      <c r="AK138" s="35">
        <f t="shared" si="50"/>
        <v>1.1083571428571429E-2</v>
      </c>
      <c r="AL138">
        <v>0.1996</v>
      </c>
      <c r="AM138">
        <v>-1.35E-2</v>
      </c>
      <c r="AN138">
        <v>-1.8499999999999999E-2</v>
      </c>
      <c r="AO138" s="35">
        <f t="shared" si="51"/>
        <v>2.5797857142857095E-2</v>
      </c>
      <c r="AP138" s="35">
        <f t="shared" si="52"/>
        <v>1.488357142857143E-2</v>
      </c>
      <c r="AQ138" s="35">
        <f t="shared" si="52"/>
        <v>1.9883571428571428E-2</v>
      </c>
      <c r="AR138">
        <v>9.5299999999999996E-2</v>
      </c>
      <c r="AS138">
        <v>-2.7799999999999998E-2</v>
      </c>
      <c r="AT138">
        <v>3.0000000000000001E-3</v>
      </c>
      <c r="AU138" s="35">
        <f t="shared" si="53"/>
        <v>1.2704285714285737E-2</v>
      </c>
      <c r="AV138" s="35">
        <f t="shared" si="54"/>
        <v>2.9183571428571427E-2</v>
      </c>
      <c r="AW138" s="35">
        <f t="shared" si="54"/>
        <v>4.3835714285714294E-3</v>
      </c>
      <c r="AX138">
        <v>0.12640000000000001</v>
      </c>
      <c r="AY138">
        <v>-1.89E-2</v>
      </c>
      <c r="AZ138">
        <v>2.47E-2</v>
      </c>
      <c r="BA138" s="35">
        <f t="shared" si="55"/>
        <v>3.3161428571428592E-2</v>
      </c>
      <c r="BB138" s="35">
        <f t="shared" si="56"/>
        <v>2.0283571428571429E-2</v>
      </c>
      <c r="BC138" s="35">
        <f t="shared" si="56"/>
        <v>2.6083571428571428E-2</v>
      </c>
    </row>
    <row r="139" spans="1:55" ht="15">
      <c r="A139" s="1">
        <v>133</v>
      </c>
      <c r="B139">
        <v>0.28920000000000001</v>
      </c>
      <c r="C139">
        <v>-1.35E-2</v>
      </c>
      <c r="D139">
        <v>2.3E-3</v>
      </c>
      <c r="E139" s="34">
        <f t="shared" si="38"/>
        <v>2.5078571428573393E-3</v>
      </c>
      <c r="F139" s="34">
        <f t="shared" si="39"/>
        <v>2.6078571428571357E-3</v>
      </c>
      <c r="G139" s="34">
        <f t="shared" si="40"/>
        <v>3.6835714285714293E-3</v>
      </c>
      <c r="H139">
        <v>0.29909999999999998</v>
      </c>
      <c r="I139">
        <v>-4.2000000000000003E-2</v>
      </c>
      <c r="J139">
        <v>6.1999999999999998E-3</v>
      </c>
      <c r="K139" s="35">
        <f t="shared" si="41"/>
        <v>3.5267142857142719E-2</v>
      </c>
      <c r="L139" s="35">
        <f t="shared" si="42"/>
        <v>4.3383571428571431E-2</v>
      </c>
      <c r="M139" s="35">
        <f t="shared" si="42"/>
        <v>7.5835714285714291E-3</v>
      </c>
      <c r="N139">
        <v>0.29780000000000001</v>
      </c>
      <c r="O139">
        <v>-1.7999999999999999E-2</v>
      </c>
      <c r="P139">
        <v>-1.5800000000000002E-2</v>
      </c>
      <c r="Q139" s="35">
        <f t="shared" si="43"/>
        <v>1.5315000000000023E-2</v>
      </c>
      <c r="R139" s="35">
        <f t="shared" si="44"/>
        <v>1.9383571428571427E-2</v>
      </c>
      <c r="S139" s="35">
        <f t="shared" si="44"/>
        <v>1.718357142857143E-2</v>
      </c>
      <c r="T139">
        <v>0.28149999999999997</v>
      </c>
      <c r="U139">
        <v>-1.5299999999999999E-2</v>
      </c>
      <c r="V139">
        <v>7.4000000000000003E-3</v>
      </c>
      <c r="W139" s="35">
        <f t="shared" si="45"/>
        <v>5.8785714285712887E-3</v>
      </c>
      <c r="X139" s="35">
        <f t="shared" si="46"/>
        <v>1.668357142857143E-2</v>
      </c>
      <c r="Y139" s="35">
        <f t="shared" si="46"/>
        <v>8.7835714285714288E-3</v>
      </c>
      <c r="Z139">
        <v>0.28449999999999998</v>
      </c>
      <c r="AA139">
        <v>-4.3099999999999999E-2</v>
      </c>
      <c r="AB139">
        <v>-1.09E-2</v>
      </c>
      <c r="AC139" s="35">
        <f t="shared" si="47"/>
        <v>1.2632142857142703E-2</v>
      </c>
      <c r="AD139" s="35">
        <f t="shared" si="48"/>
        <v>4.4483571428571428E-2</v>
      </c>
      <c r="AE139" s="35">
        <f t="shared" si="48"/>
        <v>1.2283571428571428E-2</v>
      </c>
      <c r="AF139">
        <v>0.27779999999999999</v>
      </c>
      <c r="AG139">
        <v>-3.3399999999999999E-2</v>
      </c>
      <c r="AH139">
        <v>-9.7999999999999997E-3</v>
      </c>
      <c r="AI139" s="35">
        <f t="shared" si="49"/>
        <v>2.5725000000000109E-2</v>
      </c>
      <c r="AJ139" s="35">
        <f t="shared" si="50"/>
        <v>3.4783571428571428E-2</v>
      </c>
      <c r="AK139" s="35">
        <f t="shared" si="50"/>
        <v>1.1183571428571428E-2</v>
      </c>
      <c r="AL139">
        <v>0.20649999999999999</v>
      </c>
      <c r="AM139">
        <v>-5.3400000000000003E-2</v>
      </c>
      <c r="AN139">
        <v>-2E-3</v>
      </c>
      <c r="AO139" s="35">
        <f t="shared" si="51"/>
        <v>3.2697857142857084E-2</v>
      </c>
      <c r="AP139" s="35">
        <f t="shared" si="52"/>
        <v>5.4783571428571431E-2</v>
      </c>
      <c r="AQ139" s="35">
        <f t="shared" si="52"/>
        <v>3.3835714285714294E-3</v>
      </c>
      <c r="AR139">
        <v>0.153</v>
      </c>
      <c r="AS139">
        <v>-6.1600000000000002E-2</v>
      </c>
      <c r="AT139">
        <v>-3.5000000000000003E-2</v>
      </c>
      <c r="AU139" s="35">
        <f t="shared" si="53"/>
        <v>4.4995714285714264E-2</v>
      </c>
      <c r="AV139" s="35">
        <f t="shared" si="54"/>
        <v>6.298357142857143E-2</v>
      </c>
      <c r="AW139" s="35">
        <f t="shared" si="54"/>
        <v>3.6383571428571432E-2</v>
      </c>
      <c r="AX139">
        <v>0.1217</v>
      </c>
      <c r="AY139">
        <v>-1.5800000000000002E-2</v>
      </c>
      <c r="AZ139">
        <v>1.2200000000000001E-2</v>
      </c>
      <c r="BA139" s="35">
        <f t="shared" si="55"/>
        <v>3.7861428571428601E-2</v>
      </c>
      <c r="BB139" s="35">
        <f t="shared" si="56"/>
        <v>1.718357142857143E-2</v>
      </c>
      <c r="BC139" s="35">
        <f t="shared" si="56"/>
        <v>1.3583571428571431E-2</v>
      </c>
    </row>
    <row r="140" spans="1:55" ht="15">
      <c r="A140" s="1">
        <v>134</v>
      </c>
      <c r="B140">
        <v>0.29099999999999998</v>
      </c>
      <c r="C140">
        <v>-1.55E-2</v>
      </c>
      <c r="D140">
        <v>4.0000000000000002E-4</v>
      </c>
      <c r="E140" s="34">
        <f t="shared" si="38"/>
        <v>4.3078571428573076E-3</v>
      </c>
      <c r="F140" s="34">
        <f t="shared" si="39"/>
        <v>6.0785714285713568E-4</v>
      </c>
      <c r="G140" s="34">
        <f t="shared" si="40"/>
        <v>1.7835714285714293E-3</v>
      </c>
      <c r="H140">
        <v>0.29759999999999998</v>
      </c>
      <c r="I140">
        <v>-3.4299999999999997E-2</v>
      </c>
      <c r="J140">
        <v>5.7000000000000002E-3</v>
      </c>
      <c r="K140" s="35">
        <f t="shared" si="41"/>
        <v>3.3767142857142718E-2</v>
      </c>
      <c r="L140" s="35">
        <f t="shared" si="42"/>
        <v>3.5683571428571426E-2</v>
      </c>
      <c r="M140" s="35">
        <f t="shared" si="42"/>
        <v>7.0835714285714295E-3</v>
      </c>
      <c r="N140">
        <v>0.29270000000000002</v>
      </c>
      <c r="O140">
        <v>-2.2200000000000001E-2</v>
      </c>
      <c r="P140">
        <v>-1.6799999999999999E-2</v>
      </c>
      <c r="Q140" s="35">
        <f t="shared" si="43"/>
        <v>1.021500000000003E-2</v>
      </c>
      <c r="R140" s="35">
        <f t="shared" si="44"/>
        <v>2.3583571428571429E-2</v>
      </c>
      <c r="S140" s="35">
        <f t="shared" si="44"/>
        <v>1.8183571428571427E-2</v>
      </c>
      <c r="T140">
        <v>0.2702</v>
      </c>
      <c r="U140">
        <v>-3.1300000000000001E-2</v>
      </c>
      <c r="V140">
        <v>3.8999999999999998E-3</v>
      </c>
      <c r="W140" s="35">
        <f t="shared" si="45"/>
        <v>5.4214285714286881E-3</v>
      </c>
      <c r="X140" s="35">
        <f t="shared" si="46"/>
        <v>3.268357142857143E-2</v>
      </c>
      <c r="Y140" s="35">
        <f t="shared" si="46"/>
        <v>5.2835714285714291E-3</v>
      </c>
      <c r="Z140">
        <v>0.27089999999999997</v>
      </c>
      <c r="AA140">
        <v>-3.4299999999999997E-2</v>
      </c>
      <c r="AB140">
        <v>-7.4999999999999997E-3</v>
      </c>
      <c r="AC140" s="35">
        <f t="shared" si="47"/>
        <v>9.6785714285729796E-4</v>
      </c>
      <c r="AD140" s="35">
        <f t="shared" si="48"/>
        <v>3.5683571428571426E-2</v>
      </c>
      <c r="AE140" s="35">
        <f t="shared" si="48"/>
        <v>8.8835714285714282E-3</v>
      </c>
      <c r="AF140">
        <v>0.25519999999999998</v>
      </c>
      <c r="AG140">
        <v>5.8999999999999999E-3</v>
      </c>
      <c r="AH140">
        <v>1.4500000000000001E-2</v>
      </c>
      <c r="AI140" s="35">
        <f t="shared" si="49"/>
        <v>3.1250000000000999E-3</v>
      </c>
      <c r="AJ140" s="35">
        <f t="shared" si="50"/>
        <v>7.2835714285714292E-3</v>
      </c>
      <c r="AK140" s="35">
        <f t="shared" si="50"/>
        <v>1.5883571428571431E-2</v>
      </c>
      <c r="AL140">
        <v>0.22</v>
      </c>
      <c r="AM140">
        <v>-4.8099999999999997E-2</v>
      </c>
      <c r="AN140">
        <v>-1.9300000000000001E-2</v>
      </c>
      <c r="AO140" s="35">
        <f t="shared" si="51"/>
        <v>4.6197857142857096E-2</v>
      </c>
      <c r="AP140" s="35">
        <f t="shared" si="52"/>
        <v>4.9483571428571425E-2</v>
      </c>
      <c r="AQ140" s="35">
        <f t="shared" si="52"/>
        <v>2.068357142857143E-2</v>
      </c>
      <c r="AR140">
        <v>0.1661</v>
      </c>
      <c r="AS140">
        <v>-4.8800000000000003E-2</v>
      </c>
      <c r="AT140">
        <v>-2.6700000000000002E-2</v>
      </c>
      <c r="AU140" s="35">
        <f t="shared" si="53"/>
        <v>5.8095714285714264E-2</v>
      </c>
      <c r="AV140" s="35">
        <f t="shared" si="54"/>
        <v>5.0183571428571432E-2</v>
      </c>
      <c r="AW140" s="35">
        <f t="shared" si="54"/>
        <v>2.808357142857143E-2</v>
      </c>
      <c r="AX140">
        <v>6.9599999999999995E-2</v>
      </c>
      <c r="AY140">
        <v>-3.3999999999999998E-3</v>
      </c>
      <c r="AZ140">
        <v>1.2699999999999999E-2</v>
      </c>
      <c r="BA140" s="35">
        <f t="shared" si="55"/>
        <v>8.9961428571428609E-2</v>
      </c>
      <c r="BB140" s="35">
        <f t="shared" si="56"/>
        <v>4.7835714285714287E-3</v>
      </c>
      <c r="BC140" s="35">
        <f t="shared" si="56"/>
        <v>1.4083571428571428E-2</v>
      </c>
    </row>
    <row r="141" spans="1:55" ht="15">
      <c r="A141" s="1">
        <v>135</v>
      </c>
      <c r="B141">
        <v>0.28489999999999999</v>
      </c>
      <c r="C141">
        <v>-3.8300000000000001E-2</v>
      </c>
      <c r="D141">
        <v>6.9999999999999999E-4</v>
      </c>
      <c r="E141" s="34">
        <f t="shared" si="38"/>
        <v>1.7921428571426867E-3</v>
      </c>
      <c r="F141" s="34">
        <f t="shared" si="39"/>
        <v>5.4407857142857133E-2</v>
      </c>
      <c r="G141" s="34">
        <f t="shared" si="40"/>
        <v>2.0835714285714294E-3</v>
      </c>
      <c r="H141">
        <v>0.31929999999999997</v>
      </c>
      <c r="I141">
        <v>-4.7199999999999999E-2</v>
      </c>
      <c r="J141">
        <v>-1.6E-2</v>
      </c>
      <c r="K141" s="35">
        <f t="shared" si="41"/>
        <v>5.5467142857142715E-2</v>
      </c>
      <c r="L141" s="35">
        <f t="shared" si="42"/>
        <v>4.8583571428571427E-2</v>
      </c>
      <c r="M141" s="35">
        <f t="shared" si="42"/>
        <v>1.7383571428571429E-2</v>
      </c>
      <c r="N141">
        <v>0.248</v>
      </c>
      <c r="O141">
        <v>-2.2599999999999999E-2</v>
      </c>
      <c r="P141">
        <v>8.2000000000000007E-3</v>
      </c>
      <c r="Q141" s="35">
        <f t="shared" si="43"/>
        <v>3.4484999999999988E-2</v>
      </c>
      <c r="R141" s="35">
        <f t="shared" si="44"/>
        <v>2.3983571428571427E-2</v>
      </c>
      <c r="S141" s="35">
        <f t="shared" si="44"/>
        <v>9.5835714285714309E-3</v>
      </c>
      <c r="T141">
        <v>0.27900000000000003</v>
      </c>
      <c r="U141">
        <v>-1.9300000000000001E-2</v>
      </c>
      <c r="V141">
        <v>-8.2000000000000007E-3</v>
      </c>
      <c r="W141" s="35">
        <f t="shared" si="45"/>
        <v>3.378571428571342E-3</v>
      </c>
      <c r="X141" s="35">
        <f t="shared" si="46"/>
        <v>2.068357142857143E-2</v>
      </c>
      <c r="Y141" s="35">
        <f t="shared" si="46"/>
        <v>9.5835714285714309E-3</v>
      </c>
      <c r="Z141">
        <v>0.28939999999999999</v>
      </c>
      <c r="AA141">
        <v>-3.78E-2</v>
      </c>
      <c r="AB141">
        <v>1.2500000000000001E-2</v>
      </c>
      <c r="AC141" s="35">
        <f t="shared" si="47"/>
        <v>1.7532142857142718E-2</v>
      </c>
      <c r="AD141" s="35">
        <f t="shared" si="48"/>
        <v>3.9183571428571429E-2</v>
      </c>
      <c r="AE141" s="35">
        <f t="shared" si="48"/>
        <v>1.3883571428571429E-2</v>
      </c>
      <c r="AF141">
        <v>0.27660000000000001</v>
      </c>
      <c r="AG141">
        <v>1.0999999999999999E-2</v>
      </c>
      <c r="AH141">
        <v>1.7299999999999999E-2</v>
      </c>
      <c r="AI141" s="35">
        <f t="shared" si="49"/>
        <v>2.452500000000013E-2</v>
      </c>
      <c r="AJ141" s="35">
        <f t="shared" si="50"/>
        <v>1.2383571428571428E-2</v>
      </c>
      <c r="AK141" s="35">
        <f t="shared" si="50"/>
        <v>1.8683571428571428E-2</v>
      </c>
      <c r="AL141">
        <v>0.20930000000000001</v>
      </c>
      <c r="AM141">
        <v>-4.4299999999999999E-2</v>
      </c>
      <c r="AN141">
        <v>-1.8499999999999999E-2</v>
      </c>
      <c r="AO141" s="35">
        <f t="shared" si="51"/>
        <v>3.5497857142857109E-2</v>
      </c>
      <c r="AP141" s="35">
        <f t="shared" si="52"/>
        <v>4.5683571428571428E-2</v>
      </c>
      <c r="AQ141" s="35">
        <f t="shared" si="52"/>
        <v>1.9883571428571428E-2</v>
      </c>
      <c r="AR141">
        <v>0.12939999999999999</v>
      </c>
      <c r="AS141">
        <v>-2.07E-2</v>
      </c>
      <c r="AT141">
        <v>8.3000000000000001E-3</v>
      </c>
      <c r="AU141" s="35">
        <f t="shared" si="53"/>
        <v>2.1395714285714254E-2</v>
      </c>
      <c r="AV141" s="35">
        <f t="shared" si="54"/>
        <v>2.2083571428571428E-2</v>
      </c>
      <c r="AW141" s="35">
        <f t="shared" si="54"/>
        <v>9.6835714285714303E-3</v>
      </c>
      <c r="AX141">
        <v>6.9199999999999998E-2</v>
      </c>
      <c r="AY141">
        <v>-5.0200000000000002E-2</v>
      </c>
      <c r="AZ141">
        <v>1.66E-2</v>
      </c>
      <c r="BA141" s="35">
        <f t="shared" si="55"/>
        <v>9.0361428571428606E-2</v>
      </c>
      <c r="BB141" s="35">
        <f t="shared" si="56"/>
        <v>5.158357142857143E-2</v>
      </c>
      <c r="BC141" s="35">
        <f t="shared" si="56"/>
        <v>1.7983571428571429E-2</v>
      </c>
    </row>
    <row r="142" spans="1:55" ht="15">
      <c r="A142" s="1">
        <v>136</v>
      </c>
      <c r="B142">
        <v>0.26750000000000002</v>
      </c>
      <c r="C142">
        <v>-3.5999999999999999E-3</v>
      </c>
      <c r="D142">
        <v>5.9999999999999995E-4</v>
      </c>
      <c r="E142" s="34">
        <f t="shared" si="38"/>
        <v>1.9192142857142658E-2</v>
      </c>
      <c r="F142" s="34">
        <f t="shared" si="39"/>
        <v>1.2507857142857137E-2</v>
      </c>
      <c r="G142" s="34">
        <f t="shared" si="40"/>
        <v>1.9835714285714292E-3</v>
      </c>
      <c r="H142">
        <v>0.31519999999999998</v>
      </c>
      <c r="I142">
        <v>-5.1700000000000003E-2</v>
      </c>
      <c r="J142">
        <v>-3.0999999999999999E-3</v>
      </c>
      <c r="K142" s="35">
        <f t="shared" si="41"/>
        <v>5.1367142857142722E-2</v>
      </c>
      <c r="L142" s="35">
        <f t="shared" si="42"/>
        <v>5.3083571428571431E-2</v>
      </c>
      <c r="M142" s="35">
        <f t="shared" si="42"/>
        <v>4.4835714285714288E-3</v>
      </c>
      <c r="N142">
        <v>0.27750000000000002</v>
      </c>
      <c r="O142">
        <v>-2.5100000000000001E-2</v>
      </c>
      <c r="P142">
        <v>2.06E-2</v>
      </c>
      <c r="Q142" s="35">
        <f t="shared" si="43"/>
        <v>4.9849999999999617E-3</v>
      </c>
      <c r="R142" s="35">
        <f t="shared" si="44"/>
        <v>2.6483571428571429E-2</v>
      </c>
      <c r="S142" s="35">
        <f t="shared" si="44"/>
        <v>2.1983571428571429E-2</v>
      </c>
      <c r="T142">
        <v>0.28349999999999997</v>
      </c>
      <c r="U142">
        <v>-2.6700000000000002E-2</v>
      </c>
      <c r="V142">
        <v>4.0000000000000002E-4</v>
      </c>
      <c r="W142" s="35">
        <f t="shared" si="45"/>
        <v>7.8785714285712904E-3</v>
      </c>
      <c r="X142" s="35">
        <f t="shared" si="46"/>
        <v>2.808357142857143E-2</v>
      </c>
      <c r="Y142" s="35">
        <f t="shared" si="46"/>
        <v>1.7835714285714293E-3</v>
      </c>
      <c r="Z142">
        <v>0.27900000000000003</v>
      </c>
      <c r="AA142">
        <v>-2.6700000000000002E-2</v>
      </c>
      <c r="AB142">
        <v>2.3E-3</v>
      </c>
      <c r="AC142" s="35">
        <f t="shared" si="47"/>
        <v>7.1321428571427536E-3</v>
      </c>
      <c r="AD142" s="35">
        <f t="shared" si="48"/>
        <v>2.808357142857143E-2</v>
      </c>
      <c r="AE142" s="35">
        <f t="shared" si="48"/>
        <v>3.6835714285714293E-3</v>
      </c>
      <c r="AF142">
        <v>0.29509999999999997</v>
      </c>
      <c r="AG142">
        <v>-1.5E-3</v>
      </c>
      <c r="AH142">
        <v>3.0099999999999998E-2</v>
      </c>
      <c r="AI142" s="35">
        <f t="shared" si="49"/>
        <v>4.3025000000000091E-2</v>
      </c>
      <c r="AJ142" s="35">
        <f t="shared" si="50"/>
        <v>2.8835714285714294E-3</v>
      </c>
      <c r="AK142" s="35">
        <f t="shared" si="50"/>
        <v>3.148357142857143E-2</v>
      </c>
      <c r="AL142">
        <v>0.18390000000000001</v>
      </c>
      <c r="AM142">
        <v>-3.3300000000000003E-2</v>
      </c>
      <c r="AN142">
        <v>-9.1000000000000004E-3</v>
      </c>
      <c r="AO142" s="35">
        <f t="shared" si="51"/>
        <v>1.0097857142857103E-2</v>
      </c>
      <c r="AP142" s="35">
        <f t="shared" si="52"/>
        <v>3.4683571428571432E-2</v>
      </c>
      <c r="AQ142" s="35">
        <f t="shared" si="52"/>
        <v>1.0483571428571429E-2</v>
      </c>
      <c r="AR142">
        <v>9.0899999999999995E-2</v>
      </c>
      <c r="AS142">
        <v>3.04E-2</v>
      </c>
      <c r="AT142">
        <v>1.0999999999999999E-2</v>
      </c>
      <c r="AU142" s="35">
        <f t="shared" si="53"/>
        <v>1.7104285714285739E-2</v>
      </c>
      <c r="AV142" s="35">
        <f t="shared" si="54"/>
        <v>3.1783571428571432E-2</v>
      </c>
      <c r="AW142" s="35">
        <f t="shared" si="54"/>
        <v>1.2383571428571428E-2</v>
      </c>
      <c r="AX142">
        <v>0.1095</v>
      </c>
      <c r="AY142">
        <v>-5.6800000000000003E-2</v>
      </c>
      <c r="AZ142">
        <v>-0.01</v>
      </c>
      <c r="BA142" s="35">
        <f t="shared" si="55"/>
        <v>5.0061428571428604E-2</v>
      </c>
      <c r="BB142" s="35">
        <f t="shared" si="56"/>
        <v>5.8183571428571432E-2</v>
      </c>
      <c r="BC142" s="35">
        <f t="shared" si="56"/>
        <v>1.138357142857143E-2</v>
      </c>
    </row>
    <row r="143" spans="1:55" ht="15">
      <c r="A143" s="1">
        <v>137</v>
      </c>
      <c r="B143">
        <v>0.28120000000000001</v>
      </c>
      <c r="C143">
        <v>-1.35E-2</v>
      </c>
      <c r="D143">
        <v>-5.0000000000000001E-4</v>
      </c>
      <c r="E143" s="34">
        <f t="shared" si="38"/>
        <v>5.4921428571426678E-3</v>
      </c>
      <c r="F143" s="34">
        <f t="shared" si="39"/>
        <v>2.6078571428571357E-3</v>
      </c>
      <c r="G143" s="34">
        <f t="shared" si="40"/>
        <v>8.8357142857142931E-4</v>
      </c>
      <c r="H143">
        <v>0.30919999999999997</v>
      </c>
      <c r="I143">
        <v>-5.0599999999999999E-2</v>
      </c>
      <c r="J143">
        <v>3.2000000000000002E-3</v>
      </c>
      <c r="K143" s="35">
        <f t="shared" si="41"/>
        <v>4.5367142857142717E-2</v>
      </c>
      <c r="L143" s="35">
        <f t="shared" si="42"/>
        <v>5.1983571428571428E-2</v>
      </c>
      <c r="M143" s="35">
        <f t="shared" si="42"/>
        <v>4.5835714285714299E-3</v>
      </c>
      <c r="N143">
        <v>0.31019999999999998</v>
      </c>
      <c r="O143">
        <v>-7.1999999999999998E-3</v>
      </c>
      <c r="P143">
        <v>1.6000000000000001E-3</v>
      </c>
      <c r="Q143" s="35">
        <f t="shared" si="43"/>
        <v>2.771499999999999E-2</v>
      </c>
      <c r="R143" s="35">
        <f t="shared" si="44"/>
        <v>8.58357142857143E-3</v>
      </c>
      <c r="S143" s="35">
        <f t="shared" si="44"/>
        <v>2.9835714285714292E-3</v>
      </c>
      <c r="T143">
        <v>0.2974</v>
      </c>
      <c r="U143">
        <v>-3.3000000000000002E-2</v>
      </c>
      <c r="V143">
        <v>8.0000000000000004E-4</v>
      </c>
      <c r="W143" s="35">
        <f t="shared" si="45"/>
        <v>2.1778571428571314E-2</v>
      </c>
      <c r="X143" s="35">
        <f t="shared" si="46"/>
        <v>3.438357142857143E-2</v>
      </c>
      <c r="Y143" s="35">
        <f t="shared" si="46"/>
        <v>2.1835714285714292E-3</v>
      </c>
      <c r="Z143">
        <v>0.30330000000000001</v>
      </c>
      <c r="AA143">
        <v>-2.4799999999999999E-2</v>
      </c>
      <c r="AB143">
        <v>-8.3999999999999995E-3</v>
      </c>
      <c r="AC143" s="35">
        <f t="shared" si="47"/>
        <v>3.1432142857142742E-2</v>
      </c>
      <c r="AD143" s="35">
        <f t="shared" si="48"/>
        <v>2.6183571428571428E-2</v>
      </c>
      <c r="AE143" s="35">
        <f t="shared" si="48"/>
        <v>9.7835714285714297E-3</v>
      </c>
      <c r="AF143">
        <v>0.2964</v>
      </c>
      <c r="AG143">
        <v>-2.3999999999999998E-3</v>
      </c>
      <c r="AH143">
        <v>-1.5900000000000001E-2</v>
      </c>
      <c r="AI143" s="35">
        <f t="shared" si="49"/>
        <v>4.4325000000000114E-2</v>
      </c>
      <c r="AJ143" s="35">
        <f t="shared" si="50"/>
        <v>3.7835714285714291E-3</v>
      </c>
      <c r="AK143" s="35">
        <f t="shared" si="50"/>
        <v>1.7283571428571429E-2</v>
      </c>
      <c r="AL143">
        <v>0.12520000000000001</v>
      </c>
      <c r="AM143">
        <v>-3.4200000000000001E-2</v>
      </c>
      <c r="AN143">
        <v>-3.7000000000000002E-3</v>
      </c>
      <c r="AO143" s="35">
        <f t="shared" si="51"/>
        <v>4.8602142857142899E-2</v>
      </c>
      <c r="AP143" s="35">
        <f t="shared" si="52"/>
        <v>3.558357142857143E-2</v>
      </c>
      <c r="AQ143" s="35">
        <f t="shared" si="52"/>
        <v>5.0835714285714295E-3</v>
      </c>
      <c r="AR143">
        <v>0.11700000000000001</v>
      </c>
      <c r="AS143">
        <v>-3.2099999999999997E-2</v>
      </c>
      <c r="AT143">
        <v>1.5800000000000002E-2</v>
      </c>
      <c r="AU143" s="35">
        <f t="shared" si="53"/>
        <v>8.9957142857142736E-3</v>
      </c>
      <c r="AV143" s="35">
        <f t="shared" si="54"/>
        <v>3.3483571428571425E-2</v>
      </c>
      <c r="AW143" s="35">
        <f t="shared" si="54"/>
        <v>1.718357142857143E-2</v>
      </c>
      <c r="AX143">
        <v>0.10299999999999999</v>
      </c>
      <c r="AY143">
        <v>9.1000000000000004E-3</v>
      </c>
      <c r="AZ143">
        <v>-6.6E-3</v>
      </c>
      <c r="BA143" s="35">
        <f t="shared" si="55"/>
        <v>5.656142857142861E-2</v>
      </c>
      <c r="BB143" s="35">
        <f t="shared" si="56"/>
        <v>1.0483571428571429E-2</v>
      </c>
      <c r="BC143" s="35">
        <f t="shared" si="56"/>
        <v>7.9835714285714302E-3</v>
      </c>
    </row>
    <row r="144" spans="1:55" ht="15">
      <c r="A144" s="1">
        <v>138</v>
      </c>
      <c r="B144">
        <v>0.28320000000000001</v>
      </c>
      <c r="C144">
        <v>-2.47E-2</v>
      </c>
      <c r="D144">
        <v>-1.7500000000000002E-2</v>
      </c>
      <c r="E144" s="34">
        <f t="shared" si="38"/>
        <v>3.492142857142666E-3</v>
      </c>
      <c r="F144" s="34">
        <f t="shared" si="39"/>
        <v>4.0807857142857132E-2</v>
      </c>
      <c r="G144" s="34">
        <f t="shared" si="40"/>
        <v>1.888357142857143E-2</v>
      </c>
      <c r="H144">
        <v>0.31369999999999998</v>
      </c>
      <c r="I144">
        <v>-4.4499999999999998E-2</v>
      </c>
      <c r="J144">
        <v>-2.5999999999999999E-3</v>
      </c>
      <c r="K144" s="35">
        <f t="shared" si="41"/>
        <v>4.9867142857142721E-2</v>
      </c>
      <c r="L144" s="35">
        <f t="shared" si="42"/>
        <v>4.5883571428571426E-2</v>
      </c>
      <c r="M144" s="35">
        <f t="shared" si="42"/>
        <v>3.9835714285714292E-3</v>
      </c>
      <c r="N144">
        <v>0.29870000000000002</v>
      </c>
      <c r="O144">
        <v>-3.8899999999999997E-2</v>
      </c>
      <c r="P144">
        <v>-8.0999999999999996E-3</v>
      </c>
      <c r="Q144" s="35">
        <f t="shared" si="43"/>
        <v>1.6215000000000035E-2</v>
      </c>
      <c r="R144" s="35">
        <f t="shared" si="44"/>
        <v>4.0283571428571426E-2</v>
      </c>
      <c r="S144" s="35">
        <f t="shared" si="44"/>
        <v>9.483571428571428E-3</v>
      </c>
      <c r="T144">
        <v>0.29389999999999999</v>
      </c>
      <c r="U144">
        <v>-2.1000000000000001E-2</v>
      </c>
      <c r="V144">
        <v>-7.9000000000000008E-3</v>
      </c>
      <c r="W144" s="35">
        <f t="shared" si="45"/>
        <v>1.8278571428571311E-2</v>
      </c>
      <c r="X144" s="35">
        <f t="shared" si="46"/>
        <v>2.238357142857143E-2</v>
      </c>
      <c r="Y144" s="35">
        <f t="shared" si="46"/>
        <v>9.2835714285714292E-3</v>
      </c>
      <c r="Z144">
        <v>0.29799999999999999</v>
      </c>
      <c r="AA144">
        <v>-3.2800000000000003E-2</v>
      </c>
      <c r="AB144">
        <v>-4.1999999999999997E-3</v>
      </c>
      <c r="AC144" s="35">
        <f t="shared" si="47"/>
        <v>2.6132142857142715E-2</v>
      </c>
      <c r="AD144" s="35">
        <f t="shared" si="48"/>
        <v>3.4183571428571431E-2</v>
      </c>
      <c r="AE144" s="35">
        <f t="shared" si="48"/>
        <v>5.5835714285714291E-3</v>
      </c>
      <c r="AF144">
        <v>0.30620000000000003</v>
      </c>
      <c r="AG144">
        <v>-6.4000000000000003E-3</v>
      </c>
      <c r="AH144">
        <v>-1.0699999999999999E-2</v>
      </c>
      <c r="AI144" s="35">
        <f t="shared" si="49"/>
        <v>5.4125000000000145E-2</v>
      </c>
      <c r="AJ144" s="35">
        <f t="shared" si="50"/>
        <v>7.7835714285714296E-3</v>
      </c>
      <c r="AK144" s="35">
        <f t="shared" si="50"/>
        <v>1.208357142857143E-2</v>
      </c>
      <c r="AL144">
        <v>0.12230000000000001</v>
      </c>
      <c r="AM144">
        <v>-2.69E-2</v>
      </c>
      <c r="AN144">
        <v>2E-3</v>
      </c>
      <c r="AO144" s="35">
        <f t="shared" si="51"/>
        <v>5.1502142857142899E-2</v>
      </c>
      <c r="AP144" s="35">
        <f t="shared" si="52"/>
        <v>2.8283571428571429E-2</v>
      </c>
      <c r="AQ144" s="35">
        <f t="shared" si="52"/>
        <v>3.3835714285714294E-3</v>
      </c>
      <c r="AR144">
        <v>0.13150000000000001</v>
      </c>
      <c r="AS144">
        <v>-4.2700000000000002E-2</v>
      </c>
      <c r="AT144">
        <v>1.21E-2</v>
      </c>
      <c r="AU144" s="35">
        <f t="shared" si="53"/>
        <v>2.3495714285714273E-2</v>
      </c>
      <c r="AV144" s="35">
        <f t="shared" si="54"/>
        <v>4.408357142857143E-2</v>
      </c>
      <c r="AW144" s="35">
        <f t="shared" si="54"/>
        <v>1.3483571428571428E-2</v>
      </c>
      <c r="AX144">
        <v>0.15590000000000001</v>
      </c>
      <c r="AY144">
        <v>-1.7100000000000001E-2</v>
      </c>
      <c r="AZ144">
        <v>9.1999999999999998E-3</v>
      </c>
      <c r="BA144" s="35">
        <f t="shared" si="55"/>
        <v>3.6614285714285932E-3</v>
      </c>
      <c r="BB144" s="35">
        <f t="shared" si="56"/>
        <v>1.8483571428571429E-2</v>
      </c>
      <c r="BC144" s="35">
        <f t="shared" si="56"/>
        <v>1.0583571428571428E-2</v>
      </c>
    </row>
    <row r="145" spans="1:55" ht="15">
      <c r="A145" s="1">
        <v>139</v>
      </c>
      <c r="B145">
        <v>0.26069999999999999</v>
      </c>
      <c r="C145">
        <v>-1.9699999999999999E-2</v>
      </c>
      <c r="D145">
        <v>3.44E-2</v>
      </c>
      <c r="E145" s="34">
        <f t="shared" si="38"/>
        <v>2.5992142857142686E-2</v>
      </c>
      <c r="F145" s="34">
        <f t="shared" si="39"/>
        <v>3.5807857142857134E-2</v>
      </c>
      <c r="G145" s="34">
        <f t="shared" si="40"/>
        <v>3.5783571428571428E-2</v>
      </c>
      <c r="H145">
        <v>0.30609999999999998</v>
      </c>
      <c r="I145">
        <v>-5.0700000000000002E-2</v>
      </c>
      <c r="J145">
        <v>-8.3999999999999995E-3</v>
      </c>
      <c r="K145" s="35">
        <f t="shared" si="41"/>
        <v>4.2267142857142725E-2</v>
      </c>
      <c r="L145" s="35">
        <f t="shared" si="42"/>
        <v>5.208357142857143E-2</v>
      </c>
      <c r="M145" s="35">
        <f t="shared" si="42"/>
        <v>9.7835714285714297E-3</v>
      </c>
      <c r="N145">
        <v>0.29859999999999998</v>
      </c>
      <c r="O145">
        <v>-4.2099999999999999E-2</v>
      </c>
      <c r="P145">
        <v>-5.7000000000000002E-3</v>
      </c>
      <c r="Q145" s="35">
        <f t="shared" si="43"/>
        <v>1.611499999999999E-2</v>
      </c>
      <c r="R145" s="35">
        <f t="shared" si="44"/>
        <v>4.3483571428571427E-2</v>
      </c>
      <c r="S145" s="35">
        <f t="shared" si="44"/>
        <v>7.0835714285714295E-3</v>
      </c>
      <c r="T145">
        <v>0.30280000000000001</v>
      </c>
      <c r="U145">
        <v>-2.4299999999999999E-2</v>
      </c>
      <c r="V145">
        <v>-7.1999999999999998E-3</v>
      </c>
      <c r="W145" s="35">
        <f t="shared" si="45"/>
        <v>2.717857142857133E-2</v>
      </c>
      <c r="X145" s="35">
        <f t="shared" si="46"/>
        <v>2.5683571428571427E-2</v>
      </c>
      <c r="Y145" s="35">
        <f t="shared" si="46"/>
        <v>8.58357142857143E-3</v>
      </c>
      <c r="Z145">
        <v>0.2999</v>
      </c>
      <c r="AA145">
        <v>-3.9100000000000003E-2</v>
      </c>
      <c r="AB145">
        <v>-3.5000000000000001E-3</v>
      </c>
      <c r="AC145" s="35">
        <f t="shared" si="47"/>
        <v>2.8032142857142728E-2</v>
      </c>
      <c r="AD145" s="35">
        <f t="shared" si="48"/>
        <v>4.0483571428571431E-2</v>
      </c>
      <c r="AE145" s="35">
        <f t="shared" si="48"/>
        <v>4.8835714285714298E-3</v>
      </c>
      <c r="AF145">
        <v>0.28720000000000001</v>
      </c>
      <c r="AG145">
        <v>-2E-3</v>
      </c>
      <c r="AH145">
        <v>-3.09E-2</v>
      </c>
      <c r="AI145" s="35">
        <f t="shared" si="49"/>
        <v>3.5125000000000128E-2</v>
      </c>
      <c r="AJ145" s="35">
        <f t="shared" si="50"/>
        <v>3.3835714285714294E-3</v>
      </c>
      <c r="AK145" s="35">
        <f t="shared" si="50"/>
        <v>3.2283571428571432E-2</v>
      </c>
      <c r="AL145">
        <v>4.5499999999999999E-2</v>
      </c>
      <c r="AM145">
        <v>-3.7999999999999999E-2</v>
      </c>
      <c r="AN145">
        <v>5.4399999999999997E-2</v>
      </c>
      <c r="AO145" s="35">
        <f t="shared" si="51"/>
        <v>0.12830214285714292</v>
      </c>
      <c r="AP145" s="35">
        <f t="shared" si="52"/>
        <v>3.9383571428571428E-2</v>
      </c>
      <c r="AQ145" s="35">
        <f t="shared" si="52"/>
        <v>5.5783571428571425E-2</v>
      </c>
      <c r="AR145">
        <v>0.1341</v>
      </c>
      <c r="AS145">
        <v>-3.6600000000000001E-2</v>
      </c>
      <c r="AT145">
        <v>-6.0000000000000001E-3</v>
      </c>
      <c r="AU145" s="35">
        <f t="shared" si="53"/>
        <v>2.6095714285714264E-2</v>
      </c>
      <c r="AV145" s="35">
        <f t="shared" si="54"/>
        <v>3.7983571428571429E-2</v>
      </c>
      <c r="AW145" s="35">
        <f t="shared" si="54"/>
        <v>7.3835714285714294E-3</v>
      </c>
      <c r="AX145">
        <v>0.18459999999999999</v>
      </c>
      <c r="AY145">
        <v>-3.6799999999999999E-2</v>
      </c>
      <c r="AZ145">
        <v>-2.4799999999999999E-2</v>
      </c>
      <c r="BA145" s="35">
        <f t="shared" si="55"/>
        <v>2.5038571428571382E-2</v>
      </c>
      <c r="BB145" s="35">
        <f t="shared" si="56"/>
        <v>3.8183571428571428E-2</v>
      </c>
      <c r="BC145" s="35">
        <f t="shared" si="56"/>
        <v>2.6183571428571428E-2</v>
      </c>
    </row>
    <row r="146" spans="1:55" ht="15">
      <c r="A146" s="1">
        <v>140</v>
      </c>
      <c r="B146">
        <v>0.27339999999999998</v>
      </c>
      <c r="C146">
        <v>-2.0299999999999999E-2</v>
      </c>
      <c r="D146">
        <v>2.98E-2</v>
      </c>
      <c r="E146" s="34">
        <f t="shared" si="38"/>
        <v>1.3292142857142697E-2</v>
      </c>
      <c r="F146" s="34">
        <f t="shared" si="39"/>
        <v>3.6407857142857131E-2</v>
      </c>
      <c r="G146" s="34">
        <f t="shared" si="40"/>
        <v>3.1183571428571429E-2</v>
      </c>
      <c r="H146">
        <v>0.30420000000000003</v>
      </c>
      <c r="I146">
        <v>-4.2500000000000003E-2</v>
      </c>
      <c r="J146">
        <v>-2.5000000000000001E-3</v>
      </c>
      <c r="K146" s="35">
        <f t="shared" si="41"/>
        <v>4.0367142857142768E-2</v>
      </c>
      <c r="L146" s="35">
        <f t="shared" si="42"/>
        <v>4.3883571428571432E-2</v>
      </c>
      <c r="M146" s="35">
        <f t="shared" si="42"/>
        <v>3.8835714285714294E-3</v>
      </c>
      <c r="N146">
        <v>0.30020000000000002</v>
      </c>
      <c r="O146">
        <v>-3.7499999999999999E-2</v>
      </c>
      <c r="P146">
        <v>8.8999999999999999E-3</v>
      </c>
      <c r="Q146" s="35">
        <f t="shared" si="43"/>
        <v>1.7715000000000036E-2</v>
      </c>
      <c r="R146" s="35">
        <f t="shared" si="44"/>
        <v>3.8883571428571427E-2</v>
      </c>
      <c r="S146" s="35">
        <f t="shared" si="44"/>
        <v>1.028357142857143E-2</v>
      </c>
      <c r="T146">
        <v>0.30420000000000003</v>
      </c>
      <c r="U146">
        <v>-2.5000000000000001E-2</v>
      </c>
      <c r="V146">
        <v>-6.3E-3</v>
      </c>
      <c r="W146" s="35">
        <f t="shared" si="45"/>
        <v>2.8578571428571342E-2</v>
      </c>
      <c r="X146" s="35">
        <f t="shared" si="46"/>
        <v>2.638357142857143E-2</v>
      </c>
      <c r="Y146" s="35">
        <f t="shared" si="46"/>
        <v>7.6835714285714294E-3</v>
      </c>
      <c r="Z146">
        <v>0.28789999999999999</v>
      </c>
      <c r="AA146">
        <v>-1.5699999999999999E-2</v>
      </c>
      <c r="AB146">
        <v>0.01</v>
      </c>
      <c r="AC146" s="35">
        <f t="shared" si="47"/>
        <v>1.6032142857142717E-2</v>
      </c>
      <c r="AD146" s="35">
        <f t="shared" si="48"/>
        <v>1.7083571428571427E-2</v>
      </c>
      <c r="AE146" s="35">
        <f t="shared" si="48"/>
        <v>1.138357142857143E-2</v>
      </c>
      <c r="AF146">
        <v>0.27800000000000002</v>
      </c>
      <c r="AG146">
        <v>1.41E-2</v>
      </c>
      <c r="AH146">
        <v>-7.1000000000000004E-3</v>
      </c>
      <c r="AI146" s="35">
        <f t="shared" si="49"/>
        <v>2.5925000000000142E-2</v>
      </c>
      <c r="AJ146" s="35">
        <f t="shared" si="50"/>
        <v>1.548357142857143E-2</v>
      </c>
      <c r="AK146" s="35">
        <f t="shared" si="50"/>
        <v>8.4835714285714306E-3</v>
      </c>
      <c r="AL146">
        <v>0.13109999999999999</v>
      </c>
      <c r="AM146">
        <v>1.09E-2</v>
      </c>
      <c r="AN146">
        <v>2E-3</v>
      </c>
      <c r="AO146" s="35">
        <f t="shared" si="51"/>
        <v>4.2702142857142911E-2</v>
      </c>
      <c r="AP146" s="35">
        <f t="shared" si="52"/>
        <v>1.2283571428571428E-2</v>
      </c>
      <c r="AQ146" s="35">
        <f t="shared" si="52"/>
        <v>3.3835714285714294E-3</v>
      </c>
      <c r="AR146">
        <v>0.15329999999999999</v>
      </c>
      <c r="AS146">
        <v>-4.4699999999999997E-2</v>
      </c>
      <c r="AT146">
        <v>-1.4500000000000001E-2</v>
      </c>
      <c r="AU146" s="35">
        <f t="shared" si="53"/>
        <v>4.5295714285714259E-2</v>
      </c>
      <c r="AV146" s="35">
        <f t="shared" si="54"/>
        <v>4.6083571428571425E-2</v>
      </c>
      <c r="AW146" s="35">
        <f t="shared" si="54"/>
        <v>1.5883571428571431E-2</v>
      </c>
      <c r="AX146">
        <v>0.157</v>
      </c>
      <c r="AY146">
        <v>9.1999999999999998E-3</v>
      </c>
      <c r="AZ146">
        <v>2.3999999999999998E-3</v>
      </c>
      <c r="BA146" s="35">
        <f t="shared" si="55"/>
        <v>2.5614285714286034E-3</v>
      </c>
      <c r="BB146" s="35">
        <f t="shared" si="56"/>
        <v>1.0583571428571428E-2</v>
      </c>
      <c r="BC146" s="35">
        <f t="shared" si="56"/>
        <v>3.7835714285714291E-3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0.28669214285714267</v>
      </c>
      <c r="C149" s="5">
        <f t="shared" si="57"/>
        <v>-1.6107857142857136E-2</v>
      </c>
      <c r="D149" s="5">
        <f t="shared" si="57"/>
        <v>-1.3835714285714293E-3</v>
      </c>
      <c r="E149" s="18">
        <f t="shared" si="57"/>
        <v>1.3380183673469406E-2</v>
      </c>
      <c r="F149" s="18">
        <f t="shared" si="57"/>
        <v>2.5858571428571418E-2</v>
      </c>
      <c r="G149" s="18">
        <f t="shared" si="57"/>
        <v>1.0348571428571427E-2</v>
      </c>
      <c r="H149" s="5">
        <f t="shared" si="57"/>
        <v>0.26383285714285726</v>
      </c>
      <c r="I149" s="5">
        <f t="shared" si="57"/>
        <v>-2.2245000000000011E-2</v>
      </c>
      <c r="J149" s="5">
        <f t="shared" si="57"/>
        <v>2.3249999999999976E-3</v>
      </c>
      <c r="K149" s="18">
        <f t="shared" si="57"/>
        <v>2.5696224489795919E-2</v>
      </c>
      <c r="L149" s="18">
        <f t="shared" si="57"/>
        <v>2.8680000000000001E-2</v>
      </c>
      <c r="M149" s="18">
        <f t="shared" si="57"/>
        <v>1.333428571428572E-2</v>
      </c>
      <c r="N149" s="5">
        <f t="shared" si="57"/>
        <v>0.28248499999999999</v>
      </c>
      <c r="O149" s="5">
        <f t="shared" si="57"/>
        <v>-1.2875714285714277E-2</v>
      </c>
      <c r="P149" s="5">
        <f t="shared" si="57"/>
        <v>9.8592857142857197E-3</v>
      </c>
      <c r="Q149" s="18">
        <f t="shared" si="57"/>
        <v>1.6680071428571436E-2</v>
      </c>
      <c r="R149" s="18">
        <f t="shared" si="57"/>
        <v>2.095785714285715E-2</v>
      </c>
      <c r="S149" s="18">
        <f t="shared" si="57"/>
        <v>1.4541428571428566E-2</v>
      </c>
      <c r="T149" s="5">
        <f t="shared" si="57"/>
        <v>0.27562142857142868</v>
      </c>
      <c r="U149" s="5">
        <f t="shared" si="57"/>
        <v>-2.6556428571428575E-2</v>
      </c>
      <c r="V149" s="5">
        <f t="shared" si="57"/>
        <v>-2.4771428571428561E-3</v>
      </c>
      <c r="W149" s="18">
        <f t="shared" si="57"/>
        <v>1.6329897959183663E-2</v>
      </c>
      <c r="X149" s="18">
        <f t="shared" si="57"/>
        <v>2.8008571428571424E-2</v>
      </c>
      <c r="Y149" s="18">
        <f t="shared" si="57"/>
        <v>1.0440714285714294E-2</v>
      </c>
      <c r="Z149" s="5">
        <f t="shared" si="57"/>
        <v>0.27186785714285727</v>
      </c>
      <c r="AA149" s="5">
        <f t="shared" si="57"/>
        <v>-2.3963571428571417E-2</v>
      </c>
      <c r="AB149" s="5">
        <f t="shared" si="57"/>
        <v>2.142857142857291E-6</v>
      </c>
      <c r="AC149" s="18">
        <f t="shared" si="57"/>
        <v>1.8801428571428538E-2</v>
      </c>
      <c r="AD149" s="18">
        <f t="shared" si="57"/>
        <v>2.6664285714285713E-2</v>
      </c>
      <c r="AE149" s="18">
        <f t="shared" si="57"/>
        <v>1.0189999999999998E-2</v>
      </c>
      <c r="AF149" s="5">
        <f t="shared" si="57"/>
        <v>0.25207499999999988</v>
      </c>
      <c r="AG149" s="5">
        <f t="shared" si="57"/>
        <v>-1.7324285714285712E-2</v>
      </c>
      <c r="AH149" s="5">
        <f t="shared" ref="AH149:BC149" si="58">(SUM(AH7:AH146))/140</f>
        <v>3.6692857142857122E-3</v>
      </c>
      <c r="AI149" s="18">
        <f t="shared" si="58"/>
        <v>2.8236785714285732E-2</v>
      </c>
      <c r="AJ149" s="18">
        <f t="shared" si="58"/>
        <v>2.3672142857142853E-2</v>
      </c>
      <c r="AK149" s="18">
        <f t="shared" si="58"/>
        <v>1.5527142857142857E-2</v>
      </c>
      <c r="AL149" s="5">
        <f t="shared" si="58"/>
        <v>0.17380214285714291</v>
      </c>
      <c r="AM149" s="5">
        <f t="shared" si="58"/>
        <v>-3.5534285714285727E-2</v>
      </c>
      <c r="AN149" s="5">
        <f t="shared" si="58"/>
        <v>-4.3978571428571426E-3</v>
      </c>
      <c r="AO149" s="18">
        <f t="shared" si="58"/>
        <v>2.3186244897959171E-2</v>
      </c>
      <c r="AP149" s="18">
        <f t="shared" si="58"/>
        <v>3.7323571428571421E-2</v>
      </c>
      <c r="AQ149" s="18">
        <f t="shared" si="58"/>
        <v>1.3645714285714284E-2</v>
      </c>
      <c r="AR149" s="5">
        <f t="shared" si="58"/>
        <v>0.10800428571428573</v>
      </c>
      <c r="AS149" s="5">
        <f t="shared" si="58"/>
        <v>-1.8774285714285716E-2</v>
      </c>
      <c r="AT149" s="5">
        <f t="shared" si="58"/>
        <v>1.6792857142857137E-3</v>
      </c>
      <c r="AU149" s="18">
        <f t="shared" si="58"/>
        <v>3.1134469387755104E-2</v>
      </c>
      <c r="AV149" s="18">
        <f t="shared" si="58"/>
        <v>3.0510714285714283E-2</v>
      </c>
      <c r="AW149" s="18">
        <f t="shared" si="58"/>
        <v>1.6877142857142861E-2</v>
      </c>
      <c r="AX149" s="5">
        <f t="shared" si="58"/>
        <v>0.1595614285714286</v>
      </c>
      <c r="AY149" s="5">
        <f t="shared" si="58"/>
        <v>-2.5384999999999991E-2</v>
      </c>
      <c r="AZ149" s="5">
        <f t="shared" si="58"/>
        <v>-1.3114285714285712E-3</v>
      </c>
      <c r="BA149" s="18">
        <f t="shared" si="58"/>
        <v>3.3443081632653054E-2</v>
      </c>
      <c r="BB149" s="18">
        <f t="shared" si="58"/>
        <v>3.1204285714285705E-2</v>
      </c>
      <c r="BC149" s="18">
        <f t="shared" si="58"/>
        <v>1.4393571428571427E-2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1.3583493652932961</v>
      </c>
      <c r="D151" s="5" t="s">
        <v>17</v>
      </c>
      <c r="E151" s="18">
        <f>$A150*E149*F149</f>
        <v>3.3941857897810528</v>
      </c>
      <c r="F151" s="18" t="s">
        <v>18</v>
      </c>
      <c r="G151" s="18">
        <f>$A150*F149*G149</f>
        <v>2.6251488727346928</v>
      </c>
      <c r="H151" s="5" t="s">
        <v>16</v>
      </c>
      <c r="I151" s="5">
        <f>$A150*K149*M149</f>
        <v>3.3613062394198265</v>
      </c>
      <c r="J151" s="5" t="s">
        <v>17</v>
      </c>
      <c r="K151" s="18">
        <f>$A150*K149*L149</f>
        <v>7.2296533171836739</v>
      </c>
      <c r="L151" s="18" t="s">
        <v>18</v>
      </c>
      <c r="M151" s="18">
        <f>$A150*L149*M149</f>
        <v>3.7516119531428589</v>
      </c>
      <c r="N151" s="5" t="s">
        <v>16</v>
      </c>
      <c r="O151" s="5">
        <f t="shared" ref="O151" si="59">$A150*Q149*S149</f>
        <v>2.3794357796724492</v>
      </c>
      <c r="P151" s="5" t="s">
        <v>17</v>
      </c>
      <c r="Q151" s="18">
        <f t="shared" ref="Q151" si="60">$A150*Q149*R149</f>
        <v>3.4293656160413288</v>
      </c>
      <c r="R151" s="18" t="s">
        <v>18</v>
      </c>
      <c r="S151" s="18">
        <f t="shared" ref="S151" si="61">$A150*R149*S149</f>
        <v>2.9896679618265307</v>
      </c>
      <c r="T151" s="5" t="s">
        <v>16</v>
      </c>
      <c r="U151" s="5">
        <f t="shared" ref="U151" si="62">$A150*W149*Y149</f>
        <v>1.6725637872747814</v>
      </c>
      <c r="V151" s="5" t="s">
        <v>17</v>
      </c>
      <c r="W151" s="18">
        <f t="shared" ref="W151" si="63">$A150*W149*X149</f>
        <v>4.4868694825626783</v>
      </c>
      <c r="X151" s="18" t="s">
        <v>18</v>
      </c>
      <c r="Y151" s="18">
        <f t="shared" ref="Y151" si="64">$A150*X149*Y149</f>
        <v>2.8687333149183694</v>
      </c>
      <c r="Z151" s="5" t="s">
        <v>16</v>
      </c>
      <c r="AA151" s="5">
        <f t="shared" ref="AA151" si="65">$A150*AC149*AE149</f>
        <v>1.8794641255714248</v>
      </c>
      <c r="AB151" s="5" t="s">
        <v>17</v>
      </c>
      <c r="AC151" s="18">
        <f t="shared" ref="AC151" si="66">$A150*AC149*AD149</f>
        <v>4.9180145666326442</v>
      </c>
      <c r="AD151" s="18" t="s">
        <v>18</v>
      </c>
      <c r="AE151" s="18">
        <f t="shared" ref="AE151" si="67">$A150*AD149*AE149</f>
        <v>2.6654659907142855</v>
      </c>
      <c r="AF151" s="5" t="s">
        <v>16</v>
      </c>
      <c r="AG151" s="5">
        <f t="shared" ref="AG151" si="68">$A150*AI149*AK149</f>
        <v>4.3010631010561253</v>
      </c>
      <c r="AH151" s="5" t="s">
        <v>17</v>
      </c>
      <c r="AI151" s="18">
        <f t="shared" ref="AI151" si="69">$A150*AI149*AJ149</f>
        <v>6.5572514597525542</v>
      </c>
      <c r="AJ151" s="18" t="s">
        <v>18</v>
      </c>
      <c r="AK151" s="18">
        <f t="shared" ref="AK151" si="70">$A150*AJ149*AK149</f>
        <v>3.605770897438775</v>
      </c>
      <c r="AL151" s="5" t="s">
        <v>16</v>
      </c>
      <c r="AM151" s="5">
        <f t="shared" ref="AM151" si="71">$A150*AO149*AQ149</f>
        <v>3.1038140864466448</v>
      </c>
      <c r="AN151" s="5" t="s">
        <v>17</v>
      </c>
      <c r="AO151" s="18">
        <f t="shared" ref="AO151" si="72">$A150*AO149*AP149</f>
        <v>8.4895099172475152</v>
      </c>
      <c r="AP151" s="18" t="s">
        <v>18</v>
      </c>
      <c r="AQ151" s="18">
        <f t="shared" ref="AQ151" si="73">$A150*AP149*AQ149</f>
        <v>4.9962996279183658</v>
      </c>
      <c r="AR151" s="5" t="s">
        <v>16</v>
      </c>
      <c r="AS151" s="5">
        <f t="shared" ref="AS151" si="74">$A150*AU149*AW149</f>
        <v>5.1547713077335295</v>
      </c>
      <c r="AT151" s="5" t="s">
        <v>17</v>
      </c>
      <c r="AU151" s="18">
        <f t="shared" ref="AU151" si="75">$A150*AU149*AV149</f>
        <v>9.3188613682849848</v>
      </c>
      <c r="AV151" s="18" t="s">
        <v>18</v>
      </c>
      <c r="AW151" s="18">
        <f t="shared" ref="AW151" si="76">$A150*AV149*AW149</f>
        <v>5.0514994368367354</v>
      </c>
      <c r="AX151" s="5" t="s">
        <v>16</v>
      </c>
      <c r="AY151" s="5">
        <f t="shared" ref="AY151" si="77">$A150*BA149*BC149</f>
        <v>4.7221944196998535</v>
      </c>
      <c r="AZ151" s="5" t="s">
        <v>17</v>
      </c>
      <c r="BA151" s="18">
        <f t="shared" ref="BA151" si="78">$A150*BA149*BB149</f>
        <v>10.237396924172883</v>
      </c>
      <c r="BB151" s="18" t="s">
        <v>18</v>
      </c>
      <c r="BC151" s="18">
        <f t="shared" ref="BC151" si="79">$A150*BB149*BC149</f>
        <v>4.406074341153059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1.1767148612654783E-2</v>
      </c>
      <c r="D153" s="5" t="s">
        <v>17</v>
      </c>
      <c r="E153" s="19">
        <f>SQRT(E151/$A150)</f>
        <v>1.860087189482831E-2</v>
      </c>
      <c r="F153" s="18" t="s">
        <v>18</v>
      </c>
      <c r="G153" s="20">
        <f>SQRT(G151/$A150)</f>
        <v>1.6358461830789216E-2</v>
      </c>
      <c r="H153" s="5" t="s">
        <v>16</v>
      </c>
      <c r="I153" s="45">
        <f>SQRT(I151/$A150)</f>
        <v>1.8510559125141643E-2</v>
      </c>
      <c r="J153" s="5" t="s">
        <v>17</v>
      </c>
      <c r="K153" s="19">
        <f>SQRT(K151/$A150)</f>
        <v>2.714714935987473E-2</v>
      </c>
      <c r="L153" s="18" t="s">
        <v>18</v>
      </c>
      <c r="M153" s="20">
        <f>SQRT(M151/$A150)</f>
        <v>1.9555748880718284E-2</v>
      </c>
      <c r="N153" s="5" t="s">
        <v>16</v>
      </c>
      <c r="O153" s="45">
        <f t="shared" ref="O153" si="80">SQRT(O151/$A150)</f>
        <v>1.5574083191151188E-2</v>
      </c>
      <c r="P153" s="5" t="s">
        <v>17</v>
      </c>
      <c r="Q153" s="19">
        <f t="shared" ref="Q153" si="81">SQRT(Q151/$A150)</f>
        <v>1.8697019926519128E-2</v>
      </c>
      <c r="R153" s="18" t="s">
        <v>18</v>
      </c>
      <c r="S153" s="20">
        <f t="shared" ref="S153" si="82">SQRT(S151/$A150)</f>
        <v>1.7457295971972899E-2</v>
      </c>
      <c r="T153" s="5" t="s">
        <v>16</v>
      </c>
      <c r="U153" s="45">
        <f t="shared" ref="U153" si="83">SQRT(U151/$A150)</f>
        <v>1.3057403988033209E-2</v>
      </c>
      <c r="V153" s="5" t="s">
        <v>17</v>
      </c>
      <c r="W153" s="19">
        <f t="shared" ref="W153" si="84">SQRT(W151/$A150)</f>
        <v>2.138637681822422E-2</v>
      </c>
      <c r="X153" s="18" t="s">
        <v>18</v>
      </c>
      <c r="Y153" s="20">
        <f t="shared" ref="Y153" si="85">SQRT(Y151/$A150)</f>
        <v>1.7100569927249058E-2</v>
      </c>
      <c r="Z153" s="5" t="s">
        <v>16</v>
      </c>
      <c r="AA153" s="45">
        <f t="shared" ref="AA153" si="86">SQRT(AA151/$A150)</f>
        <v>1.3841479586476902E-2</v>
      </c>
      <c r="AB153" s="5" t="s">
        <v>17</v>
      </c>
      <c r="AC153" s="19">
        <f t="shared" ref="AC153" si="87">SQRT(AC151/$A150)</f>
        <v>2.2390325215711031E-2</v>
      </c>
      <c r="AD153" s="18" t="s">
        <v>18</v>
      </c>
      <c r="AE153" s="20">
        <f t="shared" ref="AE153" si="88">SQRT(AE151/$A150)</f>
        <v>1.6483600074879621E-2</v>
      </c>
      <c r="AF153" s="5" t="s">
        <v>16</v>
      </c>
      <c r="AG153" s="45">
        <f t="shared" ref="AG153" si="89">SQRT(AG151/$A150)</f>
        <v>2.0938877849881191E-2</v>
      </c>
      <c r="AH153" s="5" t="s">
        <v>17</v>
      </c>
      <c r="AI153" s="19">
        <f t="shared" ref="AI153" si="90">SQRT(AI151/$A150)</f>
        <v>2.5853920887461197E-2</v>
      </c>
      <c r="AJ153" s="18" t="s">
        <v>18</v>
      </c>
      <c r="AK153" s="20">
        <f t="shared" ref="AK153" si="91">SQRT(AK151/$A150)</f>
        <v>1.9171873770645137E-2</v>
      </c>
      <c r="AL153" s="5" t="s">
        <v>16</v>
      </c>
      <c r="AM153" s="45">
        <f t="shared" ref="AM153" si="92">SQRT(AM151/$A150)</f>
        <v>1.7787435825215261E-2</v>
      </c>
      <c r="AN153" s="5" t="s">
        <v>17</v>
      </c>
      <c r="AO153" s="19">
        <f t="shared" ref="AO153" si="93">SQRT(AO151/$A150)</f>
        <v>2.9417570729231343E-2</v>
      </c>
      <c r="AP153" s="18" t="s">
        <v>18</v>
      </c>
      <c r="AQ153" s="20">
        <f t="shared" ref="AQ153" si="94">SQRT(AQ151/$A150)</f>
        <v>2.2567826475687343E-2</v>
      </c>
      <c r="AR153" s="5" t="s">
        <v>16</v>
      </c>
      <c r="AS153" s="45">
        <f t="shared" ref="AS153" si="95">SQRT(AS151/$A150)</f>
        <v>2.2922933661259071E-2</v>
      </c>
      <c r="AT153" s="5" t="s">
        <v>17</v>
      </c>
      <c r="AU153" s="19">
        <f t="shared" ref="AU153" si="96">SQRT(AU151/$A150)</f>
        <v>3.0821013934118287E-2</v>
      </c>
      <c r="AV153" s="18" t="s">
        <v>18</v>
      </c>
      <c r="AW153" s="20">
        <f t="shared" ref="AW153" si="97">SQRT(AW151/$A150)</f>
        <v>2.2692150265531681E-2</v>
      </c>
      <c r="AX153" s="5" t="s">
        <v>16</v>
      </c>
      <c r="AY153" s="45">
        <f t="shared" ref="AY153" si="98">SQRT(AY151/$A150)</f>
        <v>2.1940040662476835E-2</v>
      </c>
      <c r="AZ153" s="5" t="s">
        <v>17</v>
      </c>
      <c r="BA153" s="19">
        <f t="shared" ref="BA153" si="99">SQRT(BA151/$A150)</f>
        <v>3.2304294984281681E-2</v>
      </c>
      <c r="BB153" s="18" t="s">
        <v>18</v>
      </c>
      <c r="BC153" s="20">
        <f t="shared" ref="BC153" si="100">SQRT(BC151/$A150)</f>
        <v>2.1192949660349836E-2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0.28669214285714267</v>
      </c>
      <c r="D156" s="23">
        <f>C149</f>
        <v>-1.6107857142857136E-2</v>
      </c>
      <c r="E156" s="5">
        <f>D149</f>
        <v>-1.3835714285714293E-3</v>
      </c>
      <c r="F156" s="5">
        <f t="shared" ref="F156:H156" si="101">E149</f>
        <v>1.3380183673469406E-2</v>
      </c>
      <c r="G156" s="23">
        <f t="shared" si="101"/>
        <v>2.5858571428571418E-2</v>
      </c>
      <c r="H156" s="5">
        <f t="shared" si="101"/>
        <v>1.0348571428571427E-2</v>
      </c>
      <c r="I156" s="5">
        <f>C151</f>
        <v>1.3583493652932961</v>
      </c>
      <c r="J156" s="23">
        <f>E151</f>
        <v>3.3941857897810528</v>
      </c>
      <c r="K156" s="23">
        <f>G151</f>
        <v>2.6251488727346928</v>
      </c>
      <c r="L156" s="5">
        <f>C153</f>
        <v>1.1767148612654783E-2</v>
      </c>
      <c r="M156" s="23">
        <f>E153</f>
        <v>1.860087189482831E-2</v>
      </c>
      <c r="N156" s="23">
        <f>G153</f>
        <v>1.6358461830789216E-2</v>
      </c>
    </row>
    <row r="157" spans="1:55" ht="15">
      <c r="B157" s="3">
        <v>2</v>
      </c>
      <c r="C157" s="5">
        <f>H149</f>
        <v>0.26383285714285726</v>
      </c>
      <c r="D157" s="23">
        <f t="shared" ref="D157:H157" si="102">I149</f>
        <v>-2.2245000000000011E-2</v>
      </c>
      <c r="E157" s="5">
        <f t="shared" si="102"/>
        <v>2.3249999999999976E-3</v>
      </c>
      <c r="F157" s="5">
        <f t="shared" si="102"/>
        <v>2.5696224489795919E-2</v>
      </c>
      <c r="G157" s="23">
        <f t="shared" si="102"/>
        <v>2.8680000000000001E-2</v>
      </c>
      <c r="H157" s="5">
        <f t="shared" si="102"/>
        <v>1.333428571428572E-2</v>
      </c>
      <c r="I157" s="5">
        <f>I151</f>
        <v>3.3613062394198265</v>
      </c>
      <c r="J157" s="23">
        <f>K151</f>
        <v>7.2296533171836739</v>
      </c>
      <c r="K157" s="23">
        <f>M51</f>
        <v>8.0835714285714295E-3</v>
      </c>
      <c r="L157" s="5">
        <f>I153</f>
        <v>1.8510559125141643E-2</v>
      </c>
      <c r="M157" s="23">
        <f>K153</f>
        <v>2.714714935987473E-2</v>
      </c>
      <c r="N157" s="23">
        <f>M153</f>
        <v>1.9555748880718284E-2</v>
      </c>
    </row>
    <row r="158" spans="1:55" ht="15">
      <c r="B158" s="3">
        <v>3</v>
      </c>
      <c r="C158" s="5">
        <f>N149</f>
        <v>0.28248499999999999</v>
      </c>
      <c r="D158" s="23">
        <f t="shared" ref="D158:H158" si="103">O149</f>
        <v>-1.2875714285714277E-2</v>
      </c>
      <c r="E158" s="5">
        <f t="shared" si="103"/>
        <v>9.8592857142857197E-3</v>
      </c>
      <c r="F158" s="5">
        <f t="shared" si="103"/>
        <v>1.6680071428571436E-2</v>
      </c>
      <c r="G158" s="23">
        <f t="shared" si="103"/>
        <v>2.095785714285715E-2</v>
      </c>
      <c r="H158" s="5">
        <f t="shared" si="103"/>
        <v>1.4541428571428566E-2</v>
      </c>
      <c r="I158" s="5">
        <f>O151</f>
        <v>2.3794357796724492</v>
      </c>
      <c r="J158" s="23">
        <f>Q151</f>
        <v>3.4293656160413288</v>
      </c>
      <c r="K158" s="23">
        <f>S151</f>
        <v>2.9896679618265307</v>
      </c>
      <c r="L158" s="5">
        <f>O153</f>
        <v>1.5574083191151188E-2</v>
      </c>
      <c r="M158" s="23">
        <f>Q153</f>
        <v>1.8697019926519128E-2</v>
      </c>
      <c r="N158" s="23">
        <f>S153</f>
        <v>1.7457295971972899E-2</v>
      </c>
    </row>
    <row r="159" spans="1:55" ht="15">
      <c r="B159" s="3">
        <v>4</v>
      </c>
      <c r="C159" s="5">
        <f>T149</f>
        <v>0.27562142857142868</v>
      </c>
      <c r="D159" s="23">
        <f t="shared" ref="D159:H159" si="104">U149</f>
        <v>-2.6556428571428575E-2</v>
      </c>
      <c r="E159" s="5">
        <f t="shared" si="104"/>
        <v>-2.4771428571428561E-3</v>
      </c>
      <c r="F159" s="5">
        <f t="shared" si="104"/>
        <v>1.6329897959183663E-2</v>
      </c>
      <c r="G159" s="23">
        <f t="shared" si="104"/>
        <v>2.8008571428571424E-2</v>
      </c>
      <c r="H159" s="5">
        <f t="shared" si="104"/>
        <v>1.0440714285714294E-2</v>
      </c>
      <c r="I159" s="5">
        <f>U151</f>
        <v>1.6725637872747814</v>
      </c>
      <c r="J159" s="23">
        <f>W151</f>
        <v>4.4868694825626783</v>
      </c>
      <c r="K159" s="23">
        <f>Y151</f>
        <v>2.8687333149183694</v>
      </c>
      <c r="L159" s="5">
        <f>U153</f>
        <v>1.3057403988033209E-2</v>
      </c>
      <c r="M159" s="23">
        <f>W153</f>
        <v>2.138637681822422E-2</v>
      </c>
      <c r="N159" s="23">
        <f>Y153</f>
        <v>1.7100569927249058E-2</v>
      </c>
    </row>
    <row r="160" spans="1:55" ht="15">
      <c r="B160" s="3">
        <v>5</v>
      </c>
      <c r="C160" s="5">
        <f>Z149</f>
        <v>0.27186785714285727</v>
      </c>
      <c r="D160" s="23">
        <f t="shared" ref="D160:H160" si="105">AA149</f>
        <v>-2.3963571428571417E-2</v>
      </c>
      <c r="E160" s="5">
        <f t="shared" si="105"/>
        <v>2.142857142857291E-6</v>
      </c>
      <c r="F160" s="5">
        <f t="shared" si="105"/>
        <v>1.8801428571428538E-2</v>
      </c>
      <c r="G160" s="23">
        <f t="shared" si="105"/>
        <v>2.6664285714285713E-2</v>
      </c>
      <c r="H160" s="5">
        <f t="shared" si="105"/>
        <v>1.0189999999999998E-2</v>
      </c>
      <c r="I160" s="5">
        <f>AA151</f>
        <v>1.8794641255714248</v>
      </c>
      <c r="J160" s="23">
        <f>AC151</f>
        <v>4.9180145666326442</v>
      </c>
      <c r="K160" s="23">
        <f>AE151</f>
        <v>2.6654659907142855</v>
      </c>
      <c r="L160" s="5">
        <f>AA153</f>
        <v>1.3841479586476902E-2</v>
      </c>
      <c r="M160" s="23">
        <f>AC153</f>
        <v>2.2390325215711031E-2</v>
      </c>
      <c r="N160" s="23">
        <f>AE153</f>
        <v>1.6483600074879621E-2</v>
      </c>
    </row>
    <row r="161" spans="2:55" ht="15">
      <c r="B161" s="3">
        <v>6</v>
      </c>
      <c r="C161" s="5">
        <f>AF149</f>
        <v>0.25207499999999988</v>
      </c>
      <c r="D161" s="23">
        <f t="shared" ref="D161:H161" si="106">AG149</f>
        <v>-1.7324285714285712E-2</v>
      </c>
      <c r="E161" s="5">
        <f t="shared" si="106"/>
        <v>3.6692857142857122E-3</v>
      </c>
      <c r="F161" s="5">
        <f t="shared" si="106"/>
        <v>2.8236785714285732E-2</v>
      </c>
      <c r="G161" s="23">
        <f t="shared" si="106"/>
        <v>2.3672142857142853E-2</v>
      </c>
      <c r="H161" s="5">
        <f t="shared" si="106"/>
        <v>1.5527142857142857E-2</v>
      </c>
      <c r="I161" s="5">
        <f>AG151</f>
        <v>4.3010631010561253</v>
      </c>
      <c r="J161" s="23">
        <f>AI151</f>
        <v>6.5572514597525542</v>
      </c>
      <c r="K161" s="23">
        <f>AK151</f>
        <v>3.605770897438775</v>
      </c>
      <c r="L161" s="5">
        <f>AG153</f>
        <v>2.0938877849881191E-2</v>
      </c>
      <c r="M161" s="23">
        <f>AI153</f>
        <v>2.5853920887461197E-2</v>
      </c>
      <c r="N161" s="23">
        <f>AK153</f>
        <v>1.9171873770645137E-2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0.17380214285714291</v>
      </c>
      <c r="D162" s="23">
        <f t="shared" ref="D162:H162" si="107">AM149</f>
        <v>-3.5534285714285727E-2</v>
      </c>
      <c r="E162" s="5">
        <f t="shared" si="107"/>
        <v>-4.3978571428571426E-3</v>
      </c>
      <c r="F162" s="5">
        <f t="shared" si="107"/>
        <v>2.3186244897959171E-2</v>
      </c>
      <c r="G162" s="23">
        <f t="shared" si="107"/>
        <v>3.7323571428571421E-2</v>
      </c>
      <c r="H162" s="5">
        <f t="shared" si="107"/>
        <v>1.3645714285714284E-2</v>
      </c>
      <c r="I162" s="5">
        <f>AM151</f>
        <v>3.1038140864466448</v>
      </c>
      <c r="J162" s="23">
        <f>AO151</f>
        <v>8.4895099172475152</v>
      </c>
      <c r="K162" s="23">
        <f>AQ151</f>
        <v>4.9962996279183658</v>
      </c>
      <c r="L162" s="5">
        <f>AM153</f>
        <v>1.7787435825215261E-2</v>
      </c>
      <c r="M162" s="23">
        <f>AO153</f>
        <v>2.9417570729231343E-2</v>
      </c>
      <c r="N162" s="23">
        <f>AQ153</f>
        <v>2.2567826475687343E-2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0.10800428571428573</v>
      </c>
      <c r="D163" s="23">
        <f t="shared" ref="D163:H163" si="108">AS149</f>
        <v>-1.8774285714285716E-2</v>
      </c>
      <c r="E163" s="5">
        <f t="shared" si="108"/>
        <v>1.6792857142857137E-3</v>
      </c>
      <c r="F163" s="5">
        <f t="shared" si="108"/>
        <v>3.1134469387755104E-2</v>
      </c>
      <c r="G163" s="23">
        <f t="shared" si="108"/>
        <v>3.0510714285714283E-2</v>
      </c>
      <c r="H163" s="5">
        <f t="shared" si="108"/>
        <v>1.6877142857142861E-2</v>
      </c>
      <c r="I163" s="5">
        <f>AS151</f>
        <v>5.1547713077335295</v>
      </c>
      <c r="J163" s="23">
        <f>AU151</f>
        <v>9.3188613682849848</v>
      </c>
      <c r="K163" s="23">
        <f>AW151</f>
        <v>5.0514994368367354</v>
      </c>
      <c r="L163" s="5">
        <f>AS153</f>
        <v>2.2922933661259071E-2</v>
      </c>
      <c r="M163" s="23">
        <f>AU153</f>
        <v>3.0821013934118287E-2</v>
      </c>
      <c r="N163" s="23">
        <f>AW153</f>
        <v>2.2692150265531681E-2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0.1595614285714286</v>
      </c>
      <c r="D164" s="23">
        <f t="shared" ref="D164:H164" si="109">AY149</f>
        <v>-2.5384999999999991E-2</v>
      </c>
      <c r="E164" s="5">
        <f t="shared" si="109"/>
        <v>-1.3114285714285712E-3</v>
      </c>
      <c r="F164" s="5">
        <f t="shared" si="109"/>
        <v>3.3443081632653054E-2</v>
      </c>
      <c r="G164" s="23">
        <f t="shared" si="109"/>
        <v>3.1204285714285705E-2</v>
      </c>
      <c r="H164" s="5">
        <f t="shared" si="109"/>
        <v>1.4393571428571427E-2</v>
      </c>
      <c r="I164" s="5">
        <f>AY151</f>
        <v>4.7221944196998535</v>
      </c>
      <c r="J164" s="23">
        <f>BA151</f>
        <v>10.237396924172883</v>
      </c>
      <c r="K164" s="23">
        <f>BC151</f>
        <v>4.406074341153059</v>
      </c>
      <c r="L164" s="5">
        <f>AY153</f>
        <v>2.1940040662476835E-2</v>
      </c>
      <c r="M164" s="23">
        <f>BA153</f>
        <v>3.2304294984281681E-2</v>
      </c>
      <c r="N164" s="23">
        <f>BC153</f>
        <v>2.1192949660349836E-2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1.2928346860717367E-2</v>
      </c>
      <c r="D182" s="1">
        <f t="shared" ref="D182:BC182" si="110">_xlfn.STDEV.P(D7:D146)</f>
        <v>1.2535040091760409E-2</v>
      </c>
      <c r="E182" s="21">
        <f t="shared" si="110"/>
        <v>1.0455428268243536E-2</v>
      </c>
      <c r="F182" s="21">
        <f t="shared" si="110"/>
        <v>1.8207931931004177E-2</v>
      </c>
      <c r="G182" s="21">
        <f t="shared" si="110"/>
        <v>8.8696265423071803E-3</v>
      </c>
      <c r="H182" s="1">
        <f t="shared" si="110"/>
        <v>2.9659776617155211E-2</v>
      </c>
      <c r="I182" s="1">
        <f t="shared" si="110"/>
        <v>2.6465190952321825E-2</v>
      </c>
      <c r="J182" s="1">
        <f t="shared" si="110"/>
        <v>1.5127341023080412E-2</v>
      </c>
      <c r="K182" s="21">
        <f t="shared" si="110"/>
        <v>1.4812373069484989E-2</v>
      </c>
      <c r="L182" s="21">
        <f t="shared" si="110"/>
        <v>2.1216770357143321E-2</v>
      </c>
      <c r="M182" s="21">
        <f t="shared" si="110"/>
        <v>9.5615113601248154E-3</v>
      </c>
      <c r="N182" s="1">
        <f t="shared" si="110"/>
        <v>2.0686537806713125E-2</v>
      </c>
      <c r="O182" s="1">
        <f t="shared" si="110"/>
        <v>2.020524285366327E-2</v>
      </c>
      <c r="P182" s="1">
        <f t="shared" si="110"/>
        <v>1.3067571074056197E-2</v>
      </c>
      <c r="Q182" s="21">
        <f t="shared" si="110"/>
        <v>1.2235524654314022E-2</v>
      </c>
      <c r="R182" s="21">
        <f t="shared" si="110"/>
        <v>1.3816048491459728E-2</v>
      </c>
      <c r="S182" s="21">
        <f t="shared" si="110"/>
        <v>9.738466202621027E-3</v>
      </c>
      <c r="T182" s="1">
        <f t="shared" si="110"/>
        <v>1.9963938151842994E-2</v>
      </c>
      <c r="U182" s="1">
        <f t="shared" si="110"/>
        <v>1.2568914095124202E-2</v>
      </c>
      <c r="V182" s="1">
        <f t="shared" si="110"/>
        <v>1.0830705971299136E-2</v>
      </c>
      <c r="W182" s="21">
        <f t="shared" si="110"/>
        <v>1.1484479055371274E-2</v>
      </c>
      <c r="X182" s="21">
        <f t="shared" si="110"/>
        <v>1.2422997826611737E-2</v>
      </c>
      <c r="Y182" s="21">
        <f t="shared" si="110"/>
        <v>6.4349508029770183E-3</v>
      </c>
      <c r="Z182" s="1">
        <f t="shared" si="110"/>
        <v>2.3099017504947635E-2</v>
      </c>
      <c r="AA182" s="1">
        <f t="shared" si="110"/>
        <v>1.5502507680622378E-2</v>
      </c>
      <c r="AB182" s="1">
        <f t="shared" si="110"/>
        <v>1.1272016348063928E-2</v>
      </c>
      <c r="AC182" s="21">
        <f t="shared" si="110"/>
        <v>1.3419049644715828E-2</v>
      </c>
      <c r="AD182" s="21">
        <f t="shared" si="110"/>
        <v>1.3246357431538739E-2</v>
      </c>
      <c r="AE182" s="21">
        <f t="shared" si="110"/>
        <v>7.0359912563322403E-3</v>
      </c>
      <c r="AF182" s="1">
        <f t="shared" si="110"/>
        <v>3.3933818203337025E-2</v>
      </c>
      <c r="AG182" s="1">
        <f t="shared" si="110"/>
        <v>2.222676916123751E-2</v>
      </c>
      <c r="AH182" s="1">
        <f t="shared" si="110"/>
        <v>1.8100729647600126E-2</v>
      </c>
      <c r="AI182" s="21">
        <f t="shared" si="110"/>
        <v>1.8819881784502567E-2</v>
      </c>
      <c r="AJ182" s="21">
        <f t="shared" si="110"/>
        <v>1.7244701404507203E-2</v>
      </c>
      <c r="AK182" s="21">
        <f t="shared" si="110"/>
        <v>1.1876845484953883E-2</v>
      </c>
      <c r="AL182" s="1">
        <f t="shared" si="110"/>
        <v>3.0362475590431887E-2</v>
      </c>
      <c r="AM182" s="1">
        <f t="shared" si="110"/>
        <v>2.4944185613452421E-2</v>
      </c>
      <c r="AN182" s="1">
        <f>_xlfn.STDEV.P(AN7:AN146)</f>
        <v>1.5337980253778727E-2</v>
      </c>
      <c r="AO182" s="21">
        <f t="shared" si="110"/>
        <v>1.9603009246323747E-2</v>
      </c>
      <c r="AP182" s="21">
        <f t="shared" si="110"/>
        <v>2.4355990169624774E-2</v>
      </c>
      <c r="AQ182" s="21">
        <f t="shared" si="110"/>
        <v>1.0209536633232E-2</v>
      </c>
      <c r="AR182" s="1">
        <f t="shared" si="110"/>
        <v>3.8382190571425459E-2</v>
      </c>
      <c r="AS182" s="1">
        <f t="shared" si="110"/>
        <v>3.1438466818825124E-2</v>
      </c>
      <c r="AT182" s="1">
        <f t="shared" si="110"/>
        <v>1.9587475941925503E-2</v>
      </c>
      <c r="AU182" s="21">
        <f t="shared" si="110"/>
        <v>2.2446321948242753E-2</v>
      </c>
      <c r="AV182" s="21">
        <f t="shared" si="110"/>
        <v>2.219145216022584E-2</v>
      </c>
      <c r="AW182" s="21">
        <f t="shared" si="110"/>
        <v>1.2101175921102427E-2</v>
      </c>
      <c r="AX182" s="1">
        <f t="shared" si="110"/>
        <v>4.1929637635506528E-2</v>
      </c>
      <c r="AY182" s="1">
        <f t="shared" si="110"/>
        <v>2.7811731658728894E-2</v>
      </c>
      <c r="AZ182" s="1">
        <f t="shared" si="110"/>
        <v>1.6408539091035516E-2</v>
      </c>
      <c r="BA182" s="21">
        <f t="shared" si="110"/>
        <v>2.5291397809464822E-2</v>
      </c>
      <c r="BB182" s="21">
        <f t="shared" si="110"/>
        <v>2.2991642880554213E-2</v>
      </c>
      <c r="BC182" s="21">
        <f t="shared" si="110"/>
        <v>1.0084636830347441E-2</v>
      </c>
    </row>
  </sheetData>
  <mergeCells count="36">
    <mergeCell ref="AF4:AK4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B4:G4"/>
    <mergeCell ref="H4:M4"/>
    <mergeCell ref="N4:S4"/>
    <mergeCell ref="T4:Y4"/>
    <mergeCell ref="Z4:AE4"/>
    <mergeCell ref="AL147:AQ147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X152:BC152"/>
    <mergeCell ref="AR150:AW150"/>
    <mergeCell ref="AX150:BC150"/>
    <mergeCell ref="B152:G152"/>
    <mergeCell ref="H152:M152"/>
    <mergeCell ref="N152:S152"/>
    <mergeCell ref="T152:Y152"/>
    <mergeCell ref="Z152:AE152"/>
    <mergeCell ref="AF152:AK152"/>
    <mergeCell ref="AL152:AQ152"/>
    <mergeCell ref="AR152:AW15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0.11070000000000001</v>
      </c>
      <c r="C7">
        <v>-1.7399999999999999E-2</v>
      </c>
      <c r="D7">
        <v>-4.0000000000000002E-4</v>
      </c>
      <c r="E7" s="34">
        <f>IF(B7&gt;$B$149,B7-$B$149,$B$149-B7)</f>
        <v>1.9207142857143311E-3</v>
      </c>
      <c r="F7" s="34">
        <f>IF(C7&gt;$C$149,C7-$C$149,IF(C7&gt;0,$C$149-C7,IF(C7&gt;(-$C$149),$C$149-(C7*(-1)),(C7+$C$149)*(-1))))</f>
        <v>3.1078571428571428E-2</v>
      </c>
      <c r="G7" s="34">
        <f>IF(D7&gt;$D$149,D7-$D$149,IF(D7&gt;0,$D$149-D7,IF(D7&gt;(-$D$149),$D$149-(D7*(-1)),(D7+$D$149)*(-1))))</f>
        <v>4.8571428571428576E-3</v>
      </c>
      <c r="H7">
        <v>0.08</v>
      </c>
      <c r="I7">
        <v>-8.0000000000000002E-3</v>
      </c>
      <c r="J7">
        <v>-1.06E-2</v>
      </c>
      <c r="K7" s="35">
        <f>IF(H7&gt;$H$149,H7-$H$149,$H$149-H7)</f>
        <v>1.3572857142857178E-2</v>
      </c>
      <c r="L7" s="35">
        <f>IF(I7&gt;$D$149,I7-$D$149,IF(I7&gt;0,$D$149-I7,IF(I7&gt;(-$D$149),$D$149-(I7*(-1)),(I7+$D$149)*(-1))))</f>
        <v>1.3257142857142858E-2</v>
      </c>
      <c r="M7" s="35">
        <f>IF(J7&gt;$D$149,J7-$D$149,IF(J7&gt;0,$D$149-J7,IF(J7&gt;(-$D$149),$D$149-(J7*(-1)),(J7+$D$149)*(-1))))</f>
        <v>1.5857142857142858E-2</v>
      </c>
      <c r="N7">
        <v>0.1087</v>
      </c>
      <c r="O7">
        <v>-1.23E-2</v>
      </c>
      <c r="P7">
        <v>-8.3999999999999995E-3</v>
      </c>
      <c r="Q7" s="35">
        <f>IF(N7&gt;$N$149,N7-$N$149,$N$149-N7)</f>
        <v>5.0928571428567049E-4</v>
      </c>
      <c r="R7" s="35">
        <f>IF(O7&gt;$D$149,O7-$D$149,IF(O7&gt;0,$D$149-O7,IF(O7&gt;(-$D$149),$D$149-(O7*(-1)),(O7+$D$149)*(-1))))</f>
        <v>1.7557142857142858E-2</v>
      </c>
      <c r="S7" s="35">
        <f>IF(P7&gt;$D$149,P7-$D$149,IF(P7&gt;0,$D$149-P7,IF(P7&gt;(-$D$149),$D$149-(P7*(-1)),(P7+$D$149)*(-1))))</f>
        <v>1.3657142857142857E-2</v>
      </c>
      <c r="T7">
        <v>0.1007</v>
      </c>
      <c r="U7">
        <v>-1.2500000000000001E-2</v>
      </c>
      <c r="V7">
        <v>-1.1000000000000001E-3</v>
      </c>
      <c r="W7" s="35">
        <f>IF(T7&gt;$T$149,T7-$T$149,$T$149-T7)</f>
        <v>2.9550000000000548E-3</v>
      </c>
      <c r="X7" s="35">
        <f>IF(U7&gt;$D$149,U7-$D$149,IF(U7&gt;0,$D$149-U7,IF(U7&gt;(-$D$149),$D$149-(U7*(-1)),(U7+$D$149)*(-1))))</f>
        <v>1.775714285714286E-2</v>
      </c>
      <c r="Y7" s="35">
        <f>IF(V7&gt;$D$149,V7-$D$149,IF(V7&gt;0,$D$149-V7,IF(V7&gt;(-$D$149),$D$149-(V7*(-1)),(V7+$D$149)*(-1))))</f>
        <v>4.1571428571428575E-3</v>
      </c>
      <c r="Z7">
        <v>5.6399999999999999E-2</v>
      </c>
      <c r="AA7">
        <v>1.24E-2</v>
      </c>
      <c r="AB7">
        <v>1.21E-2</v>
      </c>
      <c r="AC7" s="35">
        <f>IF(Z7&gt;$Z$149,Z7-$Z$149,$Z$149-Z7)</f>
        <v>7.6699999999999893E-3</v>
      </c>
      <c r="AD7" s="35">
        <f>IF(AA7&gt;$D$149,AA7-$D$149,IF(AA7&gt;0,$D$149-AA7,IF(AA7&gt;(-$D$149),$D$149-(AA7*(-1)),(AA7+$D$149)*(-1))))</f>
        <v>1.7657142857142857E-2</v>
      </c>
      <c r="AE7" s="35">
        <f>IF(AB7&gt;$D$149,AB7-$D$149,IF(AB7&gt;0,$D$149-AB7,IF(AB7&gt;(-$D$149),$D$149-(AB7*(-1)),(AB7+$D$149)*(-1))))</f>
        <v>1.7357142857142856E-2</v>
      </c>
      <c r="AF7">
        <v>0.1108</v>
      </c>
      <c r="AG7">
        <v>-6.8999999999999999E-3</v>
      </c>
      <c r="AH7">
        <v>-7.7000000000000002E-3</v>
      </c>
      <c r="AI7" s="35">
        <f>IF(AF7&gt;$AF$149,AF7-$AF$149,$AF$149-AF7)</f>
        <v>4.0921428571428775E-3</v>
      </c>
      <c r="AJ7" s="35">
        <f>IF(AG7&gt;$D$149,AG7-$D$149,IF(AG7&gt;0,$D$149-AG7,IF(AG7&gt;(-$D$149),$D$149-(AG7*(-1)),(AG7+$D$149)*(-1))))</f>
        <v>1.2157142857142858E-2</v>
      </c>
      <c r="AK7" s="35">
        <f>IF(AH7&gt;$D$149,AH7-$D$149,IF(AH7&gt;0,$D$149-AH7,IF(AH7&gt;(-$D$149),$D$149-(AH7*(-1)),(AH7+$D$149)*(-1))))</f>
        <v>1.2957142857142858E-2</v>
      </c>
      <c r="AL7">
        <v>7.4800000000000005E-2</v>
      </c>
      <c r="AM7">
        <v>-1.3599999999999999E-2</v>
      </c>
      <c r="AN7">
        <v>-2.9999999999999997E-4</v>
      </c>
      <c r="AO7" s="35">
        <f>IF(AL7&gt;$AL$149,AL7-$AL$149,$AL$149-AL7)</f>
        <v>1.6543571428571435E-2</v>
      </c>
      <c r="AP7" s="35">
        <f>IF(AM7&gt;$D$149,AM7-$D$149,IF(AM7&gt;0,$D$149-AM7,IF(AM7&gt;(-$D$149),$D$149-(AM7*(-1)),(AM7+$D$149)*(-1))))</f>
        <v>1.8857142857142857E-2</v>
      </c>
      <c r="AQ7" s="35">
        <f>IF(AN7&gt;$D$149,AN7-$D$149,IF(AN7&gt;0,$D$149-AN7,IF(AN7&gt;(-$D$149),$D$149-(AN7*(-1)),(AN7+$D$149)*(-1))))</f>
        <v>4.9571428571428579E-3</v>
      </c>
      <c r="AR7">
        <v>4.53E-2</v>
      </c>
      <c r="AS7">
        <v>-2.12E-2</v>
      </c>
      <c r="AT7">
        <v>-3.3E-3</v>
      </c>
      <c r="AU7" s="35">
        <f>IF(AR7&gt;$AR$149,AR7-$AR$149,$AR$149-AR7)</f>
        <v>7.8142857142857111E-3</v>
      </c>
      <c r="AV7" s="35">
        <f>IF(AS7&gt;$D$149,AS7-$D$149,IF(AS7&gt;0,$D$149-AS7,IF(AS7&gt;(-$D$149),$D$149-(AS7*(-1)),(AS7+$D$149)*(-1))))</f>
        <v>2.645714285714286E-2</v>
      </c>
      <c r="AW7" s="35">
        <f>IF(AT7&gt;$D$149,AT7-$D$149,IF(AT7&gt;0,$D$149-AT7,IF(AT7&gt;(-$D$149),$D$149-(AT7*(-1)),(AT7+$D$149)*(-1))))</f>
        <v>1.9571428571428578E-3</v>
      </c>
      <c r="AX7">
        <v>6.8000000000000005E-2</v>
      </c>
      <c r="AY7">
        <v>-5.6399999999999999E-2</v>
      </c>
      <c r="AZ7">
        <v>1.2999999999999999E-3</v>
      </c>
      <c r="BA7" s="35">
        <f>IF(AX7&gt;$AX$149,AX7-$AX$149,$AX$149-AX7)</f>
        <v>1.1170000000000027E-2</v>
      </c>
      <c r="BB7" s="35">
        <f>IF(AY7&gt;$D$149,AY7-$D$149,IF(AY7&gt;0,$D$149-AY7,IF(AY7&gt;(-$D$149),$D$149-(AY7*(-1)),(AY7+$D$149)*(-1))))</f>
        <v>6.1657142857142855E-2</v>
      </c>
      <c r="BC7" s="35">
        <f>IF(AZ7&gt;$D$149,AZ7-$D$149,IF(AZ7&gt;0,$D$149-AZ7,IF(AZ7&gt;(-$D$149),$D$149-(AZ7*(-1)),(AZ7+$D$149)*(-1))))</f>
        <v>6.5571428571428577E-3</v>
      </c>
    </row>
    <row r="8" spans="1:55" ht="15">
      <c r="A8" s="1">
        <v>2</v>
      </c>
      <c r="B8">
        <v>0.1123</v>
      </c>
      <c r="C8">
        <v>-1.52E-2</v>
      </c>
      <c r="D8">
        <v>-2.7000000000000001E-3</v>
      </c>
      <c r="E8" s="34">
        <f t="shared" ref="E8:E71" si="0">IF(B8&gt;$B$149,B8-$B$149,$B$149-B8)</f>
        <v>3.207142857143408E-4</v>
      </c>
      <c r="F8" s="34">
        <f t="shared" ref="F8:F71" si="1">IF(C8&gt;$C$149,C8-$C$149,IF(C8&gt;0,$C$149-C8,IF(C8&gt;(-$C$149),$C$149-(C8*(-1)),(C8+$C$149)*(-1))))</f>
        <v>2.8878571428571427E-2</v>
      </c>
      <c r="G8" s="34">
        <f t="shared" ref="G8:G71" si="2">IF(D8&gt;$D$149,D8-$D$149,IF(D8&gt;0,$D$149-D8,IF(D8&gt;(-$D$149),$D$149-(D8*(-1)),(D8+$D$149)*(-1))))</f>
        <v>2.5571428571428577E-3</v>
      </c>
      <c r="H8">
        <v>7.4300000000000005E-2</v>
      </c>
      <c r="I8">
        <v>-1.7299999999999999E-2</v>
      </c>
      <c r="J8">
        <v>-6.0000000000000001E-3</v>
      </c>
      <c r="K8" s="35">
        <f t="shared" ref="K8:K71" si="3">IF(H8&gt;$H$149,H8-$H$149,$H$149-H8)</f>
        <v>1.9272857142857175E-2</v>
      </c>
      <c r="L8" s="35">
        <f t="shared" ref="L8:M71" si="4">IF(I8&gt;$D$149,I8-$D$149,IF(I8&gt;0,$D$149-I8,IF(I8&gt;(-$D$149),$D$149-(I8*(-1)),(I8+$D$149)*(-1))))</f>
        <v>2.2557142857142859E-2</v>
      </c>
      <c r="M8" s="35">
        <f t="shared" si="4"/>
        <v>1.1257142857142858E-2</v>
      </c>
      <c r="N8">
        <v>0.1133</v>
      </c>
      <c r="O8">
        <v>-1.18E-2</v>
      </c>
      <c r="P8">
        <v>-0.01</v>
      </c>
      <c r="Q8" s="35">
        <f t="shared" ref="Q8:Q71" si="5">IF(N8&gt;$N$149,N8-$N$149,$N$149-N8)</f>
        <v>4.0907142857143225E-3</v>
      </c>
      <c r="R8" s="35">
        <f t="shared" ref="R8:S71" si="6">IF(O8&gt;$D$149,O8-$D$149,IF(O8&gt;0,$D$149-O8,IF(O8&gt;(-$D$149),$D$149-(O8*(-1)),(O8+$D$149)*(-1))))</f>
        <v>1.7057142857142858E-2</v>
      </c>
      <c r="S8" s="35">
        <f t="shared" si="6"/>
        <v>1.5257142857142858E-2</v>
      </c>
      <c r="T8">
        <v>9.9199999999999997E-2</v>
      </c>
      <c r="U8">
        <v>-1.2800000000000001E-2</v>
      </c>
      <c r="V8">
        <v>-2.5000000000000001E-3</v>
      </c>
      <c r="W8" s="35">
        <f t="shared" ref="W8:W71" si="7">IF(T8&gt;$T$149,T8-$T$149,$T$149-T8)</f>
        <v>4.4550000000000561E-3</v>
      </c>
      <c r="X8" s="35">
        <f t="shared" ref="X8:Y71" si="8">IF(U8&gt;$D$149,U8-$D$149,IF(U8&gt;0,$D$149-U8,IF(U8&gt;(-$D$149),$D$149-(U8*(-1)),(U8+$D$149)*(-1))))</f>
        <v>1.8057142857142858E-2</v>
      </c>
      <c r="Y8" s="35">
        <f t="shared" si="8"/>
        <v>2.7571428571428577E-3</v>
      </c>
      <c r="Z8">
        <v>6.2199999999999998E-2</v>
      </c>
      <c r="AA8">
        <v>1.03E-2</v>
      </c>
      <c r="AB8">
        <v>1.7100000000000001E-2</v>
      </c>
      <c r="AC8" s="35">
        <f t="shared" ref="AC8:AC71" si="9">IF(Z8&gt;$Z$149,Z8-$Z$149,$Z$149-Z8)</f>
        <v>1.8699999999999897E-3</v>
      </c>
      <c r="AD8" s="35">
        <f t="shared" ref="AD8:AE71" si="10">IF(AA8&gt;$D$149,AA8-$D$149,IF(AA8&gt;0,$D$149-AA8,IF(AA8&gt;(-$D$149),$D$149-(AA8*(-1)),(AA8+$D$149)*(-1))))</f>
        <v>1.5557142857142858E-2</v>
      </c>
      <c r="AE8" s="35">
        <f t="shared" si="10"/>
        <v>2.235714285714286E-2</v>
      </c>
      <c r="AF8">
        <v>0.1113</v>
      </c>
      <c r="AG8">
        <v>-1.29E-2</v>
      </c>
      <c r="AH8">
        <v>-1.0800000000000001E-2</v>
      </c>
      <c r="AI8" s="35">
        <f t="shared" ref="AI8:AI71" si="11">IF(AF8&gt;$AF$149,AF8-$AF$149,$AF$149-AF8)</f>
        <v>4.592142857142878E-3</v>
      </c>
      <c r="AJ8" s="35">
        <f t="shared" ref="AJ8:AK71" si="12">IF(AG8&gt;$D$149,AG8-$D$149,IF(AG8&gt;0,$D$149-AG8,IF(AG8&gt;(-$D$149),$D$149-(AG8*(-1)),(AG8+$D$149)*(-1))))</f>
        <v>1.8157142857142858E-2</v>
      </c>
      <c r="AK8" s="35">
        <f t="shared" si="12"/>
        <v>1.605714285714286E-2</v>
      </c>
      <c r="AL8">
        <v>0.1134</v>
      </c>
      <c r="AM8">
        <v>-1.0500000000000001E-2</v>
      </c>
      <c r="AN8">
        <v>8.0000000000000002E-3</v>
      </c>
      <c r="AO8" s="35">
        <f t="shared" ref="AO8:AO71" si="13">IF(AL8&gt;$AL$149,AL8-$AL$149,$AL$149-AL8)</f>
        <v>2.205642857142856E-2</v>
      </c>
      <c r="AP8" s="35">
        <f t="shared" ref="AP8:AQ71" si="14">IF(AM8&gt;$D$149,AM8-$D$149,IF(AM8&gt;0,$D$149-AM8,IF(AM8&gt;(-$D$149),$D$149-(AM8*(-1)),(AM8+$D$149)*(-1))))</f>
        <v>1.5757142857142858E-2</v>
      </c>
      <c r="AQ8" s="35">
        <f t="shared" si="14"/>
        <v>1.3257142857142858E-2</v>
      </c>
      <c r="AR8">
        <v>5.4699999999999999E-2</v>
      </c>
      <c r="AS8">
        <v>-2.0199999999999999E-2</v>
      </c>
      <c r="AT8">
        <v>6.4000000000000003E-3</v>
      </c>
      <c r="AU8" s="35">
        <f t="shared" ref="AU8:AU71" si="15">IF(AR8&gt;$AR$149,AR8-$AR$149,$AR$149-AR8)</f>
        <v>1.5857142857142875E-3</v>
      </c>
      <c r="AV8" s="35">
        <f t="shared" ref="AV8:AW71" si="16">IF(AS8&gt;$D$149,AS8-$D$149,IF(AS8&gt;0,$D$149-AS8,IF(AS8&gt;(-$D$149),$D$149-(AS8*(-1)),(AS8+$D$149)*(-1))))</f>
        <v>2.5457142857142859E-2</v>
      </c>
      <c r="AW8" s="35">
        <f t="shared" si="16"/>
        <v>1.1657142857142859E-2</v>
      </c>
      <c r="AX8">
        <v>6.7400000000000002E-2</v>
      </c>
      <c r="AY8">
        <v>-4.3400000000000001E-2</v>
      </c>
      <c r="AZ8">
        <v>-3.5999999999999999E-3</v>
      </c>
      <c r="BA8" s="35">
        <f t="shared" ref="BA8:BA71" si="17">IF(AX8&gt;$AX$149,AX8-$AX$149,$AX$149-AX8)</f>
        <v>1.177000000000003E-2</v>
      </c>
      <c r="BB8" s="35">
        <f t="shared" ref="BB8:BC71" si="18">IF(AY8&gt;$D$149,AY8-$D$149,IF(AY8&gt;0,$D$149-AY8,IF(AY8&gt;(-$D$149),$D$149-(AY8*(-1)),(AY8+$D$149)*(-1))))</f>
        <v>4.8657142857142857E-2</v>
      </c>
      <c r="BC8" s="35">
        <f t="shared" si="18"/>
        <v>1.6571428571428579E-3</v>
      </c>
    </row>
    <row r="9" spans="1:55" ht="15">
      <c r="A9" s="1">
        <v>3</v>
      </c>
      <c r="B9">
        <v>0.11409999999999999</v>
      </c>
      <c r="C9">
        <v>-1.17E-2</v>
      </c>
      <c r="D9">
        <v>-3.2000000000000002E-3</v>
      </c>
      <c r="E9" s="34">
        <f t="shared" si="0"/>
        <v>1.4792857142856553E-3</v>
      </c>
      <c r="F9" s="34">
        <f t="shared" si="1"/>
        <v>1.9785714285714268E-3</v>
      </c>
      <c r="G9" s="34">
        <f t="shared" si="2"/>
        <v>2.0571428571428576E-3</v>
      </c>
      <c r="H9">
        <v>8.8499999999999995E-2</v>
      </c>
      <c r="I9">
        <v>-1.3299999999999999E-2</v>
      </c>
      <c r="J9">
        <v>1.5E-3</v>
      </c>
      <c r="K9" s="35">
        <f t="shared" si="3"/>
        <v>5.0728571428571845E-3</v>
      </c>
      <c r="L9" s="35">
        <f t="shared" si="4"/>
        <v>1.8557142857142855E-2</v>
      </c>
      <c r="M9" s="35">
        <f t="shared" si="4"/>
        <v>6.7571428571428574E-3</v>
      </c>
      <c r="N9">
        <v>0.1086</v>
      </c>
      <c r="O9">
        <v>-1.1599999999999999E-2</v>
      </c>
      <c r="P9">
        <v>-8.5000000000000006E-3</v>
      </c>
      <c r="Q9" s="35">
        <f t="shared" si="5"/>
        <v>6.0928571428567335E-4</v>
      </c>
      <c r="R9" s="35">
        <f t="shared" si="6"/>
        <v>1.6857142857142855E-2</v>
      </c>
      <c r="S9" s="35">
        <f t="shared" si="6"/>
        <v>1.3757142857142858E-2</v>
      </c>
      <c r="T9">
        <v>9.3399999999999997E-2</v>
      </c>
      <c r="U9">
        <v>-1.26E-2</v>
      </c>
      <c r="V9">
        <v>-2.2000000000000001E-3</v>
      </c>
      <c r="W9" s="35">
        <f t="shared" si="7"/>
        <v>1.0255000000000056E-2</v>
      </c>
      <c r="X9" s="35">
        <f t="shared" si="8"/>
        <v>1.7857142857142856E-2</v>
      </c>
      <c r="Y9" s="35">
        <f t="shared" si="8"/>
        <v>3.0571428571428577E-3</v>
      </c>
      <c r="Z9">
        <v>7.2300000000000003E-2</v>
      </c>
      <c r="AA9">
        <v>1.6400000000000001E-2</v>
      </c>
      <c r="AB9">
        <v>1.18E-2</v>
      </c>
      <c r="AC9" s="35">
        <f t="shared" si="9"/>
        <v>8.2300000000000151E-3</v>
      </c>
      <c r="AD9" s="35">
        <f t="shared" si="10"/>
        <v>2.1657142857142861E-2</v>
      </c>
      <c r="AE9" s="35">
        <f t="shared" si="10"/>
        <v>1.7057142857142858E-2</v>
      </c>
      <c r="AF9">
        <v>0.1145</v>
      </c>
      <c r="AG9">
        <v>-1.47E-2</v>
      </c>
      <c r="AH9">
        <v>-1.2E-2</v>
      </c>
      <c r="AI9" s="35">
        <f t="shared" si="11"/>
        <v>7.7921428571428863E-3</v>
      </c>
      <c r="AJ9" s="35">
        <f t="shared" si="12"/>
        <v>1.9957142857142857E-2</v>
      </c>
      <c r="AK9" s="35">
        <f t="shared" si="12"/>
        <v>1.725714285714286E-2</v>
      </c>
      <c r="AL9">
        <v>9.9400000000000002E-2</v>
      </c>
      <c r="AM9">
        <v>1.03E-2</v>
      </c>
      <c r="AN9">
        <v>2.3E-3</v>
      </c>
      <c r="AO9" s="35">
        <f t="shared" si="13"/>
        <v>8.0564285714285616E-3</v>
      </c>
      <c r="AP9" s="35">
        <f t="shared" si="14"/>
        <v>1.5557142857142858E-2</v>
      </c>
      <c r="AQ9" s="35">
        <f t="shared" si="14"/>
        <v>7.5571428571428578E-3</v>
      </c>
      <c r="AR9">
        <v>6.4299999999999996E-2</v>
      </c>
      <c r="AS9">
        <v>-1.4800000000000001E-2</v>
      </c>
      <c r="AT9">
        <v>-3.2000000000000002E-3</v>
      </c>
      <c r="AU9" s="35">
        <f t="shared" si="15"/>
        <v>1.1185714285714285E-2</v>
      </c>
      <c r="AV9" s="35">
        <f t="shared" si="16"/>
        <v>2.0057142857142857E-2</v>
      </c>
      <c r="AW9" s="35">
        <f t="shared" si="16"/>
        <v>2.0571428571428576E-3</v>
      </c>
      <c r="AX9">
        <v>0.1027</v>
      </c>
      <c r="AY9">
        <v>-5.8200000000000002E-2</v>
      </c>
      <c r="AZ9">
        <v>-5.3E-3</v>
      </c>
      <c r="BA9" s="35">
        <f t="shared" si="17"/>
        <v>2.3529999999999968E-2</v>
      </c>
      <c r="BB9" s="35">
        <f t="shared" si="18"/>
        <v>6.3457142857142865E-2</v>
      </c>
      <c r="BC9" s="35">
        <f t="shared" si="18"/>
        <v>1.0557142857142859E-2</v>
      </c>
    </row>
    <row r="10" spans="1:55" ht="15">
      <c r="A10" s="1">
        <v>4</v>
      </c>
      <c r="B10">
        <v>0.1163</v>
      </c>
      <c r="C10">
        <v>-1.7000000000000001E-2</v>
      </c>
      <c r="D10">
        <v>-2.8E-3</v>
      </c>
      <c r="E10" s="34">
        <f t="shared" si="0"/>
        <v>3.6792857142856628E-3</v>
      </c>
      <c r="F10" s="34">
        <f t="shared" si="1"/>
        <v>3.067857142857143E-2</v>
      </c>
      <c r="G10" s="34">
        <f t="shared" si="2"/>
        <v>2.4571428571428578E-3</v>
      </c>
      <c r="H10">
        <v>7.7499999999999999E-2</v>
      </c>
      <c r="I10">
        <v>-2.8999999999999998E-3</v>
      </c>
      <c r="J10">
        <v>-1.6999999999999999E-3</v>
      </c>
      <c r="K10" s="35">
        <f t="shared" si="3"/>
        <v>1.607285714285718E-2</v>
      </c>
      <c r="L10" s="35">
        <f t="shared" si="4"/>
        <v>2.357142857142858E-3</v>
      </c>
      <c r="M10" s="35">
        <f t="shared" si="4"/>
        <v>3.5571428571428577E-3</v>
      </c>
      <c r="N10">
        <v>0.1094</v>
      </c>
      <c r="O10">
        <v>-1.54E-2</v>
      </c>
      <c r="P10">
        <v>-3.7000000000000002E-3</v>
      </c>
      <c r="Q10" s="35">
        <f t="shared" si="5"/>
        <v>1.9071428571432181E-4</v>
      </c>
      <c r="R10" s="35">
        <f t="shared" si="6"/>
        <v>2.065714285714286E-2</v>
      </c>
      <c r="S10" s="35">
        <f t="shared" si="6"/>
        <v>1.5571428571428576E-3</v>
      </c>
      <c r="T10">
        <v>9.98E-2</v>
      </c>
      <c r="U10">
        <v>-9.9000000000000008E-3</v>
      </c>
      <c r="V10">
        <v>-3.3999999999999998E-3</v>
      </c>
      <c r="W10" s="35">
        <f t="shared" si="7"/>
        <v>3.8550000000000528E-3</v>
      </c>
      <c r="X10" s="35">
        <f t="shared" si="8"/>
        <v>1.5157142857142859E-2</v>
      </c>
      <c r="Y10" s="35">
        <f t="shared" si="8"/>
        <v>1.857142857142858E-3</v>
      </c>
      <c r="Z10">
        <v>6.9900000000000004E-2</v>
      </c>
      <c r="AA10">
        <v>-8.8999999999999999E-3</v>
      </c>
      <c r="AB10">
        <v>1.24E-2</v>
      </c>
      <c r="AC10" s="35">
        <f t="shared" si="9"/>
        <v>5.8300000000000157E-3</v>
      </c>
      <c r="AD10" s="35">
        <f t="shared" si="10"/>
        <v>1.4157142857142858E-2</v>
      </c>
      <c r="AE10" s="35">
        <f t="shared" si="10"/>
        <v>1.7657142857142857E-2</v>
      </c>
      <c r="AF10">
        <v>0.1129</v>
      </c>
      <c r="AG10">
        <v>-1.9400000000000001E-2</v>
      </c>
      <c r="AH10">
        <v>-1.5699999999999999E-2</v>
      </c>
      <c r="AI10" s="35">
        <f t="shared" si="11"/>
        <v>6.1921428571428822E-3</v>
      </c>
      <c r="AJ10" s="35">
        <f t="shared" si="12"/>
        <v>2.4657142857142857E-2</v>
      </c>
      <c r="AK10" s="35">
        <f t="shared" si="12"/>
        <v>2.0957142857142855E-2</v>
      </c>
      <c r="AL10">
        <v>9.4E-2</v>
      </c>
      <c r="AM10">
        <v>-5.0000000000000001E-4</v>
      </c>
      <c r="AN10">
        <v>1.0200000000000001E-2</v>
      </c>
      <c r="AO10" s="35">
        <f t="shared" si="13"/>
        <v>2.6564285714285596E-3</v>
      </c>
      <c r="AP10" s="35">
        <f t="shared" si="14"/>
        <v>4.7571428571428574E-3</v>
      </c>
      <c r="AQ10" s="35">
        <f t="shared" si="14"/>
        <v>1.5457142857142859E-2</v>
      </c>
      <c r="AR10">
        <v>6.8500000000000005E-2</v>
      </c>
      <c r="AS10">
        <v>-2.1499999999999998E-2</v>
      </c>
      <c r="AT10">
        <v>-2.2000000000000001E-3</v>
      </c>
      <c r="AU10" s="35">
        <f t="shared" si="15"/>
        <v>1.5385714285714294E-2</v>
      </c>
      <c r="AV10" s="35">
        <f t="shared" si="16"/>
        <v>2.6757142857142854E-2</v>
      </c>
      <c r="AW10" s="35">
        <f t="shared" si="16"/>
        <v>3.0571428571428577E-3</v>
      </c>
      <c r="AX10">
        <v>6.9500000000000006E-2</v>
      </c>
      <c r="AY10">
        <v>-5.5300000000000002E-2</v>
      </c>
      <c r="AZ10">
        <v>-1.6000000000000001E-3</v>
      </c>
      <c r="BA10" s="35">
        <f t="shared" si="17"/>
        <v>9.6700000000000258E-3</v>
      </c>
      <c r="BB10" s="35">
        <f t="shared" si="18"/>
        <v>6.0557142857142858E-2</v>
      </c>
      <c r="BC10" s="35">
        <f t="shared" si="18"/>
        <v>3.6571428571428579E-3</v>
      </c>
    </row>
    <row r="11" spans="1:55" ht="15">
      <c r="A11" s="1">
        <v>5</v>
      </c>
      <c r="B11">
        <v>0.114</v>
      </c>
      <c r="C11">
        <v>-1.8599999999999998E-2</v>
      </c>
      <c r="D11">
        <v>-2.2000000000000001E-3</v>
      </c>
      <c r="E11" s="34">
        <f t="shared" si="0"/>
        <v>1.3792857142856663E-3</v>
      </c>
      <c r="F11" s="34">
        <f t="shared" si="1"/>
        <v>3.2278571428571427E-2</v>
      </c>
      <c r="G11" s="34">
        <f t="shared" si="2"/>
        <v>3.0571428571428577E-3</v>
      </c>
      <c r="H11">
        <v>0.1103</v>
      </c>
      <c r="I11">
        <v>-2.3699999999999999E-2</v>
      </c>
      <c r="J11">
        <v>5.9999999999999995E-4</v>
      </c>
      <c r="K11" s="35">
        <f t="shared" si="3"/>
        <v>1.6727142857142815E-2</v>
      </c>
      <c r="L11" s="35">
        <f t="shared" si="4"/>
        <v>2.8957142857142855E-2</v>
      </c>
      <c r="M11" s="35">
        <f t="shared" si="4"/>
        <v>5.8571428571428576E-3</v>
      </c>
      <c r="N11">
        <v>0.1024</v>
      </c>
      <c r="O11">
        <v>-1.01E-2</v>
      </c>
      <c r="P11">
        <v>8.0000000000000004E-4</v>
      </c>
      <c r="Q11" s="35">
        <f t="shared" si="5"/>
        <v>6.8092857142856705E-3</v>
      </c>
      <c r="R11" s="35">
        <f t="shared" si="6"/>
        <v>1.5357142857142857E-2</v>
      </c>
      <c r="S11" s="35">
        <f t="shared" si="6"/>
        <v>6.0571428571428582E-3</v>
      </c>
      <c r="T11">
        <v>0.1047</v>
      </c>
      <c r="U11">
        <v>-6.7000000000000002E-3</v>
      </c>
      <c r="V11">
        <v>1.1000000000000001E-3</v>
      </c>
      <c r="W11" s="35">
        <f t="shared" si="7"/>
        <v>1.0449999999999487E-3</v>
      </c>
      <c r="X11" s="35">
        <f t="shared" si="8"/>
        <v>1.1957142857142857E-2</v>
      </c>
      <c r="Y11" s="35">
        <f t="shared" si="8"/>
        <v>6.3571428571428581E-3</v>
      </c>
      <c r="Z11">
        <v>7.9699999999999993E-2</v>
      </c>
      <c r="AA11">
        <v>-1.26E-2</v>
      </c>
      <c r="AB11">
        <v>1.2999999999999999E-2</v>
      </c>
      <c r="AC11" s="35">
        <f t="shared" si="9"/>
        <v>1.5630000000000005E-2</v>
      </c>
      <c r="AD11" s="35">
        <f t="shared" si="10"/>
        <v>1.7857142857142856E-2</v>
      </c>
      <c r="AE11" s="35">
        <f t="shared" si="10"/>
        <v>1.8257142857142857E-2</v>
      </c>
      <c r="AF11">
        <v>0.1082</v>
      </c>
      <c r="AG11">
        <v>-1.1299999999999999E-2</v>
      </c>
      <c r="AH11">
        <v>-1.6E-2</v>
      </c>
      <c r="AI11" s="35">
        <f t="shared" si="11"/>
        <v>1.4921428571428863E-3</v>
      </c>
      <c r="AJ11" s="35">
        <f t="shared" si="12"/>
        <v>1.6557142857142857E-2</v>
      </c>
      <c r="AK11" s="35">
        <f t="shared" si="12"/>
        <v>2.1257142857142856E-2</v>
      </c>
      <c r="AL11">
        <v>0.1002</v>
      </c>
      <c r="AM11">
        <v>-1.01E-2</v>
      </c>
      <c r="AN11">
        <v>5.1999999999999998E-3</v>
      </c>
      <c r="AO11" s="35">
        <f t="shared" si="13"/>
        <v>8.8564285714285568E-3</v>
      </c>
      <c r="AP11" s="35">
        <f t="shared" si="14"/>
        <v>1.5357142857142857E-2</v>
      </c>
      <c r="AQ11" s="35">
        <f t="shared" si="14"/>
        <v>1.0457142857142858E-2</v>
      </c>
      <c r="AR11">
        <v>6.7900000000000002E-2</v>
      </c>
      <c r="AS11">
        <v>9.4000000000000004E-3</v>
      </c>
      <c r="AT11">
        <v>7.1999999999999998E-3</v>
      </c>
      <c r="AU11" s="35">
        <f t="shared" si="15"/>
        <v>1.4785714285714291E-2</v>
      </c>
      <c r="AV11" s="35">
        <f t="shared" si="16"/>
        <v>1.4657142857142858E-2</v>
      </c>
      <c r="AW11" s="35">
        <f t="shared" si="16"/>
        <v>1.2457142857142858E-2</v>
      </c>
      <c r="AX11">
        <v>0.1168</v>
      </c>
      <c r="AY11">
        <v>-6.9199999999999998E-2</v>
      </c>
      <c r="AZ11">
        <v>-1.2999999999999999E-3</v>
      </c>
      <c r="BA11" s="35">
        <f t="shared" si="17"/>
        <v>3.7629999999999969E-2</v>
      </c>
      <c r="BB11" s="35">
        <f t="shared" si="18"/>
        <v>7.4457142857142861E-2</v>
      </c>
      <c r="BC11" s="35">
        <f t="shared" si="18"/>
        <v>3.9571428571428579E-3</v>
      </c>
    </row>
    <row r="12" spans="1:55" ht="15">
      <c r="A12" s="1">
        <v>6</v>
      </c>
      <c r="B12">
        <v>0.1095</v>
      </c>
      <c r="C12">
        <v>-1.8800000000000001E-2</v>
      </c>
      <c r="D12">
        <v>-1.8E-3</v>
      </c>
      <c r="E12" s="34">
        <f t="shared" si="0"/>
        <v>3.1207142857143377E-3</v>
      </c>
      <c r="F12" s="34">
        <f t="shared" si="1"/>
        <v>3.2478571428571426E-2</v>
      </c>
      <c r="G12" s="34">
        <f t="shared" si="2"/>
        <v>3.4571428571428578E-3</v>
      </c>
      <c r="H12">
        <v>9.6299999999999997E-2</v>
      </c>
      <c r="I12">
        <v>-1.1999999999999999E-3</v>
      </c>
      <c r="J12">
        <v>7.0000000000000001E-3</v>
      </c>
      <c r="K12" s="35">
        <f t="shared" si="3"/>
        <v>2.7271428571428169E-3</v>
      </c>
      <c r="L12" s="35">
        <f t="shared" si="4"/>
        <v>4.0571428571428581E-3</v>
      </c>
      <c r="M12" s="35">
        <f t="shared" si="4"/>
        <v>1.2257142857142859E-2</v>
      </c>
      <c r="N12">
        <v>0.1065</v>
      </c>
      <c r="O12">
        <v>-6.1999999999999998E-3</v>
      </c>
      <c r="P12">
        <v>4.3E-3</v>
      </c>
      <c r="Q12" s="35">
        <f t="shared" si="5"/>
        <v>2.709285714285678E-3</v>
      </c>
      <c r="R12" s="35">
        <f t="shared" si="6"/>
        <v>1.1457142857142857E-2</v>
      </c>
      <c r="S12" s="35">
        <f t="shared" si="6"/>
        <v>9.5571428571428578E-3</v>
      </c>
      <c r="T12">
        <v>9.9400000000000002E-2</v>
      </c>
      <c r="U12">
        <v>-7.9000000000000008E-3</v>
      </c>
      <c r="V12">
        <v>-1.1999999999999999E-3</v>
      </c>
      <c r="W12" s="35">
        <f t="shared" si="7"/>
        <v>4.2550000000000504E-3</v>
      </c>
      <c r="X12" s="35">
        <f t="shared" si="8"/>
        <v>1.3157142857142859E-2</v>
      </c>
      <c r="Y12" s="35">
        <f t="shared" si="8"/>
        <v>4.0571428571428581E-3</v>
      </c>
      <c r="Z12">
        <v>7.4099999999999999E-2</v>
      </c>
      <c r="AA12">
        <v>-9.1999999999999998E-3</v>
      </c>
      <c r="AB12">
        <v>8.9999999999999993E-3</v>
      </c>
      <c r="AC12" s="35">
        <f t="shared" si="9"/>
        <v>1.0030000000000011E-2</v>
      </c>
      <c r="AD12" s="35">
        <f t="shared" si="10"/>
        <v>1.4457142857142858E-2</v>
      </c>
      <c r="AE12" s="35">
        <f t="shared" si="10"/>
        <v>1.4257142857142857E-2</v>
      </c>
      <c r="AF12">
        <v>0.1215</v>
      </c>
      <c r="AG12">
        <v>-3.7499999999999999E-2</v>
      </c>
      <c r="AH12">
        <v>-1.6899999999999998E-2</v>
      </c>
      <c r="AI12" s="35">
        <f t="shared" si="11"/>
        <v>1.4792142857142879E-2</v>
      </c>
      <c r="AJ12" s="35">
        <f t="shared" si="12"/>
        <v>4.2757142857142855E-2</v>
      </c>
      <c r="AK12" s="35">
        <f t="shared" si="12"/>
        <v>2.2157142857142854E-2</v>
      </c>
      <c r="AL12">
        <v>8.6900000000000005E-2</v>
      </c>
      <c r="AM12">
        <v>5.1999999999999998E-3</v>
      </c>
      <c r="AN12">
        <v>5.8999999999999999E-3</v>
      </c>
      <c r="AO12" s="35">
        <f t="shared" si="13"/>
        <v>4.4435714285714356E-3</v>
      </c>
      <c r="AP12" s="35">
        <f t="shared" si="14"/>
        <v>1.0457142857142858E-2</v>
      </c>
      <c r="AQ12" s="35">
        <f t="shared" si="14"/>
        <v>1.1157142857142859E-2</v>
      </c>
      <c r="AR12">
        <v>7.0800000000000002E-2</v>
      </c>
      <c r="AS12">
        <v>0.03</v>
      </c>
      <c r="AT12">
        <v>7.4000000000000003E-3</v>
      </c>
      <c r="AU12" s="35">
        <f t="shared" si="15"/>
        <v>1.7685714285714291E-2</v>
      </c>
      <c r="AV12" s="35">
        <f t="shared" si="16"/>
        <v>3.5257142857142855E-2</v>
      </c>
      <c r="AW12" s="35">
        <f t="shared" si="16"/>
        <v>1.2657142857142858E-2</v>
      </c>
      <c r="AX12">
        <v>6.3200000000000006E-2</v>
      </c>
      <c r="AY12">
        <v>-4.9599999999999998E-2</v>
      </c>
      <c r="AZ12">
        <v>-5.4000000000000003E-3</v>
      </c>
      <c r="BA12" s="35">
        <f t="shared" si="17"/>
        <v>1.5970000000000026E-2</v>
      </c>
      <c r="BB12" s="35">
        <f t="shared" si="18"/>
        <v>5.4857142857142854E-2</v>
      </c>
      <c r="BC12" s="35">
        <f t="shared" si="18"/>
        <v>1.0657142857142858E-2</v>
      </c>
    </row>
    <row r="13" spans="1:55" ht="15">
      <c r="A13" s="1">
        <v>7</v>
      </c>
      <c r="B13">
        <v>0.11409999999999999</v>
      </c>
      <c r="C13">
        <v>-1.4500000000000001E-2</v>
      </c>
      <c r="D13">
        <v>-4.0000000000000001E-3</v>
      </c>
      <c r="E13" s="34">
        <f t="shared" si="0"/>
        <v>1.4792857142856553E-3</v>
      </c>
      <c r="F13" s="34">
        <f t="shared" si="1"/>
        <v>2.8178571428571428E-2</v>
      </c>
      <c r="G13" s="34">
        <f t="shared" si="2"/>
        <v>1.2571428571428577E-3</v>
      </c>
      <c r="H13">
        <v>9.4299999999999995E-2</v>
      </c>
      <c r="I13">
        <v>-1.1900000000000001E-2</v>
      </c>
      <c r="J13">
        <v>4.4999999999999997E-3</v>
      </c>
      <c r="K13" s="35">
        <f t="shared" si="3"/>
        <v>7.2714285714281512E-4</v>
      </c>
      <c r="L13" s="35">
        <f t="shared" si="4"/>
        <v>1.7157142857142857E-2</v>
      </c>
      <c r="M13" s="35">
        <f t="shared" si="4"/>
        <v>9.7571428571428566E-3</v>
      </c>
      <c r="N13">
        <v>0.1168</v>
      </c>
      <c r="O13">
        <v>-8.8999999999999999E-3</v>
      </c>
      <c r="P13">
        <v>2E-3</v>
      </c>
      <c r="Q13" s="35">
        <f t="shared" si="5"/>
        <v>7.5907142857143256E-3</v>
      </c>
      <c r="R13" s="35">
        <f t="shared" si="6"/>
        <v>1.4157142857142858E-2</v>
      </c>
      <c r="S13" s="35">
        <f t="shared" si="6"/>
        <v>7.2571428571428578E-3</v>
      </c>
      <c r="T13">
        <v>0.10879999999999999</v>
      </c>
      <c r="U13">
        <v>-1.15E-2</v>
      </c>
      <c r="V13">
        <v>3.5000000000000001E-3</v>
      </c>
      <c r="W13" s="35">
        <f t="shared" si="7"/>
        <v>5.1449999999999413E-3</v>
      </c>
      <c r="X13" s="35">
        <f t="shared" si="8"/>
        <v>1.6757142857142859E-2</v>
      </c>
      <c r="Y13" s="35">
        <f t="shared" si="8"/>
        <v>8.7571428571428574E-3</v>
      </c>
      <c r="Z13">
        <v>7.0999999999999994E-2</v>
      </c>
      <c r="AA13">
        <v>-7.6E-3</v>
      </c>
      <c r="AB13">
        <v>8.2000000000000007E-3</v>
      </c>
      <c r="AC13" s="35">
        <f t="shared" si="9"/>
        <v>6.9300000000000056E-3</v>
      </c>
      <c r="AD13" s="35">
        <f t="shared" si="10"/>
        <v>1.2857142857142859E-2</v>
      </c>
      <c r="AE13" s="35">
        <f t="shared" si="10"/>
        <v>1.3457142857142858E-2</v>
      </c>
      <c r="AF13">
        <v>0.10440000000000001</v>
      </c>
      <c r="AG13">
        <v>-1.5900000000000001E-2</v>
      </c>
      <c r="AH13">
        <v>-1.09E-2</v>
      </c>
      <c r="AI13" s="35">
        <f t="shared" si="11"/>
        <v>2.3078571428571115E-3</v>
      </c>
      <c r="AJ13" s="35">
        <f t="shared" si="12"/>
        <v>2.115714285714286E-2</v>
      </c>
      <c r="AK13" s="35">
        <f t="shared" si="12"/>
        <v>1.6157142857142856E-2</v>
      </c>
      <c r="AL13">
        <v>8.7999999999999995E-2</v>
      </c>
      <c r="AM13">
        <v>-9.1000000000000004E-3</v>
      </c>
      <c r="AN13">
        <v>-8.0000000000000004E-4</v>
      </c>
      <c r="AO13" s="35">
        <f t="shared" si="13"/>
        <v>3.3435714285714457E-3</v>
      </c>
      <c r="AP13" s="35">
        <f t="shared" si="14"/>
        <v>1.4357142857142858E-2</v>
      </c>
      <c r="AQ13" s="35">
        <f t="shared" si="14"/>
        <v>4.4571428571428574E-3</v>
      </c>
      <c r="AR13">
        <v>5.33E-2</v>
      </c>
      <c r="AS13">
        <v>2.0199999999999999E-2</v>
      </c>
      <c r="AT13">
        <v>1.1999999999999999E-3</v>
      </c>
      <c r="AU13" s="35">
        <f t="shared" si="15"/>
        <v>1.8571428571428905E-4</v>
      </c>
      <c r="AV13" s="35">
        <f t="shared" si="16"/>
        <v>2.5457142857142859E-2</v>
      </c>
      <c r="AW13" s="35">
        <f t="shared" si="16"/>
        <v>6.4571428571428575E-3</v>
      </c>
      <c r="AX13">
        <v>8.3199999999999996E-2</v>
      </c>
      <c r="AY13">
        <v>-5.2400000000000002E-2</v>
      </c>
      <c r="AZ13">
        <v>-3.5000000000000001E-3</v>
      </c>
      <c r="BA13" s="35">
        <f t="shared" si="17"/>
        <v>4.0299999999999642E-3</v>
      </c>
      <c r="BB13" s="35">
        <f t="shared" si="18"/>
        <v>5.7657142857142858E-2</v>
      </c>
      <c r="BC13" s="35">
        <f t="shared" si="18"/>
        <v>1.7571428571428577E-3</v>
      </c>
    </row>
    <row r="14" spans="1:55" ht="15">
      <c r="A14" s="1">
        <v>8</v>
      </c>
      <c r="B14">
        <v>0.1128</v>
      </c>
      <c r="C14">
        <v>-2.2499999999999999E-2</v>
      </c>
      <c r="D14">
        <v>-4.3E-3</v>
      </c>
      <c r="E14" s="34">
        <f t="shared" si="0"/>
        <v>1.7928571428565965E-4</v>
      </c>
      <c r="F14" s="34">
        <f t="shared" si="1"/>
        <v>3.6178571428571428E-2</v>
      </c>
      <c r="G14" s="34">
        <f t="shared" si="2"/>
        <v>9.5714285714285779E-4</v>
      </c>
      <c r="H14">
        <v>7.8700000000000006E-2</v>
      </c>
      <c r="I14">
        <v>-3.5999999999999999E-3</v>
      </c>
      <c r="J14">
        <v>-3.5999999999999999E-3</v>
      </c>
      <c r="K14" s="35">
        <f t="shared" si="3"/>
        <v>1.4872857142857174E-2</v>
      </c>
      <c r="L14" s="35">
        <f t="shared" si="4"/>
        <v>1.6571428571428579E-3</v>
      </c>
      <c r="M14" s="35">
        <f t="shared" si="4"/>
        <v>1.6571428571428579E-3</v>
      </c>
      <c r="N14">
        <v>0.11310000000000001</v>
      </c>
      <c r="O14">
        <v>-1.61E-2</v>
      </c>
      <c r="P14">
        <v>-4.0000000000000002E-4</v>
      </c>
      <c r="Q14" s="35">
        <f t="shared" si="5"/>
        <v>3.8907142857143306E-3</v>
      </c>
      <c r="R14" s="35">
        <f t="shared" si="6"/>
        <v>2.1357142857142859E-2</v>
      </c>
      <c r="S14" s="35">
        <f t="shared" si="6"/>
        <v>4.8571428571428576E-3</v>
      </c>
      <c r="T14">
        <v>0.108</v>
      </c>
      <c r="U14">
        <v>-8.3000000000000001E-3</v>
      </c>
      <c r="V14">
        <v>5.1999999999999998E-3</v>
      </c>
      <c r="W14" s="35">
        <f t="shared" si="7"/>
        <v>4.3449999999999461E-3</v>
      </c>
      <c r="X14" s="35">
        <f t="shared" si="8"/>
        <v>1.3557142857142858E-2</v>
      </c>
      <c r="Y14" s="35">
        <f t="shared" si="8"/>
        <v>1.0457142857142858E-2</v>
      </c>
      <c r="Z14">
        <v>7.6499999999999999E-2</v>
      </c>
      <c r="AA14">
        <v>-5.7999999999999996E-3</v>
      </c>
      <c r="AB14">
        <v>-1.9E-3</v>
      </c>
      <c r="AC14" s="35">
        <f t="shared" si="9"/>
        <v>1.243000000000001E-2</v>
      </c>
      <c r="AD14" s="35">
        <f t="shared" si="10"/>
        <v>1.1057142857142857E-2</v>
      </c>
      <c r="AE14" s="35">
        <f t="shared" si="10"/>
        <v>3.357142857142858E-3</v>
      </c>
      <c r="AF14">
        <v>0.1114</v>
      </c>
      <c r="AG14">
        <v>-3.5499999999999997E-2</v>
      </c>
      <c r="AH14">
        <v>-1.26E-2</v>
      </c>
      <c r="AI14" s="35">
        <f t="shared" si="11"/>
        <v>4.6921428571428808E-3</v>
      </c>
      <c r="AJ14" s="35">
        <f t="shared" si="12"/>
        <v>4.0757142857142853E-2</v>
      </c>
      <c r="AK14" s="35">
        <f t="shared" si="12"/>
        <v>1.7857142857142856E-2</v>
      </c>
      <c r="AL14">
        <v>0.1055</v>
      </c>
      <c r="AM14">
        <v>-2.3099999999999999E-2</v>
      </c>
      <c r="AN14">
        <v>-5.0000000000000001E-3</v>
      </c>
      <c r="AO14" s="35">
        <f t="shared" si="13"/>
        <v>1.4156428571428556E-2</v>
      </c>
      <c r="AP14" s="35">
        <f t="shared" si="14"/>
        <v>2.8357142857142859E-2</v>
      </c>
      <c r="AQ14" s="35">
        <f t="shared" si="14"/>
        <v>2.5714285714285769E-4</v>
      </c>
      <c r="AR14">
        <v>7.4300000000000005E-2</v>
      </c>
      <c r="AS14">
        <v>1.54E-2</v>
      </c>
      <c r="AT14">
        <v>-1.34E-2</v>
      </c>
      <c r="AU14" s="35">
        <f t="shared" si="15"/>
        <v>2.1185714285714294E-2</v>
      </c>
      <c r="AV14" s="35">
        <f t="shared" si="16"/>
        <v>2.065714285714286E-2</v>
      </c>
      <c r="AW14" s="35">
        <f t="shared" si="16"/>
        <v>1.8657142857142858E-2</v>
      </c>
      <c r="AX14">
        <v>8.3699999999999997E-2</v>
      </c>
      <c r="AY14">
        <v>-3.5299999999999998E-2</v>
      </c>
      <c r="AZ14">
        <v>3.5999999999999999E-3</v>
      </c>
      <c r="BA14" s="35">
        <f t="shared" si="17"/>
        <v>4.5299999999999646E-3</v>
      </c>
      <c r="BB14" s="35">
        <f t="shared" si="18"/>
        <v>4.0557142857142854E-2</v>
      </c>
      <c r="BC14" s="35">
        <f t="shared" si="18"/>
        <v>8.8571428571428586E-3</v>
      </c>
    </row>
    <row r="15" spans="1:55" ht="15">
      <c r="A15" s="1">
        <v>9</v>
      </c>
      <c r="B15">
        <v>0.1129</v>
      </c>
      <c r="C15">
        <v>-1.8800000000000001E-2</v>
      </c>
      <c r="D15">
        <v>-4.8999999999999998E-3</v>
      </c>
      <c r="E15" s="34">
        <f t="shared" si="0"/>
        <v>2.7928571428566251E-4</v>
      </c>
      <c r="F15" s="34">
        <f t="shared" si="1"/>
        <v>3.2478571428571426E-2</v>
      </c>
      <c r="G15" s="34">
        <f t="shared" si="2"/>
        <v>3.5714285714285796E-4</v>
      </c>
      <c r="H15">
        <v>9.11E-2</v>
      </c>
      <c r="I15">
        <v>-2.8999999999999998E-3</v>
      </c>
      <c r="J15">
        <v>-1.0200000000000001E-2</v>
      </c>
      <c r="K15" s="35">
        <f t="shared" si="3"/>
        <v>2.4728571428571794E-3</v>
      </c>
      <c r="L15" s="35">
        <f t="shared" si="4"/>
        <v>2.357142857142858E-3</v>
      </c>
      <c r="M15" s="35">
        <f t="shared" si="4"/>
        <v>1.5457142857142859E-2</v>
      </c>
      <c r="N15">
        <v>0.1132</v>
      </c>
      <c r="O15">
        <v>-9.1000000000000004E-3</v>
      </c>
      <c r="P15">
        <v>-1E-3</v>
      </c>
      <c r="Q15" s="35">
        <f t="shared" si="5"/>
        <v>3.9907142857143196E-3</v>
      </c>
      <c r="R15" s="35">
        <f t="shared" si="6"/>
        <v>1.4357142857142858E-2</v>
      </c>
      <c r="S15" s="35">
        <f t="shared" si="6"/>
        <v>4.2571428571428578E-3</v>
      </c>
      <c r="T15">
        <v>0.11070000000000001</v>
      </c>
      <c r="U15">
        <v>-2.0000000000000001E-4</v>
      </c>
      <c r="V15">
        <v>8.0000000000000004E-4</v>
      </c>
      <c r="W15" s="35">
        <f t="shared" si="7"/>
        <v>7.0449999999999541E-3</v>
      </c>
      <c r="X15" s="35">
        <f t="shared" si="8"/>
        <v>5.0571428571428581E-3</v>
      </c>
      <c r="Y15" s="35">
        <f t="shared" si="8"/>
        <v>6.0571428571428582E-3</v>
      </c>
      <c r="Z15">
        <v>7.5399999999999995E-2</v>
      </c>
      <c r="AA15">
        <v>1.61E-2</v>
      </c>
      <c r="AB15">
        <v>-7.9000000000000008E-3</v>
      </c>
      <c r="AC15" s="35">
        <f t="shared" si="9"/>
        <v>1.1330000000000007E-2</v>
      </c>
      <c r="AD15" s="35">
        <f t="shared" si="10"/>
        <v>2.1357142857142859E-2</v>
      </c>
      <c r="AE15" s="35">
        <f t="shared" si="10"/>
        <v>1.3157142857142859E-2</v>
      </c>
      <c r="AF15">
        <v>0.10920000000000001</v>
      </c>
      <c r="AG15">
        <v>-1.77E-2</v>
      </c>
      <c r="AH15">
        <v>-8.6E-3</v>
      </c>
      <c r="AI15" s="35">
        <f t="shared" si="11"/>
        <v>2.4921428571428872E-3</v>
      </c>
      <c r="AJ15" s="35">
        <f t="shared" si="12"/>
        <v>2.2957142857142857E-2</v>
      </c>
      <c r="AK15" s="35">
        <f t="shared" si="12"/>
        <v>1.3857142857142858E-2</v>
      </c>
      <c r="AL15">
        <v>9.9400000000000002E-2</v>
      </c>
      <c r="AM15">
        <v>-1.5299999999999999E-2</v>
      </c>
      <c r="AN15">
        <v>-1.01E-2</v>
      </c>
      <c r="AO15" s="35">
        <f t="shared" si="13"/>
        <v>8.0564285714285616E-3</v>
      </c>
      <c r="AP15" s="35">
        <f t="shared" si="14"/>
        <v>2.0557142857142857E-2</v>
      </c>
      <c r="AQ15" s="35">
        <f t="shared" si="14"/>
        <v>1.5357142857142857E-2</v>
      </c>
      <c r="AR15">
        <v>4.2500000000000003E-2</v>
      </c>
      <c r="AS15">
        <v>-3.8699999999999998E-2</v>
      </c>
      <c r="AT15">
        <v>-1.0500000000000001E-2</v>
      </c>
      <c r="AU15" s="35">
        <f t="shared" si="15"/>
        <v>1.0614285714285708E-2</v>
      </c>
      <c r="AV15" s="35">
        <f t="shared" si="16"/>
        <v>4.3957142857142854E-2</v>
      </c>
      <c r="AW15" s="35">
        <f t="shared" si="16"/>
        <v>1.5757142857142858E-2</v>
      </c>
      <c r="AX15">
        <v>9.4700000000000006E-2</v>
      </c>
      <c r="AY15">
        <v>-6.25E-2</v>
      </c>
      <c r="AZ15">
        <v>-7.1000000000000004E-3</v>
      </c>
      <c r="BA15" s="35">
        <f t="shared" si="17"/>
        <v>1.5529999999999974E-2</v>
      </c>
      <c r="BB15" s="35">
        <f t="shared" si="18"/>
        <v>6.7757142857142863E-2</v>
      </c>
      <c r="BC15" s="35">
        <f t="shared" si="18"/>
        <v>1.2357142857142858E-2</v>
      </c>
    </row>
    <row r="16" spans="1:55" ht="15">
      <c r="A16" s="1">
        <v>10</v>
      </c>
      <c r="B16">
        <v>0.11360000000000001</v>
      </c>
      <c r="C16">
        <v>-2.0299999999999999E-2</v>
      </c>
      <c r="D16">
        <v>-3.5000000000000001E-3</v>
      </c>
      <c r="E16" s="34">
        <f t="shared" si="0"/>
        <v>9.7928571428566868E-4</v>
      </c>
      <c r="F16" s="34">
        <f t="shared" si="1"/>
        <v>3.3978571428571427E-2</v>
      </c>
      <c r="G16" s="34">
        <f t="shared" si="2"/>
        <v>1.7571428571428577E-3</v>
      </c>
      <c r="H16">
        <v>7.0400000000000004E-2</v>
      </c>
      <c r="I16">
        <v>-7.4000000000000003E-3</v>
      </c>
      <c r="J16">
        <v>-6.4000000000000003E-3</v>
      </c>
      <c r="K16" s="35">
        <f t="shared" si="3"/>
        <v>2.3172857142857176E-2</v>
      </c>
      <c r="L16" s="35">
        <f t="shared" si="4"/>
        <v>1.2657142857142858E-2</v>
      </c>
      <c r="M16" s="35">
        <f t="shared" si="4"/>
        <v>1.1657142857142859E-2</v>
      </c>
      <c r="N16">
        <v>0.1137</v>
      </c>
      <c r="O16">
        <v>-1.24E-2</v>
      </c>
      <c r="P16">
        <v>-4.1000000000000003E-3</v>
      </c>
      <c r="Q16" s="35">
        <f t="shared" si="5"/>
        <v>4.4907142857143201E-3</v>
      </c>
      <c r="R16" s="35">
        <f t="shared" si="6"/>
        <v>1.7657142857142857E-2</v>
      </c>
      <c r="S16" s="35">
        <f t="shared" si="6"/>
        <v>1.1571428571428575E-3</v>
      </c>
      <c r="T16">
        <v>0.1094</v>
      </c>
      <c r="U16">
        <v>-9.1999999999999998E-3</v>
      </c>
      <c r="V16">
        <v>-3.5000000000000001E-3</v>
      </c>
      <c r="W16" s="35">
        <f t="shared" si="7"/>
        <v>5.7449999999999446E-3</v>
      </c>
      <c r="X16" s="35">
        <f t="shared" si="8"/>
        <v>1.4457142857142858E-2</v>
      </c>
      <c r="Y16" s="35">
        <f t="shared" si="8"/>
        <v>1.7571428571428577E-3</v>
      </c>
      <c r="Z16">
        <v>7.6899999999999996E-2</v>
      </c>
      <c r="AA16">
        <v>-1.77E-2</v>
      </c>
      <c r="AB16">
        <v>-1.26E-2</v>
      </c>
      <c r="AC16" s="35">
        <f t="shared" si="9"/>
        <v>1.2830000000000008E-2</v>
      </c>
      <c r="AD16" s="35">
        <f t="shared" si="10"/>
        <v>2.2957142857142857E-2</v>
      </c>
      <c r="AE16" s="35">
        <f t="shared" si="10"/>
        <v>1.7857142857142856E-2</v>
      </c>
      <c r="AF16">
        <v>0.107</v>
      </c>
      <c r="AG16">
        <v>-1.7299999999999999E-2</v>
      </c>
      <c r="AH16">
        <v>-3.2000000000000002E-3</v>
      </c>
      <c r="AI16" s="35">
        <f t="shared" si="11"/>
        <v>2.9214285714287969E-4</v>
      </c>
      <c r="AJ16" s="35">
        <f t="shared" si="12"/>
        <v>2.2557142857142859E-2</v>
      </c>
      <c r="AK16" s="35">
        <f t="shared" si="12"/>
        <v>2.0571428571428576E-3</v>
      </c>
      <c r="AL16">
        <v>9.1200000000000003E-2</v>
      </c>
      <c r="AM16">
        <v>5.9999999999999995E-4</v>
      </c>
      <c r="AN16">
        <v>-5.8999999999999999E-3</v>
      </c>
      <c r="AO16" s="35">
        <f t="shared" si="13"/>
        <v>1.4357142857143734E-4</v>
      </c>
      <c r="AP16" s="35">
        <f t="shared" si="14"/>
        <v>5.8571428571428576E-3</v>
      </c>
      <c r="AQ16" s="35">
        <f t="shared" si="14"/>
        <v>1.1157142857142859E-2</v>
      </c>
      <c r="AR16">
        <v>4.6199999999999998E-2</v>
      </c>
      <c r="AS16">
        <v>-1.84E-2</v>
      </c>
      <c r="AT16">
        <v>-1.3899999999999999E-2</v>
      </c>
      <c r="AU16" s="35">
        <f t="shared" si="15"/>
        <v>6.9142857142857131E-3</v>
      </c>
      <c r="AV16" s="35">
        <f t="shared" si="16"/>
        <v>2.3657142857142856E-2</v>
      </c>
      <c r="AW16" s="35">
        <f t="shared" si="16"/>
        <v>1.9157142857142859E-2</v>
      </c>
      <c r="AX16">
        <v>8.4099999999999994E-2</v>
      </c>
      <c r="AY16">
        <v>-1.7100000000000001E-2</v>
      </c>
      <c r="AZ16">
        <v>-9.1000000000000004E-3</v>
      </c>
      <c r="BA16" s="35">
        <f t="shared" si="17"/>
        <v>4.9299999999999622E-3</v>
      </c>
      <c r="BB16" s="35">
        <f t="shared" si="18"/>
        <v>2.235714285714286E-2</v>
      </c>
      <c r="BC16" s="35">
        <f t="shared" si="18"/>
        <v>1.4357142857142858E-2</v>
      </c>
    </row>
    <row r="17" spans="1:55" ht="15">
      <c r="A17" s="1">
        <v>11</v>
      </c>
      <c r="B17">
        <v>0.1094</v>
      </c>
      <c r="C17">
        <v>-1.2699999999999999E-2</v>
      </c>
      <c r="D17">
        <v>-5.9999999999999995E-4</v>
      </c>
      <c r="E17" s="34">
        <f t="shared" si="0"/>
        <v>3.2207142857143406E-3</v>
      </c>
      <c r="F17" s="34">
        <f t="shared" si="1"/>
        <v>9.7857142857142761E-4</v>
      </c>
      <c r="G17" s="34">
        <f t="shared" si="2"/>
        <v>4.657142857142858E-3</v>
      </c>
      <c r="H17">
        <v>7.0000000000000007E-2</v>
      </c>
      <c r="I17">
        <v>-4.4999999999999997E-3</v>
      </c>
      <c r="J17">
        <v>-1.21E-2</v>
      </c>
      <c r="K17" s="35">
        <f t="shared" si="3"/>
        <v>2.3572857142857173E-2</v>
      </c>
      <c r="L17" s="35">
        <f t="shared" si="4"/>
        <v>7.5714285714285814E-4</v>
      </c>
      <c r="M17" s="35">
        <f t="shared" si="4"/>
        <v>1.7357142857142856E-2</v>
      </c>
      <c r="N17">
        <v>0.1105</v>
      </c>
      <c r="O17">
        <v>-1.7899999999999999E-2</v>
      </c>
      <c r="P17">
        <v>-8.9999999999999993E-3</v>
      </c>
      <c r="Q17" s="35">
        <f t="shared" si="5"/>
        <v>1.2907142857143256E-3</v>
      </c>
      <c r="R17" s="35">
        <f t="shared" si="6"/>
        <v>2.3157142857142855E-2</v>
      </c>
      <c r="S17" s="35">
        <f t="shared" si="6"/>
        <v>1.4257142857142857E-2</v>
      </c>
      <c r="T17">
        <v>0.1124</v>
      </c>
      <c r="U17">
        <v>-2.7000000000000001E-3</v>
      </c>
      <c r="V17">
        <v>-8.0999999999999996E-3</v>
      </c>
      <c r="W17" s="35">
        <f t="shared" si="7"/>
        <v>8.7449999999999473E-3</v>
      </c>
      <c r="X17" s="35">
        <f t="shared" si="8"/>
        <v>2.5571428571428577E-3</v>
      </c>
      <c r="Y17" s="35">
        <f t="shared" si="8"/>
        <v>1.3357142857142857E-2</v>
      </c>
      <c r="Z17">
        <v>6.5799999999999997E-2</v>
      </c>
      <c r="AA17">
        <v>-2.93E-2</v>
      </c>
      <c r="AB17">
        <v>-6.4999999999999997E-3</v>
      </c>
      <c r="AC17" s="35">
        <f t="shared" si="9"/>
        <v>1.7300000000000093E-3</v>
      </c>
      <c r="AD17" s="35">
        <f t="shared" si="10"/>
        <v>3.4557142857142856E-2</v>
      </c>
      <c r="AE17" s="35">
        <f t="shared" si="10"/>
        <v>1.1757142857142858E-2</v>
      </c>
      <c r="AF17">
        <v>0.1065</v>
      </c>
      <c r="AG17">
        <v>-2.24E-2</v>
      </c>
      <c r="AH17">
        <v>-6.7999999999999996E-3</v>
      </c>
      <c r="AI17" s="35">
        <f t="shared" si="11"/>
        <v>2.0785714285712076E-4</v>
      </c>
      <c r="AJ17" s="35">
        <f t="shared" si="12"/>
        <v>2.7657142857142859E-2</v>
      </c>
      <c r="AK17" s="35">
        <f t="shared" si="12"/>
        <v>1.2057142857142857E-2</v>
      </c>
      <c r="AL17">
        <v>8.6499999999999994E-2</v>
      </c>
      <c r="AM17">
        <v>2.5999999999999999E-3</v>
      </c>
      <c r="AN17">
        <v>-5.7999999999999996E-3</v>
      </c>
      <c r="AO17" s="35">
        <f t="shared" si="13"/>
        <v>4.8435714285714471E-3</v>
      </c>
      <c r="AP17" s="35">
        <f t="shared" si="14"/>
        <v>7.8571428571428577E-3</v>
      </c>
      <c r="AQ17" s="35">
        <f t="shared" si="14"/>
        <v>1.1057142857142857E-2</v>
      </c>
      <c r="AR17">
        <v>6.08E-2</v>
      </c>
      <c r="AS17">
        <v>4.1000000000000003E-3</v>
      </c>
      <c r="AT17">
        <v>-1.4200000000000001E-2</v>
      </c>
      <c r="AU17" s="35">
        <f t="shared" si="15"/>
        <v>7.6857142857142888E-3</v>
      </c>
      <c r="AV17" s="35">
        <f t="shared" si="16"/>
        <v>9.357142857142859E-3</v>
      </c>
      <c r="AW17" s="35">
        <f t="shared" si="16"/>
        <v>1.945714285714286E-2</v>
      </c>
      <c r="AX17">
        <v>7.5899999999999995E-2</v>
      </c>
      <c r="AY17">
        <v>-5.5500000000000001E-2</v>
      </c>
      <c r="AZ17">
        <v>-9.4999999999999998E-3</v>
      </c>
      <c r="BA17" s="35">
        <f t="shared" si="17"/>
        <v>3.2700000000000368E-3</v>
      </c>
      <c r="BB17" s="35">
        <f t="shared" si="18"/>
        <v>6.0757142857142857E-2</v>
      </c>
      <c r="BC17" s="35">
        <f t="shared" si="18"/>
        <v>1.4757142857142858E-2</v>
      </c>
    </row>
    <row r="18" spans="1:55" ht="15">
      <c r="A18" s="1">
        <v>12</v>
      </c>
      <c r="B18">
        <v>0.1084</v>
      </c>
      <c r="C18">
        <v>-1.4999999999999999E-2</v>
      </c>
      <c r="D18">
        <v>-1.9E-3</v>
      </c>
      <c r="E18" s="34">
        <f t="shared" si="0"/>
        <v>4.2207142857143415E-3</v>
      </c>
      <c r="F18" s="34">
        <f t="shared" si="1"/>
        <v>2.8678571428571428E-2</v>
      </c>
      <c r="G18" s="34">
        <f t="shared" si="2"/>
        <v>3.357142857142858E-3</v>
      </c>
      <c r="H18">
        <v>8.5599999999999996E-2</v>
      </c>
      <c r="I18">
        <v>5.5999999999999999E-3</v>
      </c>
      <c r="J18">
        <v>-6.0000000000000001E-3</v>
      </c>
      <c r="K18" s="35">
        <f t="shared" si="3"/>
        <v>7.9728571428571843E-3</v>
      </c>
      <c r="L18" s="35">
        <f t="shared" si="4"/>
        <v>1.0857142857142857E-2</v>
      </c>
      <c r="M18" s="35">
        <f t="shared" si="4"/>
        <v>1.1257142857142858E-2</v>
      </c>
      <c r="N18">
        <v>0.1082</v>
      </c>
      <c r="O18">
        <v>-1.61E-2</v>
      </c>
      <c r="P18">
        <v>-5.4000000000000003E-3</v>
      </c>
      <c r="Q18" s="35">
        <f t="shared" si="5"/>
        <v>1.0092857142856709E-3</v>
      </c>
      <c r="R18" s="35">
        <f t="shared" si="6"/>
        <v>2.1357142857142859E-2</v>
      </c>
      <c r="S18" s="35">
        <f t="shared" si="6"/>
        <v>1.0657142857142858E-2</v>
      </c>
      <c r="T18">
        <v>0.11210000000000001</v>
      </c>
      <c r="U18">
        <v>-2.7400000000000001E-2</v>
      </c>
      <c r="V18">
        <v>2.5999999999999999E-3</v>
      </c>
      <c r="W18" s="35">
        <f t="shared" si="7"/>
        <v>8.4449999999999525E-3</v>
      </c>
      <c r="X18" s="35">
        <f t="shared" si="8"/>
        <v>3.2657142857142857E-2</v>
      </c>
      <c r="Y18" s="35">
        <f t="shared" si="8"/>
        <v>7.8571428571428577E-3</v>
      </c>
      <c r="Z18">
        <v>6.3899999999999998E-2</v>
      </c>
      <c r="AA18">
        <v>-1.7299999999999999E-2</v>
      </c>
      <c r="AB18">
        <v>5.5999999999999999E-3</v>
      </c>
      <c r="AC18" s="35">
        <f t="shared" si="9"/>
        <v>1.699999999999896E-4</v>
      </c>
      <c r="AD18" s="35">
        <f t="shared" si="10"/>
        <v>2.2557142857142859E-2</v>
      </c>
      <c r="AE18" s="35">
        <f t="shared" si="10"/>
        <v>1.0857142857142857E-2</v>
      </c>
      <c r="AF18">
        <v>0.1011</v>
      </c>
      <c r="AG18">
        <v>-2.06E-2</v>
      </c>
      <c r="AH18">
        <v>-6.1000000000000004E-3</v>
      </c>
      <c r="AI18" s="35">
        <f t="shared" si="11"/>
        <v>5.6078571428571228E-3</v>
      </c>
      <c r="AJ18" s="35">
        <f t="shared" si="12"/>
        <v>2.5857142857142856E-2</v>
      </c>
      <c r="AK18" s="35">
        <f t="shared" si="12"/>
        <v>1.1357142857142857E-2</v>
      </c>
      <c r="AL18">
        <v>7.17E-2</v>
      </c>
      <c r="AM18">
        <v>1.0800000000000001E-2</v>
      </c>
      <c r="AN18">
        <v>0</v>
      </c>
      <c r="AO18" s="35">
        <f t="shared" si="13"/>
        <v>1.9643571428571441E-2</v>
      </c>
      <c r="AP18" s="35">
        <f t="shared" si="14"/>
        <v>1.605714285714286E-2</v>
      </c>
      <c r="AQ18" s="35">
        <f t="shared" si="14"/>
        <v>5.2571428571428578E-3</v>
      </c>
      <c r="AR18">
        <v>2.46E-2</v>
      </c>
      <c r="AS18">
        <v>-4.7999999999999996E-3</v>
      </c>
      <c r="AT18">
        <v>-6.7000000000000002E-3</v>
      </c>
      <c r="AU18" s="35">
        <f t="shared" si="15"/>
        <v>2.8514285714285711E-2</v>
      </c>
      <c r="AV18" s="35">
        <f t="shared" si="16"/>
        <v>4.5714285714285822E-4</v>
      </c>
      <c r="AW18" s="35">
        <f t="shared" si="16"/>
        <v>1.1957142857142857E-2</v>
      </c>
      <c r="AX18">
        <v>5.9200000000000003E-2</v>
      </c>
      <c r="AY18">
        <v>-4.2200000000000001E-2</v>
      </c>
      <c r="AZ18">
        <v>-6.1000000000000004E-3</v>
      </c>
      <c r="BA18" s="35">
        <f t="shared" si="17"/>
        <v>1.9970000000000029E-2</v>
      </c>
      <c r="BB18" s="35">
        <f t="shared" si="18"/>
        <v>4.7457142857142857E-2</v>
      </c>
      <c r="BC18" s="35">
        <f t="shared" si="18"/>
        <v>1.1357142857142857E-2</v>
      </c>
    </row>
    <row r="19" spans="1:55" ht="15">
      <c r="A19" s="1">
        <v>13</v>
      </c>
      <c r="B19">
        <v>0.1067</v>
      </c>
      <c r="C19">
        <v>-1.8599999999999998E-2</v>
      </c>
      <c r="D19">
        <v>5.9999999999999995E-4</v>
      </c>
      <c r="E19" s="34">
        <f t="shared" si="0"/>
        <v>5.9207142857143347E-3</v>
      </c>
      <c r="F19" s="34">
        <f t="shared" si="1"/>
        <v>3.2278571428571427E-2</v>
      </c>
      <c r="G19" s="34">
        <f t="shared" si="2"/>
        <v>5.8571428571428576E-3</v>
      </c>
      <c r="H19">
        <v>8.8200000000000001E-2</v>
      </c>
      <c r="I19">
        <v>-1.15E-2</v>
      </c>
      <c r="J19">
        <v>-1E-4</v>
      </c>
      <c r="K19" s="35">
        <f t="shared" si="3"/>
        <v>5.3728571428571792E-3</v>
      </c>
      <c r="L19" s="35">
        <f t="shared" si="4"/>
        <v>1.6757142857142859E-2</v>
      </c>
      <c r="M19" s="35">
        <f t="shared" si="4"/>
        <v>5.1571428571428575E-3</v>
      </c>
      <c r="N19">
        <v>0.1074</v>
      </c>
      <c r="O19">
        <v>-6.1999999999999998E-3</v>
      </c>
      <c r="P19">
        <v>-2.0999999999999999E-3</v>
      </c>
      <c r="Q19" s="35">
        <f t="shared" si="5"/>
        <v>1.80928571428568E-3</v>
      </c>
      <c r="R19" s="35">
        <f t="shared" si="6"/>
        <v>1.1457142857142857E-2</v>
      </c>
      <c r="S19" s="35">
        <f t="shared" si="6"/>
        <v>3.1571428571428579E-3</v>
      </c>
      <c r="T19">
        <v>0.11260000000000001</v>
      </c>
      <c r="U19">
        <v>-1.24E-2</v>
      </c>
      <c r="V19">
        <v>-1.1000000000000001E-3</v>
      </c>
      <c r="W19" s="35">
        <f t="shared" si="7"/>
        <v>8.944999999999953E-3</v>
      </c>
      <c r="X19" s="35">
        <f t="shared" si="8"/>
        <v>1.7657142857142857E-2</v>
      </c>
      <c r="Y19" s="35">
        <f t="shared" si="8"/>
        <v>4.1571428571428575E-3</v>
      </c>
      <c r="Z19">
        <v>8.1799999999999998E-2</v>
      </c>
      <c r="AA19">
        <v>4.3E-3</v>
      </c>
      <c r="AB19">
        <v>1.61E-2</v>
      </c>
      <c r="AC19" s="35">
        <f t="shared" si="9"/>
        <v>1.773000000000001E-2</v>
      </c>
      <c r="AD19" s="35">
        <f t="shared" si="10"/>
        <v>9.5571428571428578E-3</v>
      </c>
      <c r="AE19" s="35">
        <f t="shared" si="10"/>
        <v>2.1357142857142859E-2</v>
      </c>
      <c r="AF19">
        <v>0.1055</v>
      </c>
      <c r="AG19">
        <v>-1.1299999999999999E-2</v>
      </c>
      <c r="AH19">
        <v>-7.6E-3</v>
      </c>
      <c r="AI19" s="35">
        <f t="shared" si="11"/>
        <v>1.2078571428571216E-3</v>
      </c>
      <c r="AJ19" s="35">
        <f t="shared" si="12"/>
        <v>1.6557142857142857E-2</v>
      </c>
      <c r="AK19" s="35">
        <f t="shared" si="12"/>
        <v>1.2857142857142859E-2</v>
      </c>
      <c r="AL19">
        <v>9.0200000000000002E-2</v>
      </c>
      <c r="AM19">
        <v>-4.3E-3</v>
      </c>
      <c r="AN19">
        <v>5.1999999999999998E-3</v>
      </c>
      <c r="AO19" s="35">
        <f t="shared" si="13"/>
        <v>1.1435714285714382E-3</v>
      </c>
      <c r="AP19" s="35">
        <f t="shared" si="14"/>
        <v>9.5714285714285779E-4</v>
      </c>
      <c r="AQ19" s="35">
        <f t="shared" si="14"/>
        <v>1.0457142857142858E-2</v>
      </c>
      <c r="AR19">
        <v>4.8300000000000003E-2</v>
      </c>
      <c r="AS19">
        <v>6.3E-3</v>
      </c>
      <c r="AT19">
        <v>-6.4000000000000003E-3</v>
      </c>
      <c r="AU19" s="35">
        <f t="shared" si="15"/>
        <v>4.8142857142857085E-3</v>
      </c>
      <c r="AV19" s="35">
        <f t="shared" si="16"/>
        <v>1.1557142857142858E-2</v>
      </c>
      <c r="AW19" s="35">
        <f t="shared" si="16"/>
        <v>1.1657142857142859E-2</v>
      </c>
      <c r="AX19">
        <v>7.4099999999999999E-2</v>
      </c>
      <c r="AY19">
        <v>-3.3799999999999997E-2</v>
      </c>
      <c r="AZ19">
        <v>-2.5999999999999999E-3</v>
      </c>
      <c r="BA19" s="35">
        <f t="shared" si="17"/>
        <v>5.0700000000000328E-3</v>
      </c>
      <c r="BB19" s="35">
        <f t="shared" si="18"/>
        <v>3.9057142857142853E-2</v>
      </c>
      <c r="BC19" s="35">
        <f t="shared" si="18"/>
        <v>2.6571428571428579E-3</v>
      </c>
    </row>
    <row r="20" spans="1:55" ht="15">
      <c r="A20" s="1">
        <v>14</v>
      </c>
      <c r="B20">
        <v>0.1106</v>
      </c>
      <c r="C20">
        <v>-0.02</v>
      </c>
      <c r="D20">
        <v>-2.0000000000000001E-4</v>
      </c>
      <c r="E20" s="34">
        <f t="shared" si="0"/>
        <v>2.020714285714334E-3</v>
      </c>
      <c r="F20" s="34">
        <f t="shared" si="1"/>
        <v>3.3678571428571426E-2</v>
      </c>
      <c r="G20" s="34">
        <f t="shared" si="2"/>
        <v>5.0571428571428581E-3</v>
      </c>
      <c r="H20">
        <v>8.5900000000000004E-2</v>
      </c>
      <c r="I20">
        <v>-2.1600000000000001E-2</v>
      </c>
      <c r="J20">
        <v>-3.0999999999999999E-3</v>
      </c>
      <c r="K20" s="35">
        <f t="shared" si="3"/>
        <v>7.6728571428571757E-3</v>
      </c>
      <c r="L20" s="35">
        <f t="shared" si="4"/>
        <v>2.6857142857142857E-2</v>
      </c>
      <c r="M20" s="35">
        <f t="shared" si="4"/>
        <v>2.1571428571428579E-3</v>
      </c>
      <c r="N20">
        <v>0.10349999999999999</v>
      </c>
      <c r="O20">
        <v>-1.2999999999999999E-2</v>
      </c>
      <c r="P20">
        <v>-6.1000000000000004E-3</v>
      </c>
      <c r="Q20" s="35">
        <f t="shared" si="5"/>
        <v>5.7092857142856807E-3</v>
      </c>
      <c r="R20" s="35">
        <f t="shared" si="6"/>
        <v>1.8257142857142857E-2</v>
      </c>
      <c r="S20" s="35">
        <f t="shared" si="6"/>
        <v>1.1357142857142857E-2</v>
      </c>
      <c r="T20">
        <v>0.1016</v>
      </c>
      <c r="U20">
        <v>-1.0800000000000001E-2</v>
      </c>
      <c r="V20">
        <v>5.9999999999999995E-4</v>
      </c>
      <c r="W20" s="35">
        <f t="shared" si="7"/>
        <v>2.0550000000000568E-3</v>
      </c>
      <c r="X20" s="35">
        <f t="shared" si="8"/>
        <v>1.605714285714286E-2</v>
      </c>
      <c r="Y20" s="35">
        <f t="shared" si="8"/>
        <v>5.8571428571428576E-3</v>
      </c>
      <c r="Z20">
        <v>9.2700000000000005E-2</v>
      </c>
      <c r="AA20">
        <v>1.47E-2</v>
      </c>
      <c r="AB20">
        <v>1.8100000000000002E-2</v>
      </c>
      <c r="AC20" s="35">
        <f t="shared" si="9"/>
        <v>2.8630000000000017E-2</v>
      </c>
      <c r="AD20" s="35">
        <f t="shared" si="10"/>
        <v>1.9957142857142857E-2</v>
      </c>
      <c r="AE20" s="35">
        <f t="shared" si="10"/>
        <v>2.3357142857142861E-2</v>
      </c>
      <c r="AF20">
        <v>0.11070000000000001</v>
      </c>
      <c r="AG20">
        <v>-1.8800000000000001E-2</v>
      </c>
      <c r="AH20">
        <v>-1.2500000000000001E-2</v>
      </c>
      <c r="AI20" s="35">
        <f t="shared" si="11"/>
        <v>3.9921428571428885E-3</v>
      </c>
      <c r="AJ20" s="35">
        <f t="shared" si="12"/>
        <v>2.405714285714286E-2</v>
      </c>
      <c r="AK20" s="35">
        <f t="shared" si="12"/>
        <v>1.775714285714286E-2</v>
      </c>
      <c r="AL20">
        <v>6.1699999999999998E-2</v>
      </c>
      <c r="AM20">
        <v>-3.4599999999999999E-2</v>
      </c>
      <c r="AN20">
        <v>3.3300000000000003E-2</v>
      </c>
      <c r="AO20" s="35">
        <f t="shared" si="13"/>
        <v>2.9643571428571443E-2</v>
      </c>
      <c r="AP20" s="35">
        <f t="shared" si="14"/>
        <v>3.9857142857142855E-2</v>
      </c>
      <c r="AQ20" s="35">
        <f t="shared" si="14"/>
        <v>3.8557142857142859E-2</v>
      </c>
      <c r="AR20">
        <v>3.8800000000000001E-2</v>
      </c>
      <c r="AS20">
        <v>1.6000000000000001E-3</v>
      </c>
      <c r="AT20">
        <v>1.6999999999999999E-3</v>
      </c>
      <c r="AU20" s="35">
        <f t="shared" si="15"/>
        <v>1.431428571428571E-2</v>
      </c>
      <c r="AV20" s="35">
        <f t="shared" si="16"/>
        <v>6.8571428571428577E-3</v>
      </c>
      <c r="AW20" s="35">
        <f t="shared" si="16"/>
        <v>6.9571428571428579E-3</v>
      </c>
      <c r="AX20">
        <v>4.5900000000000003E-2</v>
      </c>
      <c r="AY20">
        <v>-5.1299999999999998E-2</v>
      </c>
      <c r="AZ20">
        <v>1.6799999999999999E-2</v>
      </c>
      <c r="BA20" s="35">
        <f t="shared" si="17"/>
        <v>3.3270000000000029E-2</v>
      </c>
      <c r="BB20" s="35">
        <f t="shared" si="18"/>
        <v>5.6557142857142854E-2</v>
      </c>
      <c r="BC20" s="35">
        <f t="shared" si="18"/>
        <v>2.2057142857142858E-2</v>
      </c>
    </row>
    <row r="21" spans="1:55" ht="15">
      <c r="A21" s="1">
        <v>15</v>
      </c>
      <c r="B21">
        <v>0.11070000000000001</v>
      </c>
      <c r="C21">
        <v>-1.5599999999999999E-2</v>
      </c>
      <c r="D21">
        <v>2.2000000000000001E-3</v>
      </c>
      <c r="E21" s="34">
        <f t="shared" si="0"/>
        <v>1.9207142857143311E-3</v>
      </c>
      <c r="F21" s="34">
        <f t="shared" si="1"/>
        <v>2.9278571428571425E-2</v>
      </c>
      <c r="G21" s="34">
        <f t="shared" si="2"/>
        <v>7.4571428571428584E-3</v>
      </c>
      <c r="H21">
        <v>8.9800000000000005E-2</v>
      </c>
      <c r="I21">
        <v>-1.4200000000000001E-2</v>
      </c>
      <c r="J21">
        <v>-1.4E-3</v>
      </c>
      <c r="K21" s="35">
        <f t="shared" si="3"/>
        <v>3.772857142857175E-3</v>
      </c>
      <c r="L21" s="35">
        <f t="shared" si="4"/>
        <v>1.945714285714286E-2</v>
      </c>
      <c r="M21" s="35">
        <f t="shared" si="4"/>
        <v>3.8571428571428576E-3</v>
      </c>
      <c r="N21">
        <v>0.1123</v>
      </c>
      <c r="O21">
        <v>-1.7000000000000001E-2</v>
      </c>
      <c r="P21">
        <v>-8.9999999999999998E-4</v>
      </c>
      <c r="Q21" s="35">
        <f t="shared" si="5"/>
        <v>3.0907142857143216E-3</v>
      </c>
      <c r="R21" s="35">
        <f t="shared" si="6"/>
        <v>2.2257142857142857E-2</v>
      </c>
      <c r="S21" s="35">
        <f t="shared" si="6"/>
        <v>4.357142857142858E-3</v>
      </c>
      <c r="T21">
        <v>0.1125</v>
      </c>
      <c r="U21">
        <v>-6.6E-3</v>
      </c>
      <c r="V21">
        <v>1.1999999999999999E-3</v>
      </c>
      <c r="W21" s="35">
        <f t="shared" si="7"/>
        <v>8.8449999999999501E-3</v>
      </c>
      <c r="X21" s="35">
        <f t="shared" si="8"/>
        <v>1.1857142857142858E-2</v>
      </c>
      <c r="Y21" s="35">
        <f t="shared" si="8"/>
        <v>6.4571428571428575E-3</v>
      </c>
      <c r="Z21">
        <v>7.1400000000000005E-2</v>
      </c>
      <c r="AA21">
        <v>2.3E-3</v>
      </c>
      <c r="AB21">
        <v>8.8999999999999999E-3</v>
      </c>
      <c r="AC21" s="35">
        <f t="shared" si="9"/>
        <v>7.3300000000000171E-3</v>
      </c>
      <c r="AD21" s="35">
        <f t="shared" si="10"/>
        <v>7.5571428571428578E-3</v>
      </c>
      <c r="AE21" s="35">
        <f t="shared" si="10"/>
        <v>1.4157142857142858E-2</v>
      </c>
      <c r="AF21">
        <v>0.10780000000000001</v>
      </c>
      <c r="AG21">
        <v>-8.8000000000000005E-3</v>
      </c>
      <c r="AH21">
        <v>-1.3100000000000001E-2</v>
      </c>
      <c r="AI21" s="35">
        <f t="shared" si="11"/>
        <v>1.0921428571428887E-3</v>
      </c>
      <c r="AJ21" s="35">
        <f t="shared" si="12"/>
        <v>1.4057142857142858E-2</v>
      </c>
      <c r="AK21" s="35">
        <f t="shared" si="12"/>
        <v>1.8357142857142857E-2</v>
      </c>
      <c r="AL21">
        <v>5.5899999999999998E-2</v>
      </c>
      <c r="AM21">
        <v>-3.3399999999999999E-2</v>
      </c>
      <c r="AN21">
        <v>3.0099999999999998E-2</v>
      </c>
      <c r="AO21" s="35">
        <f t="shared" si="13"/>
        <v>3.5443571428571442E-2</v>
      </c>
      <c r="AP21" s="35">
        <f t="shared" si="14"/>
        <v>3.8657142857142855E-2</v>
      </c>
      <c r="AQ21" s="35">
        <f t="shared" si="14"/>
        <v>3.5357142857142858E-2</v>
      </c>
      <c r="AR21">
        <v>5.96E-2</v>
      </c>
      <c r="AS21">
        <v>-3.3E-3</v>
      </c>
      <c r="AT21">
        <v>-5.5999999999999999E-3</v>
      </c>
      <c r="AU21" s="35">
        <f t="shared" si="15"/>
        <v>6.4857142857142891E-3</v>
      </c>
      <c r="AV21" s="35">
        <f t="shared" si="16"/>
        <v>1.9571428571428578E-3</v>
      </c>
      <c r="AW21" s="35">
        <f t="shared" si="16"/>
        <v>1.0857142857142857E-2</v>
      </c>
      <c r="AX21">
        <v>0.1186</v>
      </c>
      <c r="AY21">
        <v>-1.5599999999999999E-2</v>
      </c>
      <c r="AZ21">
        <v>-1.8E-3</v>
      </c>
      <c r="BA21" s="35">
        <f t="shared" si="17"/>
        <v>3.9429999999999965E-2</v>
      </c>
      <c r="BB21" s="35">
        <f t="shared" si="18"/>
        <v>2.0857142857142859E-2</v>
      </c>
      <c r="BC21" s="35">
        <f t="shared" si="18"/>
        <v>3.4571428571428578E-3</v>
      </c>
    </row>
    <row r="22" spans="1:55" ht="15">
      <c r="A22" s="1">
        <v>16</v>
      </c>
      <c r="B22">
        <v>0.1085</v>
      </c>
      <c r="C22">
        <v>-1.01E-2</v>
      </c>
      <c r="D22">
        <v>4.1000000000000003E-3</v>
      </c>
      <c r="E22" s="34">
        <f t="shared" si="0"/>
        <v>4.1207142857143386E-3</v>
      </c>
      <c r="F22" s="34">
        <f t="shared" si="1"/>
        <v>3.5785714285714275E-3</v>
      </c>
      <c r="G22" s="34">
        <f t="shared" si="2"/>
        <v>9.357142857142859E-3</v>
      </c>
      <c r="H22">
        <v>9.4899999999999998E-2</v>
      </c>
      <c r="I22">
        <v>-1E-4</v>
      </c>
      <c r="J22">
        <v>7.4999999999999997E-3</v>
      </c>
      <c r="K22" s="35">
        <f t="shared" si="3"/>
        <v>1.3271428571428184E-3</v>
      </c>
      <c r="L22" s="35">
        <f t="shared" si="4"/>
        <v>5.1571428571428575E-3</v>
      </c>
      <c r="M22" s="35">
        <f t="shared" si="4"/>
        <v>1.2757142857142858E-2</v>
      </c>
      <c r="N22">
        <v>0.1038</v>
      </c>
      <c r="O22">
        <v>-1.54E-2</v>
      </c>
      <c r="P22">
        <v>1E-4</v>
      </c>
      <c r="Q22" s="35">
        <f t="shared" si="5"/>
        <v>5.4092857142856721E-3</v>
      </c>
      <c r="R22" s="35">
        <f t="shared" si="6"/>
        <v>2.065714285714286E-2</v>
      </c>
      <c r="S22" s="35">
        <f t="shared" si="6"/>
        <v>5.3571428571428581E-3</v>
      </c>
      <c r="T22">
        <v>0.10100000000000001</v>
      </c>
      <c r="U22">
        <v>-1.0999999999999999E-2</v>
      </c>
      <c r="V22">
        <v>-1E-3</v>
      </c>
      <c r="W22" s="35">
        <f t="shared" si="7"/>
        <v>2.6550000000000462E-3</v>
      </c>
      <c r="X22" s="35">
        <f t="shared" si="8"/>
        <v>1.6257142857142859E-2</v>
      </c>
      <c r="Y22" s="35">
        <f t="shared" si="8"/>
        <v>4.2571428571428578E-3</v>
      </c>
      <c r="Z22">
        <v>6.8099999999999994E-2</v>
      </c>
      <c r="AA22">
        <v>-6.9999999999999999E-4</v>
      </c>
      <c r="AB22">
        <v>6.0000000000000001E-3</v>
      </c>
      <c r="AC22" s="35">
        <f t="shared" si="9"/>
        <v>4.0300000000000058E-3</v>
      </c>
      <c r="AD22" s="35">
        <f t="shared" si="10"/>
        <v>4.5571428571428577E-3</v>
      </c>
      <c r="AE22" s="35">
        <f t="shared" si="10"/>
        <v>1.1257142857142858E-2</v>
      </c>
      <c r="AF22">
        <v>0.11650000000000001</v>
      </c>
      <c r="AG22">
        <v>-2.01E-2</v>
      </c>
      <c r="AH22">
        <v>-1.52E-2</v>
      </c>
      <c r="AI22" s="35">
        <f t="shared" si="11"/>
        <v>9.7921428571428881E-3</v>
      </c>
      <c r="AJ22" s="35">
        <f t="shared" si="12"/>
        <v>2.5357142857142856E-2</v>
      </c>
      <c r="AK22" s="35">
        <f t="shared" si="12"/>
        <v>2.0457142857142858E-2</v>
      </c>
      <c r="AL22">
        <v>5.3499999999999999E-2</v>
      </c>
      <c r="AM22">
        <v>4.4000000000000003E-3</v>
      </c>
      <c r="AN22">
        <v>2.1899999999999999E-2</v>
      </c>
      <c r="AO22" s="35">
        <f t="shared" si="13"/>
        <v>3.7843571428571442E-2</v>
      </c>
      <c r="AP22" s="35">
        <f t="shared" si="14"/>
        <v>9.6571428571428572E-3</v>
      </c>
      <c r="AQ22" s="35">
        <f t="shared" si="14"/>
        <v>2.7157142857142859E-2</v>
      </c>
      <c r="AR22">
        <v>4.5600000000000002E-2</v>
      </c>
      <c r="AS22">
        <v>-2.1600000000000001E-2</v>
      </c>
      <c r="AT22">
        <v>-1.6000000000000001E-3</v>
      </c>
      <c r="AU22" s="35">
        <f t="shared" si="15"/>
        <v>7.5142857142857095E-3</v>
      </c>
      <c r="AV22" s="35">
        <f t="shared" si="16"/>
        <v>2.6857142857142857E-2</v>
      </c>
      <c r="AW22" s="35">
        <f t="shared" si="16"/>
        <v>3.6571428571428579E-3</v>
      </c>
      <c r="AX22">
        <v>0.1154</v>
      </c>
      <c r="AY22">
        <v>-1.35E-2</v>
      </c>
      <c r="AZ22">
        <v>-1.0200000000000001E-2</v>
      </c>
      <c r="BA22" s="35">
        <f t="shared" si="17"/>
        <v>3.6229999999999971E-2</v>
      </c>
      <c r="BB22" s="35">
        <f t="shared" si="18"/>
        <v>1.8757142857142858E-2</v>
      </c>
      <c r="BC22" s="35">
        <f t="shared" si="18"/>
        <v>1.5457142857142859E-2</v>
      </c>
    </row>
    <row r="23" spans="1:55" ht="15">
      <c r="A23" s="1">
        <v>17</v>
      </c>
      <c r="B23">
        <v>0.1242</v>
      </c>
      <c r="C23">
        <v>-1.8499999999999999E-2</v>
      </c>
      <c r="D23">
        <v>4.5999999999999999E-3</v>
      </c>
      <c r="E23" s="34">
        <f t="shared" si="0"/>
        <v>1.1579285714285667E-2</v>
      </c>
      <c r="F23" s="34">
        <f t="shared" si="1"/>
        <v>3.2178571428571424E-2</v>
      </c>
      <c r="G23" s="34">
        <f t="shared" si="2"/>
        <v>9.8571428571428577E-3</v>
      </c>
      <c r="H23">
        <v>9.9599999999999994E-2</v>
      </c>
      <c r="I23">
        <v>4.4000000000000003E-3</v>
      </c>
      <c r="J23">
        <v>5.4999999999999997E-3</v>
      </c>
      <c r="K23" s="35">
        <f t="shared" si="3"/>
        <v>6.0271428571428143E-3</v>
      </c>
      <c r="L23" s="35">
        <f t="shared" si="4"/>
        <v>9.6571428571428572E-3</v>
      </c>
      <c r="M23" s="35">
        <f t="shared" si="4"/>
        <v>1.0757142857142857E-2</v>
      </c>
      <c r="N23">
        <v>0.108</v>
      </c>
      <c r="O23">
        <v>-1.29E-2</v>
      </c>
      <c r="P23">
        <v>-2.0000000000000001E-4</v>
      </c>
      <c r="Q23" s="35">
        <f t="shared" si="5"/>
        <v>1.2092857142856767E-3</v>
      </c>
      <c r="R23" s="35">
        <f t="shared" si="6"/>
        <v>1.8157142857142858E-2</v>
      </c>
      <c r="S23" s="35">
        <f t="shared" si="6"/>
        <v>5.0571428571428581E-3</v>
      </c>
      <c r="T23">
        <v>9.6000000000000002E-2</v>
      </c>
      <c r="U23">
        <v>-6.1000000000000004E-3</v>
      </c>
      <c r="V23">
        <v>-4.4999999999999997E-3</v>
      </c>
      <c r="W23" s="35">
        <f t="shared" si="7"/>
        <v>7.6550000000000507E-3</v>
      </c>
      <c r="X23" s="35">
        <f t="shared" si="8"/>
        <v>1.1357142857142857E-2</v>
      </c>
      <c r="Y23" s="35">
        <f t="shared" si="8"/>
        <v>7.5714285714285814E-4</v>
      </c>
      <c r="Z23">
        <v>5.91E-2</v>
      </c>
      <c r="AA23">
        <v>1.44E-2</v>
      </c>
      <c r="AB23">
        <v>2.0000000000000001E-4</v>
      </c>
      <c r="AC23" s="35">
        <f t="shared" si="9"/>
        <v>4.9699999999999883E-3</v>
      </c>
      <c r="AD23" s="35">
        <f t="shared" si="10"/>
        <v>1.9657142857142859E-2</v>
      </c>
      <c r="AE23" s="35">
        <f t="shared" si="10"/>
        <v>5.4571428571428575E-3</v>
      </c>
      <c r="AF23">
        <v>0.1142</v>
      </c>
      <c r="AG23">
        <v>-1.84E-2</v>
      </c>
      <c r="AH23">
        <v>-1.5299999999999999E-2</v>
      </c>
      <c r="AI23" s="35">
        <f t="shared" si="11"/>
        <v>7.4921428571428778E-3</v>
      </c>
      <c r="AJ23" s="35">
        <f t="shared" si="12"/>
        <v>2.3657142857142856E-2</v>
      </c>
      <c r="AK23" s="35">
        <f t="shared" si="12"/>
        <v>2.0557142857142857E-2</v>
      </c>
      <c r="AL23">
        <v>5.3699999999999998E-2</v>
      </c>
      <c r="AM23">
        <v>-1.9300000000000001E-2</v>
      </c>
      <c r="AN23">
        <v>6.1000000000000004E-3</v>
      </c>
      <c r="AO23" s="35">
        <f t="shared" si="13"/>
        <v>3.7643571428571443E-2</v>
      </c>
      <c r="AP23" s="35">
        <f t="shared" si="14"/>
        <v>2.4557142857142861E-2</v>
      </c>
      <c r="AQ23" s="35">
        <f t="shared" si="14"/>
        <v>1.1357142857142857E-2</v>
      </c>
      <c r="AR23">
        <v>5.6800000000000003E-2</v>
      </c>
      <c r="AS23">
        <v>-4.3E-3</v>
      </c>
      <c r="AT23">
        <v>9.4999999999999998E-3</v>
      </c>
      <c r="AU23" s="35">
        <f t="shared" si="15"/>
        <v>3.6857142857142922E-3</v>
      </c>
      <c r="AV23" s="35">
        <f t="shared" si="16"/>
        <v>9.5714285714285779E-4</v>
      </c>
      <c r="AW23" s="35">
        <f t="shared" si="16"/>
        <v>1.4757142857142858E-2</v>
      </c>
      <c r="AX23">
        <v>8.1900000000000001E-2</v>
      </c>
      <c r="AY23">
        <v>-6.3399999999999998E-2</v>
      </c>
      <c r="AZ23">
        <v>-5.3E-3</v>
      </c>
      <c r="BA23" s="35">
        <f t="shared" si="17"/>
        <v>2.7299999999999686E-3</v>
      </c>
      <c r="BB23" s="35">
        <f t="shared" si="18"/>
        <v>6.8657142857142861E-2</v>
      </c>
      <c r="BC23" s="35">
        <f t="shared" si="18"/>
        <v>1.0557142857142859E-2</v>
      </c>
    </row>
    <row r="24" spans="1:55" ht="15">
      <c r="A24" s="1">
        <v>18</v>
      </c>
      <c r="B24">
        <v>0.12470000000000001</v>
      </c>
      <c r="C24">
        <v>-1.83E-2</v>
      </c>
      <c r="D24">
        <v>1.6999999999999999E-3</v>
      </c>
      <c r="E24" s="34">
        <f t="shared" si="0"/>
        <v>1.2079285714285667E-2</v>
      </c>
      <c r="F24" s="34">
        <f t="shared" si="1"/>
        <v>3.1978571428571426E-2</v>
      </c>
      <c r="G24" s="34">
        <f t="shared" si="2"/>
        <v>6.9571428571428579E-3</v>
      </c>
      <c r="H24">
        <v>0.10730000000000001</v>
      </c>
      <c r="I24">
        <v>7.4000000000000003E-3</v>
      </c>
      <c r="J24">
        <v>3.5999999999999999E-3</v>
      </c>
      <c r="K24" s="35">
        <f t="shared" si="3"/>
        <v>1.3727142857142827E-2</v>
      </c>
      <c r="L24" s="35">
        <f t="shared" si="4"/>
        <v>1.2657142857142858E-2</v>
      </c>
      <c r="M24" s="35">
        <f t="shared" si="4"/>
        <v>8.8571428571428586E-3</v>
      </c>
      <c r="N24">
        <v>0.1089</v>
      </c>
      <c r="O24">
        <v>-1.3599999999999999E-2</v>
      </c>
      <c r="P24">
        <v>-8.6E-3</v>
      </c>
      <c r="Q24" s="35">
        <f t="shared" si="5"/>
        <v>3.0928571428567864E-4</v>
      </c>
      <c r="R24" s="35">
        <f t="shared" si="6"/>
        <v>1.8857142857142857E-2</v>
      </c>
      <c r="S24" s="35">
        <f t="shared" si="6"/>
        <v>1.3857142857142858E-2</v>
      </c>
      <c r="T24">
        <v>9.5600000000000004E-2</v>
      </c>
      <c r="U24">
        <v>-5.0000000000000001E-3</v>
      </c>
      <c r="V24">
        <v>-7.7000000000000002E-3</v>
      </c>
      <c r="W24" s="35">
        <f t="shared" si="7"/>
        <v>8.0550000000000482E-3</v>
      </c>
      <c r="X24" s="35">
        <f t="shared" si="8"/>
        <v>2.5714285714285769E-4</v>
      </c>
      <c r="Y24" s="35">
        <f t="shared" si="8"/>
        <v>1.2957142857142858E-2</v>
      </c>
      <c r="Z24">
        <v>5.2900000000000003E-2</v>
      </c>
      <c r="AA24">
        <v>-1.5E-3</v>
      </c>
      <c r="AB24">
        <v>1.1000000000000001E-3</v>
      </c>
      <c r="AC24" s="35">
        <f t="shared" si="9"/>
        <v>1.1169999999999985E-2</v>
      </c>
      <c r="AD24" s="35">
        <f t="shared" si="10"/>
        <v>3.7571428571428578E-3</v>
      </c>
      <c r="AE24" s="35">
        <f t="shared" si="10"/>
        <v>6.3571428571428581E-3</v>
      </c>
      <c r="AF24">
        <v>0.111</v>
      </c>
      <c r="AG24">
        <v>-2.12E-2</v>
      </c>
      <c r="AH24">
        <v>-1.0800000000000001E-2</v>
      </c>
      <c r="AI24" s="35">
        <f t="shared" si="11"/>
        <v>4.2921428571428832E-3</v>
      </c>
      <c r="AJ24" s="35">
        <f t="shared" si="12"/>
        <v>2.645714285714286E-2</v>
      </c>
      <c r="AK24" s="35">
        <f t="shared" si="12"/>
        <v>1.605714285714286E-2</v>
      </c>
      <c r="AL24">
        <v>7.1900000000000006E-2</v>
      </c>
      <c r="AM24">
        <v>-2.35E-2</v>
      </c>
      <c r="AN24">
        <v>-1.03E-2</v>
      </c>
      <c r="AO24" s="35">
        <f t="shared" si="13"/>
        <v>1.9443571428571435E-2</v>
      </c>
      <c r="AP24" s="35">
        <f t="shared" si="14"/>
        <v>2.8757142857142856E-2</v>
      </c>
      <c r="AQ24" s="35">
        <f t="shared" si="14"/>
        <v>1.5557142857142858E-2</v>
      </c>
      <c r="AR24">
        <v>2.5700000000000001E-2</v>
      </c>
      <c r="AS24">
        <v>-7.1999999999999998E-3</v>
      </c>
      <c r="AT24">
        <v>1.4500000000000001E-2</v>
      </c>
      <c r="AU24" s="35">
        <f t="shared" si="15"/>
        <v>2.741428571428571E-2</v>
      </c>
      <c r="AV24" s="35">
        <f t="shared" si="16"/>
        <v>1.2457142857142858E-2</v>
      </c>
      <c r="AW24" s="35">
        <f t="shared" si="16"/>
        <v>1.9757142857142859E-2</v>
      </c>
      <c r="AX24">
        <v>6.4899999999999999E-2</v>
      </c>
      <c r="AY24">
        <v>-6.7900000000000002E-2</v>
      </c>
      <c r="AZ24">
        <v>-2.8999999999999998E-3</v>
      </c>
      <c r="BA24" s="35">
        <f t="shared" si="17"/>
        <v>1.4270000000000033E-2</v>
      </c>
      <c r="BB24" s="35">
        <f t="shared" si="18"/>
        <v>7.3157142857142865E-2</v>
      </c>
      <c r="BC24" s="35">
        <f t="shared" si="18"/>
        <v>2.357142857142858E-3</v>
      </c>
    </row>
    <row r="25" spans="1:55" ht="15">
      <c r="A25" s="1">
        <v>19</v>
      </c>
      <c r="B25">
        <v>0.1195</v>
      </c>
      <c r="C25">
        <v>-1.7600000000000001E-2</v>
      </c>
      <c r="D25">
        <v>-5.9999999999999995E-4</v>
      </c>
      <c r="E25" s="34">
        <f t="shared" si="0"/>
        <v>6.8792857142856573E-3</v>
      </c>
      <c r="F25" s="34">
        <f t="shared" si="1"/>
        <v>3.1278571428571426E-2</v>
      </c>
      <c r="G25" s="34">
        <f t="shared" si="2"/>
        <v>4.657142857142858E-3</v>
      </c>
      <c r="H25">
        <v>0.1103</v>
      </c>
      <c r="I25">
        <v>-4.0000000000000002E-4</v>
      </c>
      <c r="J25">
        <v>-6.9999999999999999E-4</v>
      </c>
      <c r="K25" s="35">
        <f t="shared" si="3"/>
        <v>1.6727142857142815E-2</v>
      </c>
      <c r="L25" s="35">
        <f t="shared" si="4"/>
        <v>4.8571428571428576E-3</v>
      </c>
      <c r="M25" s="35">
        <f t="shared" si="4"/>
        <v>4.5571428571428577E-3</v>
      </c>
      <c r="N25">
        <v>0.106</v>
      </c>
      <c r="O25">
        <v>-1.4999999999999999E-2</v>
      </c>
      <c r="P25">
        <v>-0.01</v>
      </c>
      <c r="Q25" s="35">
        <f t="shared" si="5"/>
        <v>3.2092857142856784E-3</v>
      </c>
      <c r="R25" s="35">
        <f t="shared" si="6"/>
        <v>2.0257142857142856E-2</v>
      </c>
      <c r="S25" s="35">
        <f t="shared" si="6"/>
        <v>1.5257142857142858E-2</v>
      </c>
      <c r="T25">
        <v>0.10199999999999999</v>
      </c>
      <c r="U25">
        <v>-1.1999999999999999E-3</v>
      </c>
      <c r="V25">
        <v>-6.4999999999999997E-3</v>
      </c>
      <c r="W25" s="35">
        <f t="shared" si="7"/>
        <v>1.6550000000000592E-3</v>
      </c>
      <c r="X25" s="35">
        <f t="shared" si="8"/>
        <v>4.0571428571428581E-3</v>
      </c>
      <c r="Y25" s="35">
        <f t="shared" si="8"/>
        <v>1.1757142857142858E-2</v>
      </c>
      <c r="Z25">
        <v>6.6500000000000004E-2</v>
      </c>
      <c r="AA25">
        <v>-1.7899999999999999E-2</v>
      </c>
      <c r="AB25">
        <v>1.03E-2</v>
      </c>
      <c r="AC25" s="35">
        <f t="shared" si="9"/>
        <v>2.4300000000000155E-3</v>
      </c>
      <c r="AD25" s="35">
        <f t="shared" si="10"/>
        <v>2.3157142857142855E-2</v>
      </c>
      <c r="AE25" s="35">
        <f t="shared" si="10"/>
        <v>1.5557142857142858E-2</v>
      </c>
      <c r="AF25">
        <v>0.10979999999999999</v>
      </c>
      <c r="AG25">
        <v>-2.4899999999999999E-2</v>
      </c>
      <c r="AH25">
        <v>-1.3899999999999999E-2</v>
      </c>
      <c r="AI25" s="35">
        <f t="shared" si="11"/>
        <v>3.0921428571428766E-3</v>
      </c>
      <c r="AJ25" s="35">
        <f t="shared" si="12"/>
        <v>3.0157142857142855E-2</v>
      </c>
      <c r="AK25" s="35">
        <f t="shared" si="12"/>
        <v>1.9157142857142859E-2</v>
      </c>
      <c r="AL25">
        <v>3.0099999999999998E-2</v>
      </c>
      <c r="AM25">
        <v>-4.0099999999999997E-2</v>
      </c>
      <c r="AN25">
        <v>-5.0000000000000001E-3</v>
      </c>
      <c r="AO25" s="35">
        <f t="shared" si="13"/>
        <v>6.1243571428571439E-2</v>
      </c>
      <c r="AP25" s="35">
        <f t="shared" si="14"/>
        <v>4.5357142857142853E-2</v>
      </c>
      <c r="AQ25" s="35">
        <f t="shared" si="14"/>
        <v>2.5714285714285769E-4</v>
      </c>
      <c r="AR25">
        <v>3.5000000000000003E-2</v>
      </c>
      <c r="AS25">
        <v>-6.3E-3</v>
      </c>
      <c r="AT25">
        <v>1.1000000000000001E-3</v>
      </c>
      <c r="AU25" s="35">
        <f t="shared" si="15"/>
        <v>1.8114285714285708E-2</v>
      </c>
      <c r="AV25" s="35">
        <f t="shared" si="16"/>
        <v>1.1557142857142858E-2</v>
      </c>
      <c r="AW25" s="35">
        <f t="shared" si="16"/>
        <v>6.3571428571428581E-3</v>
      </c>
      <c r="AX25">
        <v>7.4499999999999997E-2</v>
      </c>
      <c r="AY25">
        <v>-5.5300000000000002E-2</v>
      </c>
      <c r="AZ25">
        <v>-3.7000000000000002E-3</v>
      </c>
      <c r="BA25" s="35">
        <f t="shared" si="17"/>
        <v>4.6700000000000352E-3</v>
      </c>
      <c r="BB25" s="35">
        <f t="shared" si="18"/>
        <v>6.0557142857142858E-2</v>
      </c>
      <c r="BC25" s="35">
        <f t="shared" si="18"/>
        <v>1.5571428571428576E-3</v>
      </c>
    </row>
    <row r="26" spans="1:55" ht="15">
      <c r="A26" s="1">
        <v>20</v>
      </c>
      <c r="B26">
        <v>0.121</v>
      </c>
      <c r="C26">
        <v>-1.6E-2</v>
      </c>
      <c r="D26">
        <v>-8.9999999999999998E-4</v>
      </c>
      <c r="E26" s="34">
        <f t="shared" si="0"/>
        <v>8.3792857142856586E-3</v>
      </c>
      <c r="F26" s="34">
        <f t="shared" si="1"/>
        <v>2.9678571428571429E-2</v>
      </c>
      <c r="G26" s="34">
        <f t="shared" si="2"/>
        <v>4.357142857142858E-3</v>
      </c>
      <c r="H26">
        <v>0.1085</v>
      </c>
      <c r="I26">
        <v>-6.9999999999999999E-4</v>
      </c>
      <c r="J26">
        <v>-5.3E-3</v>
      </c>
      <c r="K26" s="35">
        <f t="shared" si="3"/>
        <v>1.4927142857142819E-2</v>
      </c>
      <c r="L26" s="35">
        <f t="shared" si="4"/>
        <v>4.5571428571428577E-3</v>
      </c>
      <c r="M26" s="35">
        <f t="shared" si="4"/>
        <v>1.0557142857142859E-2</v>
      </c>
      <c r="N26">
        <v>0.10340000000000001</v>
      </c>
      <c r="O26">
        <v>-8.0999999999999996E-3</v>
      </c>
      <c r="P26">
        <v>-1.2999999999999999E-2</v>
      </c>
      <c r="Q26" s="35">
        <f t="shared" si="5"/>
        <v>5.8092857142856696E-3</v>
      </c>
      <c r="R26" s="35">
        <f t="shared" si="6"/>
        <v>1.3357142857142857E-2</v>
      </c>
      <c r="S26" s="35">
        <f t="shared" si="6"/>
        <v>1.8257142857142857E-2</v>
      </c>
      <c r="T26">
        <v>0.107</v>
      </c>
      <c r="U26">
        <v>-2.3E-3</v>
      </c>
      <c r="V26">
        <v>-3.3E-3</v>
      </c>
      <c r="W26" s="35">
        <f t="shared" si="7"/>
        <v>3.3449999999999452E-3</v>
      </c>
      <c r="X26" s="35">
        <f t="shared" si="8"/>
        <v>2.9571428571428578E-3</v>
      </c>
      <c r="Y26" s="35">
        <f t="shared" si="8"/>
        <v>1.9571428571428578E-3</v>
      </c>
      <c r="Z26">
        <v>5.3499999999999999E-2</v>
      </c>
      <c r="AA26">
        <v>-2.0799999999999999E-2</v>
      </c>
      <c r="AB26">
        <v>1.6E-2</v>
      </c>
      <c r="AC26" s="35">
        <f t="shared" si="9"/>
        <v>1.0569999999999989E-2</v>
      </c>
      <c r="AD26" s="35">
        <f t="shared" si="10"/>
        <v>2.6057142857142855E-2</v>
      </c>
      <c r="AE26" s="35">
        <f t="shared" si="10"/>
        <v>2.1257142857142856E-2</v>
      </c>
      <c r="AF26">
        <v>0.105</v>
      </c>
      <c r="AG26">
        <v>-0.03</v>
      </c>
      <c r="AH26">
        <v>-1.8100000000000002E-2</v>
      </c>
      <c r="AI26" s="35">
        <f t="shared" si="11"/>
        <v>1.7078571428571221E-3</v>
      </c>
      <c r="AJ26" s="35">
        <f t="shared" si="12"/>
        <v>3.5257142857142855E-2</v>
      </c>
      <c r="AK26" s="35">
        <f t="shared" si="12"/>
        <v>2.3357142857142861E-2</v>
      </c>
      <c r="AL26">
        <v>5.74E-2</v>
      </c>
      <c r="AM26">
        <v>-1.6999999999999999E-3</v>
      </c>
      <c r="AN26">
        <v>-1E-3</v>
      </c>
      <c r="AO26" s="35">
        <f t="shared" si="13"/>
        <v>3.3943571428571441E-2</v>
      </c>
      <c r="AP26" s="35">
        <f t="shared" si="14"/>
        <v>3.5571428571428577E-3</v>
      </c>
      <c r="AQ26" s="35">
        <f t="shared" si="14"/>
        <v>4.2571428571428578E-3</v>
      </c>
      <c r="AR26">
        <v>2.52E-2</v>
      </c>
      <c r="AS26">
        <v>-3.4700000000000002E-2</v>
      </c>
      <c r="AT26">
        <v>-4.1999999999999997E-3</v>
      </c>
      <c r="AU26" s="35">
        <f t="shared" si="15"/>
        <v>2.7914285714285711E-2</v>
      </c>
      <c r="AV26" s="35">
        <f t="shared" si="16"/>
        <v>3.9957142857142858E-2</v>
      </c>
      <c r="AW26" s="35">
        <f t="shared" si="16"/>
        <v>1.0571428571428581E-3</v>
      </c>
      <c r="AX26">
        <v>7.6200000000000004E-2</v>
      </c>
      <c r="AY26">
        <v>-4.4200000000000003E-2</v>
      </c>
      <c r="AZ26">
        <v>-4.1999999999999997E-3</v>
      </c>
      <c r="BA26" s="35">
        <f t="shared" si="17"/>
        <v>2.9700000000000282E-3</v>
      </c>
      <c r="BB26" s="35">
        <f t="shared" si="18"/>
        <v>4.9457142857142859E-2</v>
      </c>
      <c r="BC26" s="35">
        <f t="shared" si="18"/>
        <v>1.0571428571428581E-3</v>
      </c>
    </row>
    <row r="27" spans="1:55" ht="15">
      <c r="A27" s="1">
        <v>21</v>
      </c>
      <c r="B27">
        <v>0.11609999999999999</v>
      </c>
      <c r="C27">
        <v>-1.6500000000000001E-2</v>
      </c>
      <c r="D27">
        <v>-1.6000000000000001E-3</v>
      </c>
      <c r="E27" s="34">
        <f t="shared" si="0"/>
        <v>3.479285714285657E-3</v>
      </c>
      <c r="F27" s="34">
        <f t="shared" si="1"/>
        <v>3.017857142857143E-2</v>
      </c>
      <c r="G27" s="34">
        <f t="shared" si="2"/>
        <v>3.6571428571428579E-3</v>
      </c>
      <c r="H27">
        <v>9.9900000000000003E-2</v>
      </c>
      <c r="I27">
        <v>-1.5699999999999999E-2</v>
      </c>
      <c r="J27">
        <v>-8.6999999999999994E-3</v>
      </c>
      <c r="K27" s="35">
        <f t="shared" si="3"/>
        <v>6.3271428571428229E-3</v>
      </c>
      <c r="L27" s="35">
        <f t="shared" si="4"/>
        <v>2.0957142857142855E-2</v>
      </c>
      <c r="M27" s="35">
        <f t="shared" si="4"/>
        <v>1.3957142857142857E-2</v>
      </c>
      <c r="N27">
        <v>0.1062</v>
      </c>
      <c r="O27">
        <v>-2.3800000000000002E-2</v>
      </c>
      <c r="P27">
        <v>-1.35E-2</v>
      </c>
      <c r="Q27" s="35">
        <f t="shared" si="5"/>
        <v>3.0092857142856727E-3</v>
      </c>
      <c r="R27" s="35">
        <f t="shared" si="6"/>
        <v>2.9057142857142858E-2</v>
      </c>
      <c r="S27" s="35">
        <f t="shared" si="6"/>
        <v>1.8757142857142858E-2</v>
      </c>
      <c r="T27">
        <v>0.1045</v>
      </c>
      <c r="U27">
        <v>-6.4999999999999997E-3</v>
      </c>
      <c r="V27">
        <v>4.1000000000000003E-3</v>
      </c>
      <c r="W27" s="35">
        <f t="shared" si="7"/>
        <v>8.4499999999994302E-4</v>
      </c>
      <c r="X27" s="35">
        <f t="shared" si="8"/>
        <v>1.1757142857142858E-2</v>
      </c>
      <c r="Y27" s="35">
        <f t="shared" si="8"/>
        <v>9.357142857142859E-3</v>
      </c>
      <c r="Z27">
        <v>7.1400000000000005E-2</v>
      </c>
      <c r="AA27">
        <v>-2.46E-2</v>
      </c>
      <c r="AB27">
        <v>5.4000000000000003E-3</v>
      </c>
      <c r="AC27" s="35">
        <f t="shared" si="9"/>
        <v>7.3300000000000171E-3</v>
      </c>
      <c r="AD27" s="35">
        <f t="shared" si="10"/>
        <v>2.985714285714286E-2</v>
      </c>
      <c r="AE27" s="35">
        <f t="shared" si="10"/>
        <v>1.0657142857142858E-2</v>
      </c>
      <c r="AF27">
        <v>0.1047</v>
      </c>
      <c r="AG27">
        <v>-3.32E-2</v>
      </c>
      <c r="AH27">
        <v>-1.67E-2</v>
      </c>
      <c r="AI27" s="35">
        <f t="shared" si="11"/>
        <v>2.0078571428571168E-3</v>
      </c>
      <c r="AJ27" s="35">
        <f t="shared" si="12"/>
        <v>3.8457142857142856E-2</v>
      </c>
      <c r="AK27" s="35">
        <f t="shared" si="12"/>
        <v>2.1957142857142856E-2</v>
      </c>
      <c r="AL27">
        <v>7.3499999999999996E-2</v>
      </c>
      <c r="AM27">
        <v>-2.7199999999999998E-2</v>
      </c>
      <c r="AN27">
        <v>-6.4000000000000003E-3</v>
      </c>
      <c r="AO27" s="35">
        <f t="shared" si="13"/>
        <v>1.7843571428571445E-2</v>
      </c>
      <c r="AP27" s="35">
        <f t="shared" si="14"/>
        <v>3.2457142857142858E-2</v>
      </c>
      <c r="AQ27" s="35">
        <f t="shared" si="14"/>
        <v>1.1657142857142859E-2</v>
      </c>
      <c r="AR27">
        <v>5.2299999999999999E-2</v>
      </c>
      <c r="AS27">
        <v>-5.3E-3</v>
      </c>
      <c r="AT27">
        <v>-8.6E-3</v>
      </c>
      <c r="AU27" s="35">
        <f t="shared" si="15"/>
        <v>8.1428571428571184E-4</v>
      </c>
      <c r="AV27" s="35">
        <f t="shared" si="16"/>
        <v>1.0557142857142859E-2</v>
      </c>
      <c r="AW27" s="35">
        <f t="shared" si="16"/>
        <v>1.3857142857142858E-2</v>
      </c>
      <c r="AX27">
        <v>6.0199999999999997E-2</v>
      </c>
      <c r="AY27">
        <v>-3.7600000000000001E-2</v>
      </c>
      <c r="AZ27">
        <v>-2.2000000000000001E-3</v>
      </c>
      <c r="BA27" s="35">
        <f t="shared" si="17"/>
        <v>1.8970000000000035E-2</v>
      </c>
      <c r="BB27" s="35">
        <f t="shared" si="18"/>
        <v>4.2857142857142858E-2</v>
      </c>
      <c r="BC27" s="35">
        <f t="shared" si="18"/>
        <v>3.0571428571428577E-3</v>
      </c>
    </row>
    <row r="28" spans="1:55" ht="15">
      <c r="A28" s="1">
        <v>22</v>
      </c>
      <c r="B28">
        <v>0.1142</v>
      </c>
      <c r="C28">
        <v>-1.9300000000000001E-2</v>
      </c>
      <c r="D28">
        <v>-1.8E-3</v>
      </c>
      <c r="E28" s="34">
        <f t="shared" si="0"/>
        <v>1.5792857142856581E-3</v>
      </c>
      <c r="F28" s="34">
        <f t="shared" si="1"/>
        <v>3.2978571428571427E-2</v>
      </c>
      <c r="G28" s="34">
        <f t="shared" si="2"/>
        <v>3.4571428571428578E-3</v>
      </c>
      <c r="H28">
        <v>0.1056</v>
      </c>
      <c r="I28">
        <v>-2.1700000000000001E-2</v>
      </c>
      <c r="J28">
        <v>-1.83E-2</v>
      </c>
      <c r="K28" s="35">
        <f t="shared" si="3"/>
        <v>1.202714285714282E-2</v>
      </c>
      <c r="L28" s="35">
        <f t="shared" si="4"/>
        <v>2.695714285714286E-2</v>
      </c>
      <c r="M28" s="35">
        <f t="shared" si="4"/>
        <v>2.355714285714286E-2</v>
      </c>
      <c r="N28">
        <v>0.1038</v>
      </c>
      <c r="O28">
        <v>-2.06E-2</v>
      </c>
      <c r="P28">
        <v>-1.38E-2</v>
      </c>
      <c r="Q28" s="35">
        <f t="shared" si="5"/>
        <v>5.4092857142856721E-3</v>
      </c>
      <c r="R28" s="35">
        <f t="shared" si="6"/>
        <v>2.5857142857142856E-2</v>
      </c>
      <c r="S28" s="35">
        <f t="shared" si="6"/>
        <v>1.9057142857142856E-2</v>
      </c>
      <c r="T28">
        <v>8.8700000000000001E-2</v>
      </c>
      <c r="U28">
        <v>-9.4999999999999998E-3</v>
      </c>
      <c r="V28">
        <v>7.1999999999999998E-3</v>
      </c>
      <c r="W28" s="35">
        <f t="shared" si="7"/>
        <v>1.4955000000000052E-2</v>
      </c>
      <c r="X28" s="35">
        <f t="shared" si="8"/>
        <v>1.4757142857142858E-2</v>
      </c>
      <c r="Y28" s="35">
        <f t="shared" si="8"/>
        <v>1.2457142857142858E-2</v>
      </c>
      <c r="Z28">
        <v>4.99E-2</v>
      </c>
      <c r="AA28">
        <v>-3.8999999999999998E-3</v>
      </c>
      <c r="AB28">
        <v>5.8999999999999999E-3</v>
      </c>
      <c r="AC28" s="35">
        <f t="shared" si="9"/>
        <v>1.4169999999999988E-2</v>
      </c>
      <c r="AD28" s="35">
        <f t="shared" si="10"/>
        <v>1.357142857142858E-3</v>
      </c>
      <c r="AE28" s="35">
        <f t="shared" si="10"/>
        <v>1.1157142857142859E-2</v>
      </c>
      <c r="AF28">
        <v>9.06E-2</v>
      </c>
      <c r="AG28">
        <v>-4.07E-2</v>
      </c>
      <c r="AH28">
        <v>-1.44E-2</v>
      </c>
      <c r="AI28" s="35">
        <f t="shared" si="11"/>
        <v>1.6107857142857118E-2</v>
      </c>
      <c r="AJ28" s="35">
        <f t="shared" si="12"/>
        <v>4.5957142857142856E-2</v>
      </c>
      <c r="AK28" s="35">
        <f t="shared" si="12"/>
        <v>1.9657142857142859E-2</v>
      </c>
      <c r="AL28">
        <v>7.5200000000000003E-2</v>
      </c>
      <c r="AM28">
        <v>-9.5999999999999992E-3</v>
      </c>
      <c r="AN28">
        <v>-2.7000000000000001E-3</v>
      </c>
      <c r="AO28" s="35">
        <f t="shared" si="13"/>
        <v>1.6143571428571438E-2</v>
      </c>
      <c r="AP28" s="35">
        <f t="shared" si="14"/>
        <v>1.4857142857142857E-2</v>
      </c>
      <c r="AQ28" s="35">
        <f t="shared" si="14"/>
        <v>2.5571428571428577E-3</v>
      </c>
      <c r="AR28">
        <v>5.4300000000000001E-2</v>
      </c>
      <c r="AS28">
        <v>1.46E-2</v>
      </c>
      <c r="AT28">
        <v>-7.1000000000000004E-3</v>
      </c>
      <c r="AU28" s="35">
        <f t="shared" si="15"/>
        <v>1.1857142857142899E-3</v>
      </c>
      <c r="AV28" s="35">
        <f t="shared" si="16"/>
        <v>1.9857142857142858E-2</v>
      </c>
      <c r="AW28" s="35">
        <f t="shared" si="16"/>
        <v>1.2357142857142858E-2</v>
      </c>
      <c r="AX28">
        <v>7.2300000000000003E-2</v>
      </c>
      <c r="AY28">
        <v>-3.0099999999999998E-2</v>
      </c>
      <c r="AZ28">
        <v>-1.2999999999999999E-3</v>
      </c>
      <c r="BA28" s="35">
        <f t="shared" si="17"/>
        <v>6.8700000000000289E-3</v>
      </c>
      <c r="BB28" s="35">
        <f t="shared" si="18"/>
        <v>3.5357142857142858E-2</v>
      </c>
      <c r="BC28" s="35">
        <f t="shared" si="18"/>
        <v>3.9571428571428579E-3</v>
      </c>
    </row>
    <row r="29" spans="1:55" ht="15">
      <c r="A29" s="1">
        <v>23</v>
      </c>
      <c r="B29">
        <v>0.1181</v>
      </c>
      <c r="C29">
        <v>-2.5899999999999999E-2</v>
      </c>
      <c r="D29">
        <v>1.1000000000000001E-3</v>
      </c>
      <c r="E29" s="34">
        <f t="shared" si="0"/>
        <v>5.4792857142856588E-3</v>
      </c>
      <c r="F29" s="34">
        <f t="shared" si="1"/>
        <v>3.9578571428571428E-2</v>
      </c>
      <c r="G29" s="34">
        <f t="shared" si="2"/>
        <v>6.3571428571428581E-3</v>
      </c>
      <c r="H29">
        <v>0.1142</v>
      </c>
      <c r="I29">
        <v>-2.1399999999999999E-2</v>
      </c>
      <c r="J29">
        <v>1.0200000000000001E-2</v>
      </c>
      <c r="K29" s="35">
        <f t="shared" si="3"/>
        <v>2.0627142857142816E-2</v>
      </c>
      <c r="L29" s="35">
        <f t="shared" si="4"/>
        <v>2.6657142857142858E-2</v>
      </c>
      <c r="M29" s="35">
        <f t="shared" si="4"/>
        <v>1.5457142857142859E-2</v>
      </c>
      <c r="N29">
        <v>0.10730000000000001</v>
      </c>
      <c r="O29">
        <v>-2.5600000000000001E-2</v>
      </c>
      <c r="P29">
        <v>-1.37E-2</v>
      </c>
      <c r="Q29" s="35">
        <f t="shared" si="5"/>
        <v>1.909285714285669E-3</v>
      </c>
      <c r="R29" s="35">
        <f t="shared" si="6"/>
        <v>3.0857142857142861E-2</v>
      </c>
      <c r="S29" s="35">
        <f t="shared" si="6"/>
        <v>1.895714285714286E-2</v>
      </c>
      <c r="T29">
        <v>9.7600000000000006E-2</v>
      </c>
      <c r="U29">
        <v>-1.4E-3</v>
      </c>
      <c r="V29">
        <v>1E-3</v>
      </c>
      <c r="W29" s="35">
        <f t="shared" si="7"/>
        <v>6.0550000000000465E-3</v>
      </c>
      <c r="X29" s="35">
        <f t="shared" si="8"/>
        <v>3.8571428571428576E-3</v>
      </c>
      <c r="Y29" s="35">
        <f t="shared" si="8"/>
        <v>6.2571428571428578E-3</v>
      </c>
      <c r="Z29">
        <v>4.82E-2</v>
      </c>
      <c r="AA29">
        <v>9.2999999999999992E-3</v>
      </c>
      <c r="AB29">
        <v>2.8E-3</v>
      </c>
      <c r="AC29" s="35">
        <f t="shared" si="9"/>
        <v>1.5869999999999988E-2</v>
      </c>
      <c r="AD29" s="35">
        <f t="shared" si="10"/>
        <v>1.4557142857142857E-2</v>
      </c>
      <c r="AE29" s="35">
        <f t="shared" si="10"/>
        <v>8.0571428571428582E-3</v>
      </c>
      <c r="AF29">
        <v>9.01E-2</v>
      </c>
      <c r="AG29">
        <v>-3.1899999999999998E-2</v>
      </c>
      <c r="AH29">
        <v>-5.7000000000000002E-3</v>
      </c>
      <c r="AI29" s="35">
        <f t="shared" si="11"/>
        <v>1.6607857142857119E-2</v>
      </c>
      <c r="AJ29" s="35">
        <f t="shared" si="12"/>
        <v>3.7157142857142854E-2</v>
      </c>
      <c r="AK29" s="35">
        <f t="shared" si="12"/>
        <v>1.0957142857142858E-2</v>
      </c>
      <c r="AL29">
        <v>8.5999999999999993E-2</v>
      </c>
      <c r="AM29">
        <v>-1.15E-2</v>
      </c>
      <c r="AN29">
        <v>-3.8999999999999998E-3</v>
      </c>
      <c r="AO29" s="35">
        <f t="shared" si="13"/>
        <v>5.3435714285714475E-3</v>
      </c>
      <c r="AP29" s="35">
        <f t="shared" si="14"/>
        <v>1.6757142857142859E-2</v>
      </c>
      <c r="AQ29" s="35">
        <f t="shared" si="14"/>
        <v>1.357142857142858E-3</v>
      </c>
      <c r="AR29">
        <v>7.8E-2</v>
      </c>
      <c r="AS29">
        <v>2.8E-3</v>
      </c>
      <c r="AT29">
        <v>6.1000000000000004E-3</v>
      </c>
      <c r="AU29" s="35">
        <f t="shared" si="15"/>
        <v>2.4885714285714289E-2</v>
      </c>
      <c r="AV29" s="35">
        <f t="shared" si="16"/>
        <v>8.0571428571428582E-3</v>
      </c>
      <c r="AW29" s="35">
        <f t="shared" si="16"/>
        <v>1.1357142857142857E-2</v>
      </c>
      <c r="AX29">
        <v>7.4200000000000002E-2</v>
      </c>
      <c r="AY29">
        <v>-5.1200000000000002E-2</v>
      </c>
      <c r="AZ29">
        <v>-5.3E-3</v>
      </c>
      <c r="BA29" s="35">
        <f t="shared" si="17"/>
        <v>4.9700000000000299E-3</v>
      </c>
      <c r="BB29" s="35">
        <f t="shared" si="18"/>
        <v>5.6457142857142859E-2</v>
      </c>
      <c r="BC29" s="35">
        <f t="shared" si="18"/>
        <v>1.0557142857142859E-2</v>
      </c>
    </row>
    <row r="30" spans="1:55" ht="15">
      <c r="A30" s="1">
        <v>24</v>
      </c>
      <c r="B30">
        <v>0.1225</v>
      </c>
      <c r="C30">
        <v>-2.1600000000000001E-2</v>
      </c>
      <c r="D30">
        <v>1.4E-3</v>
      </c>
      <c r="E30" s="34">
        <f t="shared" si="0"/>
        <v>9.8792857142856599E-3</v>
      </c>
      <c r="F30" s="34">
        <f t="shared" si="1"/>
        <v>3.527857142857143E-2</v>
      </c>
      <c r="G30" s="34">
        <f t="shared" si="2"/>
        <v>6.657142857142858E-3</v>
      </c>
      <c r="H30">
        <v>9.0399999999999994E-2</v>
      </c>
      <c r="I30">
        <v>-1.7500000000000002E-2</v>
      </c>
      <c r="J30">
        <v>1.7600000000000001E-2</v>
      </c>
      <c r="K30" s="35">
        <f t="shared" si="3"/>
        <v>3.1728571428571856E-3</v>
      </c>
      <c r="L30" s="35">
        <f t="shared" si="4"/>
        <v>2.2757142857142858E-2</v>
      </c>
      <c r="M30" s="35">
        <f t="shared" si="4"/>
        <v>2.2857142857142861E-2</v>
      </c>
      <c r="N30">
        <v>0.10639999999999999</v>
      </c>
      <c r="O30">
        <v>-1.7100000000000001E-2</v>
      </c>
      <c r="P30">
        <v>-1.3299999999999999E-2</v>
      </c>
      <c r="Q30" s="35">
        <f t="shared" si="5"/>
        <v>2.8092857142856809E-3</v>
      </c>
      <c r="R30" s="35">
        <f t="shared" si="6"/>
        <v>2.235714285714286E-2</v>
      </c>
      <c r="S30" s="35">
        <f t="shared" si="6"/>
        <v>1.8557142857142855E-2</v>
      </c>
      <c r="T30">
        <v>8.7599999999999997E-2</v>
      </c>
      <c r="U30">
        <v>-1.5100000000000001E-2</v>
      </c>
      <c r="V30">
        <v>8.9999999999999998E-4</v>
      </c>
      <c r="W30" s="35">
        <f t="shared" si="7"/>
        <v>1.6055000000000055E-2</v>
      </c>
      <c r="X30" s="35">
        <f t="shared" si="8"/>
        <v>2.0357142857142858E-2</v>
      </c>
      <c r="Y30" s="35">
        <f t="shared" si="8"/>
        <v>6.1571428571428576E-3</v>
      </c>
      <c r="Z30">
        <v>4.0599999999999997E-2</v>
      </c>
      <c r="AA30">
        <v>1.2200000000000001E-2</v>
      </c>
      <c r="AB30">
        <v>-1.2800000000000001E-2</v>
      </c>
      <c r="AC30" s="35">
        <f t="shared" si="9"/>
        <v>2.3469999999999991E-2</v>
      </c>
      <c r="AD30" s="35">
        <f t="shared" si="10"/>
        <v>1.7457142857142859E-2</v>
      </c>
      <c r="AE30" s="35">
        <f t="shared" si="10"/>
        <v>1.8057142857142858E-2</v>
      </c>
      <c r="AF30">
        <v>8.2699999999999996E-2</v>
      </c>
      <c r="AG30">
        <v>-3.7999999999999999E-2</v>
      </c>
      <c r="AH30">
        <v>-5.7000000000000002E-3</v>
      </c>
      <c r="AI30" s="35">
        <f t="shared" si="11"/>
        <v>2.4007857142857122E-2</v>
      </c>
      <c r="AJ30" s="35">
        <f t="shared" si="12"/>
        <v>4.3257142857142855E-2</v>
      </c>
      <c r="AK30" s="35">
        <f t="shared" si="12"/>
        <v>1.0957142857142858E-2</v>
      </c>
      <c r="AL30">
        <v>0.1007</v>
      </c>
      <c r="AM30">
        <v>1.18E-2</v>
      </c>
      <c r="AN30">
        <v>8.8999999999999999E-3</v>
      </c>
      <c r="AO30" s="35">
        <f t="shared" si="13"/>
        <v>9.3564285714285572E-3</v>
      </c>
      <c r="AP30" s="35">
        <f t="shared" si="14"/>
        <v>1.7057142857142858E-2</v>
      </c>
      <c r="AQ30" s="35">
        <f t="shared" si="14"/>
        <v>1.4157142857142858E-2</v>
      </c>
      <c r="AR30">
        <v>5.4699999999999999E-2</v>
      </c>
      <c r="AS30">
        <v>-1.55E-2</v>
      </c>
      <c r="AT30">
        <v>1.8800000000000001E-2</v>
      </c>
      <c r="AU30" s="35">
        <f t="shared" si="15"/>
        <v>1.5857142857142875E-3</v>
      </c>
      <c r="AV30" s="35">
        <f t="shared" si="16"/>
        <v>2.0757142857142856E-2</v>
      </c>
      <c r="AW30" s="35">
        <f t="shared" si="16"/>
        <v>2.405714285714286E-2</v>
      </c>
      <c r="AX30">
        <v>7.9000000000000001E-2</v>
      </c>
      <c r="AY30">
        <v>-5.6300000000000003E-2</v>
      </c>
      <c r="AZ30">
        <v>-9.1999999999999998E-3</v>
      </c>
      <c r="BA30" s="35">
        <f t="shared" si="17"/>
        <v>1.7000000000003124E-4</v>
      </c>
      <c r="BB30" s="35">
        <f t="shared" si="18"/>
        <v>6.1557142857142859E-2</v>
      </c>
      <c r="BC30" s="35">
        <f t="shared" si="18"/>
        <v>1.4457142857142858E-2</v>
      </c>
    </row>
    <row r="31" spans="1:55" ht="15">
      <c r="A31" s="1">
        <v>25</v>
      </c>
      <c r="B31">
        <v>0.1137</v>
      </c>
      <c r="C31">
        <v>-2.46E-2</v>
      </c>
      <c r="D31">
        <v>1.6999999999999999E-3</v>
      </c>
      <c r="E31" s="34">
        <f t="shared" si="0"/>
        <v>1.0792857142856577E-3</v>
      </c>
      <c r="F31" s="34">
        <f t="shared" si="1"/>
        <v>3.8278571428571426E-2</v>
      </c>
      <c r="G31" s="34">
        <f t="shared" si="2"/>
        <v>6.9571428571428579E-3</v>
      </c>
      <c r="H31">
        <v>9.5100000000000004E-2</v>
      </c>
      <c r="I31">
        <v>-1.7299999999999999E-2</v>
      </c>
      <c r="J31">
        <v>2.1000000000000001E-2</v>
      </c>
      <c r="K31" s="35">
        <f t="shared" si="3"/>
        <v>1.5271428571428242E-3</v>
      </c>
      <c r="L31" s="35">
        <f t="shared" si="4"/>
        <v>2.2557142857142859E-2</v>
      </c>
      <c r="M31" s="35">
        <f t="shared" si="4"/>
        <v>2.6257142857142861E-2</v>
      </c>
      <c r="N31">
        <v>0.107</v>
      </c>
      <c r="O31">
        <v>-2.01E-2</v>
      </c>
      <c r="P31">
        <v>-1.2200000000000001E-2</v>
      </c>
      <c r="Q31" s="35">
        <f t="shared" si="5"/>
        <v>2.2092857142856775E-3</v>
      </c>
      <c r="R31" s="35">
        <f t="shared" si="6"/>
        <v>2.5357142857142856E-2</v>
      </c>
      <c r="S31" s="35">
        <f t="shared" si="6"/>
        <v>1.7457142857142859E-2</v>
      </c>
      <c r="T31">
        <v>9.8599999999999993E-2</v>
      </c>
      <c r="U31">
        <v>-7.4000000000000003E-3</v>
      </c>
      <c r="V31">
        <v>1.6999999999999999E-3</v>
      </c>
      <c r="W31" s="35">
        <f t="shared" si="7"/>
        <v>5.0550000000000594E-3</v>
      </c>
      <c r="X31" s="35">
        <f t="shared" si="8"/>
        <v>1.2657142857142858E-2</v>
      </c>
      <c r="Y31" s="35">
        <f t="shared" si="8"/>
        <v>6.9571428571428579E-3</v>
      </c>
      <c r="Z31">
        <v>5.0700000000000002E-2</v>
      </c>
      <c r="AA31">
        <v>-2.5700000000000001E-2</v>
      </c>
      <c r="AB31">
        <v>-6.6E-3</v>
      </c>
      <c r="AC31" s="35">
        <f t="shared" si="9"/>
        <v>1.3369999999999986E-2</v>
      </c>
      <c r="AD31" s="35">
        <f t="shared" si="10"/>
        <v>3.0957142857142857E-2</v>
      </c>
      <c r="AE31" s="35">
        <f t="shared" si="10"/>
        <v>1.1857142857142858E-2</v>
      </c>
      <c r="AF31">
        <v>0.1061</v>
      </c>
      <c r="AG31">
        <v>-3.1099999999999999E-2</v>
      </c>
      <c r="AH31">
        <v>-7.4999999999999997E-3</v>
      </c>
      <c r="AI31" s="35">
        <f t="shared" si="11"/>
        <v>6.0785714285711834E-4</v>
      </c>
      <c r="AJ31" s="35">
        <f t="shared" si="12"/>
        <v>3.6357142857142859E-2</v>
      </c>
      <c r="AK31" s="35">
        <f t="shared" si="12"/>
        <v>1.2757142857142858E-2</v>
      </c>
      <c r="AL31">
        <v>9.9099999999999994E-2</v>
      </c>
      <c r="AM31">
        <v>8.8999999999999999E-3</v>
      </c>
      <c r="AN31">
        <v>4.7999999999999996E-3</v>
      </c>
      <c r="AO31" s="35">
        <f t="shared" si="13"/>
        <v>7.756428571428553E-3</v>
      </c>
      <c r="AP31" s="35">
        <f t="shared" si="14"/>
        <v>1.4157142857142858E-2</v>
      </c>
      <c r="AQ31" s="35">
        <f t="shared" si="14"/>
        <v>1.0057142857142858E-2</v>
      </c>
      <c r="AR31">
        <v>6.0100000000000001E-2</v>
      </c>
      <c r="AS31">
        <v>2.9899999999999999E-2</v>
      </c>
      <c r="AT31">
        <v>1.01E-2</v>
      </c>
      <c r="AU31" s="35">
        <f t="shared" si="15"/>
        <v>6.9857142857142895E-3</v>
      </c>
      <c r="AV31" s="35">
        <f t="shared" si="16"/>
        <v>3.5157142857142859E-2</v>
      </c>
      <c r="AW31" s="35">
        <f t="shared" si="16"/>
        <v>1.5357142857142857E-2</v>
      </c>
      <c r="AX31">
        <v>8.8800000000000004E-2</v>
      </c>
      <c r="AY31">
        <v>-7.6499999999999999E-2</v>
      </c>
      <c r="AZ31">
        <v>-8.2000000000000007E-3</v>
      </c>
      <c r="BA31" s="35">
        <f t="shared" si="17"/>
        <v>9.6299999999999719E-3</v>
      </c>
      <c r="BB31" s="35">
        <f t="shared" si="18"/>
        <v>8.1757142857142862E-2</v>
      </c>
      <c r="BC31" s="35">
        <f t="shared" si="18"/>
        <v>1.3457142857142858E-2</v>
      </c>
    </row>
    <row r="32" spans="1:55" ht="15">
      <c r="A32" s="1">
        <v>26</v>
      </c>
      <c r="B32">
        <v>0.1163</v>
      </c>
      <c r="C32">
        <v>-2.4299999999999999E-2</v>
      </c>
      <c r="D32">
        <v>2.7000000000000001E-3</v>
      </c>
      <c r="E32" s="34">
        <f t="shared" si="0"/>
        <v>3.6792857142856628E-3</v>
      </c>
      <c r="F32" s="34">
        <f t="shared" si="1"/>
        <v>3.7978571428571424E-2</v>
      </c>
      <c r="G32" s="34">
        <f t="shared" si="2"/>
        <v>7.9571428571428571E-3</v>
      </c>
      <c r="H32">
        <v>0.1067</v>
      </c>
      <c r="I32">
        <v>-1.8E-3</v>
      </c>
      <c r="J32">
        <v>4.7000000000000002E-3</v>
      </c>
      <c r="K32" s="35">
        <f t="shared" si="3"/>
        <v>1.3127142857142823E-2</v>
      </c>
      <c r="L32" s="35">
        <f t="shared" si="4"/>
        <v>3.4571428571428578E-3</v>
      </c>
      <c r="M32" s="35">
        <f t="shared" si="4"/>
        <v>9.9571428571428588E-3</v>
      </c>
      <c r="N32">
        <v>0.10100000000000001</v>
      </c>
      <c r="O32">
        <v>-2.06E-2</v>
      </c>
      <c r="P32">
        <v>-1.5E-3</v>
      </c>
      <c r="Q32" s="35">
        <f t="shared" si="5"/>
        <v>8.209285714285669E-3</v>
      </c>
      <c r="R32" s="35">
        <f t="shared" si="6"/>
        <v>2.5857142857142856E-2</v>
      </c>
      <c r="S32" s="35">
        <f t="shared" si="6"/>
        <v>3.7571428571428578E-3</v>
      </c>
      <c r="T32">
        <v>0.11459999999999999</v>
      </c>
      <c r="U32">
        <v>-5.3E-3</v>
      </c>
      <c r="V32">
        <v>3.8999999999999998E-3</v>
      </c>
      <c r="W32" s="35">
        <f t="shared" si="7"/>
        <v>1.0944999999999941E-2</v>
      </c>
      <c r="X32" s="35">
        <f t="shared" si="8"/>
        <v>1.0557142857142859E-2</v>
      </c>
      <c r="Y32" s="35">
        <f t="shared" si="8"/>
        <v>9.1571428571428568E-3</v>
      </c>
      <c r="Z32">
        <v>6.1199999999999997E-2</v>
      </c>
      <c r="AA32">
        <v>-1.9199999999999998E-2</v>
      </c>
      <c r="AB32">
        <v>1.66E-2</v>
      </c>
      <c r="AC32" s="35">
        <f t="shared" si="9"/>
        <v>2.8699999999999906E-3</v>
      </c>
      <c r="AD32" s="35">
        <f t="shared" si="10"/>
        <v>2.4457142857142858E-2</v>
      </c>
      <c r="AE32" s="35">
        <f t="shared" si="10"/>
        <v>2.185714285714286E-2</v>
      </c>
      <c r="AF32">
        <v>9.9099999999999994E-2</v>
      </c>
      <c r="AG32">
        <v>-2.8400000000000002E-2</v>
      </c>
      <c r="AH32">
        <v>-5.8999999999999999E-3</v>
      </c>
      <c r="AI32" s="35">
        <f t="shared" si="11"/>
        <v>7.6078571428571246E-3</v>
      </c>
      <c r="AJ32" s="35">
        <f t="shared" si="12"/>
        <v>3.3657142857142858E-2</v>
      </c>
      <c r="AK32" s="35">
        <f t="shared" si="12"/>
        <v>1.1157142857142859E-2</v>
      </c>
      <c r="AL32">
        <v>9.0399999999999994E-2</v>
      </c>
      <c r="AM32">
        <v>-5.0000000000000001E-3</v>
      </c>
      <c r="AN32">
        <v>-6.9999999999999999E-4</v>
      </c>
      <c r="AO32" s="35">
        <f t="shared" si="13"/>
        <v>9.4357142857144638E-4</v>
      </c>
      <c r="AP32" s="35">
        <f t="shared" si="14"/>
        <v>2.5714285714285769E-4</v>
      </c>
      <c r="AQ32" s="35">
        <f t="shared" si="14"/>
        <v>4.5571428571428577E-3</v>
      </c>
      <c r="AR32">
        <v>3.5499999999999997E-2</v>
      </c>
      <c r="AS32">
        <v>-1.54E-2</v>
      </c>
      <c r="AT32">
        <v>1.44E-2</v>
      </c>
      <c r="AU32" s="35">
        <f t="shared" si="15"/>
        <v>1.7614285714285714E-2</v>
      </c>
      <c r="AV32" s="35">
        <f t="shared" si="16"/>
        <v>2.065714285714286E-2</v>
      </c>
      <c r="AW32" s="35">
        <f t="shared" si="16"/>
        <v>1.9657142857142859E-2</v>
      </c>
      <c r="AX32">
        <v>7.7299999999999994E-2</v>
      </c>
      <c r="AY32">
        <v>-5.1200000000000002E-2</v>
      </c>
      <c r="AZ32">
        <v>-4.3E-3</v>
      </c>
      <c r="BA32" s="35">
        <f t="shared" si="17"/>
        <v>1.8700000000000383E-3</v>
      </c>
      <c r="BB32" s="35">
        <f t="shared" si="18"/>
        <v>5.6457142857142859E-2</v>
      </c>
      <c r="BC32" s="35">
        <f t="shared" si="18"/>
        <v>9.5714285714285779E-4</v>
      </c>
    </row>
    <row r="33" spans="1:55" ht="15">
      <c r="A33" s="1">
        <v>27</v>
      </c>
      <c r="B33">
        <v>0.12</v>
      </c>
      <c r="C33">
        <v>-1.4E-2</v>
      </c>
      <c r="D33">
        <v>2.2000000000000001E-3</v>
      </c>
      <c r="E33" s="34">
        <f t="shared" si="0"/>
        <v>7.3792857142856577E-3</v>
      </c>
      <c r="F33" s="34">
        <f t="shared" si="1"/>
        <v>2.7678571428571427E-2</v>
      </c>
      <c r="G33" s="34">
        <f t="shared" si="2"/>
        <v>7.4571428571428584E-3</v>
      </c>
      <c r="H33">
        <v>9.0999999999999998E-2</v>
      </c>
      <c r="I33">
        <v>-8.8000000000000005E-3</v>
      </c>
      <c r="J33">
        <v>7.9000000000000008E-3</v>
      </c>
      <c r="K33" s="35">
        <f t="shared" si="3"/>
        <v>2.5728571428571823E-3</v>
      </c>
      <c r="L33" s="35">
        <f t="shared" si="4"/>
        <v>1.4057142857142858E-2</v>
      </c>
      <c r="M33" s="35">
        <f t="shared" si="4"/>
        <v>1.3157142857142859E-2</v>
      </c>
      <c r="N33">
        <v>0.1024</v>
      </c>
      <c r="O33">
        <v>-1.66E-2</v>
      </c>
      <c r="P33">
        <v>-4.4999999999999997E-3</v>
      </c>
      <c r="Q33" s="35">
        <f t="shared" si="5"/>
        <v>6.8092857142856705E-3</v>
      </c>
      <c r="R33" s="35">
        <f t="shared" si="6"/>
        <v>2.185714285714286E-2</v>
      </c>
      <c r="S33" s="35">
        <f t="shared" si="6"/>
        <v>7.5714285714285814E-4</v>
      </c>
      <c r="T33">
        <v>0.10780000000000001</v>
      </c>
      <c r="U33">
        <v>-1.4999999999999999E-2</v>
      </c>
      <c r="V33">
        <v>5.9999999999999995E-4</v>
      </c>
      <c r="W33" s="35">
        <f t="shared" si="7"/>
        <v>4.1449999999999543E-3</v>
      </c>
      <c r="X33" s="35">
        <f t="shared" si="8"/>
        <v>2.0257142857142856E-2</v>
      </c>
      <c r="Y33" s="35">
        <f t="shared" si="8"/>
        <v>5.8571428571428576E-3</v>
      </c>
      <c r="Z33">
        <v>5.7700000000000001E-2</v>
      </c>
      <c r="AA33">
        <v>-8.8000000000000005E-3</v>
      </c>
      <c r="AB33">
        <v>1.61E-2</v>
      </c>
      <c r="AC33" s="35">
        <f t="shared" si="9"/>
        <v>6.3699999999999868E-3</v>
      </c>
      <c r="AD33" s="35">
        <f t="shared" si="10"/>
        <v>1.4057142857142858E-2</v>
      </c>
      <c r="AE33" s="35">
        <f t="shared" si="10"/>
        <v>2.1357142857142859E-2</v>
      </c>
      <c r="AF33">
        <v>9.7199999999999995E-2</v>
      </c>
      <c r="AG33">
        <v>-2.0400000000000001E-2</v>
      </c>
      <c r="AH33">
        <v>-4.8999999999999998E-3</v>
      </c>
      <c r="AI33" s="35">
        <f t="shared" si="11"/>
        <v>9.5078571428571235E-3</v>
      </c>
      <c r="AJ33" s="35">
        <f t="shared" si="12"/>
        <v>2.5657142857142858E-2</v>
      </c>
      <c r="AK33" s="35">
        <f t="shared" si="12"/>
        <v>3.5714285714285796E-4</v>
      </c>
      <c r="AL33">
        <v>9.98E-2</v>
      </c>
      <c r="AM33">
        <v>-1.41E-2</v>
      </c>
      <c r="AN33">
        <v>-5.1000000000000004E-3</v>
      </c>
      <c r="AO33" s="35">
        <f t="shared" si="13"/>
        <v>8.4564285714285592E-3</v>
      </c>
      <c r="AP33" s="35">
        <f t="shared" si="14"/>
        <v>1.9357142857142857E-2</v>
      </c>
      <c r="AQ33" s="35">
        <f t="shared" si="14"/>
        <v>1.5714285714285743E-4</v>
      </c>
      <c r="AR33">
        <v>5.8200000000000002E-2</v>
      </c>
      <c r="AS33">
        <v>-3.7000000000000002E-3</v>
      </c>
      <c r="AT33">
        <v>1.23E-2</v>
      </c>
      <c r="AU33" s="35">
        <f t="shared" si="15"/>
        <v>5.0857142857142906E-3</v>
      </c>
      <c r="AV33" s="35">
        <f t="shared" si="16"/>
        <v>1.5571428571428576E-3</v>
      </c>
      <c r="AW33" s="35">
        <f t="shared" si="16"/>
        <v>1.7557142857142858E-2</v>
      </c>
      <c r="AX33">
        <v>7.2300000000000003E-2</v>
      </c>
      <c r="AY33">
        <v>-5.5899999999999998E-2</v>
      </c>
      <c r="AZ33">
        <v>-3.3E-3</v>
      </c>
      <c r="BA33" s="35">
        <f t="shared" si="17"/>
        <v>6.8700000000000289E-3</v>
      </c>
      <c r="BB33" s="35">
        <f t="shared" si="18"/>
        <v>6.1157142857142854E-2</v>
      </c>
      <c r="BC33" s="35">
        <f t="shared" si="18"/>
        <v>1.9571428571428578E-3</v>
      </c>
    </row>
    <row r="34" spans="1:55" ht="15">
      <c r="A34" s="1">
        <v>28</v>
      </c>
      <c r="B34">
        <v>0.1242</v>
      </c>
      <c r="C34">
        <v>-1.9900000000000001E-2</v>
      </c>
      <c r="D34">
        <v>2.2000000000000001E-3</v>
      </c>
      <c r="E34" s="34">
        <f t="shared" si="0"/>
        <v>1.1579285714285667E-2</v>
      </c>
      <c r="F34" s="34">
        <f t="shared" si="1"/>
        <v>3.357857142857143E-2</v>
      </c>
      <c r="G34" s="34">
        <f t="shared" si="2"/>
        <v>7.4571428571428584E-3</v>
      </c>
      <c r="H34">
        <v>9.1499999999999998E-2</v>
      </c>
      <c r="I34">
        <v>-1.6999999999999999E-3</v>
      </c>
      <c r="J34">
        <v>-1.4E-3</v>
      </c>
      <c r="K34" s="35">
        <f t="shared" si="3"/>
        <v>2.0728571428571818E-3</v>
      </c>
      <c r="L34" s="35">
        <f t="shared" si="4"/>
        <v>3.5571428571428577E-3</v>
      </c>
      <c r="M34" s="35">
        <f t="shared" si="4"/>
        <v>3.8571428571428576E-3</v>
      </c>
      <c r="N34">
        <v>9.9000000000000005E-2</v>
      </c>
      <c r="O34">
        <v>-2.4E-2</v>
      </c>
      <c r="P34">
        <v>-6.3E-3</v>
      </c>
      <c r="Q34" s="35">
        <f t="shared" si="5"/>
        <v>1.0209285714285671E-2</v>
      </c>
      <c r="R34" s="35">
        <f t="shared" si="6"/>
        <v>2.9257142857142857E-2</v>
      </c>
      <c r="S34" s="35">
        <f t="shared" si="6"/>
        <v>1.1557142857142858E-2</v>
      </c>
      <c r="T34">
        <v>0.1129</v>
      </c>
      <c r="U34">
        <v>-1.24E-2</v>
      </c>
      <c r="V34">
        <v>6.9999999999999999E-4</v>
      </c>
      <c r="W34" s="35">
        <f t="shared" si="7"/>
        <v>9.2449999999999477E-3</v>
      </c>
      <c r="X34" s="35">
        <f t="shared" si="8"/>
        <v>1.7657142857142857E-2</v>
      </c>
      <c r="Y34" s="35">
        <f t="shared" si="8"/>
        <v>5.9571428571428579E-3</v>
      </c>
      <c r="Z34">
        <v>7.5899999999999995E-2</v>
      </c>
      <c r="AA34">
        <v>-2.52E-2</v>
      </c>
      <c r="AB34">
        <v>1.41E-2</v>
      </c>
      <c r="AC34" s="35">
        <f t="shared" si="9"/>
        <v>1.1830000000000007E-2</v>
      </c>
      <c r="AD34" s="35">
        <f t="shared" si="10"/>
        <v>3.0457142857142856E-2</v>
      </c>
      <c r="AE34" s="35">
        <f t="shared" si="10"/>
        <v>1.9357142857142857E-2</v>
      </c>
      <c r="AF34">
        <v>0.1026</v>
      </c>
      <c r="AG34">
        <v>-1.84E-2</v>
      </c>
      <c r="AH34">
        <v>-4.7000000000000002E-3</v>
      </c>
      <c r="AI34" s="35">
        <f t="shared" si="11"/>
        <v>4.1078571428571214E-3</v>
      </c>
      <c r="AJ34" s="35">
        <f t="shared" si="12"/>
        <v>2.3657142857142856E-2</v>
      </c>
      <c r="AK34" s="35">
        <f t="shared" si="12"/>
        <v>5.5714285714285761E-4</v>
      </c>
      <c r="AL34">
        <v>9.01E-2</v>
      </c>
      <c r="AM34">
        <v>1.2800000000000001E-2</v>
      </c>
      <c r="AN34">
        <v>-1.9E-3</v>
      </c>
      <c r="AO34" s="35">
        <f t="shared" si="13"/>
        <v>1.2435714285714411E-3</v>
      </c>
      <c r="AP34" s="35">
        <f t="shared" si="14"/>
        <v>1.8057142857142858E-2</v>
      </c>
      <c r="AQ34" s="35">
        <f t="shared" si="14"/>
        <v>3.357142857142858E-3</v>
      </c>
      <c r="AR34">
        <v>4.6399999999999997E-2</v>
      </c>
      <c r="AS34">
        <v>-2.5000000000000001E-2</v>
      </c>
      <c r="AT34">
        <v>1.29E-2</v>
      </c>
      <c r="AU34" s="35">
        <f t="shared" si="15"/>
        <v>6.7142857142857143E-3</v>
      </c>
      <c r="AV34" s="35">
        <f t="shared" si="16"/>
        <v>3.0257142857142857E-2</v>
      </c>
      <c r="AW34" s="35">
        <f t="shared" si="16"/>
        <v>1.8157142857142858E-2</v>
      </c>
      <c r="AX34">
        <v>8.1100000000000005E-2</v>
      </c>
      <c r="AY34">
        <v>-3.5799999999999998E-2</v>
      </c>
      <c r="AZ34">
        <v>-6.9999999999999999E-4</v>
      </c>
      <c r="BA34" s="35">
        <f t="shared" si="17"/>
        <v>1.9299999999999734E-3</v>
      </c>
      <c r="BB34" s="35">
        <f t="shared" si="18"/>
        <v>4.1057142857142855E-2</v>
      </c>
      <c r="BC34" s="35">
        <f t="shared" si="18"/>
        <v>4.5571428571428577E-3</v>
      </c>
    </row>
    <row r="35" spans="1:55" ht="15">
      <c r="A35" s="1">
        <v>29</v>
      </c>
      <c r="B35">
        <v>0.113</v>
      </c>
      <c r="C35">
        <v>-1.3599999999999999E-2</v>
      </c>
      <c r="D35">
        <v>4.0000000000000002E-4</v>
      </c>
      <c r="E35" s="34">
        <f t="shared" si="0"/>
        <v>3.7928571428566538E-4</v>
      </c>
      <c r="F35" s="34">
        <f t="shared" si="1"/>
        <v>7.8571428571427848E-5</v>
      </c>
      <c r="G35" s="34">
        <f t="shared" si="2"/>
        <v>5.657142857142858E-3</v>
      </c>
      <c r="H35">
        <v>0.1026</v>
      </c>
      <c r="I35">
        <v>-1.34E-2</v>
      </c>
      <c r="J35">
        <v>4.0000000000000002E-4</v>
      </c>
      <c r="K35" s="35">
        <f t="shared" si="3"/>
        <v>9.0271428571428169E-3</v>
      </c>
      <c r="L35" s="35">
        <f t="shared" si="4"/>
        <v>1.8657142857142858E-2</v>
      </c>
      <c r="M35" s="35">
        <f t="shared" si="4"/>
        <v>5.657142857142858E-3</v>
      </c>
      <c r="N35">
        <v>9.7699999999999995E-2</v>
      </c>
      <c r="O35">
        <v>-2.1700000000000001E-2</v>
      </c>
      <c r="P35">
        <v>-5.5999999999999999E-3</v>
      </c>
      <c r="Q35" s="35">
        <f t="shared" si="5"/>
        <v>1.150928571428568E-2</v>
      </c>
      <c r="R35" s="35">
        <f t="shared" si="6"/>
        <v>2.695714285714286E-2</v>
      </c>
      <c r="S35" s="35">
        <f t="shared" si="6"/>
        <v>1.0857142857142857E-2</v>
      </c>
      <c r="T35">
        <v>0.1071</v>
      </c>
      <c r="U35">
        <v>-1.9800000000000002E-2</v>
      </c>
      <c r="V35">
        <v>1.8E-3</v>
      </c>
      <c r="W35" s="35">
        <f t="shared" si="7"/>
        <v>3.4449999999999481E-3</v>
      </c>
      <c r="X35" s="35">
        <f t="shared" si="8"/>
        <v>2.5057142857142861E-2</v>
      </c>
      <c r="Y35" s="35">
        <f t="shared" si="8"/>
        <v>7.0571428571428573E-3</v>
      </c>
      <c r="Z35">
        <v>7.3499999999999996E-2</v>
      </c>
      <c r="AA35">
        <v>-1.83E-2</v>
      </c>
      <c r="AB35">
        <v>1.1599999999999999E-2</v>
      </c>
      <c r="AC35" s="35">
        <f t="shared" si="9"/>
        <v>9.4300000000000078E-3</v>
      </c>
      <c r="AD35" s="35">
        <f t="shared" si="10"/>
        <v>2.355714285714286E-2</v>
      </c>
      <c r="AE35" s="35">
        <f t="shared" si="10"/>
        <v>1.6857142857142855E-2</v>
      </c>
      <c r="AF35">
        <v>9.4600000000000004E-2</v>
      </c>
      <c r="AG35">
        <v>-1.24E-2</v>
      </c>
      <c r="AH35">
        <v>-8.8999999999999999E-3</v>
      </c>
      <c r="AI35" s="35">
        <f t="shared" si="11"/>
        <v>1.2107857142857115E-2</v>
      </c>
      <c r="AJ35" s="35">
        <f t="shared" si="12"/>
        <v>1.7657142857142857E-2</v>
      </c>
      <c r="AK35" s="35">
        <f t="shared" si="12"/>
        <v>1.4157142857142858E-2</v>
      </c>
      <c r="AL35">
        <v>7.7799999999999994E-2</v>
      </c>
      <c r="AM35">
        <v>6.0000000000000001E-3</v>
      </c>
      <c r="AN35">
        <v>-1.12E-2</v>
      </c>
      <c r="AO35" s="35">
        <f t="shared" si="13"/>
        <v>1.3543571428571446E-2</v>
      </c>
      <c r="AP35" s="35">
        <f t="shared" si="14"/>
        <v>1.1257142857142858E-2</v>
      </c>
      <c r="AQ35" s="35">
        <f t="shared" si="14"/>
        <v>1.6457142857142858E-2</v>
      </c>
      <c r="AR35">
        <v>5.6000000000000001E-2</v>
      </c>
      <c r="AS35">
        <v>6.6E-3</v>
      </c>
      <c r="AT35">
        <v>6.6E-3</v>
      </c>
      <c r="AU35" s="35">
        <f t="shared" si="15"/>
        <v>2.8857142857142901E-3</v>
      </c>
      <c r="AV35" s="35">
        <f t="shared" si="16"/>
        <v>1.1857142857142858E-2</v>
      </c>
      <c r="AW35" s="35">
        <f t="shared" si="16"/>
        <v>1.1857142857142858E-2</v>
      </c>
      <c r="AX35">
        <v>7.6300000000000007E-2</v>
      </c>
      <c r="AY35">
        <v>-4.48E-2</v>
      </c>
      <c r="AZ35">
        <v>-8.9999999999999998E-4</v>
      </c>
      <c r="BA35" s="35">
        <f t="shared" si="17"/>
        <v>2.8700000000000253E-3</v>
      </c>
      <c r="BB35" s="35">
        <f t="shared" si="18"/>
        <v>5.0057142857142856E-2</v>
      </c>
      <c r="BC35" s="35">
        <f t="shared" si="18"/>
        <v>4.357142857142858E-3</v>
      </c>
    </row>
    <row r="36" spans="1:55" ht="15">
      <c r="A36" s="1">
        <v>30</v>
      </c>
      <c r="B36">
        <v>0.11600000000000001</v>
      </c>
      <c r="C36">
        <v>-2.2499999999999999E-2</v>
      </c>
      <c r="D36">
        <v>-8.9999999999999998E-4</v>
      </c>
      <c r="E36" s="34">
        <f t="shared" si="0"/>
        <v>3.379285714285668E-3</v>
      </c>
      <c r="F36" s="34">
        <f t="shared" si="1"/>
        <v>3.6178571428571428E-2</v>
      </c>
      <c r="G36" s="34">
        <f t="shared" si="2"/>
        <v>4.357142857142858E-3</v>
      </c>
      <c r="H36">
        <v>0.10680000000000001</v>
      </c>
      <c r="I36">
        <v>1.8E-3</v>
      </c>
      <c r="J36">
        <v>-1.5E-3</v>
      </c>
      <c r="K36" s="35">
        <f t="shared" si="3"/>
        <v>1.3227142857142826E-2</v>
      </c>
      <c r="L36" s="35">
        <f t="shared" si="4"/>
        <v>7.0571428571428573E-3</v>
      </c>
      <c r="M36" s="35">
        <f t="shared" si="4"/>
        <v>3.7571428571428578E-3</v>
      </c>
      <c r="N36">
        <v>9.0999999999999998E-2</v>
      </c>
      <c r="O36">
        <v>-3.5000000000000001E-3</v>
      </c>
      <c r="P36">
        <v>-7.6E-3</v>
      </c>
      <c r="Q36" s="35">
        <f t="shared" si="5"/>
        <v>1.8209285714285678E-2</v>
      </c>
      <c r="R36" s="35">
        <f t="shared" si="6"/>
        <v>1.7571428571428577E-3</v>
      </c>
      <c r="S36" s="35">
        <f t="shared" si="6"/>
        <v>1.2857142857142859E-2</v>
      </c>
      <c r="T36">
        <v>0.10630000000000001</v>
      </c>
      <c r="U36">
        <v>-1.84E-2</v>
      </c>
      <c r="V36">
        <v>5.0000000000000001E-4</v>
      </c>
      <c r="W36" s="35">
        <f t="shared" si="7"/>
        <v>2.6449999999999529E-3</v>
      </c>
      <c r="X36" s="35">
        <f t="shared" si="8"/>
        <v>2.3657142857142856E-2</v>
      </c>
      <c r="Y36" s="35">
        <f t="shared" si="8"/>
        <v>5.7571428571428582E-3</v>
      </c>
      <c r="Z36">
        <v>3.3099999999999997E-2</v>
      </c>
      <c r="AA36">
        <v>-1.29E-2</v>
      </c>
      <c r="AB36">
        <v>1.7299999999999999E-2</v>
      </c>
      <c r="AC36" s="35">
        <f t="shared" si="9"/>
        <v>3.0969999999999991E-2</v>
      </c>
      <c r="AD36" s="35">
        <f t="shared" si="10"/>
        <v>1.8157142857142858E-2</v>
      </c>
      <c r="AE36" s="35">
        <f t="shared" si="10"/>
        <v>2.2557142857142859E-2</v>
      </c>
      <c r="AF36">
        <v>9.7799999999999998E-2</v>
      </c>
      <c r="AG36">
        <v>-3.0700000000000002E-2</v>
      </c>
      <c r="AH36">
        <v>-9.4999999999999998E-3</v>
      </c>
      <c r="AI36" s="35">
        <f t="shared" si="11"/>
        <v>8.9078571428571202E-3</v>
      </c>
      <c r="AJ36" s="35">
        <f t="shared" si="12"/>
        <v>3.5957142857142861E-2</v>
      </c>
      <c r="AK36" s="35">
        <f t="shared" si="12"/>
        <v>1.4757142857142858E-2</v>
      </c>
      <c r="AL36">
        <v>5.9999999999999995E-4</v>
      </c>
      <c r="AM36">
        <v>2.5000000000000001E-3</v>
      </c>
      <c r="AN36">
        <v>0</v>
      </c>
      <c r="AO36" s="35">
        <f t="shared" si="13"/>
        <v>9.0743571428571437E-2</v>
      </c>
      <c r="AP36" s="35">
        <f t="shared" si="14"/>
        <v>7.7571428571428583E-3</v>
      </c>
      <c r="AQ36" s="35">
        <f t="shared" si="14"/>
        <v>5.2571428571428578E-3</v>
      </c>
      <c r="AR36">
        <v>8.3699999999999997E-2</v>
      </c>
      <c r="AS36">
        <v>1.1599999999999999E-2</v>
      </c>
      <c r="AT36">
        <v>-1.2999999999999999E-3</v>
      </c>
      <c r="AU36" s="35">
        <f t="shared" si="15"/>
        <v>3.0585714285714286E-2</v>
      </c>
      <c r="AV36" s="35">
        <f t="shared" si="16"/>
        <v>1.6857142857142855E-2</v>
      </c>
      <c r="AW36" s="35">
        <f t="shared" si="16"/>
        <v>3.9571428571428579E-3</v>
      </c>
      <c r="AX36">
        <v>7.3599999999999999E-2</v>
      </c>
      <c r="AY36">
        <v>-7.2599999999999998E-2</v>
      </c>
      <c r="AZ36">
        <v>-2.3999999999999998E-3</v>
      </c>
      <c r="BA36" s="35">
        <f t="shared" si="17"/>
        <v>5.5700000000000333E-3</v>
      </c>
      <c r="BB36" s="35">
        <f t="shared" si="18"/>
        <v>7.7857142857142861E-2</v>
      </c>
      <c r="BC36" s="35">
        <f t="shared" si="18"/>
        <v>2.857142857142858E-3</v>
      </c>
    </row>
    <row r="37" spans="1:55" ht="15">
      <c r="A37" s="1">
        <v>31</v>
      </c>
      <c r="B37">
        <v>0.1086</v>
      </c>
      <c r="C37">
        <v>-1.8599999999999998E-2</v>
      </c>
      <c r="D37">
        <v>1E-4</v>
      </c>
      <c r="E37" s="34">
        <f t="shared" si="0"/>
        <v>4.0207142857143358E-3</v>
      </c>
      <c r="F37" s="34">
        <f t="shared" si="1"/>
        <v>3.2278571428571427E-2</v>
      </c>
      <c r="G37" s="34">
        <f t="shared" si="2"/>
        <v>5.3571428571428581E-3</v>
      </c>
      <c r="H37">
        <v>0.1159</v>
      </c>
      <c r="I37">
        <v>-3.0999999999999999E-3</v>
      </c>
      <c r="J37">
        <v>-2.9999999999999997E-4</v>
      </c>
      <c r="K37" s="35">
        <f t="shared" si="3"/>
        <v>2.2327142857142823E-2</v>
      </c>
      <c r="L37" s="35">
        <f t="shared" si="4"/>
        <v>2.1571428571428579E-3</v>
      </c>
      <c r="M37" s="35">
        <f t="shared" si="4"/>
        <v>4.9571428571428579E-3</v>
      </c>
      <c r="N37">
        <v>9.4200000000000006E-2</v>
      </c>
      <c r="O37">
        <v>-1.9099999999999999E-2</v>
      </c>
      <c r="P37">
        <v>-1.34E-2</v>
      </c>
      <c r="Q37" s="35">
        <f t="shared" si="5"/>
        <v>1.5009285714285669E-2</v>
      </c>
      <c r="R37" s="35">
        <f t="shared" si="6"/>
        <v>2.4357142857142855E-2</v>
      </c>
      <c r="S37" s="35">
        <f t="shared" si="6"/>
        <v>1.8657142857142858E-2</v>
      </c>
      <c r="T37">
        <v>0.10589999999999999</v>
      </c>
      <c r="U37">
        <v>-2.0500000000000001E-2</v>
      </c>
      <c r="V37">
        <v>-1.8E-3</v>
      </c>
      <c r="W37" s="35">
        <f t="shared" si="7"/>
        <v>2.2449999999999415E-3</v>
      </c>
      <c r="X37" s="35">
        <f t="shared" si="8"/>
        <v>2.575714285714286E-2</v>
      </c>
      <c r="Y37" s="35">
        <f t="shared" si="8"/>
        <v>3.4571428571428578E-3</v>
      </c>
      <c r="Z37">
        <v>4.7699999999999999E-2</v>
      </c>
      <c r="AA37">
        <v>4.1799999999999997E-2</v>
      </c>
      <c r="AB37">
        <v>-8.0000000000000004E-4</v>
      </c>
      <c r="AC37" s="35">
        <f t="shared" si="9"/>
        <v>1.6369999999999989E-2</v>
      </c>
      <c r="AD37" s="35">
        <f t="shared" si="10"/>
        <v>4.7057142857142853E-2</v>
      </c>
      <c r="AE37" s="35">
        <f t="shared" si="10"/>
        <v>4.4571428571428574E-3</v>
      </c>
      <c r="AF37">
        <v>0.1</v>
      </c>
      <c r="AG37">
        <v>-2.5100000000000001E-2</v>
      </c>
      <c r="AH37">
        <v>-5.8999999999999999E-3</v>
      </c>
      <c r="AI37" s="35">
        <f t="shared" si="11"/>
        <v>6.7078571428571127E-3</v>
      </c>
      <c r="AJ37" s="35">
        <f t="shared" si="12"/>
        <v>3.035714285714286E-2</v>
      </c>
      <c r="AK37" s="35">
        <f t="shared" si="12"/>
        <v>1.1157142857142859E-2</v>
      </c>
      <c r="AL37">
        <v>5.3699999999999998E-2</v>
      </c>
      <c r="AM37">
        <v>8.0000000000000004E-4</v>
      </c>
      <c r="AN37">
        <v>-2.3E-3</v>
      </c>
      <c r="AO37" s="35">
        <f t="shared" si="13"/>
        <v>3.7643571428571443E-2</v>
      </c>
      <c r="AP37" s="35">
        <f t="shared" si="14"/>
        <v>6.0571428571428582E-3</v>
      </c>
      <c r="AQ37" s="35">
        <f t="shared" si="14"/>
        <v>2.9571428571428578E-3</v>
      </c>
      <c r="AR37">
        <v>8.0799999999999997E-2</v>
      </c>
      <c r="AS37">
        <v>3.2000000000000001E-2</v>
      </c>
      <c r="AT37">
        <v>-4.4000000000000003E-3</v>
      </c>
      <c r="AU37" s="35">
        <f t="shared" si="15"/>
        <v>2.7685714285714286E-2</v>
      </c>
      <c r="AV37" s="35">
        <f t="shared" si="16"/>
        <v>3.7257142857142857E-2</v>
      </c>
      <c r="AW37" s="35">
        <f t="shared" si="16"/>
        <v>8.5714285714285753E-4</v>
      </c>
      <c r="AX37">
        <v>4.3999999999999997E-2</v>
      </c>
      <c r="AY37">
        <v>-6.13E-2</v>
      </c>
      <c r="AZ37">
        <v>2.3E-3</v>
      </c>
      <c r="BA37" s="35">
        <f t="shared" si="17"/>
        <v>3.5170000000000035E-2</v>
      </c>
      <c r="BB37" s="35">
        <f t="shared" si="18"/>
        <v>6.6557142857142856E-2</v>
      </c>
      <c r="BC37" s="35">
        <f t="shared" si="18"/>
        <v>7.5571428571428578E-3</v>
      </c>
    </row>
    <row r="38" spans="1:55" ht="15">
      <c r="A38" s="1">
        <v>32</v>
      </c>
      <c r="B38">
        <v>0.1182</v>
      </c>
      <c r="C38">
        <v>-1.35E-2</v>
      </c>
      <c r="D38">
        <v>1.6999999999999999E-3</v>
      </c>
      <c r="E38" s="34">
        <f t="shared" si="0"/>
        <v>5.5792857142856617E-3</v>
      </c>
      <c r="F38" s="34">
        <f t="shared" si="1"/>
        <v>1.7857142857142724E-4</v>
      </c>
      <c r="G38" s="34">
        <f t="shared" si="2"/>
        <v>6.9571428571428579E-3</v>
      </c>
      <c r="H38">
        <v>0.1051</v>
      </c>
      <c r="I38">
        <v>8.5000000000000006E-3</v>
      </c>
      <c r="J38">
        <v>-8.9999999999999993E-3</v>
      </c>
      <c r="K38" s="35">
        <f t="shared" si="3"/>
        <v>1.1527142857142819E-2</v>
      </c>
      <c r="L38" s="35">
        <f t="shared" si="4"/>
        <v>1.3757142857142858E-2</v>
      </c>
      <c r="M38" s="35">
        <f t="shared" si="4"/>
        <v>1.4257142857142857E-2</v>
      </c>
      <c r="N38">
        <v>9.69E-2</v>
      </c>
      <c r="O38">
        <v>-2.2200000000000001E-2</v>
      </c>
      <c r="P38">
        <v>-1.0699999999999999E-2</v>
      </c>
      <c r="Q38" s="35">
        <f t="shared" si="5"/>
        <v>1.2309285714285675E-2</v>
      </c>
      <c r="R38" s="35">
        <f t="shared" si="6"/>
        <v>2.7457142857142861E-2</v>
      </c>
      <c r="S38" s="35">
        <f t="shared" si="6"/>
        <v>1.5957142857142857E-2</v>
      </c>
      <c r="T38">
        <v>0.1075</v>
      </c>
      <c r="U38">
        <v>-1.01E-2</v>
      </c>
      <c r="V38">
        <v>-6.7999999999999996E-3</v>
      </c>
      <c r="W38" s="35">
        <f t="shared" si="7"/>
        <v>3.8449999999999457E-3</v>
      </c>
      <c r="X38" s="35">
        <f t="shared" si="8"/>
        <v>1.5357142857142857E-2</v>
      </c>
      <c r="Y38" s="35">
        <f t="shared" si="8"/>
        <v>1.2057142857142857E-2</v>
      </c>
      <c r="Z38">
        <v>4.8599999999999997E-2</v>
      </c>
      <c r="AA38">
        <v>2.58E-2</v>
      </c>
      <c r="AB38">
        <v>-6.7000000000000002E-3</v>
      </c>
      <c r="AC38" s="35">
        <f t="shared" si="9"/>
        <v>1.5469999999999991E-2</v>
      </c>
      <c r="AD38" s="35">
        <f t="shared" si="10"/>
        <v>3.105714285714286E-2</v>
      </c>
      <c r="AE38" s="35">
        <f t="shared" si="10"/>
        <v>1.1957142857142857E-2</v>
      </c>
      <c r="AF38">
        <v>0.1002</v>
      </c>
      <c r="AG38">
        <v>-2.6599999999999999E-2</v>
      </c>
      <c r="AH38">
        <v>-6.1999999999999998E-3</v>
      </c>
      <c r="AI38" s="35">
        <f t="shared" si="11"/>
        <v>6.5078571428571208E-3</v>
      </c>
      <c r="AJ38" s="35">
        <f t="shared" si="12"/>
        <v>3.1857142857142855E-2</v>
      </c>
      <c r="AK38" s="35">
        <f t="shared" si="12"/>
        <v>1.1457142857142857E-2</v>
      </c>
      <c r="AL38">
        <v>8.0500000000000002E-2</v>
      </c>
      <c r="AM38">
        <v>6.4999999999999997E-3</v>
      </c>
      <c r="AN38">
        <v>-2.3999999999999998E-3</v>
      </c>
      <c r="AO38" s="35">
        <f t="shared" si="13"/>
        <v>1.0843571428571439E-2</v>
      </c>
      <c r="AP38" s="35">
        <f t="shared" si="14"/>
        <v>1.1757142857142858E-2</v>
      </c>
      <c r="AQ38" s="35">
        <f t="shared" si="14"/>
        <v>2.857142857142858E-3</v>
      </c>
      <c r="AR38">
        <v>5.8299999999999998E-2</v>
      </c>
      <c r="AS38">
        <v>3.2500000000000001E-2</v>
      </c>
      <c r="AT38">
        <v>-1.17E-2</v>
      </c>
      <c r="AU38" s="35">
        <f t="shared" si="15"/>
        <v>5.1857142857142866E-3</v>
      </c>
      <c r="AV38" s="35">
        <f t="shared" si="16"/>
        <v>3.7757142857142857E-2</v>
      </c>
      <c r="AW38" s="35">
        <f t="shared" si="16"/>
        <v>1.6957142857142858E-2</v>
      </c>
      <c r="AX38">
        <v>8.2799999999999999E-2</v>
      </c>
      <c r="AY38">
        <v>-2.86E-2</v>
      </c>
      <c r="AZ38">
        <v>-2.7000000000000001E-3</v>
      </c>
      <c r="BA38" s="35">
        <f t="shared" si="17"/>
        <v>3.6299999999999666E-3</v>
      </c>
      <c r="BB38" s="35">
        <f t="shared" si="18"/>
        <v>3.3857142857142856E-2</v>
      </c>
      <c r="BC38" s="35">
        <f t="shared" si="18"/>
        <v>2.5571428571428577E-3</v>
      </c>
    </row>
    <row r="39" spans="1:55" ht="15">
      <c r="A39" s="1">
        <v>33</v>
      </c>
      <c r="B39">
        <v>0.12379999999999999</v>
      </c>
      <c r="C39">
        <v>-1.3899999999999999E-2</v>
      </c>
      <c r="D39">
        <v>8.0000000000000004E-4</v>
      </c>
      <c r="E39" s="34">
        <f t="shared" si="0"/>
        <v>1.1179285714285656E-2</v>
      </c>
      <c r="F39" s="34">
        <f t="shared" si="1"/>
        <v>2.7578571428571425E-2</v>
      </c>
      <c r="G39" s="34">
        <f t="shared" si="2"/>
        <v>6.0571428571428582E-3</v>
      </c>
      <c r="H39">
        <v>0.1157</v>
      </c>
      <c r="I39">
        <v>-1.72E-2</v>
      </c>
      <c r="J39">
        <v>-2.7000000000000001E-3</v>
      </c>
      <c r="K39" s="35">
        <f t="shared" si="3"/>
        <v>2.2127142857142817E-2</v>
      </c>
      <c r="L39" s="35">
        <f t="shared" si="4"/>
        <v>2.2457142857142856E-2</v>
      </c>
      <c r="M39" s="35">
        <f t="shared" si="4"/>
        <v>2.5571428571428577E-3</v>
      </c>
      <c r="N39">
        <v>9.9000000000000005E-2</v>
      </c>
      <c r="O39">
        <v>-2.87E-2</v>
      </c>
      <c r="P39">
        <v>-9.4000000000000004E-3</v>
      </c>
      <c r="Q39" s="35">
        <f t="shared" si="5"/>
        <v>1.0209285714285671E-2</v>
      </c>
      <c r="R39" s="35">
        <f t="shared" si="6"/>
        <v>3.3957142857142859E-2</v>
      </c>
      <c r="S39" s="35">
        <f t="shared" si="6"/>
        <v>1.4657142857142858E-2</v>
      </c>
      <c r="T39">
        <v>0.11169999999999999</v>
      </c>
      <c r="U39">
        <v>-7.1000000000000004E-3</v>
      </c>
      <c r="V39">
        <v>-7.4999999999999997E-3</v>
      </c>
      <c r="W39" s="35">
        <f t="shared" si="7"/>
        <v>8.0449999999999411E-3</v>
      </c>
      <c r="X39" s="35">
        <f t="shared" si="8"/>
        <v>1.2357142857142858E-2</v>
      </c>
      <c r="Y39" s="35">
        <f t="shared" si="8"/>
        <v>1.2757142857142858E-2</v>
      </c>
      <c r="Z39">
        <v>4.5499999999999999E-2</v>
      </c>
      <c r="AA39">
        <v>1.8E-3</v>
      </c>
      <c r="AB39">
        <v>-2.3E-3</v>
      </c>
      <c r="AC39" s="35">
        <f t="shared" si="9"/>
        <v>1.8569999999999989E-2</v>
      </c>
      <c r="AD39" s="35">
        <f t="shared" si="10"/>
        <v>7.0571428571428573E-3</v>
      </c>
      <c r="AE39" s="35">
        <f t="shared" si="10"/>
        <v>2.9571428571428578E-3</v>
      </c>
      <c r="AF39">
        <v>0.1062</v>
      </c>
      <c r="AG39">
        <v>-2.7900000000000001E-2</v>
      </c>
      <c r="AH39">
        <v>-6.7000000000000002E-3</v>
      </c>
      <c r="AI39" s="35">
        <f t="shared" si="11"/>
        <v>5.0785714285711547E-4</v>
      </c>
      <c r="AJ39" s="35">
        <f t="shared" si="12"/>
        <v>3.3157142857142857E-2</v>
      </c>
      <c r="AK39" s="35">
        <f t="shared" si="12"/>
        <v>1.1957142857142857E-2</v>
      </c>
      <c r="AL39">
        <v>0.1022</v>
      </c>
      <c r="AM39">
        <v>2E-3</v>
      </c>
      <c r="AN39">
        <v>2.8999999999999998E-3</v>
      </c>
      <c r="AO39" s="35">
        <f t="shared" si="13"/>
        <v>1.0856428571428559E-2</v>
      </c>
      <c r="AP39" s="35">
        <f t="shared" si="14"/>
        <v>7.2571428571428578E-3</v>
      </c>
      <c r="AQ39" s="35">
        <f t="shared" si="14"/>
        <v>8.1571428571428576E-3</v>
      </c>
      <c r="AR39">
        <v>4.5699999999999998E-2</v>
      </c>
      <c r="AS39">
        <v>2.6200000000000001E-2</v>
      </c>
      <c r="AT39">
        <v>-5.4999999999999997E-3</v>
      </c>
      <c r="AU39" s="35">
        <f t="shared" si="15"/>
        <v>7.4142857142857135E-3</v>
      </c>
      <c r="AV39" s="35">
        <f t="shared" si="16"/>
        <v>3.1457142857142857E-2</v>
      </c>
      <c r="AW39" s="35">
        <f t="shared" si="16"/>
        <v>1.0757142857142857E-2</v>
      </c>
      <c r="AX39">
        <v>7.4099999999999999E-2</v>
      </c>
      <c r="AY39">
        <v>-5.7599999999999998E-2</v>
      </c>
      <c r="AZ39">
        <v>-5.7999999999999996E-3</v>
      </c>
      <c r="BA39" s="35">
        <f t="shared" si="17"/>
        <v>5.0700000000000328E-3</v>
      </c>
      <c r="BB39" s="35">
        <f t="shared" si="18"/>
        <v>6.2857142857142861E-2</v>
      </c>
      <c r="BC39" s="35">
        <f t="shared" si="18"/>
        <v>1.1057142857142857E-2</v>
      </c>
    </row>
    <row r="40" spans="1:55" ht="15">
      <c r="A40" s="1">
        <v>34</v>
      </c>
      <c r="B40">
        <v>0.1181</v>
      </c>
      <c r="C40">
        <v>-1.9099999999999999E-2</v>
      </c>
      <c r="D40">
        <v>8.0000000000000004E-4</v>
      </c>
      <c r="E40" s="34">
        <f t="shared" si="0"/>
        <v>5.4792857142856588E-3</v>
      </c>
      <c r="F40" s="34">
        <f t="shared" si="1"/>
        <v>3.2778571428571428E-2</v>
      </c>
      <c r="G40" s="34">
        <f t="shared" si="2"/>
        <v>6.0571428571428582E-3</v>
      </c>
      <c r="H40">
        <v>0.114</v>
      </c>
      <c r="I40">
        <v>-1.2999999999999999E-3</v>
      </c>
      <c r="J40">
        <v>1.2999999999999999E-3</v>
      </c>
      <c r="K40" s="35">
        <f t="shared" si="3"/>
        <v>2.0427142857142824E-2</v>
      </c>
      <c r="L40" s="35">
        <f t="shared" si="4"/>
        <v>3.9571428571428579E-3</v>
      </c>
      <c r="M40" s="35">
        <f t="shared" si="4"/>
        <v>6.5571428571428577E-3</v>
      </c>
      <c r="N40">
        <v>9.4E-2</v>
      </c>
      <c r="O40">
        <v>-2.98E-2</v>
      </c>
      <c r="P40">
        <v>-6.4000000000000003E-3</v>
      </c>
      <c r="Q40" s="35">
        <f t="shared" si="5"/>
        <v>1.5209285714285675E-2</v>
      </c>
      <c r="R40" s="35">
        <f t="shared" si="6"/>
        <v>3.5057142857142856E-2</v>
      </c>
      <c r="S40" s="35">
        <f t="shared" si="6"/>
        <v>1.1657142857142859E-2</v>
      </c>
      <c r="T40">
        <v>0.10150000000000001</v>
      </c>
      <c r="U40">
        <v>-9.1999999999999998E-3</v>
      </c>
      <c r="V40">
        <v>-2.8999999999999998E-3</v>
      </c>
      <c r="W40" s="35">
        <f t="shared" si="7"/>
        <v>2.1550000000000458E-3</v>
      </c>
      <c r="X40" s="35">
        <f t="shared" si="8"/>
        <v>1.4457142857142858E-2</v>
      </c>
      <c r="Y40" s="35">
        <f t="shared" si="8"/>
        <v>2.357142857142858E-3</v>
      </c>
      <c r="Z40">
        <v>5.0599999999999999E-2</v>
      </c>
      <c r="AA40">
        <v>-6.8999999999999999E-3</v>
      </c>
      <c r="AB40">
        <v>-7.7000000000000002E-3</v>
      </c>
      <c r="AC40" s="35">
        <f t="shared" si="9"/>
        <v>1.3469999999999989E-2</v>
      </c>
      <c r="AD40" s="35">
        <f t="shared" si="10"/>
        <v>1.2157142857142858E-2</v>
      </c>
      <c r="AE40" s="35">
        <f t="shared" si="10"/>
        <v>1.2957142857142858E-2</v>
      </c>
      <c r="AF40">
        <v>0.10199999999999999</v>
      </c>
      <c r="AG40">
        <v>-1.9900000000000001E-2</v>
      </c>
      <c r="AH40">
        <v>-8.3999999999999995E-3</v>
      </c>
      <c r="AI40" s="35">
        <f t="shared" si="11"/>
        <v>4.7078571428571248E-3</v>
      </c>
      <c r="AJ40" s="35">
        <f t="shared" si="12"/>
        <v>2.5157142857142857E-2</v>
      </c>
      <c r="AK40" s="35">
        <f t="shared" si="12"/>
        <v>1.3657142857142857E-2</v>
      </c>
      <c r="AL40">
        <v>7.0300000000000001E-2</v>
      </c>
      <c r="AM40">
        <v>1.2699999999999999E-2</v>
      </c>
      <c r="AN40">
        <v>4.7999999999999996E-3</v>
      </c>
      <c r="AO40" s="35">
        <f t="shared" si="13"/>
        <v>2.1043571428571439E-2</v>
      </c>
      <c r="AP40" s="35">
        <f t="shared" si="14"/>
        <v>1.7957142857142859E-2</v>
      </c>
      <c r="AQ40" s="35">
        <f t="shared" si="14"/>
        <v>1.0057142857142858E-2</v>
      </c>
      <c r="AR40">
        <v>6.6000000000000003E-2</v>
      </c>
      <c r="AS40">
        <v>-3.0000000000000001E-3</v>
      </c>
      <c r="AT40">
        <v>-7.0000000000000001E-3</v>
      </c>
      <c r="AU40" s="35">
        <f t="shared" si="15"/>
        <v>1.2885714285714292E-2</v>
      </c>
      <c r="AV40" s="35">
        <f t="shared" si="16"/>
        <v>2.2571428571428577E-3</v>
      </c>
      <c r="AW40" s="35">
        <f t="shared" si="16"/>
        <v>1.2257142857142859E-2</v>
      </c>
      <c r="AX40">
        <v>6.9199999999999998E-2</v>
      </c>
      <c r="AY40">
        <v>-8.4500000000000006E-2</v>
      </c>
      <c r="AZ40">
        <v>-5.4000000000000003E-3</v>
      </c>
      <c r="BA40" s="35">
        <f t="shared" si="17"/>
        <v>9.9700000000000344E-3</v>
      </c>
      <c r="BB40" s="35">
        <f t="shared" si="18"/>
        <v>8.9757142857142869E-2</v>
      </c>
      <c r="BC40" s="35">
        <f t="shared" si="18"/>
        <v>1.0657142857142858E-2</v>
      </c>
    </row>
    <row r="41" spans="1:55" ht="15">
      <c r="A41" s="1">
        <v>35</v>
      </c>
      <c r="B41">
        <v>0.1154</v>
      </c>
      <c r="C41">
        <v>-8.8999999999999999E-3</v>
      </c>
      <c r="D41">
        <v>1.1000000000000001E-3</v>
      </c>
      <c r="E41" s="34">
        <f t="shared" si="0"/>
        <v>2.7792857142856647E-3</v>
      </c>
      <c r="F41" s="34">
        <f t="shared" si="1"/>
        <v>4.7785714285714272E-3</v>
      </c>
      <c r="G41" s="34">
        <f t="shared" si="2"/>
        <v>6.3571428571428581E-3</v>
      </c>
      <c r="H41">
        <v>0.1258</v>
      </c>
      <c r="I41">
        <v>-3.3E-3</v>
      </c>
      <c r="J41">
        <v>2.7000000000000001E-3</v>
      </c>
      <c r="K41" s="35">
        <f t="shared" si="3"/>
        <v>3.2227142857142815E-2</v>
      </c>
      <c r="L41" s="35">
        <f t="shared" si="4"/>
        <v>1.9571428571428578E-3</v>
      </c>
      <c r="M41" s="35">
        <f t="shared" si="4"/>
        <v>7.9571428571428571E-3</v>
      </c>
      <c r="N41">
        <v>9.5100000000000004E-2</v>
      </c>
      <c r="O41">
        <v>-1.5699999999999999E-2</v>
      </c>
      <c r="P41">
        <v>-2.7000000000000001E-3</v>
      </c>
      <c r="Q41" s="35">
        <f t="shared" si="5"/>
        <v>1.4109285714285671E-2</v>
      </c>
      <c r="R41" s="35">
        <f t="shared" si="6"/>
        <v>2.0957142857142855E-2</v>
      </c>
      <c r="S41" s="35">
        <f t="shared" si="6"/>
        <v>2.5571428571428577E-3</v>
      </c>
      <c r="T41">
        <v>0.1106</v>
      </c>
      <c r="U41">
        <v>-1.5900000000000001E-2</v>
      </c>
      <c r="V41">
        <v>-6.9999999999999999E-4</v>
      </c>
      <c r="W41" s="35">
        <f t="shared" si="7"/>
        <v>6.9449999999999512E-3</v>
      </c>
      <c r="X41" s="35">
        <f t="shared" si="8"/>
        <v>2.115714285714286E-2</v>
      </c>
      <c r="Y41" s="35">
        <f t="shared" si="8"/>
        <v>4.5571428571428577E-3</v>
      </c>
      <c r="Z41">
        <v>7.2700000000000001E-2</v>
      </c>
      <c r="AA41">
        <v>5.4000000000000003E-3</v>
      </c>
      <c r="AB41">
        <v>1.8800000000000001E-2</v>
      </c>
      <c r="AC41" s="35">
        <f t="shared" si="9"/>
        <v>8.6300000000000127E-3</v>
      </c>
      <c r="AD41" s="35">
        <f t="shared" si="10"/>
        <v>1.0657142857142858E-2</v>
      </c>
      <c r="AE41" s="35">
        <f t="shared" si="10"/>
        <v>2.405714285714286E-2</v>
      </c>
      <c r="AF41">
        <v>0.1123</v>
      </c>
      <c r="AG41">
        <v>-2.7199999999999998E-2</v>
      </c>
      <c r="AH41">
        <v>-1.2999999999999999E-2</v>
      </c>
      <c r="AI41" s="35">
        <f t="shared" si="11"/>
        <v>5.5921428571428788E-3</v>
      </c>
      <c r="AJ41" s="35">
        <f t="shared" si="12"/>
        <v>3.2457142857142858E-2</v>
      </c>
      <c r="AK41" s="35">
        <f t="shared" si="12"/>
        <v>1.8257142857142857E-2</v>
      </c>
      <c r="AL41">
        <v>0.105</v>
      </c>
      <c r="AM41">
        <v>-4.8999999999999998E-3</v>
      </c>
      <c r="AN41">
        <v>4.1000000000000003E-3</v>
      </c>
      <c r="AO41" s="35">
        <f t="shared" si="13"/>
        <v>1.3656428571428555E-2</v>
      </c>
      <c r="AP41" s="35">
        <f t="shared" si="14"/>
        <v>3.5714285714285796E-4</v>
      </c>
      <c r="AQ41" s="35">
        <f t="shared" si="14"/>
        <v>9.357142857142859E-3</v>
      </c>
      <c r="AR41">
        <v>2.8199999999999999E-2</v>
      </c>
      <c r="AS41">
        <v>-1.6899999999999998E-2</v>
      </c>
      <c r="AT41">
        <v>-4.1000000000000003E-3</v>
      </c>
      <c r="AU41" s="35">
        <f t="shared" si="15"/>
        <v>2.4914285714285712E-2</v>
      </c>
      <c r="AV41" s="35">
        <f t="shared" si="16"/>
        <v>2.2157142857142854E-2</v>
      </c>
      <c r="AW41" s="35">
        <f t="shared" si="16"/>
        <v>1.1571428571428575E-3</v>
      </c>
      <c r="AX41">
        <v>7.51E-2</v>
      </c>
      <c r="AY41">
        <v>-5.2999999999999999E-2</v>
      </c>
      <c r="AZ41">
        <v>5.5999999999999999E-3</v>
      </c>
      <c r="BA41" s="35">
        <f t="shared" si="17"/>
        <v>4.0700000000000319E-3</v>
      </c>
      <c r="BB41" s="35">
        <f t="shared" si="18"/>
        <v>5.8257142857142855E-2</v>
      </c>
      <c r="BC41" s="35">
        <f t="shared" si="18"/>
        <v>1.0857142857142857E-2</v>
      </c>
    </row>
    <row r="42" spans="1:55" ht="15">
      <c r="A42" s="1">
        <v>36</v>
      </c>
      <c r="B42">
        <v>0.12280000000000001</v>
      </c>
      <c r="C42">
        <v>-1.24E-2</v>
      </c>
      <c r="D42">
        <v>-1.6000000000000001E-3</v>
      </c>
      <c r="E42" s="34">
        <f t="shared" si="0"/>
        <v>1.0179285714285669E-2</v>
      </c>
      <c r="F42" s="34">
        <f t="shared" si="1"/>
        <v>1.2785714285714275E-3</v>
      </c>
      <c r="G42" s="34">
        <f t="shared" si="2"/>
        <v>3.6571428571428579E-3</v>
      </c>
      <c r="H42">
        <v>9.8100000000000007E-2</v>
      </c>
      <c r="I42">
        <v>-1.37E-2</v>
      </c>
      <c r="J42">
        <v>3.0000000000000001E-3</v>
      </c>
      <c r="K42" s="35">
        <f t="shared" si="3"/>
        <v>4.5271428571428268E-3</v>
      </c>
      <c r="L42" s="35">
        <f t="shared" si="4"/>
        <v>1.895714285714286E-2</v>
      </c>
      <c r="M42" s="35">
        <f t="shared" si="4"/>
        <v>8.2571428571428587E-3</v>
      </c>
      <c r="N42">
        <v>8.7900000000000006E-2</v>
      </c>
      <c r="O42">
        <v>-1.6899999999999998E-2</v>
      </c>
      <c r="P42">
        <v>-4.7000000000000002E-3</v>
      </c>
      <c r="Q42" s="35">
        <f t="shared" si="5"/>
        <v>2.130928571428567E-2</v>
      </c>
      <c r="R42" s="35">
        <f t="shared" si="6"/>
        <v>2.2157142857142854E-2</v>
      </c>
      <c r="S42" s="35">
        <f t="shared" si="6"/>
        <v>5.5714285714285761E-4</v>
      </c>
      <c r="T42">
        <v>0.10929999999999999</v>
      </c>
      <c r="U42">
        <v>-1.52E-2</v>
      </c>
      <c r="V42">
        <v>-1E-3</v>
      </c>
      <c r="W42" s="35">
        <f t="shared" si="7"/>
        <v>5.6449999999999417E-3</v>
      </c>
      <c r="X42" s="35">
        <f t="shared" si="8"/>
        <v>2.0457142857142858E-2</v>
      </c>
      <c r="Y42" s="35">
        <f t="shared" si="8"/>
        <v>4.2571428571428578E-3</v>
      </c>
      <c r="Z42">
        <v>4.9200000000000001E-2</v>
      </c>
      <c r="AA42">
        <v>-2.2499999999999999E-2</v>
      </c>
      <c r="AB42">
        <v>1.61E-2</v>
      </c>
      <c r="AC42" s="35">
        <f t="shared" si="9"/>
        <v>1.4869999999999987E-2</v>
      </c>
      <c r="AD42" s="35">
        <f t="shared" si="10"/>
        <v>2.7757142857142855E-2</v>
      </c>
      <c r="AE42" s="35">
        <f t="shared" si="10"/>
        <v>2.1357142857142859E-2</v>
      </c>
      <c r="AF42">
        <v>0.11</v>
      </c>
      <c r="AG42">
        <v>-2.5600000000000001E-2</v>
      </c>
      <c r="AH42">
        <v>-1.7100000000000001E-2</v>
      </c>
      <c r="AI42" s="35">
        <f t="shared" si="11"/>
        <v>3.2921428571428824E-3</v>
      </c>
      <c r="AJ42" s="35">
        <f t="shared" si="12"/>
        <v>3.0857142857142861E-2</v>
      </c>
      <c r="AK42" s="35">
        <f t="shared" si="12"/>
        <v>2.235714285714286E-2</v>
      </c>
      <c r="AL42">
        <v>6.3700000000000007E-2</v>
      </c>
      <c r="AM42">
        <v>1.29E-2</v>
      </c>
      <c r="AN42">
        <v>-3.7000000000000002E-3</v>
      </c>
      <c r="AO42" s="35">
        <f t="shared" si="13"/>
        <v>2.7643571428571434E-2</v>
      </c>
      <c r="AP42" s="35">
        <f t="shared" si="14"/>
        <v>1.8157142857142858E-2</v>
      </c>
      <c r="AQ42" s="35">
        <f t="shared" si="14"/>
        <v>1.5571428571428576E-3</v>
      </c>
      <c r="AR42">
        <v>3.6799999999999999E-2</v>
      </c>
      <c r="AS42">
        <v>-5.1000000000000004E-3</v>
      </c>
      <c r="AT42">
        <v>-2E-3</v>
      </c>
      <c r="AU42" s="35">
        <f t="shared" si="15"/>
        <v>1.6314285714285712E-2</v>
      </c>
      <c r="AV42" s="35">
        <f t="shared" si="16"/>
        <v>1.5714285714285743E-4</v>
      </c>
      <c r="AW42" s="35">
        <f t="shared" si="16"/>
        <v>3.2571428571428578E-3</v>
      </c>
      <c r="AX42">
        <v>8.2000000000000003E-2</v>
      </c>
      <c r="AY42">
        <v>-5.3499999999999999E-2</v>
      </c>
      <c r="AZ42">
        <v>-1.5E-3</v>
      </c>
      <c r="BA42" s="35">
        <f t="shared" si="17"/>
        <v>2.8299999999999714E-3</v>
      </c>
      <c r="BB42" s="35">
        <f t="shared" si="18"/>
        <v>5.8757142857142855E-2</v>
      </c>
      <c r="BC42" s="35">
        <f t="shared" si="18"/>
        <v>3.7571428571428578E-3</v>
      </c>
    </row>
    <row r="43" spans="1:55" ht="15">
      <c r="A43" s="1">
        <v>37</v>
      </c>
      <c r="B43">
        <v>0.1191</v>
      </c>
      <c r="C43">
        <v>-1.15E-2</v>
      </c>
      <c r="D43">
        <v>3.7000000000000002E-3</v>
      </c>
      <c r="E43" s="34">
        <f t="shared" si="0"/>
        <v>6.4792857142856597E-3</v>
      </c>
      <c r="F43" s="34">
        <f t="shared" si="1"/>
        <v>2.1785714285714273E-3</v>
      </c>
      <c r="G43" s="34">
        <f t="shared" si="2"/>
        <v>8.957142857142858E-3</v>
      </c>
      <c r="H43">
        <v>8.5099999999999995E-2</v>
      </c>
      <c r="I43">
        <v>-6.1999999999999998E-3</v>
      </c>
      <c r="J43">
        <v>-3.0000000000000001E-3</v>
      </c>
      <c r="K43" s="35">
        <f t="shared" si="3"/>
        <v>8.4728571428571847E-3</v>
      </c>
      <c r="L43" s="35">
        <f t="shared" si="4"/>
        <v>1.1457142857142857E-2</v>
      </c>
      <c r="M43" s="35">
        <f t="shared" si="4"/>
        <v>2.2571428571428577E-3</v>
      </c>
      <c r="N43">
        <v>8.9700000000000002E-2</v>
      </c>
      <c r="O43">
        <v>-1.67E-2</v>
      </c>
      <c r="P43">
        <v>-9.5999999999999992E-3</v>
      </c>
      <c r="Q43" s="35">
        <f t="shared" si="5"/>
        <v>1.9509285714285673E-2</v>
      </c>
      <c r="R43" s="35">
        <f t="shared" si="6"/>
        <v>2.1957142857142856E-2</v>
      </c>
      <c r="S43" s="35">
        <f t="shared" si="6"/>
        <v>1.4857142857142857E-2</v>
      </c>
      <c r="T43">
        <v>0.11219999999999999</v>
      </c>
      <c r="U43">
        <v>-2.0500000000000001E-2</v>
      </c>
      <c r="V43">
        <v>-3.3999999999999998E-3</v>
      </c>
      <c r="W43" s="35">
        <f t="shared" si="7"/>
        <v>8.5449999999999415E-3</v>
      </c>
      <c r="X43" s="35">
        <f t="shared" si="8"/>
        <v>2.575714285714286E-2</v>
      </c>
      <c r="Y43" s="35">
        <f t="shared" si="8"/>
        <v>1.857142857142858E-3</v>
      </c>
      <c r="Z43">
        <v>6.6299999999999998E-2</v>
      </c>
      <c r="AA43">
        <v>-5.0000000000000001E-4</v>
      </c>
      <c r="AB43">
        <v>1.4999999999999999E-2</v>
      </c>
      <c r="AC43" s="35">
        <f t="shared" si="9"/>
        <v>2.2300000000000098E-3</v>
      </c>
      <c r="AD43" s="35">
        <f t="shared" si="10"/>
        <v>4.7571428571428574E-3</v>
      </c>
      <c r="AE43" s="35">
        <f t="shared" si="10"/>
        <v>2.0257142857142856E-2</v>
      </c>
      <c r="AF43">
        <v>0.1085</v>
      </c>
      <c r="AG43">
        <v>-2.35E-2</v>
      </c>
      <c r="AH43">
        <v>-1.8700000000000001E-2</v>
      </c>
      <c r="AI43" s="35">
        <f t="shared" si="11"/>
        <v>1.792142857142881E-3</v>
      </c>
      <c r="AJ43" s="35">
        <f t="shared" si="12"/>
        <v>2.8757142857142856E-2</v>
      </c>
      <c r="AK43" s="35">
        <f t="shared" si="12"/>
        <v>2.3957142857142857E-2</v>
      </c>
      <c r="AL43">
        <v>8.0399999999999999E-2</v>
      </c>
      <c r="AM43">
        <v>-6.8999999999999999E-3</v>
      </c>
      <c r="AN43">
        <v>4.7000000000000002E-3</v>
      </c>
      <c r="AO43" s="35">
        <f t="shared" si="13"/>
        <v>1.0943571428571441E-2</v>
      </c>
      <c r="AP43" s="35">
        <f t="shared" si="14"/>
        <v>1.2157142857142858E-2</v>
      </c>
      <c r="AQ43" s="35">
        <f t="shared" si="14"/>
        <v>9.9571428571428588E-3</v>
      </c>
      <c r="AR43">
        <v>4.8500000000000001E-2</v>
      </c>
      <c r="AS43">
        <v>-3.8399999999999997E-2</v>
      </c>
      <c r="AT43">
        <v>-7.7999999999999996E-3</v>
      </c>
      <c r="AU43" s="35">
        <f t="shared" si="15"/>
        <v>4.6142857142857097E-3</v>
      </c>
      <c r="AV43" s="35">
        <f t="shared" si="16"/>
        <v>4.3657142857142853E-2</v>
      </c>
      <c r="AW43" s="35">
        <f t="shared" si="16"/>
        <v>1.3057142857142857E-2</v>
      </c>
      <c r="AX43">
        <v>8.7499999999999994E-2</v>
      </c>
      <c r="AY43">
        <v>-5.5100000000000003E-2</v>
      </c>
      <c r="AZ43">
        <v>-2.5999999999999999E-3</v>
      </c>
      <c r="BA43" s="35">
        <f t="shared" si="17"/>
        <v>8.3299999999999624E-3</v>
      </c>
      <c r="BB43" s="35">
        <f t="shared" si="18"/>
        <v>6.0357142857142859E-2</v>
      </c>
      <c r="BC43" s="35">
        <f t="shared" si="18"/>
        <v>2.6571428571428579E-3</v>
      </c>
    </row>
    <row r="44" spans="1:55" ht="15">
      <c r="A44" s="1">
        <v>38</v>
      </c>
      <c r="B44">
        <v>0.1132</v>
      </c>
      <c r="C44">
        <v>-7.7999999999999996E-3</v>
      </c>
      <c r="D44">
        <v>5.0000000000000001E-4</v>
      </c>
      <c r="E44" s="34">
        <f t="shared" si="0"/>
        <v>5.7928571428565723E-4</v>
      </c>
      <c r="F44" s="34">
        <f t="shared" si="1"/>
        <v>5.8785714285714274E-3</v>
      </c>
      <c r="G44" s="34">
        <f t="shared" si="2"/>
        <v>5.7571428571428582E-3</v>
      </c>
      <c r="H44">
        <v>8.6800000000000002E-2</v>
      </c>
      <c r="I44">
        <v>-2.3599999999999999E-2</v>
      </c>
      <c r="J44">
        <v>-4.5999999999999999E-3</v>
      </c>
      <c r="K44" s="35">
        <f t="shared" si="3"/>
        <v>6.7728571428571777E-3</v>
      </c>
      <c r="L44" s="35">
        <f t="shared" si="4"/>
        <v>2.8857142857142859E-2</v>
      </c>
      <c r="M44" s="35">
        <f t="shared" si="4"/>
        <v>6.5714285714285788E-4</v>
      </c>
      <c r="N44">
        <v>9.2299999999999993E-2</v>
      </c>
      <c r="O44">
        <v>-2.0400000000000001E-2</v>
      </c>
      <c r="P44">
        <v>-9.1999999999999998E-3</v>
      </c>
      <c r="Q44" s="35">
        <f t="shared" si="5"/>
        <v>1.6909285714285682E-2</v>
      </c>
      <c r="R44" s="35">
        <f t="shared" si="6"/>
        <v>2.5657142857142858E-2</v>
      </c>
      <c r="S44" s="35">
        <f t="shared" si="6"/>
        <v>1.4457142857142858E-2</v>
      </c>
      <c r="T44">
        <v>0.11020000000000001</v>
      </c>
      <c r="U44">
        <v>-2.0299999999999999E-2</v>
      </c>
      <c r="V44">
        <v>-3.0999999999999999E-3</v>
      </c>
      <c r="W44" s="35">
        <f t="shared" si="7"/>
        <v>6.5449999999999536E-3</v>
      </c>
      <c r="X44" s="35">
        <f t="shared" si="8"/>
        <v>2.5557142857142855E-2</v>
      </c>
      <c r="Y44" s="35">
        <f t="shared" si="8"/>
        <v>2.1571428571428579E-3</v>
      </c>
      <c r="Z44">
        <v>6.1400000000000003E-2</v>
      </c>
      <c r="AA44">
        <v>-1.5299999999999999E-2</v>
      </c>
      <c r="AB44">
        <v>2.0999999999999999E-3</v>
      </c>
      <c r="AC44" s="35">
        <f t="shared" si="9"/>
        <v>2.6699999999999849E-3</v>
      </c>
      <c r="AD44" s="35">
        <f t="shared" si="10"/>
        <v>2.0557142857142857E-2</v>
      </c>
      <c r="AE44" s="35">
        <f t="shared" si="10"/>
        <v>7.3571428571428572E-3</v>
      </c>
      <c r="AF44">
        <v>0.1043</v>
      </c>
      <c r="AG44">
        <v>-2.75E-2</v>
      </c>
      <c r="AH44">
        <v>-1.9199999999999998E-2</v>
      </c>
      <c r="AI44" s="35">
        <f t="shared" si="11"/>
        <v>2.4078571428571144E-3</v>
      </c>
      <c r="AJ44" s="35">
        <f t="shared" si="12"/>
        <v>3.275714285714286E-2</v>
      </c>
      <c r="AK44" s="35">
        <f t="shared" si="12"/>
        <v>2.4457142857142858E-2</v>
      </c>
      <c r="AL44">
        <v>8.5699999999999998E-2</v>
      </c>
      <c r="AM44">
        <v>-2.92E-2</v>
      </c>
      <c r="AN44">
        <v>8.9999999999999993E-3</v>
      </c>
      <c r="AO44" s="35">
        <f t="shared" si="13"/>
        <v>5.6435714285714422E-3</v>
      </c>
      <c r="AP44" s="35">
        <f t="shared" si="14"/>
        <v>3.445714285714286E-2</v>
      </c>
      <c r="AQ44" s="35">
        <f t="shared" si="14"/>
        <v>1.4257142857142857E-2</v>
      </c>
      <c r="AR44">
        <v>3.7199999999999997E-2</v>
      </c>
      <c r="AS44">
        <v>-1.0800000000000001E-2</v>
      </c>
      <c r="AT44">
        <v>-6.3E-3</v>
      </c>
      <c r="AU44" s="35">
        <f t="shared" si="15"/>
        <v>1.5914285714285714E-2</v>
      </c>
      <c r="AV44" s="35">
        <f t="shared" si="16"/>
        <v>1.605714285714286E-2</v>
      </c>
      <c r="AW44" s="35">
        <f t="shared" si="16"/>
        <v>1.1557142857142858E-2</v>
      </c>
      <c r="AX44">
        <v>7.6600000000000001E-2</v>
      </c>
      <c r="AY44">
        <v>-4.53E-2</v>
      </c>
      <c r="AZ44">
        <v>6.9999999999999999E-4</v>
      </c>
      <c r="BA44" s="35">
        <f t="shared" si="17"/>
        <v>2.5700000000000306E-3</v>
      </c>
      <c r="BB44" s="35">
        <f t="shared" si="18"/>
        <v>5.0557142857142856E-2</v>
      </c>
      <c r="BC44" s="35">
        <f t="shared" si="18"/>
        <v>5.9571428571428579E-3</v>
      </c>
    </row>
    <row r="45" spans="1:55" ht="15">
      <c r="A45" s="1">
        <v>39</v>
      </c>
      <c r="B45">
        <v>0.1129</v>
      </c>
      <c r="C45">
        <v>-1.7899999999999999E-2</v>
      </c>
      <c r="D45">
        <v>-6.7000000000000002E-3</v>
      </c>
      <c r="E45" s="34">
        <f t="shared" si="0"/>
        <v>2.7928571428566251E-4</v>
      </c>
      <c r="F45" s="34">
        <f t="shared" si="1"/>
        <v>3.1578571428571428E-2</v>
      </c>
      <c r="G45" s="34">
        <f t="shared" si="2"/>
        <v>1.1957142857142857E-2</v>
      </c>
      <c r="H45">
        <v>8.9499999999999996E-2</v>
      </c>
      <c r="I45">
        <v>-2.3400000000000001E-2</v>
      </c>
      <c r="J45">
        <v>-3.3999999999999998E-3</v>
      </c>
      <c r="K45" s="35">
        <f t="shared" si="3"/>
        <v>4.0728571428571836E-3</v>
      </c>
      <c r="L45" s="35">
        <f t="shared" si="4"/>
        <v>2.865714285714286E-2</v>
      </c>
      <c r="M45" s="35">
        <f t="shared" si="4"/>
        <v>1.857142857142858E-3</v>
      </c>
      <c r="N45">
        <v>8.5900000000000004E-2</v>
      </c>
      <c r="O45">
        <v>-1.7899999999999999E-2</v>
      </c>
      <c r="P45">
        <v>-5.4999999999999997E-3</v>
      </c>
      <c r="Q45" s="35">
        <f t="shared" si="5"/>
        <v>2.3309285714285671E-2</v>
      </c>
      <c r="R45" s="35">
        <f t="shared" si="6"/>
        <v>2.3157142857142855E-2</v>
      </c>
      <c r="S45" s="35">
        <f t="shared" si="6"/>
        <v>1.0757142857142857E-2</v>
      </c>
      <c r="T45">
        <v>0.11169999999999999</v>
      </c>
      <c r="U45">
        <v>-1.72E-2</v>
      </c>
      <c r="V45">
        <v>-8.0999999999999996E-3</v>
      </c>
      <c r="W45" s="35">
        <f t="shared" si="7"/>
        <v>8.0449999999999411E-3</v>
      </c>
      <c r="X45" s="35">
        <f t="shared" si="8"/>
        <v>2.2457142857142856E-2</v>
      </c>
      <c r="Y45" s="35">
        <f t="shared" si="8"/>
        <v>1.3357142857142857E-2</v>
      </c>
      <c r="Z45">
        <v>6.8599999999999994E-2</v>
      </c>
      <c r="AA45">
        <v>-5.0000000000000001E-4</v>
      </c>
      <c r="AB45">
        <v>-6.8999999999999999E-3</v>
      </c>
      <c r="AC45" s="35">
        <f t="shared" si="9"/>
        <v>4.5300000000000062E-3</v>
      </c>
      <c r="AD45" s="35">
        <f t="shared" si="10"/>
        <v>4.7571428571428574E-3</v>
      </c>
      <c r="AE45" s="35">
        <f t="shared" si="10"/>
        <v>1.2157142857142858E-2</v>
      </c>
      <c r="AF45">
        <v>0.1067</v>
      </c>
      <c r="AG45">
        <v>-2.75E-2</v>
      </c>
      <c r="AH45">
        <v>-1.6199999999999999E-2</v>
      </c>
      <c r="AI45" s="35">
        <f t="shared" si="11"/>
        <v>7.8571428571150292E-6</v>
      </c>
      <c r="AJ45" s="35">
        <f t="shared" si="12"/>
        <v>3.275714285714286E-2</v>
      </c>
      <c r="AK45" s="35">
        <f t="shared" si="12"/>
        <v>2.1457142857142855E-2</v>
      </c>
      <c r="AL45">
        <v>7.6600000000000001E-2</v>
      </c>
      <c r="AM45">
        <v>-3.5000000000000003E-2</v>
      </c>
      <c r="AN45">
        <v>1.35E-2</v>
      </c>
      <c r="AO45" s="35">
        <f t="shared" si="13"/>
        <v>1.4743571428571439E-2</v>
      </c>
      <c r="AP45" s="35">
        <f t="shared" si="14"/>
        <v>4.0257142857142859E-2</v>
      </c>
      <c r="AQ45" s="35">
        <f t="shared" si="14"/>
        <v>1.8757142857142858E-2</v>
      </c>
      <c r="AR45">
        <v>6.3399999999999998E-2</v>
      </c>
      <c r="AS45">
        <v>4.2799999999999998E-2</v>
      </c>
      <c r="AT45">
        <v>-6.7999999999999996E-3</v>
      </c>
      <c r="AU45" s="35">
        <f t="shared" si="15"/>
        <v>1.0285714285714287E-2</v>
      </c>
      <c r="AV45" s="35">
        <f t="shared" si="16"/>
        <v>4.8057142857142854E-2</v>
      </c>
      <c r="AW45" s="35">
        <f t="shared" si="16"/>
        <v>1.2057142857142857E-2</v>
      </c>
      <c r="AX45">
        <v>6.7100000000000007E-2</v>
      </c>
      <c r="AY45">
        <v>-4.6899999999999997E-2</v>
      </c>
      <c r="AZ45">
        <v>-2.0000000000000001E-4</v>
      </c>
      <c r="BA45" s="35">
        <f t="shared" si="17"/>
        <v>1.2070000000000025E-2</v>
      </c>
      <c r="BB45" s="35">
        <f t="shared" si="18"/>
        <v>5.2157142857142853E-2</v>
      </c>
      <c r="BC45" s="35">
        <f t="shared" si="18"/>
        <v>5.0571428571428581E-3</v>
      </c>
    </row>
    <row r="46" spans="1:55" ht="15">
      <c r="A46" s="1">
        <v>40</v>
      </c>
      <c r="B46">
        <v>0.1134</v>
      </c>
      <c r="C46">
        <v>-1.38E-2</v>
      </c>
      <c r="D46">
        <v>-6.1999999999999998E-3</v>
      </c>
      <c r="E46" s="34">
        <f t="shared" si="0"/>
        <v>7.7928571428566296E-4</v>
      </c>
      <c r="F46" s="34">
        <f t="shared" si="1"/>
        <v>2.7478571428571429E-2</v>
      </c>
      <c r="G46" s="34">
        <f t="shared" si="2"/>
        <v>1.1457142857142857E-2</v>
      </c>
      <c r="H46">
        <v>0.11020000000000001</v>
      </c>
      <c r="I46">
        <v>-1.6500000000000001E-2</v>
      </c>
      <c r="J46">
        <v>-1.4E-3</v>
      </c>
      <c r="K46" s="35">
        <f t="shared" si="3"/>
        <v>1.6627142857142826E-2</v>
      </c>
      <c r="L46" s="35">
        <f t="shared" si="4"/>
        <v>2.1757142857142857E-2</v>
      </c>
      <c r="M46" s="35">
        <f t="shared" si="4"/>
        <v>3.8571428571428576E-3</v>
      </c>
      <c r="N46">
        <v>0.10290000000000001</v>
      </c>
      <c r="O46">
        <v>-1.1599999999999999E-2</v>
      </c>
      <c r="P46">
        <v>1.1999999999999999E-3</v>
      </c>
      <c r="Q46" s="35">
        <f t="shared" si="5"/>
        <v>6.3092857142856701E-3</v>
      </c>
      <c r="R46" s="35">
        <f t="shared" si="6"/>
        <v>1.6857142857142855E-2</v>
      </c>
      <c r="S46" s="35">
        <f t="shared" si="6"/>
        <v>6.4571428571428575E-3</v>
      </c>
      <c r="T46">
        <v>8.8800000000000004E-2</v>
      </c>
      <c r="U46">
        <v>-0.02</v>
      </c>
      <c r="V46">
        <v>-8.0999999999999996E-3</v>
      </c>
      <c r="W46" s="35">
        <f t="shared" si="7"/>
        <v>1.4855000000000049E-2</v>
      </c>
      <c r="X46" s="35">
        <f t="shared" si="8"/>
        <v>2.525714285714286E-2</v>
      </c>
      <c r="Y46" s="35">
        <f t="shared" si="8"/>
        <v>1.3357142857142857E-2</v>
      </c>
      <c r="Z46">
        <v>5.3499999999999999E-2</v>
      </c>
      <c r="AA46">
        <v>1E-3</v>
      </c>
      <c r="AB46">
        <v>3.0999999999999999E-3</v>
      </c>
      <c r="AC46" s="35">
        <f t="shared" si="9"/>
        <v>1.0569999999999989E-2</v>
      </c>
      <c r="AD46" s="35">
        <f t="shared" si="10"/>
        <v>6.2571428571428578E-3</v>
      </c>
      <c r="AE46" s="35">
        <f t="shared" si="10"/>
        <v>8.3571428571428581E-3</v>
      </c>
      <c r="AF46">
        <v>0.1018</v>
      </c>
      <c r="AG46">
        <v>-1.6199999999999999E-2</v>
      </c>
      <c r="AH46">
        <v>-1.35E-2</v>
      </c>
      <c r="AI46" s="35">
        <f t="shared" si="11"/>
        <v>4.9078571428571166E-3</v>
      </c>
      <c r="AJ46" s="35">
        <f t="shared" si="12"/>
        <v>2.1457142857142855E-2</v>
      </c>
      <c r="AK46" s="35">
        <f t="shared" si="12"/>
        <v>1.8757142857142858E-2</v>
      </c>
      <c r="AL46">
        <v>7.1900000000000006E-2</v>
      </c>
      <c r="AM46">
        <v>-1.7899999999999999E-2</v>
      </c>
      <c r="AN46">
        <v>8.0000000000000004E-4</v>
      </c>
      <c r="AO46" s="35">
        <f t="shared" si="13"/>
        <v>1.9443571428571435E-2</v>
      </c>
      <c r="AP46" s="35">
        <f t="shared" si="14"/>
        <v>2.3157142857142855E-2</v>
      </c>
      <c r="AQ46" s="35">
        <f t="shared" si="14"/>
        <v>6.0571428571428582E-3</v>
      </c>
      <c r="AR46">
        <v>4.3400000000000001E-2</v>
      </c>
      <c r="AS46">
        <v>2.7400000000000001E-2</v>
      </c>
      <c r="AT46">
        <v>-1.4500000000000001E-2</v>
      </c>
      <c r="AU46" s="35">
        <f t="shared" si="15"/>
        <v>9.71428571428571E-3</v>
      </c>
      <c r="AV46" s="35">
        <f t="shared" si="16"/>
        <v>3.2657142857142857E-2</v>
      </c>
      <c r="AW46" s="35">
        <f t="shared" si="16"/>
        <v>1.9757142857142859E-2</v>
      </c>
      <c r="AX46">
        <v>7.0000000000000007E-2</v>
      </c>
      <c r="AY46">
        <v>-4.7500000000000001E-2</v>
      </c>
      <c r="AZ46">
        <v>2.8E-3</v>
      </c>
      <c r="BA46" s="35">
        <f t="shared" si="17"/>
        <v>9.1700000000000254E-3</v>
      </c>
      <c r="BB46" s="35">
        <f t="shared" si="18"/>
        <v>5.2757142857142857E-2</v>
      </c>
      <c r="BC46" s="35">
        <f t="shared" si="18"/>
        <v>8.0571428571428582E-3</v>
      </c>
    </row>
    <row r="47" spans="1:55" ht="15">
      <c r="A47" s="1">
        <v>41</v>
      </c>
      <c r="B47">
        <v>0.1133</v>
      </c>
      <c r="C47">
        <v>-1.3100000000000001E-2</v>
      </c>
      <c r="D47">
        <v>-8.6999999999999994E-3</v>
      </c>
      <c r="E47" s="34">
        <f t="shared" si="0"/>
        <v>6.7928571428566009E-4</v>
      </c>
      <c r="F47" s="34">
        <f t="shared" si="1"/>
        <v>5.7857142857142656E-4</v>
      </c>
      <c r="G47" s="34">
        <f t="shared" si="2"/>
        <v>1.3957142857142857E-2</v>
      </c>
      <c r="H47">
        <v>0.1018</v>
      </c>
      <c r="I47">
        <v>8.8999999999999999E-3</v>
      </c>
      <c r="J47">
        <v>1.6000000000000001E-3</v>
      </c>
      <c r="K47" s="35">
        <f t="shared" si="3"/>
        <v>8.2271428571428218E-3</v>
      </c>
      <c r="L47" s="35">
        <f t="shared" si="4"/>
        <v>1.4157142857142858E-2</v>
      </c>
      <c r="M47" s="35">
        <f t="shared" si="4"/>
        <v>6.8571428571428577E-3</v>
      </c>
      <c r="N47">
        <v>0.1101</v>
      </c>
      <c r="O47">
        <v>-1.2699999999999999E-2</v>
      </c>
      <c r="P47">
        <v>-6.1999999999999998E-3</v>
      </c>
      <c r="Q47" s="35">
        <f t="shared" si="5"/>
        <v>8.9071428571432798E-4</v>
      </c>
      <c r="R47" s="35">
        <f t="shared" si="6"/>
        <v>1.7957142857142859E-2</v>
      </c>
      <c r="S47" s="35">
        <f t="shared" si="6"/>
        <v>1.1457142857142857E-2</v>
      </c>
      <c r="T47">
        <v>9.8299999999999998E-2</v>
      </c>
      <c r="U47">
        <v>-1.21E-2</v>
      </c>
      <c r="V47">
        <v>-4.1000000000000003E-3</v>
      </c>
      <c r="W47" s="35">
        <f t="shared" si="7"/>
        <v>5.3550000000000542E-3</v>
      </c>
      <c r="X47" s="35">
        <f t="shared" si="8"/>
        <v>1.7357142857142856E-2</v>
      </c>
      <c r="Y47" s="35">
        <f t="shared" si="8"/>
        <v>1.1571428571428575E-3</v>
      </c>
      <c r="Z47">
        <v>4.6899999999999997E-2</v>
      </c>
      <c r="AA47">
        <v>2.0400000000000001E-2</v>
      </c>
      <c r="AB47">
        <v>8.0000000000000004E-4</v>
      </c>
      <c r="AC47" s="35">
        <f t="shared" si="9"/>
        <v>1.7169999999999991E-2</v>
      </c>
      <c r="AD47" s="35">
        <f t="shared" si="10"/>
        <v>2.5657142857142858E-2</v>
      </c>
      <c r="AE47" s="35">
        <f t="shared" si="10"/>
        <v>6.0571428571428582E-3</v>
      </c>
      <c r="AF47">
        <v>0.10589999999999999</v>
      </c>
      <c r="AG47">
        <v>-2.7E-2</v>
      </c>
      <c r="AH47">
        <v>-1.4999999999999999E-2</v>
      </c>
      <c r="AI47" s="35">
        <f t="shared" si="11"/>
        <v>8.0785714285712407E-4</v>
      </c>
      <c r="AJ47" s="35">
        <f t="shared" si="12"/>
        <v>3.2257142857142859E-2</v>
      </c>
      <c r="AK47" s="35">
        <f t="shared" si="12"/>
        <v>2.0257142857142856E-2</v>
      </c>
      <c r="AL47">
        <v>8.43E-2</v>
      </c>
      <c r="AM47">
        <v>-1.9300000000000001E-2</v>
      </c>
      <c r="AN47">
        <v>-8.9999999999999998E-4</v>
      </c>
      <c r="AO47" s="35">
        <f t="shared" si="13"/>
        <v>7.0435714285714407E-3</v>
      </c>
      <c r="AP47" s="35">
        <f t="shared" si="14"/>
        <v>2.4557142857142861E-2</v>
      </c>
      <c r="AQ47" s="35">
        <f t="shared" si="14"/>
        <v>4.357142857142858E-3</v>
      </c>
      <c r="AR47">
        <v>3.56E-2</v>
      </c>
      <c r="AS47">
        <v>6.8999999999999999E-3</v>
      </c>
      <c r="AT47">
        <v>-0.01</v>
      </c>
      <c r="AU47" s="35">
        <f t="shared" si="15"/>
        <v>1.7514285714285711E-2</v>
      </c>
      <c r="AV47" s="35">
        <f t="shared" si="16"/>
        <v>1.2157142857142858E-2</v>
      </c>
      <c r="AW47" s="35">
        <f t="shared" si="16"/>
        <v>1.5257142857142858E-2</v>
      </c>
      <c r="AX47">
        <v>7.0599999999999996E-2</v>
      </c>
      <c r="AY47">
        <v>-3.0200000000000001E-2</v>
      </c>
      <c r="AZ47">
        <v>-5.9999999999999995E-4</v>
      </c>
      <c r="BA47" s="35">
        <f t="shared" si="17"/>
        <v>8.5700000000000359E-3</v>
      </c>
      <c r="BB47" s="35">
        <f t="shared" si="18"/>
        <v>3.5457142857142861E-2</v>
      </c>
      <c r="BC47" s="35">
        <f t="shared" si="18"/>
        <v>4.657142857142858E-3</v>
      </c>
    </row>
    <row r="48" spans="1:55" ht="15">
      <c r="A48" s="1">
        <v>42</v>
      </c>
      <c r="B48">
        <v>0.11219999999999999</v>
      </c>
      <c r="C48">
        <v>-1.3100000000000001E-2</v>
      </c>
      <c r="D48">
        <v>-0.01</v>
      </c>
      <c r="E48" s="34">
        <f t="shared" si="0"/>
        <v>4.2071428571434366E-4</v>
      </c>
      <c r="F48" s="34">
        <f t="shared" si="1"/>
        <v>5.7857142857142656E-4</v>
      </c>
      <c r="G48" s="34">
        <f t="shared" si="2"/>
        <v>1.5257142857142858E-2</v>
      </c>
      <c r="H48">
        <v>0.1067</v>
      </c>
      <c r="I48">
        <v>-1.01E-2</v>
      </c>
      <c r="J48">
        <v>3.2000000000000002E-3</v>
      </c>
      <c r="K48" s="35">
        <f t="shared" si="3"/>
        <v>1.3127142857142823E-2</v>
      </c>
      <c r="L48" s="35">
        <f t="shared" si="4"/>
        <v>1.5357142857142857E-2</v>
      </c>
      <c r="M48" s="35">
        <f t="shared" si="4"/>
        <v>8.4571428571428575E-3</v>
      </c>
      <c r="N48">
        <v>0.10879999999999999</v>
      </c>
      <c r="O48">
        <v>-1.2E-2</v>
      </c>
      <c r="P48">
        <v>-8.0000000000000002E-3</v>
      </c>
      <c r="Q48" s="35">
        <f t="shared" si="5"/>
        <v>4.092857142856815E-4</v>
      </c>
      <c r="R48" s="35">
        <f t="shared" si="6"/>
        <v>1.725714285714286E-2</v>
      </c>
      <c r="S48" s="35">
        <f t="shared" si="6"/>
        <v>1.3257142857142858E-2</v>
      </c>
      <c r="T48">
        <v>9.1399999999999995E-2</v>
      </c>
      <c r="U48">
        <v>-1.09E-2</v>
      </c>
      <c r="V48">
        <v>-1.2999999999999999E-3</v>
      </c>
      <c r="W48" s="35">
        <f t="shared" si="7"/>
        <v>1.2255000000000058E-2</v>
      </c>
      <c r="X48" s="35">
        <f t="shared" si="8"/>
        <v>1.6157142857142856E-2</v>
      </c>
      <c r="Y48" s="35">
        <f t="shared" si="8"/>
        <v>3.9571428571428579E-3</v>
      </c>
      <c r="Z48">
        <v>5.5300000000000002E-2</v>
      </c>
      <c r="AA48">
        <v>0.02</v>
      </c>
      <c r="AB48">
        <v>3.0999999999999999E-3</v>
      </c>
      <c r="AC48" s="35">
        <f t="shared" si="9"/>
        <v>8.7699999999999861E-3</v>
      </c>
      <c r="AD48" s="35">
        <f t="shared" si="10"/>
        <v>2.525714285714286E-2</v>
      </c>
      <c r="AE48" s="35">
        <f t="shared" si="10"/>
        <v>8.3571428571428581E-3</v>
      </c>
      <c r="AF48">
        <v>0.10539999999999999</v>
      </c>
      <c r="AG48">
        <v>-2.4199999999999999E-2</v>
      </c>
      <c r="AH48">
        <v>-1.2200000000000001E-2</v>
      </c>
      <c r="AI48" s="35">
        <f t="shared" si="11"/>
        <v>1.3078571428571245E-3</v>
      </c>
      <c r="AJ48" s="35">
        <f t="shared" si="12"/>
        <v>2.9457142857142855E-2</v>
      </c>
      <c r="AK48" s="35">
        <f t="shared" si="12"/>
        <v>1.7457142857142859E-2</v>
      </c>
      <c r="AL48">
        <v>8.7400000000000005E-2</v>
      </c>
      <c r="AM48">
        <v>-7.3000000000000001E-3</v>
      </c>
      <c r="AN48">
        <v>2.2000000000000001E-3</v>
      </c>
      <c r="AO48" s="35">
        <f t="shared" si="13"/>
        <v>3.9435714285714352E-3</v>
      </c>
      <c r="AP48" s="35">
        <f t="shared" si="14"/>
        <v>1.2557142857142857E-2</v>
      </c>
      <c r="AQ48" s="35">
        <f t="shared" si="14"/>
        <v>7.4571428571428584E-3</v>
      </c>
      <c r="AR48">
        <v>5.5899999999999998E-2</v>
      </c>
      <c r="AS48">
        <v>0.01</v>
      </c>
      <c r="AT48">
        <v>-8.9999999999999998E-4</v>
      </c>
      <c r="AU48" s="35">
        <f t="shared" si="15"/>
        <v>2.7857142857142872E-3</v>
      </c>
      <c r="AV48" s="35">
        <f t="shared" si="16"/>
        <v>1.5257142857142858E-2</v>
      </c>
      <c r="AW48" s="35">
        <f t="shared" si="16"/>
        <v>4.357142857142858E-3</v>
      </c>
      <c r="AX48">
        <v>6.9000000000000006E-2</v>
      </c>
      <c r="AY48">
        <v>-5.79E-2</v>
      </c>
      <c r="AZ48">
        <v>3.3E-3</v>
      </c>
      <c r="BA48" s="35">
        <f t="shared" si="17"/>
        <v>1.0170000000000026E-2</v>
      </c>
      <c r="BB48" s="35">
        <f t="shared" si="18"/>
        <v>6.3157142857142856E-2</v>
      </c>
      <c r="BC48" s="35">
        <f t="shared" si="18"/>
        <v>8.5571428571428569E-3</v>
      </c>
    </row>
    <row r="49" spans="1:55" ht="15">
      <c r="A49" s="1">
        <v>43</v>
      </c>
      <c r="B49">
        <v>0.10920000000000001</v>
      </c>
      <c r="C49">
        <v>-1.2699999999999999E-2</v>
      </c>
      <c r="D49">
        <v>-1.15E-2</v>
      </c>
      <c r="E49" s="34">
        <f t="shared" si="0"/>
        <v>3.4207142857143324E-3</v>
      </c>
      <c r="F49" s="34">
        <f t="shared" si="1"/>
        <v>9.7857142857142761E-4</v>
      </c>
      <c r="G49" s="34">
        <f t="shared" si="2"/>
        <v>1.6757142857142859E-2</v>
      </c>
      <c r="H49">
        <v>0.12720000000000001</v>
      </c>
      <c r="I49">
        <v>6.7999999999999996E-3</v>
      </c>
      <c r="J49">
        <v>4.0000000000000002E-4</v>
      </c>
      <c r="K49" s="35">
        <f t="shared" si="3"/>
        <v>3.3627142857142828E-2</v>
      </c>
      <c r="L49" s="35">
        <f t="shared" si="4"/>
        <v>1.2057142857142857E-2</v>
      </c>
      <c r="M49" s="35">
        <f t="shared" si="4"/>
        <v>5.657142857142858E-3</v>
      </c>
      <c r="N49">
        <v>0.1014</v>
      </c>
      <c r="O49">
        <v>-5.7999999999999996E-3</v>
      </c>
      <c r="P49">
        <v>-1.04E-2</v>
      </c>
      <c r="Q49" s="35">
        <f t="shared" si="5"/>
        <v>7.8092857142856714E-3</v>
      </c>
      <c r="R49" s="35">
        <f t="shared" si="6"/>
        <v>1.1057142857142857E-2</v>
      </c>
      <c r="S49" s="35">
        <f t="shared" si="6"/>
        <v>1.5657142857142856E-2</v>
      </c>
      <c r="T49">
        <v>9.6100000000000005E-2</v>
      </c>
      <c r="U49">
        <v>2E-3</v>
      </c>
      <c r="V49">
        <v>-3.3999999999999998E-3</v>
      </c>
      <c r="W49" s="35">
        <f t="shared" si="7"/>
        <v>7.5550000000000478E-3</v>
      </c>
      <c r="X49" s="35">
        <f t="shared" si="8"/>
        <v>7.2571428571428578E-3</v>
      </c>
      <c r="Y49" s="35">
        <f t="shared" si="8"/>
        <v>1.857142857142858E-3</v>
      </c>
      <c r="Z49">
        <v>6.8699999999999997E-2</v>
      </c>
      <c r="AA49">
        <v>-4.1999999999999997E-3</v>
      </c>
      <c r="AB49">
        <v>2.1700000000000001E-2</v>
      </c>
      <c r="AC49" s="35">
        <f t="shared" si="9"/>
        <v>4.6300000000000091E-3</v>
      </c>
      <c r="AD49" s="35">
        <f t="shared" si="10"/>
        <v>1.0571428571428581E-3</v>
      </c>
      <c r="AE49" s="35">
        <f t="shared" si="10"/>
        <v>2.695714285714286E-2</v>
      </c>
      <c r="AF49">
        <v>0.1036</v>
      </c>
      <c r="AG49">
        <v>-1.9199999999999998E-2</v>
      </c>
      <c r="AH49">
        <v>-1.0699999999999999E-2</v>
      </c>
      <c r="AI49" s="35">
        <f t="shared" si="11"/>
        <v>3.1078571428571206E-3</v>
      </c>
      <c r="AJ49" s="35">
        <f t="shared" si="12"/>
        <v>2.4457142857142858E-2</v>
      </c>
      <c r="AK49" s="35">
        <f t="shared" si="12"/>
        <v>1.5957142857142857E-2</v>
      </c>
      <c r="AL49">
        <v>0.1042</v>
      </c>
      <c r="AM49">
        <v>-1.34E-2</v>
      </c>
      <c r="AN49">
        <v>1.6000000000000001E-3</v>
      </c>
      <c r="AO49" s="35">
        <f t="shared" si="13"/>
        <v>1.285642857142856E-2</v>
      </c>
      <c r="AP49" s="35">
        <f t="shared" si="14"/>
        <v>1.8657142857142858E-2</v>
      </c>
      <c r="AQ49" s="35">
        <f t="shared" si="14"/>
        <v>6.8571428571428577E-3</v>
      </c>
      <c r="AR49">
        <v>6.5299999999999997E-2</v>
      </c>
      <c r="AS49">
        <v>2.4299999999999999E-2</v>
      </c>
      <c r="AT49">
        <v>-6.1000000000000004E-3</v>
      </c>
      <c r="AU49" s="35">
        <f t="shared" si="15"/>
        <v>1.2185714285714286E-2</v>
      </c>
      <c r="AV49" s="35">
        <f t="shared" si="16"/>
        <v>2.9557142857142858E-2</v>
      </c>
      <c r="AW49" s="35">
        <f t="shared" si="16"/>
        <v>1.1357142857142857E-2</v>
      </c>
      <c r="AX49">
        <v>0.1016</v>
      </c>
      <c r="AY49">
        <v>-3.2500000000000001E-2</v>
      </c>
      <c r="AZ49">
        <v>6.7000000000000002E-3</v>
      </c>
      <c r="BA49" s="35">
        <f t="shared" si="17"/>
        <v>2.2429999999999964E-2</v>
      </c>
      <c r="BB49" s="35">
        <f t="shared" si="18"/>
        <v>3.7757142857142857E-2</v>
      </c>
      <c r="BC49" s="35">
        <f t="shared" si="18"/>
        <v>1.1957142857142857E-2</v>
      </c>
    </row>
    <row r="50" spans="1:55" ht="15">
      <c r="A50" s="1">
        <v>44</v>
      </c>
      <c r="B50">
        <v>0.1133</v>
      </c>
      <c r="C50">
        <v>-1.6299999999999999E-2</v>
      </c>
      <c r="D50">
        <v>-8.8000000000000005E-3</v>
      </c>
      <c r="E50" s="34">
        <f t="shared" si="0"/>
        <v>6.7928571428566009E-4</v>
      </c>
      <c r="F50" s="34">
        <f t="shared" si="1"/>
        <v>2.9978571428571424E-2</v>
      </c>
      <c r="G50" s="34">
        <f t="shared" si="2"/>
        <v>1.4057142857142858E-2</v>
      </c>
      <c r="H50">
        <v>0.1515</v>
      </c>
      <c r="I50">
        <v>-2.47E-2</v>
      </c>
      <c r="J50">
        <v>6.7000000000000002E-3</v>
      </c>
      <c r="K50" s="35">
        <f t="shared" si="3"/>
        <v>5.7927142857142816E-2</v>
      </c>
      <c r="L50" s="35">
        <f t="shared" si="4"/>
        <v>2.9957142857142856E-2</v>
      </c>
      <c r="M50" s="35">
        <f t="shared" si="4"/>
        <v>1.1957142857142857E-2</v>
      </c>
      <c r="N50">
        <v>0.1148</v>
      </c>
      <c r="O50">
        <v>-7.7999999999999996E-3</v>
      </c>
      <c r="P50">
        <v>-1.2E-2</v>
      </c>
      <c r="Q50" s="35">
        <f t="shared" si="5"/>
        <v>5.5907142857143238E-3</v>
      </c>
      <c r="R50" s="35">
        <f t="shared" si="6"/>
        <v>1.3057142857142857E-2</v>
      </c>
      <c r="S50" s="35">
        <f t="shared" si="6"/>
        <v>1.725714285714286E-2</v>
      </c>
      <c r="T50">
        <v>0.1043</v>
      </c>
      <c r="U50">
        <v>-2.7000000000000001E-3</v>
      </c>
      <c r="V50">
        <v>-6.9999999999999999E-4</v>
      </c>
      <c r="W50" s="35">
        <f t="shared" si="7"/>
        <v>6.4499999999995117E-4</v>
      </c>
      <c r="X50" s="35">
        <f t="shared" si="8"/>
        <v>2.5571428571428577E-3</v>
      </c>
      <c r="Y50" s="35">
        <f t="shared" si="8"/>
        <v>4.5571428571428577E-3</v>
      </c>
      <c r="Z50">
        <v>8.0100000000000005E-2</v>
      </c>
      <c r="AA50">
        <v>-3.39E-2</v>
      </c>
      <c r="AB50">
        <v>2.1999999999999999E-2</v>
      </c>
      <c r="AC50" s="35">
        <f t="shared" si="9"/>
        <v>1.6030000000000016E-2</v>
      </c>
      <c r="AD50" s="35">
        <f t="shared" si="10"/>
        <v>3.9157142857142856E-2</v>
      </c>
      <c r="AE50" s="35">
        <f t="shared" si="10"/>
        <v>2.7257142857142855E-2</v>
      </c>
      <c r="AF50">
        <v>0.109</v>
      </c>
      <c r="AG50">
        <v>-2.4899999999999999E-2</v>
      </c>
      <c r="AH50">
        <v>-1.5900000000000001E-2</v>
      </c>
      <c r="AI50" s="35">
        <f t="shared" si="11"/>
        <v>2.2921428571428815E-3</v>
      </c>
      <c r="AJ50" s="35">
        <f t="shared" si="12"/>
        <v>3.0157142857142855E-2</v>
      </c>
      <c r="AK50" s="35">
        <f t="shared" si="12"/>
        <v>2.115714285714286E-2</v>
      </c>
      <c r="AL50">
        <v>7.5200000000000003E-2</v>
      </c>
      <c r="AM50">
        <v>-1.01E-2</v>
      </c>
      <c r="AN50">
        <v>7.4000000000000003E-3</v>
      </c>
      <c r="AO50" s="35">
        <f t="shared" si="13"/>
        <v>1.6143571428571438E-2</v>
      </c>
      <c r="AP50" s="35">
        <f t="shared" si="14"/>
        <v>1.5357142857142857E-2</v>
      </c>
      <c r="AQ50" s="35">
        <f t="shared" si="14"/>
        <v>1.2657142857142858E-2</v>
      </c>
      <c r="AR50">
        <v>1.6400000000000001E-2</v>
      </c>
      <c r="AS50">
        <v>-2.1399999999999999E-2</v>
      </c>
      <c r="AT50">
        <v>4.0000000000000001E-3</v>
      </c>
      <c r="AU50" s="35">
        <f t="shared" si="15"/>
        <v>3.6714285714285713E-2</v>
      </c>
      <c r="AV50" s="35">
        <f t="shared" si="16"/>
        <v>2.6657142857142858E-2</v>
      </c>
      <c r="AW50" s="35">
        <f t="shared" si="16"/>
        <v>9.2571428571428579E-3</v>
      </c>
      <c r="AX50">
        <v>6.4699999999999994E-2</v>
      </c>
      <c r="AY50">
        <v>-5.62E-2</v>
      </c>
      <c r="AZ50">
        <v>6.6E-3</v>
      </c>
      <c r="BA50" s="35">
        <f t="shared" si="17"/>
        <v>1.4470000000000038E-2</v>
      </c>
      <c r="BB50" s="35">
        <f t="shared" si="18"/>
        <v>6.1457142857142856E-2</v>
      </c>
      <c r="BC50" s="35">
        <f t="shared" si="18"/>
        <v>1.1857142857142858E-2</v>
      </c>
    </row>
    <row r="51" spans="1:55" ht="15">
      <c r="A51" s="1">
        <v>45</v>
      </c>
      <c r="B51">
        <v>0.11020000000000001</v>
      </c>
      <c r="C51">
        <v>-1.7500000000000002E-2</v>
      </c>
      <c r="D51">
        <v>-6.1000000000000004E-3</v>
      </c>
      <c r="E51" s="34">
        <f t="shared" si="0"/>
        <v>2.4207142857143316E-3</v>
      </c>
      <c r="F51" s="34">
        <f t="shared" si="1"/>
        <v>3.117857142857143E-2</v>
      </c>
      <c r="G51" s="34">
        <f t="shared" si="2"/>
        <v>1.1357142857142857E-2</v>
      </c>
      <c r="H51">
        <v>0.1086</v>
      </c>
      <c r="I51">
        <v>4.1999999999999997E-3</v>
      </c>
      <c r="J51">
        <v>4.8999999999999998E-3</v>
      </c>
      <c r="K51" s="35">
        <f t="shared" si="3"/>
        <v>1.5027142857142822E-2</v>
      </c>
      <c r="L51" s="35">
        <f t="shared" si="4"/>
        <v>9.4571428571428584E-3</v>
      </c>
      <c r="M51" s="35">
        <f t="shared" si="4"/>
        <v>1.0157142857142858E-2</v>
      </c>
      <c r="N51">
        <v>0.11459999999999999</v>
      </c>
      <c r="O51">
        <v>-1.2699999999999999E-2</v>
      </c>
      <c r="P51">
        <v>-1.04E-2</v>
      </c>
      <c r="Q51" s="35">
        <f t="shared" si="5"/>
        <v>5.3907142857143181E-3</v>
      </c>
      <c r="R51" s="35">
        <f t="shared" si="6"/>
        <v>1.7957142857142859E-2</v>
      </c>
      <c r="S51" s="35">
        <f t="shared" si="6"/>
        <v>1.5657142857142856E-2</v>
      </c>
      <c r="T51">
        <v>0.10730000000000001</v>
      </c>
      <c r="U51">
        <v>-2.3E-3</v>
      </c>
      <c r="V51">
        <v>1E-4</v>
      </c>
      <c r="W51" s="35">
        <f t="shared" si="7"/>
        <v>3.6449999999999538E-3</v>
      </c>
      <c r="X51" s="35">
        <f t="shared" si="8"/>
        <v>2.9571428571428578E-3</v>
      </c>
      <c r="Y51" s="35">
        <f t="shared" si="8"/>
        <v>5.3571428571428581E-3</v>
      </c>
      <c r="Z51">
        <v>8.3500000000000005E-2</v>
      </c>
      <c r="AA51">
        <v>3.0999999999999999E-3</v>
      </c>
      <c r="AB51">
        <v>1.7600000000000001E-2</v>
      </c>
      <c r="AC51" s="35">
        <f t="shared" si="9"/>
        <v>1.9430000000000017E-2</v>
      </c>
      <c r="AD51" s="35">
        <f t="shared" si="10"/>
        <v>8.3571428571428581E-3</v>
      </c>
      <c r="AE51" s="35">
        <f t="shared" si="10"/>
        <v>2.2857142857142861E-2</v>
      </c>
      <c r="AF51">
        <v>0.1031</v>
      </c>
      <c r="AG51">
        <v>-2.63E-2</v>
      </c>
      <c r="AH51">
        <v>-1.5599999999999999E-2</v>
      </c>
      <c r="AI51" s="35">
        <f t="shared" si="11"/>
        <v>3.607857142857121E-3</v>
      </c>
      <c r="AJ51" s="35">
        <f t="shared" si="12"/>
        <v>3.155714285714286E-2</v>
      </c>
      <c r="AK51" s="35">
        <f t="shared" si="12"/>
        <v>2.0857142857142859E-2</v>
      </c>
      <c r="AL51">
        <v>8.0100000000000005E-2</v>
      </c>
      <c r="AM51">
        <v>-2.8799999999999999E-2</v>
      </c>
      <c r="AN51">
        <v>1E-4</v>
      </c>
      <c r="AO51" s="35">
        <f t="shared" si="13"/>
        <v>1.1243571428571436E-2</v>
      </c>
      <c r="AP51" s="35">
        <f t="shared" si="14"/>
        <v>3.4057142857142855E-2</v>
      </c>
      <c r="AQ51" s="35">
        <f t="shared" si="14"/>
        <v>5.3571428571428581E-3</v>
      </c>
      <c r="AR51">
        <v>4.0399999999999998E-2</v>
      </c>
      <c r="AS51">
        <v>1.2500000000000001E-2</v>
      </c>
      <c r="AT51">
        <v>-1.9E-3</v>
      </c>
      <c r="AU51" s="35">
        <f t="shared" si="15"/>
        <v>1.2714285714285713E-2</v>
      </c>
      <c r="AV51" s="35">
        <f t="shared" si="16"/>
        <v>1.775714285714286E-2</v>
      </c>
      <c r="AW51" s="35">
        <f t="shared" si="16"/>
        <v>3.357142857142858E-3</v>
      </c>
      <c r="AX51">
        <v>0.1031</v>
      </c>
      <c r="AY51">
        <v>-3.2199999999999999E-2</v>
      </c>
      <c r="AZ51">
        <v>-2.0999999999999999E-3</v>
      </c>
      <c r="BA51" s="35">
        <f t="shared" si="17"/>
        <v>2.3929999999999965E-2</v>
      </c>
      <c r="BB51" s="35">
        <f t="shared" si="18"/>
        <v>3.7457142857142856E-2</v>
      </c>
      <c r="BC51" s="35">
        <f t="shared" si="18"/>
        <v>3.1571428571428579E-3</v>
      </c>
    </row>
    <row r="52" spans="1:55" ht="15">
      <c r="A52" s="1">
        <v>46</v>
      </c>
      <c r="B52">
        <v>0.10920000000000001</v>
      </c>
      <c r="C52">
        <v>-1.4999999999999999E-2</v>
      </c>
      <c r="D52">
        <v>-4.8999999999999998E-3</v>
      </c>
      <c r="E52" s="34">
        <f t="shared" si="0"/>
        <v>3.4207142857143324E-3</v>
      </c>
      <c r="F52" s="34">
        <f t="shared" si="1"/>
        <v>2.8678571428571428E-2</v>
      </c>
      <c r="G52" s="34">
        <f t="shared" si="2"/>
        <v>3.5714285714285796E-4</v>
      </c>
      <c r="H52">
        <v>9.0999999999999998E-2</v>
      </c>
      <c r="I52">
        <v>-4.3E-3</v>
      </c>
      <c r="J52">
        <v>6.7000000000000002E-3</v>
      </c>
      <c r="K52" s="35">
        <f t="shared" si="3"/>
        <v>2.5728571428571823E-3</v>
      </c>
      <c r="L52" s="35">
        <f t="shared" si="4"/>
        <v>9.5714285714285779E-4</v>
      </c>
      <c r="M52" s="35">
        <f t="shared" si="4"/>
        <v>1.1957142857142857E-2</v>
      </c>
      <c r="N52">
        <v>0.1167</v>
      </c>
      <c r="O52">
        <v>-2.2800000000000001E-2</v>
      </c>
      <c r="P52">
        <v>-8.2000000000000007E-3</v>
      </c>
      <c r="Q52" s="35">
        <f t="shared" si="5"/>
        <v>7.4907142857143227E-3</v>
      </c>
      <c r="R52" s="35">
        <f t="shared" si="6"/>
        <v>2.8057142857142857E-2</v>
      </c>
      <c r="S52" s="35">
        <f t="shared" si="6"/>
        <v>1.3457142857142858E-2</v>
      </c>
      <c r="T52">
        <v>9.7100000000000006E-2</v>
      </c>
      <c r="U52">
        <v>-9.4999999999999998E-3</v>
      </c>
      <c r="V52">
        <v>6.9999999999999999E-4</v>
      </c>
      <c r="W52" s="35">
        <f t="shared" si="7"/>
        <v>6.5550000000000469E-3</v>
      </c>
      <c r="X52" s="35">
        <f t="shared" si="8"/>
        <v>1.4757142857142858E-2</v>
      </c>
      <c r="Y52" s="35">
        <f t="shared" si="8"/>
        <v>5.9571428571428579E-3</v>
      </c>
      <c r="Z52">
        <v>6.7299999999999999E-2</v>
      </c>
      <c r="AA52">
        <v>3.5700000000000003E-2</v>
      </c>
      <c r="AB52">
        <v>9.1000000000000004E-3</v>
      </c>
      <c r="AC52" s="35">
        <f t="shared" si="9"/>
        <v>3.2300000000000106E-3</v>
      </c>
      <c r="AD52" s="35">
        <f t="shared" si="10"/>
        <v>4.0957142857142859E-2</v>
      </c>
      <c r="AE52" s="35">
        <f t="shared" si="10"/>
        <v>1.4357142857142858E-2</v>
      </c>
      <c r="AF52">
        <v>0.10829999999999999</v>
      </c>
      <c r="AG52">
        <v>-3.5799999999999998E-2</v>
      </c>
      <c r="AH52">
        <v>-1.43E-2</v>
      </c>
      <c r="AI52" s="35">
        <f t="shared" si="11"/>
        <v>1.5921428571428753E-3</v>
      </c>
      <c r="AJ52" s="35">
        <f t="shared" si="12"/>
        <v>4.1057142857142855E-2</v>
      </c>
      <c r="AK52" s="35">
        <f t="shared" si="12"/>
        <v>1.9557142857142856E-2</v>
      </c>
      <c r="AL52">
        <v>9.4299999999999995E-2</v>
      </c>
      <c r="AM52">
        <v>-1.41E-2</v>
      </c>
      <c r="AN52">
        <v>5.7999999999999996E-3</v>
      </c>
      <c r="AO52" s="35">
        <f t="shared" si="13"/>
        <v>2.9564285714285543E-3</v>
      </c>
      <c r="AP52" s="35">
        <f t="shared" si="14"/>
        <v>1.9357142857142857E-2</v>
      </c>
      <c r="AQ52" s="35">
        <f t="shared" si="14"/>
        <v>1.1057142857142857E-2</v>
      </c>
      <c r="AR52">
        <v>7.5200000000000003E-2</v>
      </c>
      <c r="AS52">
        <v>8.9999999999999993E-3</v>
      </c>
      <c r="AT52">
        <v>2.3E-3</v>
      </c>
      <c r="AU52" s="35">
        <f t="shared" si="15"/>
        <v>2.2085714285714292E-2</v>
      </c>
      <c r="AV52" s="35">
        <f t="shared" si="16"/>
        <v>1.4257142857142857E-2</v>
      </c>
      <c r="AW52" s="35">
        <f t="shared" si="16"/>
        <v>7.5571428571428578E-3</v>
      </c>
      <c r="AX52">
        <v>8.5900000000000004E-2</v>
      </c>
      <c r="AY52">
        <v>-2.1399999999999999E-2</v>
      </c>
      <c r="AZ52">
        <v>-5.5999999999999999E-3</v>
      </c>
      <c r="BA52" s="35">
        <f t="shared" si="17"/>
        <v>6.7299999999999721E-3</v>
      </c>
      <c r="BB52" s="35">
        <f t="shared" si="18"/>
        <v>2.6657142857142858E-2</v>
      </c>
      <c r="BC52" s="35">
        <f t="shared" si="18"/>
        <v>1.0857142857142857E-2</v>
      </c>
    </row>
    <row r="53" spans="1:55" ht="15">
      <c r="A53" s="1">
        <v>47</v>
      </c>
      <c r="B53">
        <v>0.1106</v>
      </c>
      <c r="C53">
        <v>-1.8200000000000001E-2</v>
      </c>
      <c r="D53">
        <v>-7.3000000000000001E-3</v>
      </c>
      <c r="E53" s="34">
        <f t="shared" si="0"/>
        <v>2.020714285714334E-3</v>
      </c>
      <c r="F53" s="34">
        <f t="shared" si="1"/>
        <v>3.187857142857143E-2</v>
      </c>
      <c r="G53" s="34">
        <f t="shared" si="2"/>
        <v>1.2557142857142857E-2</v>
      </c>
      <c r="H53">
        <v>7.7399999999999997E-2</v>
      </c>
      <c r="I53">
        <v>7.0000000000000001E-3</v>
      </c>
      <c r="J53">
        <v>8.6999999999999994E-3</v>
      </c>
      <c r="K53" s="35">
        <f t="shared" si="3"/>
        <v>1.6172857142857183E-2</v>
      </c>
      <c r="L53" s="35">
        <f t="shared" si="4"/>
        <v>1.2257142857142859E-2</v>
      </c>
      <c r="M53" s="35">
        <f t="shared" si="4"/>
        <v>1.3957142857142857E-2</v>
      </c>
      <c r="N53">
        <v>0.1211</v>
      </c>
      <c r="O53">
        <v>-1.6299999999999999E-2</v>
      </c>
      <c r="P53">
        <v>-7.7999999999999996E-3</v>
      </c>
      <c r="Q53" s="35">
        <f t="shared" si="5"/>
        <v>1.1890714285714324E-2</v>
      </c>
      <c r="R53" s="35">
        <f t="shared" si="6"/>
        <v>2.1557142857142858E-2</v>
      </c>
      <c r="S53" s="35">
        <f t="shared" si="6"/>
        <v>1.3057142857142857E-2</v>
      </c>
      <c r="T53">
        <v>9.2999999999999999E-2</v>
      </c>
      <c r="U53">
        <v>-1.09E-2</v>
      </c>
      <c r="V53">
        <v>3.7000000000000002E-3</v>
      </c>
      <c r="W53" s="35">
        <f t="shared" si="7"/>
        <v>1.0655000000000053E-2</v>
      </c>
      <c r="X53" s="35">
        <f t="shared" si="8"/>
        <v>1.6157142857142856E-2</v>
      </c>
      <c r="Y53" s="35">
        <f t="shared" si="8"/>
        <v>8.957142857142858E-3</v>
      </c>
      <c r="Z53">
        <v>7.4700000000000003E-2</v>
      </c>
      <c r="AA53">
        <v>2.86E-2</v>
      </c>
      <c r="AB53">
        <v>-8.6E-3</v>
      </c>
      <c r="AC53" s="35">
        <f t="shared" si="9"/>
        <v>1.0630000000000014E-2</v>
      </c>
      <c r="AD53" s="35">
        <f t="shared" si="10"/>
        <v>3.3857142857142856E-2</v>
      </c>
      <c r="AE53" s="35">
        <f t="shared" si="10"/>
        <v>1.3857142857142858E-2</v>
      </c>
      <c r="AF53">
        <v>0.1072</v>
      </c>
      <c r="AG53">
        <v>-3.6700000000000003E-2</v>
      </c>
      <c r="AH53">
        <v>-1.09E-2</v>
      </c>
      <c r="AI53" s="35">
        <f t="shared" si="11"/>
        <v>4.9214285714288541E-4</v>
      </c>
      <c r="AJ53" s="35">
        <f t="shared" si="12"/>
        <v>4.195714285714286E-2</v>
      </c>
      <c r="AK53" s="35">
        <f t="shared" si="12"/>
        <v>1.6157142857142856E-2</v>
      </c>
      <c r="AL53">
        <v>0.106</v>
      </c>
      <c r="AM53">
        <v>-7.1000000000000004E-3</v>
      </c>
      <c r="AN53">
        <v>3.2000000000000002E-3</v>
      </c>
      <c r="AO53" s="35">
        <f t="shared" si="13"/>
        <v>1.4656428571428556E-2</v>
      </c>
      <c r="AP53" s="35">
        <f t="shared" si="14"/>
        <v>1.2357142857142858E-2</v>
      </c>
      <c r="AQ53" s="35">
        <f t="shared" si="14"/>
        <v>8.4571428571428575E-3</v>
      </c>
      <c r="AR53">
        <v>5.5199999999999999E-2</v>
      </c>
      <c r="AS53">
        <v>-2.8E-3</v>
      </c>
      <c r="AT53">
        <v>3.2000000000000002E-3</v>
      </c>
      <c r="AU53" s="35">
        <f t="shared" si="15"/>
        <v>2.085714285714288E-3</v>
      </c>
      <c r="AV53" s="35">
        <f t="shared" si="16"/>
        <v>2.4571428571428578E-3</v>
      </c>
      <c r="AW53" s="35">
        <f t="shared" si="16"/>
        <v>8.4571428571428575E-3</v>
      </c>
      <c r="AX53">
        <v>6.8599999999999994E-2</v>
      </c>
      <c r="AY53">
        <v>-3.7199999999999997E-2</v>
      </c>
      <c r="AZ53">
        <v>4.0000000000000001E-3</v>
      </c>
      <c r="BA53" s="35">
        <f t="shared" si="17"/>
        <v>1.0570000000000038E-2</v>
      </c>
      <c r="BB53" s="35">
        <f t="shared" si="18"/>
        <v>4.2457142857142853E-2</v>
      </c>
      <c r="BC53" s="35">
        <f t="shared" si="18"/>
        <v>9.2571428571428579E-3</v>
      </c>
    </row>
    <row r="54" spans="1:55" ht="15">
      <c r="A54" s="1">
        <v>48</v>
      </c>
      <c r="B54">
        <v>0.1179</v>
      </c>
      <c r="C54">
        <v>-1.4E-2</v>
      </c>
      <c r="D54">
        <v>-8.8999999999999999E-3</v>
      </c>
      <c r="E54" s="34">
        <f t="shared" si="0"/>
        <v>5.279285714285667E-3</v>
      </c>
      <c r="F54" s="34">
        <f t="shared" si="1"/>
        <v>2.7678571428571427E-2</v>
      </c>
      <c r="G54" s="34">
        <f t="shared" si="2"/>
        <v>1.4157142857142858E-2</v>
      </c>
      <c r="H54">
        <v>8.8300000000000003E-2</v>
      </c>
      <c r="I54">
        <v>-2.0400000000000001E-2</v>
      </c>
      <c r="J54">
        <v>5.9999999999999995E-4</v>
      </c>
      <c r="K54" s="35">
        <f t="shared" si="3"/>
        <v>5.2728571428571763E-3</v>
      </c>
      <c r="L54" s="35">
        <f t="shared" si="4"/>
        <v>2.5657142857142858E-2</v>
      </c>
      <c r="M54" s="35">
        <f t="shared" si="4"/>
        <v>5.8571428571428576E-3</v>
      </c>
      <c r="N54">
        <v>0.11409999999999999</v>
      </c>
      <c r="O54">
        <v>-7.1000000000000004E-3</v>
      </c>
      <c r="P54">
        <v>-9.4000000000000004E-3</v>
      </c>
      <c r="Q54" s="35">
        <f t="shared" si="5"/>
        <v>4.8907142857143177E-3</v>
      </c>
      <c r="R54" s="35">
        <f t="shared" si="6"/>
        <v>1.2357142857142858E-2</v>
      </c>
      <c r="S54" s="35">
        <f t="shared" si="6"/>
        <v>1.4657142857142858E-2</v>
      </c>
      <c r="T54">
        <v>0.1086</v>
      </c>
      <c r="U54">
        <v>-4.5999999999999999E-3</v>
      </c>
      <c r="V54">
        <v>4.8999999999999998E-3</v>
      </c>
      <c r="W54" s="35">
        <f t="shared" si="7"/>
        <v>4.9449999999999494E-3</v>
      </c>
      <c r="X54" s="35">
        <f t="shared" si="8"/>
        <v>6.5714285714285788E-4</v>
      </c>
      <c r="Y54" s="35">
        <f t="shared" si="8"/>
        <v>1.0157142857142858E-2</v>
      </c>
      <c r="Z54">
        <v>5.7099999999999998E-2</v>
      </c>
      <c r="AA54">
        <v>1.04E-2</v>
      </c>
      <c r="AB54">
        <v>-1.6E-2</v>
      </c>
      <c r="AC54" s="35">
        <f t="shared" si="9"/>
        <v>6.9699999999999901E-3</v>
      </c>
      <c r="AD54" s="35">
        <f t="shared" si="10"/>
        <v>1.5657142857142856E-2</v>
      </c>
      <c r="AE54" s="35">
        <f t="shared" si="10"/>
        <v>2.1257142857142856E-2</v>
      </c>
      <c r="AF54">
        <v>0.1031</v>
      </c>
      <c r="AG54">
        <v>-3.5099999999999999E-2</v>
      </c>
      <c r="AH54">
        <v>-9.1000000000000004E-3</v>
      </c>
      <c r="AI54" s="35">
        <f t="shared" si="11"/>
        <v>3.607857142857121E-3</v>
      </c>
      <c r="AJ54" s="35">
        <f t="shared" si="12"/>
        <v>4.0357142857142855E-2</v>
      </c>
      <c r="AK54" s="35">
        <f t="shared" si="12"/>
        <v>1.4357142857142858E-2</v>
      </c>
      <c r="AL54">
        <v>0.1086</v>
      </c>
      <c r="AM54">
        <v>-9.1999999999999998E-3</v>
      </c>
      <c r="AN54">
        <v>-5.1000000000000004E-3</v>
      </c>
      <c r="AO54" s="35">
        <f t="shared" si="13"/>
        <v>1.7256428571428561E-2</v>
      </c>
      <c r="AP54" s="35">
        <f t="shared" si="14"/>
        <v>1.4457142857142858E-2</v>
      </c>
      <c r="AQ54" s="35">
        <f t="shared" si="14"/>
        <v>1.5714285714285743E-4</v>
      </c>
      <c r="AR54">
        <v>4.5999999999999999E-2</v>
      </c>
      <c r="AS54">
        <v>-6.6E-3</v>
      </c>
      <c r="AT54">
        <v>8.6E-3</v>
      </c>
      <c r="AU54" s="35">
        <f t="shared" si="15"/>
        <v>7.1142857142857119E-3</v>
      </c>
      <c r="AV54" s="35">
        <f t="shared" si="16"/>
        <v>1.1857142857142858E-2</v>
      </c>
      <c r="AW54" s="35">
        <f t="shared" si="16"/>
        <v>1.3857142857142858E-2</v>
      </c>
      <c r="AX54">
        <v>1.4800000000000001E-2</v>
      </c>
      <c r="AY54">
        <v>-7.5300000000000006E-2</v>
      </c>
      <c r="AZ54">
        <v>1.49E-2</v>
      </c>
      <c r="BA54" s="35">
        <f t="shared" si="17"/>
        <v>6.4370000000000038E-2</v>
      </c>
      <c r="BB54" s="35">
        <f t="shared" si="18"/>
        <v>8.0557142857142869E-2</v>
      </c>
      <c r="BC54" s="35">
        <f t="shared" si="18"/>
        <v>2.015714285714286E-2</v>
      </c>
    </row>
    <row r="55" spans="1:55" ht="15">
      <c r="A55" s="1">
        <v>49</v>
      </c>
      <c r="B55">
        <v>0.11260000000000001</v>
      </c>
      <c r="C55">
        <v>-2.6200000000000001E-2</v>
      </c>
      <c r="D55">
        <v>-1.21E-2</v>
      </c>
      <c r="E55" s="34">
        <f t="shared" si="0"/>
        <v>2.0714285714332203E-5</v>
      </c>
      <c r="F55" s="34">
        <f t="shared" si="1"/>
        <v>3.987857142857143E-2</v>
      </c>
      <c r="G55" s="34">
        <f t="shared" si="2"/>
        <v>1.7357142857142856E-2</v>
      </c>
      <c r="H55">
        <v>7.9100000000000004E-2</v>
      </c>
      <c r="I55">
        <v>-7.6E-3</v>
      </c>
      <c r="J55">
        <v>-1.1299999999999999E-2</v>
      </c>
      <c r="K55" s="35">
        <f t="shared" si="3"/>
        <v>1.4472857142857176E-2</v>
      </c>
      <c r="L55" s="35">
        <f t="shared" si="4"/>
        <v>1.2857142857142859E-2</v>
      </c>
      <c r="M55" s="35">
        <f t="shared" si="4"/>
        <v>1.6557142857142857E-2</v>
      </c>
      <c r="N55">
        <v>0.1176</v>
      </c>
      <c r="O55">
        <v>-8.6999999999999994E-3</v>
      </c>
      <c r="P55">
        <v>-6.6E-3</v>
      </c>
      <c r="Q55" s="35">
        <f t="shared" si="5"/>
        <v>8.3907142857143208E-3</v>
      </c>
      <c r="R55" s="35">
        <f t="shared" si="6"/>
        <v>1.3957142857142857E-2</v>
      </c>
      <c r="S55" s="35">
        <f t="shared" si="6"/>
        <v>1.1857142857142858E-2</v>
      </c>
      <c r="T55">
        <v>0.1041</v>
      </c>
      <c r="U55">
        <v>1.2999999999999999E-3</v>
      </c>
      <c r="V55">
        <v>-2.5999999999999999E-3</v>
      </c>
      <c r="W55" s="35">
        <f t="shared" si="7"/>
        <v>4.4499999999994544E-4</v>
      </c>
      <c r="X55" s="35">
        <f t="shared" si="8"/>
        <v>6.5571428571428577E-3</v>
      </c>
      <c r="Y55" s="35">
        <f t="shared" si="8"/>
        <v>2.6571428571428579E-3</v>
      </c>
      <c r="Z55">
        <v>4.3700000000000003E-2</v>
      </c>
      <c r="AA55">
        <v>-3.3999999999999998E-3</v>
      </c>
      <c r="AB55">
        <v>-1.26E-2</v>
      </c>
      <c r="AC55" s="35">
        <f t="shared" si="9"/>
        <v>2.0369999999999985E-2</v>
      </c>
      <c r="AD55" s="35">
        <f t="shared" si="10"/>
        <v>1.857142857142858E-3</v>
      </c>
      <c r="AE55" s="35">
        <f t="shared" si="10"/>
        <v>1.7857142857142856E-2</v>
      </c>
      <c r="AF55">
        <v>9.5600000000000004E-2</v>
      </c>
      <c r="AG55">
        <v>-2.2700000000000001E-2</v>
      </c>
      <c r="AH55">
        <v>-1.1599999999999999E-2</v>
      </c>
      <c r="AI55" s="35">
        <f t="shared" si="11"/>
        <v>1.1107857142857114E-2</v>
      </c>
      <c r="AJ55" s="35">
        <f t="shared" si="12"/>
        <v>2.7957142857142861E-2</v>
      </c>
      <c r="AK55" s="35">
        <f t="shared" si="12"/>
        <v>1.6857142857142855E-2</v>
      </c>
      <c r="AL55">
        <v>0.1012</v>
      </c>
      <c r="AM55">
        <v>1.83E-2</v>
      </c>
      <c r="AN55">
        <v>-1.0699999999999999E-2</v>
      </c>
      <c r="AO55" s="35">
        <f t="shared" si="13"/>
        <v>9.8564285714285577E-3</v>
      </c>
      <c r="AP55" s="35">
        <f t="shared" si="14"/>
        <v>2.355714285714286E-2</v>
      </c>
      <c r="AQ55" s="35">
        <f t="shared" si="14"/>
        <v>1.5957142857142857E-2</v>
      </c>
      <c r="AR55">
        <v>4.8300000000000003E-2</v>
      </c>
      <c r="AS55">
        <v>-2.5000000000000001E-2</v>
      </c>
      <c r="AT55">
        <v>5.7999999999999996E-3</v>
      </c>
      <c r="AU55" s="35">
        <f t="shared" si="15"/>
        <v>4.8142857142857085E-3</v>
      </c>
      <c r="AV55" s="35">
        <f t="shared" si="16"/>
        <v>3.0257142857142857E-2</v>
      </c>
      <c r="AW55" s="35">
        <f t="shared" si="16"/>
        <v>1.1057142857142857E-2</v>
      </c>
      <c r="AX55">
        <v>6.8400000000000002E-2</v>
      </c>
      <c r="AY55">
        <v>-2.3199999999999998E-2</v>
      </c>
      <c r="AZ55">
        <v>1.46E-2</v>
      </c>
      <c r="BA55" s="35">
        <f t="shared" si="17"/>
        <v>1.077000000000003E-2</v>
      </c>
      <c r="BB55" s="35">
        <f t="shared" si="18"/>
        <v>2.8457142857142854E-2</v>
      </c>
      <c r="BC55" s="35">
        <f t="shared" si="18"/>
        <v>1.9857142857142858E-2</v>
      </c>
    </row>
    <row r="56" spans="1:55" ht="15">
      <c r="A56" s="1">
        <v>50</v>
      </c>
      <c r="B56">
        <v>0.1053</v>
      </c>
      <c r="C56">
        <v>-1.1599999999999999E-2</v>
      </c>
      <c r="D56">
        <v>-6.1000000000000004E-3</v>
      </c>
      <c r="E56" s="34">
        <f t="shared" si="0"/>
        <v>7.3207142857143331E-3</v>
      </c>
      <c r="F56" s="34">
        <f t="shared" si="1"/>
        <v>2.0785714285714279E-3</v>
      </c>
      <c r="G56" s="34">
        <f t="shared" si="2"/>
        <v>1.1357142857142857E-2</v>
      </c>
      <c r="H56">
        <v>0.10639999999999999</v>
      </c>
      <c r="I56">
        <v>-2.0299999999999999E-2</v>
      </c>
      <c r="J56">
        <v>-6.1999999999999998E-3</v>
      </c>
      <c r="K56" s="35">
        <f t="shared" si="3"/>
        <v>1.2827142857142815E-2</v>
      </c>
      <c r="L56" s="35">
        <f t="shared" si="4"/>
        <v>2.5557142857142855E-2</v>
      </c>
      <c r="M56" s="35">
        <f t="shared" si="4"/>
        <v>1.1457142857142857E-2</v>
      </c>
      <c r="N56">
        <v>0.1198</v>
      </c>
      <c r="O56">
        <v>-7.4999999999999997E-3</v>
      </c>
      <c r="P56">
        <v>-6.1000000000000004E-3</v>
      </c>
      <c r="Q56" s="35">
        <f t="shared" si="5"/>
        <v>1.0590714285714328E-2</v>
      </c>
      <c r="R56" s="35">
        <f t="shared" si="6"/>
        <v>1.2757142857142858E-2</v>
      </c>
      <c r="S56" s="35">
        <f t="shared" si="6"/>
        <v>1.1357142857142857E-2</v>
      </c>
      <c r="T56">
        <v>0.1009</v>
      </c>
      <c r="U56">
        <v>-6.7000000000000002E-3</v>
      </c>
      <c r="V56">
        <v>-5.1999999999999998E-3</v>
      </c>
      <c r="W56" s="35">
        <f t="shared" si="7"/>
        <v>2.7550000000000491E-3</v>
      </c>
      <c r="X56" s="35">
        <f t="shared" si="8"/>
        <v>1.1957142857142857E-2</v>
      </c>
      <c r="Y56" s="35">
        <f t="shared" si="8"/>
        <v>5.7142857142858036E-5</v>
      </c>
      <c r="Z56">
        <v>8.2500000000000004E-2</v>
      </c>
      <c r="AA56">
        <v>6.7999999999999996E-3</v>
      </c>
      <c r="AB56">
        <v>3.7000000000000002E-3</v>
      </c>
      <c r="AC56" s="35">
        <f t="shared" si="9"/>
        <v>1.8430000000000016E-2</v>
      </c>
      <c r="AD56" s="35">
        <f t="shared" si="10"/>
        <v>1.2057142857142857E-2</v>
      </c>
      <c r="AE56" s="35">
        <f t="shared" si="10"/>
        <v>8.957142857142858E-3</v>
      </c>
      <c r="AF56">
        <v>0.105</v>
      </c>
      <c r="AG56">
        <v>-2.86E-2</v>
      </c>
      <c r="AH56">
        <v>-9.2999999999999992E-3</v>
      </c>
      <c r="AI56" s="35">
        <f t="shared" si="11"/>
        <v>1.7078571428571221E-3</v>
      </c>
      <c r="AJ56" s="35">
        <f t="shared" si="12"/>
        <v>3.3857142857142856E-2</v>
      </c>
      <c r="AK56" s="35">
        <f t="shared" si="12"/>
        <v>1.4557142857142857E-2</v>
      </c>
      <c r="AL56">
        <v>0.104</v>
      </c>
      <c r="AM56">
        <v>-1.3899999999999999E-2</v>
      </c>
      <c r="AN56">
        <v>-9.9000000000000008E-3</v>
      </c>
      <c r="AO56" s="35">
        <f t="shared" si="13"/>
        <v>1.2656428571428555E-2</v>
      </c>
      <c r="AP56" s="35">
        <f t="shared" si="14"/>
        <v>1.9157142857142859E-2</v>
      </c>
      <c r="AQ56" s="35">
        <f t="shared" si="14"/>
        <v>1.5157142857142859E-2</v>
      </c>
      <c r="AR56">
        <v>3.8699999999999998E-2</v>
      </c>
      <c r="AS56">
        <v>-3.27E-2</v>
      </c>
      <c r="AT56">
        <v>2.3999999999999998E-3</v>
      </c>
      <c r="AU56" s="35">
        <f t="shared" si="15"/>
        <v>1.4414285714285713E-2</v>
      </c>
      <c r="AV56" s="35">
        <f t="shared" si="16"/>
        <v>3.7957142857142856E-2</v>
      </c>
      <c r="AW56" s="35">
        <f t="shared" si="16"/>
        <v>7.6571428571428572E-3</v>
      </c>
      <c r="AX56">
        <v>5.1400000000000001E-2</v>
      </c>
      <c r="AY56">
        <v>-1.0999999999999999E-2</v>
      </c>
      <c r="AZ56">
        <v>7.7000000000000002E-3</v>
      </c>
      <c r="BA56" s="35">
        <f t="shared" si="17"/>
        <v>2.7770000000000031E-2</v>
      </c>
      <c r="BB56" s="35">
        <f t="shared" si="18"/>
        <v>1.6257142857142859E-2</v>
      </c>
      <c r="BC56" s="35">
        <f t="shared" si="18"/>
        <v>1.2957142857142858E-2</v>
      </c>
    </row>
    <row r="57" spans="1:55" ht="15">
      <c r="A57" s="1">
        <v>51</v>
      </c>
      <c r="B57">
        <v>0.1216</v>
      </c>
      <c r="C57">
        <v>-1.72E-2</v>
      </c>
      <c r="D57">
        <v>-7.0000000000000001E-3</v>
      </c>
      <c r="E57" s="34">
        <f t="shared" si="0"/>
        <v>8.9792857142856619E-3</v>
      </c>
      <c r="F57" s="34">
        <f t="shared" si="1"/>
        <v>3.0878571428571429E-2</v>
      </c>
      <c r="G57" s="34">
        <f t="shared" si="2"/>
        <v>1.2257142857142859E-2</v>
      </c>
      <c r="H57">
        <v>0.104</v>
      </c>
      <c r="I57">
        <v>1.03E-2</v>
      </c>
      <c r="J57">
        <v>2.9999999999999997E-4</v>
      </c>
      <c r="K57" s="35">
        <f t="shared" si="3"/>
        <v>1.0427142857142815E-2</v>
      </c>
      <c r="L57" s="35">
        <f t="shared" si="4"/>
        <v>1.5557142857142858E-2</v>
      </c>
      <c r="M57" s="35">
        <f t="shared" si="4"/>
        <v>5.5571428571428577E-3</v>
      </c>
      <c r="N57">
        <v>0.12379999999999999</v>
      </c>
      <c r="O57">
        <v>-6.1000000000000004E-3</v>
      </c>
      <c r="P57">
        <v>-4.3E-3</v>
      </c>
      <c r="Q57" s="35">
        <f t="shared" si="5"/>
        <v>1.4590714285714318E-2</v>
      </c>
      <c r="R57" s="35">
        <f t="shared" si="6"/>
        <v>1.1357142857142857E-2</v>
      </c>
      <c r="S57" s="35">
        <f t="shared" si="6"/>
        <v>9.5714285714285779E-4</v>
      </c>
      <c r="T57">
        <v>0.1037</v>
      </c>
      <c r="U57">
        <v>-1.2E-2</v>
      </c>
      <c r="V57">
        <v>-2.0999999999999999E-3</v>
      </c>
      <c r="W57" s="35">
        <f t="shared" si="7"/>
        <v>4.4999999999947859E-5</v>
      </c>
      <c r="X57" s="35">
        <f t="shared" si="8"/>
        <v>1.725714285714286E-2</v>
      </c>
      <c r="Y57" s="35">
        <f t="shared" si="8"/>
        <v>3.1571428571428579E-3</v>
      </c>
      <c r="Z57">
        <v>5.7000000000000002E-2</v>
      </c>
      <c r="AA57">
        <v>-7.7000000000000002E-3</v>
      </c>
      <c r="AB57">
        <v>8.3000000000000001E-3</v>
      </c>
      <c r="AC57" s="35">
        <f t="shared" si="9"/>
        <v>7.069999999999986E-3</v>
      </c>
      <c r="AD57" s="35">
        <f t="shared" si="10"/>
        <v>1.2957142857142858E-2</v>
      </c>
      <c r="AE57" s="35">
        <f t="shared" si="10"/>
        <v>1.3557142857142858E-2</v>
      </c>
      <c r="AF57">
        <v>0.10630000000000001</v>
      </c>
      <c r="AG57">
        <v>-2.81E-2</v>
      </c>
      <c r="AH57">
        <v>-5.1000000000000004E-3</v>
      </c>
      <c r="AI57" s="35">
        <f t="shared" si="11"/>
        <v>4.0785714285711261E-4</v>
      </c>
      <c r="AJ57" s="35">
        <f t="shared" si="12"/>
        <v>3.3357142857142856E-2</v>
      </c>
      <c r="AK57" s="35">
        <f t="shared" si="12"/>
        <v>1.5714285714285743E-4</v>
      </c>
      <c r="AL57">
        <v>0.10539999999999999</v>
      </c>
      <c r="AM57">
        <v>-7.4000000000000003E-3</v>
      </c>
      <c r="AN57">
        <v>-8.0000000000000002E-3</v>
      </c>
      <c r="AO57" s="35">
        <f t="shared" si="13"/>
        <v>1.4056428571428553E-2</v>
      </c>
      <c r="AP57" s="35">
        <f t="shared" si="14"/>
        <v>1.2657142857142858E-2</v>
      </c>
      <c r="AQ57" s="35">
        <f t="shared" si="14"/>
        <v>1.3257142857142858E-2</v>
      </c>
      <c r="AR57">
        <v>3.1899999999999998E-2</v>
      </c>
      <c r="AS57">
        <v>-3.32E-2</v>
      </c>
      <c r="AT57">
        <v>4.3E-3</v>
      </c>
      <c r="AU57" s="35">
        <f t="shared" si="15"/>
        <v>2.1214285714285713E-2</v>
      </c>
      <c r="AV57" s="35">
        <f t="shared" si="16"/>
        <v>3.8457142857142856E-2</v>
      </c>
      <c r="AW57" s="35">
        <f t="shared" si="16"/>
        <v>9.5571428571428578E-3</v>
      </c>
      <c r="AX57">
        <v>8.1199999999999994E-2</v>
      </c>
      <c r="AY57">
        <v>-2.86E-2</v>
      </c>
      <c r="AZ57">
        <v>1.2699999999999999E-2</v>
      </c>
      <c r="BA57" s="35">
        <f t="shared" si="17"/>
        <v>2.0299999999999624E-3</v>
      </c>
      <c r="BB57" s="35">
        <f t="shared" si="18"/>
        <v>3.3857142857142856E-2</v>
      </c>
      <c r="BC57" s="35">
        <f t="shared" si="18"/>
        <v>1.7957142857142859E-2</v>
      </c>
    </row>
    <row r="58" spans="1:55" ht="15">
      <c r="A58" s="1">
        <v>52</v>
      </c>
      <c r="B58">
        <v>0.1148</v>
      </c>
      <c r="C58">
        <v>-2.23E-2</v>
      </c>
      <c r="D58">
        <v>-8.8999999999999999E-3</v>
      </c>
      <c r="E58" s="34">
        <f t="shared" si="0"/>
        <v>2.1792857142856614E-3</v>
      </c>
      <c r="F58" s="34">
        <f t="shared" si="1"/>
        <v>3.5978571428571429E-2</v>
      </c>
      <c r="G58" s="34">
        <f t="shared" si="2"/>
        <v>1.4157142857142858E-2</v>
      </c>
      <c r="H58">
        <v>8.6300000000000002E-2</v>
      </c>
      <c r="I58">
        <v>1.1299999999999999E-2</v>
      </c>
      <c r="J58">
        <v>4.1999999999999997E-3</v>
      </c>
      <c r="K58" s="35">
        <f t="shared" si="3"/>
        <v>7.2728571428571781E-3</v>
      </c>
      <c r="L58" s="35">
        <f t="shared" si="4"/>
        <v>1.6557142857142857E-2</v>
      </c>
      <c r="M58" s="35">
        <f t="shared" si="4"/>
        <v>9.4571428571428584E-3</v>
      </c>
      <c r="N58">
        <v>0.1178</v>
      </c>
      <c r="O58">
        <v>-5.4999999999999997E-3</v>
      </c>
      <c r="P58">
        <v>-1.1999999999999999E-3</v>
      </c>
      <c r="Q58" s="35">
        <f t="shared" si="5"/>
        <v>8.5907142857143265E-3</v>
      </c>
      <c r="R58" s="35">
        <f t="shared" si="6"/>
        <v>1.0757142857142857E-2</v>
      </c>
      <c r="S58" s="35">
        <f t="shared" si="6"/>
        <v>4.0571428571428581E-3</v>
      </c>
      <c r="T58">
        <v>9.3299999999999994E-2</v>
      </c>
      <c r="U58">
        <v>-1.95E-2</v>
      </c>
      <c r="V58">
        <v>3.5999999999999999E-3</v>
      </c>
      <c r="W58" s="35">
        <f t="shared" si="7"/>
        <v>1.0355000000000059E-2</v>
      </c>
      <c r="X58" s="35">
        <f t="shared" si="8"/>
        <v>2.475714285714286E-2</v>
      </c>
      <c r="Y58" s="35">
        <f t="shared" si="8"/>
        <v>8.8571428571428586E-3</v>
      </c>
      <c r="Z58">
        <v>6.1600000000000002E-2</v>
      </c>
      <c r="AA58">
        <v>-5.4000000000000003E-3</v>
      </c>
      <c r="AB58">
        <v>4.4999999999999997E-3</v>
      </c>
      <c r="AC58" s="35">
        <f t="shared" si="9"/>
        <v>2.4699999999999861E-3</v>
      </c>
      <c r="AD58" s="35">
        <f t="shared" si="10"/>
        <v>1.0657142857142858E-2</v>
      </c>
      <c r="AE58" s="35">
        <f t="shared" si="10"/>
        <v>9.7571428571428566E-3</v>
      </c>
      <c r="AF58">
        <v>0.1123</v>
      </c>
      <c r="AG58">
        <v>-3.3799999999999997E-2</v>
      </c>
      <c r="AH58">
        <v>-4.7999999999999996E-3</v>
      </c>
      <c r="AI58" s="35">
        <f t="shared" si="11"/>
        <v>5.5921428571428788E-3</v>
      </c>
      <c r="AJ58" s="35">
        <f t="shared" si="12"/>
        <v>3.9057142857142853E-2</v>
      </c>
      <c r="AK58" s="35">
        <f t="shared" si="12"/>
        <v>4.5714285714285822E-4</v>
      </c>
      <c r="AL58">
        <v>0.1144</v>
      </c>
      <c r="AM58">
        <v>1.2500000000000001E-2</v>
      </c>
      <c r="AN58">
        <v>5.1000000000000004E-3</v>
      </c>
      <c r="AO58" s="35">
        <f t="shared" si="13"/>
        <v>2.3056428571428561E-2</v>
      </c>
      <c r="AP58" s="35">
        <f t="shared" si="14"/>
        <v>1.775714285714286E-2</v>
      </c>
      <c r="AQ58" s="35">
        <f t="shared" si="14"/>
        <v>1.0357142857142858E-2</v>
      </c>
      <c r="AR58">
        <v>5.1499999999999997E-2</v>
      </c>
      <c r="AS58">
        <v>-1.0699999999999999E-2</v>
      </c>
      <c r="AT58">
        <v>-1E-4</v>
      </c>
      <c r="AU58" s="35">
        <f t="shared" si="15"/>
        <v>1.6142857142857139E-3</v>
      </c>
      <c r="AV58" s="35">
        <f t="shared" si="16"/>
        <v>1.5957142857142857E-2</v>
      </c>
      <c r="AW58" s="35">
        <f t="shared" si="16"/>
        <v>5.1571428571428575E-3</v>
      </c>
      <c r="AX58">
        <v>8.0299999999999996E-2</v>
      </c>
      <c r="AY58">
        <v>-4.7000000000000002E-3</v>
      </c>
      <c r="AZ58">
        <v>-1.61E-2</v>
      </c>
      <c r="BA58" s="35">
        <f t="shared" si="17"/>
        <v>1.1299999999999644E-3</v>
      </c>
      <c r="BB58" s="35">
        <f t="shared" si="18"/>
        <v>5.5714285714285761E-4</v>
      </c>
      <c r="BC58" s="35">
        <f t="shared" si="18"/>
        <v>2.1357142857142859E-2</v>
      </c>
    </row>
    <row r="59" spans="1:55" ht="15">
      <c r="A59" s="1">
        <v>53</v>
      </c>
      <c r="B59">
        <v>0.1133</v>
      </c>
      <c r="C59">
        <v>-2.0500000000000001E-2</v>
      </c>
      <c r="D59">
        <v>-7.7999999999999996E-3</v>
      </c>
      <c r="E59" s="34">
        <f t="shared" si="0"/>
        <v>6.7928571428566009E-4</v>
      </c>
      <c r="F59" s="34">
        <f t="shared" si="1"/>
        <v>3.4178571428571426E-2</v>
      </c>
      <c r="G59" s="34">
        <f t="shared" si="2"/>
        <v>1.3057142857142857E-2</v>
      </c>
      <c r="H59">
        <v>8.2100000000000006E-2</v>
      </c>
      <c r="I59">
        <v>1.26E-2</v>
      </c>
      <c r="J59">
        <v>6.1000000000000004E-3</v>
      </c>
      <c r="K59" s="35">
        <f t="shared" si="3"/>
        <v>1.1472857142857174E-2</v>
      </c>
      <c r="L59" s="35">
        <f t="shared" si="4"/>
        <v>1.7857142857142856E-2</v>
      </c>
      <c r="M59" s="35">
        <f t="shared" si="4"/>
        <v>1.1357142857142857E-2</v>
      </c>
      <c r="N59">
        <v>0.1116</v>
      </c>
      <c r="O59">
        <v>-8.6999999999999994E-3</v>
      </c>
      <c r="P59">
        <v>1.4E-3</v>
      </c>
      <c r="Q59" s="35">
        <f t="shared" si="5"/>
        <v>2.3907142857143293E-3</v>
      </c>
      <c r="R59" s="35">
        <f t="shared" si="6"/>
        <v>1.3957142857142857E-2</v>
      </c>
      <c r="S59" s="35">
        <f t="shared" si="6"/>
        <v>6.657142857142858E-3</v>
      </c>
      <c r="T59">
        <v>9.5299999999999996E-2</v>
      </c>
      <c r="U59">
        <v>-1.9900000000000001E-2</v>
      </c>
      <c r="V59">
        <v>9.1999999999999998E-3</v>
      </c>
      <c r="W59" s="35">
        <f t="shared" si="7"/>
        <v>8.3550000000000568E-3</v>
      </c>
      <c r="X59" s="35">
        <f t="shared" si="8"/>
        <v>2.5157142857142857E-2</v>
      </c>
      <c r="Y59" s="35">
        <f t="shared" si="8"/>
        <v>1.4457142857142858E-2</v>
      </c>
      <c r="Z59">
        <v>5.8099999999999999E-2</v>
      </c>
      <c r="AA59">
        <v>-8.6E-3</v>
      </c>
      <c r="AB59">
        <v>5.0000000000000001E-4</v>
      </c>
      <c r="AC59" s="35">
        <f t="shared" si="9"/>
        <v>5.9699999999999892E-3</v>
      </c>
      <c r="AD59" s="35">
        <f t="shared" si="10"/>
        <v>1.3857142857142858E-2</v>
      </c>
      <c r="AE59" s="35">
        <f t="shared" si="10"/>
        <v>5.7571428571428582E-3</v>
      </c>
      <c r="AF59">
        <v>0.1186</v>
      </c>
      <c r="AG59">
        <v>-2.63E-2</v>
      </c>
      <c r="AH59">
        <v>5.3E-3</v>
      </c>
      <c r="AI59" s="35">
        <f t="shared" si="11"/>
        <v>1.1892142857142879E-2</v>
      </c>
      <c r="AJ59" s="35">
        <f t="shared" si="12"/>
        <v>3.155714285714286E-2</v>
      </c>
      <c r="AK59" s="35">
        <f t="shared" si="12"/>
        <v>1.0557142857142859E-2</v>
      </c>
      <c r="AL59">
        <v>9.7199999999999995E-2</v>
      </c>
      <c r="AM59">
        <v>-1.2500000000000001E-2</v>
      </c>
      <c r="AN59">
        <v>1.5599999999999999E-2</v>
      </c>
      <c r="AO59" s="35">
        <f t="shared" si="13"/>
        <v>5.8564285714285541E-3</v>
      </c>
      <c r="AP59" s="35">
        <f t="shared" si="14"/>
        <v>1.775714285714286E-2</v>
      </c>
      <c r="AQ59" s="35">
        <f t="shared" si="14"/>
        <v>2.0857142857142859E-2</v>
      </c>
      <c r="AR59">
        <v>4.5400000000000003E-2</v>
      </c>
      <c r="AS59">
        <v>-1.9599999999999999E-2</v>
      </c>
      <c r="AT59">
        <v>-2.9999999999999997E-4</v>
      </c>
      <c r="AU59" s="35">
        <f t="shared" si="15"/>
        <v>7.7142857142857083E-3</v>
      </c>
      <c r="AV59" s="35">
        <f t="shared" si="16"/>
        <v>2.4857142857142855E-2</v>
      </c>
      <c r="AW59" s="35">
        <f t="shared" si="16"/>
        <v>4.9571428571428579E-3</v>
      </c>
      <c r="AX59">
        <v>6.8000000000000005E-2</v>
      </c>
      <c r="AY59">
        <v>-2.8299999999999999E-2</v>
      </c>
      <c r="AZ59">
        <v>-5.7000000000000002E-3</v>
      </c>
      <c r="BA59" s="35">
        <f t="shared" si="17"/>
        <v>1.1170000000000027E-2</v>
      </c>
      <c r="BB59" s="35">
        <f t="shared" si="18"/>
        <v>3.3557142857142855E-2</v>
      </c>
      <c r="BC59" s="35">
        <f t="shared" si="18"/>
        <v>1.0957142857142858E-2</v>
      </c>
    </row>
    <row r="60" spans="1:55" ht="15">
      <c r="A60" s="1">
        <v>54</v>
      </c>
      <c r="B60">
        <v>0.1143</v>
      </c>
      <c r="C60">
        <v>-1.9099999999999999E-2</v>
      </c>
      <c r="D60">
        <v>-7.7999999999999996E-3</v>
      </c>
      <c r="E60" s="34">
        <f t="shared" si="0"/>
        <v>1.679285714285661E-3</v>
      </c>
      <c r="F60" s="34">
        <f t="shared" si="1"/>
        <v>3.2778571428571428E-2</v>
      </c>
      <c r="G60" s="34">
        <f t="shared" si="2"/>
        <v>1.3057142857142857E-2</v>
      </c>
      <c r="H60">
        <v>9.3600000000000003E-2</v>
      </c>
      <c r="I60">
        <v>-2.1299999999999999E-2</v>
      </c>
      <c r="J60">
        <v>-1.24E-2</v>
      </c>
      <c r="K60" s="35">
        <f t="shared" si="3"/>
        <v>2.7142857142822829E-5</v>
      </c>
      <c r="L60" s="35">
        <f t="shared" si="4"/>
        <v>2.6557142857142856E-2</v>
      </c>
      <c r="M60" s="35">
        <f t="shared" si="4"/>
        <v>1.7657142857142857E-2</v>
      </c>
      <c r="N60">
        <v>0.1142</v>
      </c>
      <c r="O60">
        <v>-2.0000000000000001E-4</v>
      </c>
      <c r="P60">
        <v>3.0000000000000001E-3</v>
      </c>
      <c r="Q60" s="35">
        <f t="shared" si="5"/>
        <v>4.9907142857143205E-3</v>
      </c>
      <c r="R60" s="35">
        <f t="shared" si="6"/>
        <v>5.0571428571428581E-3</v>
      </c>
      <c r="S60" s="35">
        <f t="shared" si="6"/>
        <v>8.2571428571428587E-3</v>
      </c>
      <c r="T60">
        <v>9.8100000000000007E-2</v>
      </c>
      <c r="U60">
        <v>-1.3599999999999999E-2</v>
      </c>
      <c r="V60">
        <v>1.03E-2</v>
      </c>
      <c r="W60" s="35">
        <f t="shared" si="7"/>
        <v>5.555000000000046E-3</v>
      </c>
      <c r="X60" s="35">
        <f t="shared" si="8"/>
        <v>1.8857142857142857E-2</v>
      </c>
      <c r="Y60" s="35">
        <f t="shared" si="8"/>
        <v>1.5557142857142858E-2</v>
      </c>
      <c r="Z60">
        <v>5.5599999999999997E-2</v>
      </c>
      <c r="AA60">
        <v>-2.5899999999999999E-2</v>
      </c>
      <c r="AB60">
        <v>5.8999999999999999E-3</v>
      </c>
      <c r="AC60" s="35">
        <f t="shared" si="9"/>
        <v>8.4699999999999914E-3</v>
      </c>
      <c r="AD60" s="35">
        <f t="shared" si="10"/>
        <v>3.1157142857142855E-2</v>
      </c>
      <c r="AE60" s="35">
        <f t="shared" si="10"/>
        <v>1.1157142857142859E-2</v>
      </c>
      <c r="AF60">
        <v>0.1014</v>
      </c>
      <c r="AG60">
        <v>-1.89E-2</v>
      </c>
      <c r="AH60">
        <v>4.1999999999999997E-3</v>
      </c>
      <c r="AI60" s="35">
        <f t="shared" si="11"/>
        <v>5.3078571428571142E-3</v>
      </c>
      <c r="AJ60" s="35">
        <f t="shared" si="12"/>
        <v>2.4157142857142856E-2</v>
      </c>
      <c r="AK60" s="35">
        <f t="shared" si="12"/>
        <v>9.4571428571428584E-3</v>
      </c>
      <c r="AL60">
        <v>8.9200000000000002E-2</v>
      </c>
      <c r="AM60">
        <v>-1.6E-2</v>
      </c>
      <c r="AN60">
        <v>5.0000000000000001E-3</v>
      </c>
      <c r="AO60" s="35">
        <f t="shared" si="13"/>
        <v>2.1435714285714391E-3</v>
      </c>
      <c r="AP60" s="35">
        <f t="shared" si="14"/>
        <v>2.1257142857142856E-2</v>
      </c>
      <c r="AQ60" s="35">
        <f t="shared" si="14"/>
        <v>1.0257142857142857E-2</v>
      </c>
      <c r="AR60">
        <v>5.3999999999999999E-2</v>
      </c>
      <c r="AS60">
        <v>3.5000000000000001E-3</v>
      </c>
      <c r="AT60">
        <v>-1.9E-3</v>
      </c>
      <c r="AU60" s="35">
        <f t="shared" si="15"/>
        <v>8.8571428571428829E-4</v>
      </c>
      <c r="AV60" s="35">
        <f t="shared" si="16"/>
        <v>8.7571428571428574E-3</v>
      </c>
      <c r="AW60" s="35">
        <f t="shared" si="16"/>
        <v>3.357142857142858E-3</v>
      </c>
      <c r="AX60">
        <v>6.2399999999999997E-2</v>
      </c>
      <c r="AY60">
        <v>-4.3900000000000002E-2</v>
      </c>
      <c r="AZ60">
        <v>-4.0000000000000001E-3</v>
      </c>
      <c r="BA60" s="35">
        <f t="shared" si="17"/>
        <v>1.6770000000000035E-2</v>
      </c>
      <c r="BB60" s="35">
        <f t="shared" si="18"/>
        <v>4.9157142857142858E-2</v>
      </c>
      <c r="BC60" s="35">
        <f t="shared" si="18"/>
        <v>1.2571428571428577E-3</v>
      </c>
    </row>
    <row r="61" spans="1:55" ht="15">
      <c r="A61" s="1">
        <v>55</v>
      </c>
      <c r="B61">
        <v>0.1101</v>
      </c>
      <c r="C61">
        <v>-1.41E-2</v>
      </c>
      <c r="D61">
        <v>-1.09E-2</v>
      </c>
      <c r="E61" s="34">
        <f t="shared" si="0"/>
        <v>2.5207142857143344E-3</v>
      </c>
      <c r="F61" s="34">
        <f t="shared" si="1"/>
        <v>2.7778571428571427E-2</v>
      </c>
      <c r="G61" s="34">
        <f t="shared" si="2"/>
        <v>1.6157142857142856E-2</v>
      </c>
      <c r="H61">
        <v>8.3199999999999996E-2</v>
      </c>
      <c r="I61">
        <v>-3.5499999999999997E-2</v>
      </c>
      <c r="J61">
        <v>-1.12E-2</v>
      </c>
      <c r="K61" s="35">
        <f t="shared" si="3"/>
        <v>1.0372857142857184E-2</v>
      </c>
      <c r="L61" s="35">
        <f t="shared" si="4"/>
        <v>4.0757142857142853E-2</v>
      </c>
      <c r="M61" s="35">
        <f t="shared" si="4"/>
        <v>1.6457142857142858E-2</v>
      </c>
      <c r="N61">
        <v>0.1103</v>
      </c>
      <c r="O61">
        <v>-1.0699999999999999E-2</v>
      </c>
      <c r="P61">
        <v>6.1000000000000004E-3</v>
      </c>
      <c r="Q61" s="35">
        <f t="shared" si="5"/>
        <v>1.0907142857143198E-3</v>
      </c>
      <c r="R61" s="35">
        <f t="shared" si="6"/>
        <v>1.5957142857142857E-2</v>
      </c>
      <c r="S61" s="35">
        <f t="shared" si="6"/>
        <v>1.1357142857142857E-2</v>
      </c>
      <c r="T61">
        <v>9.9400000000000002E-2</v>
      </c>
      <c r="U61">
        <v>-1.6400000000000001E-2</v>
      </c>
      <c r="V61">
        <v>9.4000000000000004E-3</v>
      </c>
      <c r="W61" s="35">
        <f t="shared" si="7"/>
        <v>4.2550000000000504E-3</v>
      </c>
      <c r="X61" s="35">
        <f t="shared" si="8"/>
        <v>2.1657142857142861E-2</v>
      </c>
      <c r="Y61" s="35">
        <f t="shared" si="8"/>
        <v>1.4657142857142858E-2</v>
      </c>
      <c r="Z61">
        <v>5.9299999999999999E-2</v>
      </c>
      <c r="AA61">
        <v>-2.5600000000000001E-2</v>
      </c>
      <c r="AB61">
        <v>2.5000000000000001E-3</v>
      </c>
      <c r="AC61" s="35">
        <f t="shared" si="9"/>
        <v>4.7699999999999895E-3</v>
      </c>
      <c r="AD61" s="35">
        <f t="shared" si="10"/>
        <v>3.0857142857142861E-2</v>
      </c>
      <c r="AE61" s="35">
        <f t="shared" si="10"/>
        <v>7.7571428571428583E-3</v>
      </c>
      <c r="AF61">
        <v>0.1116</v>
      </c>
      <c r="AG61">
        <v>-2.1399999999999999E-2</v>
      </c>
      <c r="AH61">
        <v>1.5E-3</v>
      </c>
      <c r="AI61" s="35">
        <f t="shared" si="11"/>
        <v>4.8921428571428865E-3</v>
      </c>
      <c r="AJ61" s="35">
        <f t="shared" si="12"/>
        <v>2.6657142857142858E-2</v>
      </c>
      <c r="AK61" s="35">
        <f t="shared" si="12"/>
        <v>6.7571428571428574E-3</v>
      </c>
      <c r="AL61">
        <v>7.7100000000000002E-2</v>
      </c>
      <c r="AM61">
        <v>-5.1000000000000004E-3</v>
      </c>
      <c r="AN61">
        <v>1.9E-3</v>
      </c>
      <c r="AO61" s="35">
        <f t="shared" si="13"/>
        <v>1.4243571428571439E-2</v>
      </c>
      <c r="AP61" s="35">
        <f t="shared" si="14"/>
        <v>1.5714285714285743E-4</v>
      </c>
      <c r="AQ61" s="35">
        <f t="shared" si="14"/>
        <v>7.1571428571428576E-3</v>
      </c>
      <c r="AR61">
        <v>4.6399999999999997E-2</v>
      </c>
      <c r="AS61">
        <v>1.61E-2</v>
      </c>
      <c r="AT61">
        <v>-5.7999999999999996E-3</v>
      </c>
      <c r="AU61" s="35">
        <f t="shared" si="15"/>
        <v>6.7142857142857143E-3</v>
      </c>
      <c r="AV61" s="35">
        <f t="shared" si="16"/>
        <v>2.1357142857142859E-2</v>
      </c>
      <c r="AW61" s="35">
        <f t="shared" si="16"/>
        <v>1.1057142857142857E-2</v>
      </c>
      <c r="AX61">
        <v>7.9699999999999993E-2</v>
      </c>
      <c r="AY61">
        <v>-4.2700000000000002E-2</v>
      </c>
      <c r="AZ61">
        <v>-5.4000000000000003E-3</v>
      </c>
      <c r="BA61" s="35">
        <f t="shared" si="17"/>
        <v>5.2999999999996106E-4</v>
      </c>
      <c r="BB61" s="35">
        <f t="shared" si="18"/>
        <v>4.7957142857142858E-2</v>
      </c>
      <c r="BC61" s="35">
        <f t="shared" si="18"/>
        <v>1.0657142857142858E-2</v>
      </c>
    </row>
    <row r="62" spans="1:55" ht="15">
      <c r="A62" s="1">
        <v>56</v>
      </c>
      <c r="B62">
        <v>0.1105</v>
      </c>
      <c r="C62">
        <v>-3.3799999999999997E-2</v>
      </c>
      <c r="D62">
        <v>-0.01</v>
      </c>
      <c r="E62" s="34">
        <f t="shared" si="0"/>
        <v>2.1207142857143368E-3</v>
      </c>
      <c r="F62" s="34">
        <f t="shared" si="1"/>
        <v>4.7478571428571426E-2</v>
      </c>
      <c r="G62" s="34">
        <f t="shared" si="2"/>
        <v>1.5257142857142858E-2</v>
      </c>
      <c r="H62">
        <v>0.10349999999999999</v>
      </c>
      <c r="I62">
        <v>-2.3699999999999999E-2</v>
      </c>
      <c r="J62">
        <v>8.0000000000000002E-3</v>
      </c>
      <c r="K62" s="35">
        <f t="shared" si="3"/>
        <v>9.927142857142815E-3</v>
      </c>
      <c r="L62" s="35">
        <f t="shared" si="4"/>
        <v>2.8957142857142855E-2</v>
      </c>
      <c r="M62" s="35">
        <f t="shared" si="4"/>
        <v>1.3257142857142858E-2</v>
      </c>
      <c r="N62">
        <v>0.11459999999999999</v>
      </c>
      <c r="O62">
        <v>-6.1999999999999998E-3</v>
      </c>
      <c r="P62">
        <v>7.9000000000000008E-3</v>
      </c>
      <c r="Q62" s="35">
        <f t="shared" si="5"/>
        <v>5.3907142857143181E-3</v>
      </c>
      <c r="R62" s="35">
        <f t="shared" si="6"/>
        <v>1.1457142857142857E-2</v>
      </c>
      <c r="S62" s="35">
        <f t="shared" si="6"/>
        <v>1.3157142857142859E-2</v>
      </c>
      <c r="T62">
        <v>0.1014</v>
      </c>
      <c r="U62">
        <v>-2.1700000000000001E-2</v>
      </c>
      <c r="V62">
        <v>3.5000000000000001E-3</v>
      </c>
      <c r="W62" s="35">
        <f t="shared" si="7"/>
        <v>2.2550000000000486E-3</v>
      </c>
      <c r="X62" s="35">
        <f t="shared" si="8"/>
        <v>2.695714285714286E-2</v>
      </c>
      <c r="Y62" s="35">
        <f t="shared" si="8"/>
        <v>8.7571428571428574E-3</v>
      </c>
      <c r="Z62">
        <v>8.1799999999999998E-2</v>
      </c>
      <c r="AA62">
        <v>-3.6299999999999999E-2</v>
      </c>
      <c r="AB62">
        <v>8.8000000000000005E-3</v>
      </c>
      <c r="AC62" s="35">
        <f t="shared" si="9"/>
        <v>1.773000000000001E-2</v>
      </c>
      <c r="AD62" s="35">
        <f t="shared" si="10"/>
        <v>4.1557142857142855E-2</v>
      </c>
      <c r="AE62" s="35">
        <f t="shared" si="10"/>
        <v>1.4057142857142858E-2</v>
      </c>
      <c r="AF62">
        <v>9.7799999999999998E-2</v>
      </c>
      <c r="AG62">
        <v>-2.8400000000000002E-2</v>
      </c>
      <c r="AH62">
        <v>-6.0000000000000001E-3</v>
      </c>
      <c r="AI62" s="35">
        <f t="shared" si="11"/>
        <v>8.9078571428571202E-3</v>
      </c>
      <c r="AJ62" s="35">
        <f t="shared" si="12"/>
        <v>3.3657142857142858E-2</v>
      </c>
      <c r="AK62" s="35">
        <f t="shared" si="12"/>
        <v>1.1257142857142858E-2</v>
      </c>
      <c r="AL62">
        <v>8.1699999999999995E-2</v>
      </c>
      <c r="AM62">
        <v>3.5000000000000001E-3</v>
      </c>
      <c r="AN62">
        <v>3.3E-3</v>
      </c>
      <c r="AO62" s="35">
        <f t="shared" si="13"/>
        <v>9.6435714285714458E-3</v>
      </c>
      <c r="AP62" s="35">
        <f t="shared" si="14"/>
        <v>8.7571428571428574E-3</v>
      </c>
      <c r="AQ62" s="35">
        <f t="shared" si="14"/>
        <v>8.5571428571428569E-3</v>
      </c>
      <c r="AR62">
        <v>6.7400000000000002E-2</v>
      </c>
      <c r="AS62">
        <v>6.1999999999999998E-3</v>
      </c>
      <c r="AT62">
        <v>6.4000000000000003E-3</v>
      </c>
      <c r="AU62" s="35">
        <f t="shared" si="15"/>
        <v>1.428571428571429E-2</v>
      </c>
      <c r="AV62" s="35">
        <f t="shared" si="16"/>
        <v>1.1457142857142857E-2</v>
      </c>
      <c r="AW62" s="35">
        <f t="shared" si="16"/>
        <v>1.1657142857142859E-2</v>
      </c>
      <c r="AX62">
        <v>7.6300000000000007E-2</v>
      </c>
      <c r="AY62">
        <v>-2.35E-2</v>
      </c>
      <c r="AZ62">
        <v>-3.0000000000000001E-3</v>
      </c>
      <c r="BA62" s="35">
        <f t="shared" si="17"/>
        <v>2.8700000000000253E-3</v>
      </c>
      <c r="BB62" s="35">
        <f t="shared" si="18"/>
        <v>2.8757142857142856E-2</v>
      </c>
      <c r="BC62" s="35">
        <f t="shared" si="18"/>
        <v>2.2571428571428577E-3</v>
      </c>
    </row>
    <row r="63" spans="1:55" ht="15">
      <c r="A63" s="1">
        <v>57</v>
      </c>
      <c r="B63">
        <v>0.11020000000000001</v>
      </c>
      <c r="C63">
        <v>-2.0799999999999999E-2</v>
      </c>
      <c r="D63">
        <v>-8.6999999999999994E-3</v>
      </c>
      <c r="E63" s="34">
        <f t="shared" si="0"/>
        <v>2.4207142857143316E-3</v>
      </c>
      <c r="F63" s="34">
        <f t="shared" si="1"/>
        <v>3.4478571428571428E-2</v>
      </c>
      <c r="G63" s="34">
        <f t="shared" si="2"/>
        <v>1.3957142857142857E-2</v>
      </c>
      <c r="H63">
        <v>9.3299999999999994E-2</v>
      </c>
      <c r="I63">
        <v>1.0999999999999999E-2</v>
      </c>
      <c r="J63">
        <v>8.5000000000000006E-3</v>
      </c>
      <c r="K63" s="35">
        <f t="shared" si="3"/>
        <v>2.7285714285718576E-4</v>
      </c>
      <c r="L63" s="35">
        <f t="shared" si="4"/>
        <v>1.6257142857142859E-2</v>
      </c>
      <c r="M63" s="35">
        <f t="shared" si="4"/>
        <v>1.3757142857142858E-2</v>
      </c>
      <c r="N63">
        <v>0.1019</v>
      </c>
      <c r="O63">
        <v>-1.9400000000000001E-2</v>
      </c>
      <c r="P63">
        <v>7.1000000000000004E-3</v>
      </c>
      <c r="Q63" s="35">
        <f t="shared" si="5"/>
        <v>7.309285714285671E-3</v>
      </c>
      <c r="R63" s="35">
        <f t="shared" si="6"/>
        <v>2.4657142857142857E-2</v>
      </c>
      <c r="S63" s="35">
        <f t="shared" si="6"/>
        <v>1.2357142857142858E-2</v>
      </c>
      <c r="T63">
        <v>9.5399999999999999E-2</v>
      </c>
      <c r="U63">
        <v>-1.78E-2</v>
      </c>
      <c r="V63">
        <v>7.6E-3</v>
      </c>
      <c r="W63" s="35">
        <f t="shared" si="7"/>
        <v>8.255000000000054E-3</v>
      </c>
      <c r="X63" s="35">
        <f t="shared" si="8"/>
        <v>2.3057142857142859E-2</v>
      </c>
      <c r="Y63" s="35">
        <f t="shared" si="8"/>
        <v>1.2857142857142859E-2</v>
      </c>
      <c r="Z63">
        <v>6.2799999999999995E-2</v>
      </c>
      <c r="AA63">
        <v>-1.9599999999999999E-2</v>
      </c>
      <c r="AB63">
        <v>1.43E-2</v>
      </c>
      <c r="AC63" s="35">
        <f t="shared" si="9"/>
        <v>1.2699999999999934E-3</v>
      </c>
      <c r="AD63" s="35">
        <f t="shared" si="10"/>
        <v>2.4857142857142855E-2</v>
      </c>
      <c r="AE63" s="35">
        <f t="shared" si="10"/>
        <v>1.9557142857142856E-2</v>
      </c>
      <c r="AF63">
        <v>0.1019</v>
      </c>
      <c r="AG63">
        <v>-3.09E-2</v>
      </c>
      <c r="AH63">
        <v>-6.7000000000000002E-3</v>
      </c>
      <c r="AI63" s="35">
        <f t="shared" si="11"/>
        <v>4.8078571428571137E-3</v>
      </c>
      <c r="AJ63" s="35">
        <f t="shared" si="12"/>
        <v>3.615714285714286E-2</v>
      </c>
      <c r="AK63" s="35">
        <f t="shared" si="12"/>
        <v>1.1957142857142857E-2</v>
      </c>
      <c r="AL63">
        <v>8.2400000000000001E-2</v>
      </c>
      <c r="AM63">
        <v>-6.1999999999999998E-3</v>
      </c>
      <c r="AN63">
        <v>6.9999999999999999E-4</v>
      </c>
      <c r="AO63" s="35">
        <f t="shared" si="13"/>
        <v>8.9435714285714396E-3</v>
      </c>
      <c r="AP63" s="35">
        <f t="shared" si="14"/>
        <v>1.1457142857142857E-2</v>
      </c>
      <c r="AQ63" s="35">
        <f t="shared" si="14"/>
        <v>5.9571428571428579E-3</v>
      </c>
      <c r="AR63">
        <v>6.3700000000000007E-2</v>
      </c>
      <c r="AS63">
        <v>1.1000000000000001E-3</v>
      </c>
      <c r="AT63">
        <v>1.37E-2</v>
      </c>
      <c r="AU63" s="35">
        <f t="shared" si="15"/>
        <v>1.0585714285714296E-2</v>
      </c>
      <c r="AV63" s="35">
        <f t="shared" si="16"/>
        <v>6.3571428571428581E-3</v>
      </c>
      <c r="AW63" s="35">
        <f t="shared" si="16"/>
        <v>1.895714285714286E-2</v>
      </c>
      <c r="AX63">
        <v>6.8400000000000002E-2</v>
      </c>
      <c r="AY63">
        <v>-6.4299999999999996E-2</v>
      </c>
      <c r="AZ63">
        <v>-3.3E-3</v>
      </c>
      <c r="BA63" s="35">
        <f t="shared" si="17"/>
        <v>1.077000000000003E-2</v>
      </c>
      <c r="BB63" s="35">
        <f t="shared" si="18"/>
        <v>6.9557142857142859E-2</v>
      </c>
      <c r="BC63" s="35">
        <f t="shared" si="18"/>
        <v>1.9571428571428578E-3</v>
      </c>
    </row>
    <row r="64" spans="1:55" ht="15">
      <c r="A64" s="1">
        <v>58</v>
      </c>
      <c r="B64">
        <v>0.1003</v>
      </c>
      <c r="C64">
        <v>-1.6400000000000001E-2</v>
      </c>
      <c r="D64">
        <v>-1.17E-2</v>
      </c>
      <c r="E64" s="34">
        <f t="shared" si="0"/>
        <v>1.2320714285714338E-2</v>
      </c>
      <c r="F64" s="34">
        <f t="shared" si="1"/>
        <v>3.0078571428571427E-2</v>
      </c>
      <c r="G64" s="34">
        <f t="shared" si="2"/>
        <v>1.6957142857142858E-2</v>
      </c>
      <c r="H64">
        <v>9.0300000000000005E-2</v>
      </c>
      <c r="I64">
        <v>6.4000000000000003E-3</v>
      </c>
      <c r="J64">
        <v>1.8E-3</v>
      </c>
      <c r="K64" s="35">
        <f t="shared" si="3"/>
        <v>3.2728571428571746E-3</v>
      </c>
      <c r="L64" s="35">
        <f t="shared" si="4"/>
        <v>1.1657142857142859E-2</v>
      </c>
      <c r="M64" s="35">
        <f t="shared" si="4"/>
        <v>7.0571428571428573E-3</v>
      </c>
      <c r="N64">
        <v>0.10440000000000001</v>
      </c>
      <c r="O64">
        <v>-9.4000000000000004E-3</v>
      </c>
      <c r="P64">
        <v>8.0999999999999996E-3</v>
      </c>
      <c r="Q64" s="35">
        <f t="shared" si="5"/>
        <v>4.8092857142856688E-3</v>
      </c>
      <c r="R64" s="35">
        <f t="shared" si="6"/>
        <v>1.4657142857142858E-2</v>
      </c>
      <c r="S64" s="35">
        <f t="shared" si="6"/>
        <v>1.3357142857142857E-2</v>
      </c>
      <c r="T64">
        <v>0.11609999999999999</v>
      </c>
      <c r="U64">
        <v>-5.4999999999999997E-3</v>
      </c>
      <c r="V64">
        <v>4.1000000000000003E-3</v>
      </c>
      <c r="W64" s="35">
        <f t="shared" si="7"/>
        <v>1.2444999999999942E-2</v>
      </c>
      <c r="X64" s="35">
        <f t="shared" si="8"/>
        <v>1.0757142857142857E-2</v>
      </c>
      <c r="Y64" s="35">
        <f t="shared" si="8"/>
        <v>9.357142857142859E-3</v>
      </c>
      <c r="Z64">
        <v>6.6400000000000001E-2</v>
      </c>
      <c r="AA64">
        <v>6.4999999999999997E-3</v>
      </c>
      <c r="AB64">
        <v>1.41E-2</v>
      </c>
      <c r="AC64" s="35">
        <f t="shared" si="9"/>
        <v>2.3300000000000126E-3</v>
      </c>
      <c r="AD64" s="35">
        <f t="shared" si="10"/>
        <v>1.1757142857142858E-2</v>
      </c>
      <c r="AE64" s="35">
        <f t="shared" si="10"/>
        <v>1.9357142857142857E-2</v>
      </c>
      <c r="AF64">
        <v>0.1008</v>
      </c>
      <c r="AG64">
        <v>-1.9199999999999998E-2</v>
      </c>
      <c r="AH64">
        <v>-1.1900000000000001E-2</v>
      </c>
      <c r="AI64" s="35">
        <f t="shared" si="11"/>
        <v>5.9078571428571175E-3</v>
      </c>
      <c r="AJ64" s="35">
        <f t="shared" si="12"/>
        <v>2.4457142857142858E-2</v>
      </c>
      <c r="AK64" s="35">
        <f t="shared" si="12"/>
        <v>1.7157142857142857E-2</v>
      </c>
      <c r="AL64">
        <v>0.1011</v>
      </c>
      <c r="AM64">
        <v>-1.6400000000000001E-2</v>
      </c>
      <c r="AN64">
        <v>-4.7000000000000002E-3</v>
      </c>
      <c r="AO64" s="35">
        <f t="shared" si="13"/>
        <v>9.7564285714285548E-3</v>
      </c>
      <c r="AP64" s="35">
        <f t="shared" si="14"/>
        <v>2.1657142857142861E-2</v>
      </c>
      <c r="AQ64" s="35">
        <f t="shared" si="14"/>
        <v>5.5714285714285761E-4</v>
      </c>
      <c r="AR64">
        <v>2.8400000000000002E-2</v>
      </c>
      <c r="AS64">
        <v>-2.1499999999999998E-2</v>
      </c>
      <c r="AT64">
        <v>5.1000000000000004E-3</v>
      </c>
      <c r="AU64" s="35">
        <f t="shared" si="15"/>
        <v>2.4714285714285709E-2</v>
      </c>
      <c r="AV64" s="35">
        <f t="shared" si="16"/>
        <v>2.6757142857142854E-2</v>
      </c>
      <c r="AW64" s="35">
        <f t="shared" si="16"/>
        <v>1.0357142857142858E-2</v>
      </c>
      <c r="AX64">
        <v>6.4699999999999994E-2</v>
      </c>
      <c r="AY64">
        <v>-3.0499999999999999E-2</v>
      </c>
      <c r="AZ64">
        <v>0.01</v>
      </c>
      <c r="BA64" s="35">
        <f t="shared" si="17"/>
        <v>1.4470000000000038E-2</v>
      </c>
      <c r="BB64" s="35">
        <f t="shared" si="18"/>
        <v>3.5757142857142855E-2</v>
      </c>
      <c r="BC64" s="35">
        <f t="shared" si="18"/>
        <v>1.5257142857142858E-2</v>
      </c>
    </row>
    <row r="65" spans="1:55" ht="15">
      <c r="A65" s="1">
        <v>59</v>
      </c>
      <c r="B65">
        <v>0.1065</v>
      </c>
      <c r="C65">
        <v>-6.0000000000000001E-3</v>
      </c>
      <c r="D65">
        <v>-1.26E-2</v>
      </c>
      <c r="E65" s="34">
        <f t="shared" si="0"/>
        <v>6.1207142857143404E-3</v>
      </c>
      <c r="F65" s="34">
        <f t="shared" si="1"/>
        <v>7.678571428571427E-3</v>
      </c>
      <c r="G65" s="34">
        <f t="shared" si="2"/>
        <v>1.7857142857142856E-2</v>
      </c>
      <c r="H65">
        <v>0.1047</v>
      </c>
      <c r="I65">
        <v>-5.4000000000000003E-3</v>
      </c>
      <c r="J65">
        <v>-5.7000000000000002E-3</v>
      </c>
      <c r="K65" s="35">
        <f t="shared" si="3"/>
        <v>1.1127142857142822E-2</v>
      </c>
      <c r="L65" s="35">
        <f t="shared" si="4"/>
        <v>1.0657142857142858E-2</v>
      </c>
      <c r="M65" s="35">
        <f t="shared" si="4"/>
        <v>1.0957142857142858E-2</v>
      </c>
      <c r="N65">
        <v>0.10580000000000001</v>
      </c>
      <c r="O65">
        <v>-1.29E-2</v>
      </c>
      <c r="P65">
        <v>6.1000000000000004E-3</v>
      </c>
      <c r="Q65" s="35">
        <f t="shared" si="5"/>
        <v>3.4092857142856703E-3</v>
      </c>
      <c r="R65" s="35">
        <f t="shared" si="6"/>
        <v>1.8157142857142858E-2</v>
      </c>
      <c r="S65" s="35">
        <f t="shared" si="6"/>
        <v>1.1357142857142857E-2</v>
      </c>
      <c r="T65">
        <v>0.1114</v>
      </c>
      <c r="U65">
        <v>-1.49E-2</v>
      </c>
      <c r="V65">
        <v>-2.3E-3</v>
      </c>
      <c r="W65" s="35">
        <f t="shared" si="7"/>
        <v>7.7449999999999464E-3</v>
      </c>
      <c r="X65" s="35">
        <f t="shared" si="8"/>
        <v>2.015714285714286E-2</v>
      </c>
      <c r="Y65" s="35">
        <f t="shared" si="8"/>
        <v>2.9571428571428578E-3</v>
      </c>
      <c r="Z65">
        <v>6.4699999999999994E-2</v>
      </c>
      <c r="AA65">
        <v>-8.3000000000000001E-3</v>
      </c>
      <c r="AB65">
        <v>8.9999999999999993E-3</v>
      </c>
      <c r="AC65" s="35">
        <f t="shared" si="9"/>
        <v>6.3000000000000556E-4</v>
      </c>
      <c r="AD65" s="35">
        <f t="shared" si="10"/>
        <v>1.3557142857142858E-2</v>
      </c>
      <c r="AE65" s="35">
        <f t="shared" si="10"/>
        <v>1.4257142857142857E-2</v>
      </c>
      <c r="AF65">
        <v>0.10050000000000001</v>
      </c>
      <c r="AG65">
        <v>-2.1100000000000001E-2</v>
      </c>
      <c r="AH65">
        <v>-8.6999999999999994E-3</v>
      </c>
      <c r="AI65" s="35">
        <f t="shared" si="11"/>
        <v>6.2078571428571122E-3</v>
      </c>
      <c r="AJ65" s="35">
        <f t="shared" si="12"/>
        <v>2.6357142857142857E-2</v>
      </c>
      <c r="AK65" s="35">
        <f t="shared" si="12"/>
        <v>1.3957142857142857E-2</v>
      </c>
      <c r="AL65">
        <v>9.98E-2</v>
      </c>
      <c r="AM65">
        <v>-5.4000000000000003E-3</v>
      </c>
      <c r="AN65">
        <v>-6.4000000000000003E-3</v>
      </c>
      <c r="AO65" s="35">
        <f t="shared" si="13"/>
        <v>8.4564285714285592E-3</v>
      </c>
      <c r="AP65" s="35">
        <f t="shared" si="14"/>
        <v>1.0657142857142858E-2</v>
      </c>
      <c r="AQ65" s="35">
        <f t="shared" si="14"/>
        <v>1.1657142857142859E-2</v>
      </c>
      <c r="AR65">
        <v>3.3399999999999999E-2</v>
      </c>
      <c r="AS65">
        <v>1.6500000000000001E-2</v>
      </c>
      <c r="AT65">
        <v>3.7000000000000002E-3</v>
      </c>
      <c r="AU65" s="35">
        <f t="shared" si="15"/>
        <v>1.9714285714285712E-2</v>
      </c>
      <c r="AV65" s="35">
        <f t="shared" si="16"/>
        <v>2.1757142857142857E-2</v>
      </c>
      <c r="AW65" s="35">
        <f t="shared" si="16"/>
        <v>8.957142857142858E-3</v>
      </c>
      <c r="AX65">
        <v>9.9500000000000005E-2</v>
      </c>
      <c r="AY65">
        <v>-4.3099999999999999E-2</v>
      </c>
      <c r="AZ65">
        <v>-4.1000000000000003E-3</v>
      </c>
      <c r="BA65" s="35">
        <f t="shared" si="17"/>
        <v>2.0329999999999973E-2</v>
      </c>
      <c r="BB65" s="35">
        <f t="shared" si="18"/>
        <v>4.8357142857142855E-2</v>
      </c>
      <c r="BC65" s="35">
        <f t="shared" si="18"/>
        <v>1.1571428571428575E-3</v>
      </c>
    </row>
    <row r="66" spans="1:55" ht="15">
      <c r="A66" s="1">
        <v>60</v>
      </c>
      <c r="B66">
        <v>0.1096</v>
      </c>
      <c r="C66">
        <v>-1.2500000000000001E-2</v>
      </c>
      <c r="D66">
        <v>-1.17E-2</v>
      </c>
      <c r="E66" s="34">
        <f t="shared" si="0"/>
        <v>3.0207142857143349E-3</v>
      </c>
      <c r="F66" s="34">
        <f t="shared" si="1"/>
        <v>1.1785714285714264E-3</v>
      </c>
      <c r="G66" s="34">
        <f t="shared" si="2"/>
        <v>1.6957142857142858E-2</v>
      </c>
      <c r="H66">
        <v>9.74E-2</v>
      </c>
      <c r="I66">
        <v>-4.7999999999999996E-3</v>
      </c>
      <c r="J66">
        <v>-2.3800000000000002E-2</v>
      </c>
      <c r="K66" s="35">
        <f t="shared" si="3"/>
        <v>3.8271428571428207E-3</v>
      </c>
      <c r="L66" s="35">
        <f t="shared" si="4"/>
        <v>4.5714285714285822E-4</v>
      </c>
      <c r="M66" s="35">
        <f t="shared" si="4"/>
        <v>2.9057142857142858E-2</v>
      </c>
      <c r="N66">
        <v>0.12089999999999999</v>
      </c>
      <c r="O66">
        <v>-1.46E-2</v>
      </c>
      <c r="P66">
        <v>8.5000000000000006E-3</v>
      </c>
      <c r="Q66" s="35">
        <f t="shared" si="5"/>
        <v>1.1690714285714318E-2</v>
      </c>
      <c r="R66" s="35">
        <f t="shared" si="6"/>
        <v>1.9857142857142858E-2</v>
      </c>
      <c r="S66" s="35">
        <f t="shared" si="6"/>
        <v>1.3757142857142858E-2</v>
      </c>
      <c r="T66">
        <v>0.1118</v>
      </c>
      <c r="U66">
        <v>-1.7000000000000001E-2</v>
      </c>
      <c r="V66">
        <v>-1.6000000000000001E-3</v>
      </c>
      <c r="W66" s="35">
        <f t="shared" si="7"/>
        <v>8.144999999999944E-3</v>
      </c>
      <c r="X66" s="35">
        <f t="shared" si="8"/>
        <v>2.2257142857142857E-2</v>
      </c>
      <c r="Y66" s="35">
        <f t="shared" si="8"/>
        <v>3.6571428571428579E-3</v>
      </c>
      <c r="Z66">
        <v>6.8599999999999994E-2</v>
      </c>
      <c r="AA66">
        <v>-9.4000000000000004E-3</v>
      </c>
      <c r="AB66">
        <v>7.1999999999999998E-3</v>
      </c>
      <c r="AC66" s="35">
        <f t="shared" si="9"/>
        <v>4.5300000000000062E-3</v>
      </c>
      <c r="AD66" s="35">
        <f t="shared" si="10"/>
        <v>1.4657142857142858E-2</v>
      </c>
      <c r="AE66" s="35">
        <f t="shared" si="10"/>
        <v>1.2457142857142858E-2</v>
      </c>
      <c r="AF66">
        <v>9.8100000000000007E-2</v>
      </c>
      <c r="AG66">
        <v>-2.47E-2</v>
      </c>
      <c r="AH66">
        <v>-8.3999999999999995E-3</v>
      </c>
      <c r="AI66" s="35">
        <f t="shared" si="11"/>
        <v>8.6078571428571116E-3</v>
      </c>
      <c r="AJ66" s="35">
        <f t="shared" si="12"/>
        <v>2.9957142857142856E-2</v>
      </c>
      <c r="AK66" s="35">
        <f t="shared" si="12"/>
        <v>1.3657142857142857E-2</v>
      </c>
      <c r="AL66">
        <v>0.1066</v>
      </c>
      <c r="AM66">
        <v>-2.5000000000000001E-3</v>
      </c>
      <c r="AN66">
        <v>-5.1000000000000004E-3</v>
      </c>
      <c r="AO66" s="35">
        <f t="shared" si="13"/>
        <v>1.525642857142856E-2</v>
      </c>
      <c r="AP66" s="35">
        <f t="shared" si="14"/>
        <v>2.7571428571428577E-3</v>
      </c>
      <c r="AQ66" s="35">
        <f t="shared" si="14"/>
        <v>1.5714285714285743E-4</v>
      </c>
      <c r="AR66">
        <v>3.1699999999999999E-2</v>
      </c>
      <c r="AS66">
        <v>-1E-4</v>
      </c>
      <c r="AT66">
        <v>-5.5999999999999999E-3</v>
      </c>
      <c r="AU66" s="35">
        <f t="shared" si="15"/>
        <v>2.1414285714285712E-2</v>
      </c>
      <c r="AV66" s="35">
        <f t="shared" si="16"/>
        <v>5.1571428571428575E-3</v>
      </c>
      <c r="AW66" s="35">
        <f t="shared" si="16"/>
        <v>1.0857142857142857E-2</v>
      </c>
      <c r="AX66">
        <v>7.4399999999999994E-2</v>
      </c>
      <c r="AY66">
        <v>-4.6199999999999998E-2</v>
      </c>
      <c r="AZ66">
        <v>-7.3000000000000001E-3</v>
      </c>
      <c r="BA66" s="35">
        <f t="shared" si="17"/>
        <v>4.7700000000000381E-3</v>
      </c>
      <c r="BB66" s="35">
        <f t="shared" si="18"/>
        <v>5.1457142857142854E-2</v>
      </c>
      <c r="BC66" s="35">
        <f t="shared" si="18"/>
        <v>1.2557142857142857E-2</v>
      </c>
    </row>
    <row r="67" spans="1:55" ht="15">
      <c r="A67" s="1">
        <v>61</v>
      </c>
      <c r="B67">
        <v>0.107</v>
      </c>
      <c r="C67">
        <v>-6.4999999999999997E-3</v>
      </c>
      <c r="D67">
        <v>-8.0000000000000002E-3</v>
      </c>
      <c r="E67" s="34">
        <f t="shared" si="0"/>
        <v>5.62071428571434E-3</v>
      </c>
      <c r="F67" s="34">
        <f t="shared" si="1"/>
        <v>7.1785714285714274E-3</v>
      </c>
      <c r="G67" s="34">
        <f t="shared" si="2"/>
        <v>1.3257142857142858E-2</v>
      </c>
      <c r="H67">
        <v>9.5100000000000004E-2</v>
      </c>
      <c r="I67">
        <v>-0.02</v>
      </c>
      <c r="J67">
        <v>-8.3999999999999995E-3</v>
      </c>
      <c r="K67" s="35">
        <f t="shared" si="3"/>
        <v>1.5271428571428242E-3</v>
      </c>
      <c r="L67" s="35">
        <f t="shared" si="4"/>
        <v>2.525714285714286E-2</v>
      </c>
      <c r="M67" s="35">
        <f t="shared" si="4"/>
        <v>1.3657142857142857E-2</v>
      </c>
      <c r="N67">
        <v>9.7299999999999998E-2</v>
      </c>
      <c r="O67">
        <v>-1.8200000000000001E-2</v>
      </c>
      <c r="P67">
        <v>4.1000000000000003E-3</v>
      </c>
      <c r="Q67" s="35">
        <f t="shared" si="5"/>
        <v>1.1909285714285678E-2</v>
      </c>
      <c r="R67" s="35">
        <f t="shared" si="6"/>
        <v>2.3457142857142857E-2</v>
      </c>
      <c r="S67" s="35">
        <f t="shared" si="6"/>
        <v>9.357142857142859E-3</v>
      </c>
      <c r="T67">
        <v>0.1065</v>
      </c>
      <c r="U67">
        <v>-1.3599999999999999E-2</v>
      </c>
      <c r="V67">
        <v>-5.8999999999999999E-3</v>
      </c>
      <c r="W67" s="35">
        <f t="shared" si="7"/>
        <v>2.8449999999999448E-3</v>
      </c>
      <c r="X67" s="35">
        <f t="shared" si="8"/>
        <v>1.8857142857142857E-2</v>
      </c>
      <c r="Y67" s="35">
        <f t="shared" si="8"/>
        <v>1.1157142857142859E-2</v>
      </c>
      <c r="Z67">
        <v>7.5200000000000003E-2</v>
      </c>
      <c r="AA67">
        <v>-2.8299999999999999E-2</v>
      </c>
      <c r="AB67">
        <v>4.0000000000000002E-4</v>
      </c>
      <c r="AC67" s="35">
        <f t="shared" si="9"/>
        <v>1.1130000000000015E-2</v>
      </c>
      <c r="AD67" s="35">
        <f t="shared" si="10"/>
        <v>3.3557142857142855E-2</v>
      </c>
      <c r="AE67" s="35">
        <f t="shared" si="10"/>
        <v>5.657142857142858E-3</v>
      </c>
      <c r="AF67">
        <v>9.9400000000000002E-2</v>
      </c>
      <c r="AG67">
        <v>-2.6100000000000002E-2</v>
      </c>
      <c r="AH67">
        <v>-1.15E-2</v>
      </c>
      <c r="AI67" s="35">
        <f t="shared" si="11"/>
        <v>7.307857142857116E-3</v>
      </c>
      <c r="AJ67" s="35">
        <f t="shared" si="12"/>
        <v>3.1357142857142861E-2</v>
      </c>
      <c r="AK67" s="35">
        <f t="shared" si="12"/>
        <v>1.6757142857142859E-2</v>
      </c>
      <c r="AL67">
        <v>0.1016</v>
      </c>
      <c r="AM67">
        <v>1.0500000000000001E-2</v>
      </c>
      <c r="AN67">
        <v>5.7000000000000002E-3</v>
      </c>
      <c r="AO67" s="35">
        <f t="shared" si="13"/>
        <v>1.0256428571428555E-2</v>
      </c>
      <c r="AP67" s="35">
        <f t="shared" si="14"/>
        <v>1.5757142857142858E-2</v>
      </c>
      <c r="AQ67" s="35">
        <f t="shared" si="14"/>
        <v>1.0957142857142858E-2</v>
      </c>
      <c r="AR67">
        <v>1.6E-2</v>
      </c>
      <c r="AS67">
        <v>-4.3099999999999999E-2</v>
      </c>
      <c r="AT67">
        <v>-9.5999999999999992E-3</v>
      </c>
      <c r="AU67" s="35">
        <f t="shared" si="15"/>
        <v>3.7114285714285711E-2</v>
      </c>
      <c r="AV67" s="35">
        <f t="shared" si="16"/>
        <v>4.8357142857142855E-2</v>
      </c>
      <c r="AW67" s="35">
        <f t="shared" si="16"/>
        <v>1.4857142857142857E-2</v>
      </c>
      <c r="AX67">
        <v>8.4599999999999995E-2</v>
      </c>
      <c r="AY67">
        <v>-5.11E-2</v>
      </c>
      <c r="AZ67">
        <v>-5.1999999999999998E-3</v>
      </c>
      <c r="BA67" s="35">
        <f t="shared" si="17"/>
        <v>5.4299999999999626E-3</v>
      </c>
      <c r="BB67" s="35">
        <f t="shared" si="18"/>
        <v>5.6357142857142856E-2</v>
      </c>
      <c r="BC67" s="35">
        <f t="shared" si="18"/>
        <v>5.7142857142858036E-5</v>
      </c>
    </row>
    <row r="68" spans="1:55" ht="15">
      <c r="A68" s="1">
        <v>62</v>
      </c>
      <c r="B68">
        <v>0.10979999999999999</v>
      </c>
      <c r="C68">
        <v>-1.0800000000000001E-2</v>
      </c>
      <c r="D68">
        <v>-9.7000000000000003E-3</v>
      </c>
      <c r="E68" s="34">
        <f t="shared" si="0"/>
        <v>2.820714285714343E-3</v>
      </c>
      <c r="F68" s="34">
        <f t="shared" si="1"/>
        <v>2.8785714285714265E-3</v>
      </c>
      <c r="G68" s="34">
        <f t="shared" si="2"/>
        <v>1.4957142857142858E-2</v>
      </c>
      <c r="H68">
        <v>9.1600000000000001E-2</v>
      </c>
      <c r="I68">
        <v>-1.8700000000000001E-2</v>
      </c>
      <c r="J68">
        <v>-3.3E-3</v>
      </c>
      <c r="K68" s="35">
        <f t="shared" si="3"/>
        <v>1.9728571428571789E-3</v>
      </c>
      <c r="L68" s="35">
        <f t="shared" si="4"/>
        <v>2.3957142857142857E-2</v>
      </c>
      <c r="M68" s="35">
        <f t="shared" si="4"/>
        <v>1.9571428571428578E-3</v>
      </c>
      <c r="N68">
        <v>0.1051</v>
      </c>
      <c r="O68">
        <v>-2.3300000000000001E-2</v>
      </c>
      <c r="P68">
        <v>4.1000000000000003E-3</v>
      </c>
      <c r="Q68" s="35">
        <f t="shared" si="5"/>
        <v>4.1092857142856765E-3</v>
      </c>
      <c r="R68" s="35">
        <f t="shared" si="6"/>
        <v>2.8557142857142857E-2</v>
      </c>
      <c r="S68" s="35">
        <f t="shared" si="6"/>
        <v>9.357142857142859E-3</v>
      </c>
      <c r="T68">
        <v>0.10920000000000001</v>
      </c>
      <c r="U68">
        <v>-1.12E-2</v>
      </c>
      <c r="V68">
        <v>-6.6E-3</v>
      </c>
      <c r="W68" s="35">
        <f t="shared" si="7"/>
        <v>5.5449999999999527E-3</v>
      </c>
      <c r="X68" s="35">
        <f t="shared" si="8"/>
        <v>1.6457142857142858E-2</v>
      </c>
      <c r="Y68" s="35">
        <f t="shared" si="8"/>
        <v>1.1857142857142858E-2</v>
      </c>
      <c r="Z68">
        <v>8.4000000000000005E-2</v>
      </c>
      <c r="AA68">
        <v>1.21E-2</v>
      </c>
      <c r="AB68">
        <v>-1.8E-3</v>
      </c>
      <c r="AC68" s="35">
        <f t="shared" si="9"/>
        <v>1.9930000000000017E-2</v>
      </c>
      <c r="AD68" s="35">
        <f t="shared" si="10"/>
        <v>1.7357142857142856E-2</v>
      </c>
      <c r="AE68" s="35">
        <f t="shared" si="10"/>
        <v>3.4571428571428578E-3</v>
      </c>
      <c r="AF68">
        <v>9.8599999999999993E-2</v>
      </c>
      <c r="AG68">
        <v>-1.6199999999999999E-2</v>
      </c>
      <c r="AH68">
        <v>-1.43E-2</v>
      </c>
      <c r="AI68" s="35">
        <f t="shared" si="11"/>
        <v>8.107857142857125E-3</v>
      </c>
      <c r="AJ68" s="35">
        <f t="shared" si="12"/>
        <v>2.1457142857142855E-2</v>
      </c>
      <c r="AK68" s="35">
        <f t="shared" si="12"/>
        <v>1.9557142857142856E-2</v>
      </c>
      <c r="AL68">
        <v>8.6499999999999994E-2</v>
      </c>
      <c r="AM68">
        <v>-1.09E-2</v>
      </c>
      <c r="AN68">
        <v>-2.9999999999999997E-4</v>
      </c>
      <c r="AO68" s="35">
        <f t="shared" si="13"/>
        <v>4.8435714285714471E-3</v>
      </c>
      <c r="AP68" s="35">
        <f t="shared" si="14"/>
        <v>1.6157142857142856E-2</v>
      </c>
      <c r="AQ68" s="35">
        <f t="shared" si="14"/>
        <v>4.9571428571428579E-3</v>
      </c>
      <c r="AR68">
        <v>5.6500000000000002E-2</v>
      </c>
      <c r="AS68">
        <v>-1.9099999999999999E-2</v>
      </c>
      <c r="AT68">
        <v>-1.5299999999999999E-2</v>
      </c>
      <c r="AU68" s="35">
        <f t="shared" si="15"/>
        <v>3.3857142857142905E-3</v>
      </c>
      <c r="AV68" s="35">
        <f t="shared" si="16"/>
        <v>2.4357142857142855E-2</v>
      </c>
      <c r="AW68" s="35">
        <f t="shared" si="16"/>
        <v>2.0557142857142857E-2</v>
      </c>
      <c r="AX68">
        <v>9.01E-2</v>
      </c>
      <c r="AY68">
        <v>-4.6300000000000001E-2</v>
      </c>
      <c r="AZ68">
        <v>-6.0000000000000001E-3</v>
      </c>
      <c r="BA68" s="35">
        <f t="shared" si="17"/>
        <v>1.0929999999999968E-2</v>
      </c>
      <c r="BB68" s="35">
        <f t="shared" si="18"/>
        <v>5.1557142857142857E-2</v>
      </c>
      <c r="BC68" s="35">
        <f t="shared" si="18"/>
        <v>1.1257142857142858E-2</v>
      </c>
    </row>
    <row r="69" spans="1:55" ht="15">
      <c r="A69" s="1">
        <v>63</v>
      </c>
      <c r="B69">
        <v>0.1103</v>
      </c>
      <c r="C69">
        <v>-8.6999999999999994E-3</v>
      </c>
      <c r="D69">
        <v>-1.2200000000000001E-2</v>
      </c>
      <c r="E69" s="34">
        <f t="shared" si="0"/>
        <v>2.3207142857143426E-3</v>
      </c>
      <c r="F69" s="34">
        <f t="shared" si="1"/>
        <v>4.9785714285714277E-3</v>
      </c>
      <c r="G69" s="34">
        <f t="shared" si="2"/>
        <v>1.7457142857142859E-2</v>
      </c>
      <c r="H69">
        <v>9.5600000000000004E-2</v>
      </c>
      <c r="I69">
        <v>-1.26E-2</v>
      </c>
      <c r="J69">
        <v>-4.0000000000000001E-3</v>
      </c>
      <c r="K69" s="35">
        <f t="shared" si="3"/>
        <v>2.0271428571428246E-3</v>
      </c>
      <c r="L69" s="35">
        <f t="shared" si="4"/>
        <v>1.7857142857142856E-2</v>
      </c>
      <c r="M69" s="35">
        <f t="shared" si="4"/>
        <v>1.2571428571428577E-3</v>
      </c>
      <c r="N69">
        <v>0.1057</v>
      </c>
      <c r="O69">
        <v>-2.4400000000000002E-2</v>
      </c>
      <c r="P69">
        <v>7.4999999999999997E-3</v>
      </c>
      <c r="Q69" s="35">
        <f t="shared" si="5"/>
        <v>3.5092857142856732E-3</v>
      </c>
      <c r="R69" s="35">
        <f t="shared" si="6"/>
        <v>2.9657142857142861E-2</v>
      </c>
      <c r="S69" s="35">
        <f t="shared" si="6"/>
        <v>1.2757142857142858E-2</v>
      </c>
      <c r="T69">
        <v>0.10970000000000001</v>
      </c>
      <c r="U69">
        <v>-1.03E-2</v>
      </c>
      <c r="V69">
        <v>-5.5999999999999999E-3</v>
      </c>
      <c r="W69" s="35">
        <f t="shared" si="7"/>
        <v>6.0449999999999532E-3</v>
      </c>
      <c r="X69" s="35">
        <f t="shared" si="8"/>
        <v>1.5557142857142858E-2</v>
      </c>
      <c r="Y69" s="35">
        <f t="shared" si="8"/>
        <v>1.0857142857142857E-2</v>
      </c>
      <c r="Z69">
        <v>7.8399999999999997E-2</v>
      </c>
      <c r="AA69">
        <v>3.3999999999999998E-3</v>
      </c>
      <c r="AB69">
        <v>-8.2000000000000007E-3</v>
      </c>
      <c r="AC69" s="35">
        <f t="shared" si="9"/>
        <v>1.4330000000000009E-2</v>
      </c>
      <c r="AD69" s="35">
        <f t="shared" si="10"/>
        <v>8.657142857142858E-3</v>
      </c>
      <c r="AE69" s="35">
        <f t="shared" si="10"/>
        <v>1.3457142857142858E-2</v>
      </c>
      <c r="AF69">
        <v>9.98E-2</v>
      </c>
      <c r="AG69">
        <v>-1.8700000000000001E-2</v>
      </c>
      <c r="AH69">
        <v>-1.7100000000000001E-2</v>
      </c>
      <c r="AI69" s="35">
        <f t="shared" si="11"/>
        <v>6.9078571428571184E-3</v>
      </c>
      <c r="AJ69" s="35">
        <f t="shared" si="12"/>
        <v>2.3957142857142857E-2</v>
      </c>
      <c r="AK69" s="35">
        <f t="shared" si="12"/>
        <v>2.235714285714286E-2</v>
      </c>
      <c r="AL69">
        <v>0.1124</v>
      </c>
      <c r="AM69">
        <v>-2.2000000000000001E-3</v>
      </c>
      <c r="AN69">
        <v>1.5299999999999999E-2</v>
      </c>
      <c r="AO69" s="35">
        <f t="shared" si="13"/>
        <v>2.1056428571428559E-2</v>
      </c>
      <c r="AP69" s="35">
        <f t="shared" si="14"/>
        <v>3.0571428571428577E-3</v>
      </c>
      <c r="AQ69" s="35">
        <f t="shared" si="14"/>
        <v>2.0557142857142857E-2</v>
      </c>
      <c r="AR69">
        <v>5.4600000000000003E-2</v>
      </c>
      <c r="AS69">
        <v>-1.3299999999999999E-2</v>
      </c>
      <c r="AT69">
        <v>-1.06E-2</v>
      </c>
      <c r="AU69" s="35">
        <f t="shared" si="15"/>
        <v>1.4857142857142916E-3</v>
      </c>
      <c r="AV69" s="35">
        <f t="shared" si="16"/>
        <v>1.8557142857142855E-2</v>
      </c>
      <c r="AW69" s="35">
        <f t="shared" si="16"/>
        <v>1.5857142857142858E-2</v>
      </c>
      <c r="AX69">
        <v>7.4399999999999994E-2</v>
      </c>
      <c r="AY69">
        <v>-4.7E-2</v>
      </c>
      <c r="AZ69">
        <v>-4.3E-3</v>
      </c>
      <c r="BA69" s="35">
        <f t="shared" si="17"/>
        <v>4.7700000000000381E-3</v>
      </c>
      <c r="BB69" s="35">
        <f t="shared" si="18"/>
        <v>5.2257142857142856E-2</v>
      </c>
      <c r="BC69" s="35">
        <f t="shared" si="18"/>
        <v>9.5714285714285779E-4</v>
      </c>
    </row>
    <row r="70" spans="1:55" ht="15">
      <c r="A70" s="1">
        <v>64</v>
      </c>
      <c r="B70">
        <v>0.1082</v>
      </c>
      <c r="C70">
        <v>-1.0800000000000001E-2</v>
      </c>
      <c r="D70">
        <v>-1.18E-2</v>
      </c>
      <c r="E70" s="34">
        <f t="shared" si="0"/>
        <v>4.4207142857143333E-3</v>
      </c>
      <c r="F70" s="34">
        <f t="shared" si="1"/>
        <v>2.8785714285714265E-3</v>
      </c>
      <c r="G70" s="34">
        <f t="shared" si="2"/>
        <v>1.7057142857142858E-2</v>
      </c>
      <c r="H70">
        <v>9.7799999999999998E-2</v>
      </c>
      <c r="I70">
        <v>-1.06E-2</v>
      </c>
      <c r="J70">
        <v>-2.8E-3</v>
      </c>
      <c r="K70" s="35">
        <f t="shared" si="3"/>
        <v>4.2271428571428182E-3</v>
      </c>
      <c r="L70" s="35">
        <f t="shared" si="4"/>
        <v>1.5857142857142858E-2</v>
      </c>
      <c r="M70" s="35">
        <f t="shared" si="4"/>
        <v>2.4571428571428578E-3</v>
      </c>
      <c r="N70">
        <v>0.1046</v>
      </c>
      <c r="O70">
        <v>-1.8200000000000001E-2</v>
      </c>
      <c r="P70">
        <v>3.7000000000000002E-3</v>
      </c>
      <c r="Q70" s="35">
        <f t="shared" si="5"/>
        <v>4.6092857142856769E-3</v>
      </c>
      <c r="R70" s="35">
        <f t="shared" si="6"/>
        <v>2.3457142857142857E-2</v>
      </c>
      <c r="S70" s="35">
        <f t="shared" si="6"/>
        <v>8.957142857142858E-3</v>
      </c>
      <c r="T70">
        <v>0.1021</v>
      </c>
      <c r="U70">
        <v>-8.3000000000000001E-3</v>
      </c>
      <c r="V70">
        <v>-2.7000000000000001E-3</v>
      </c>
      <c r="W70" s="35">
        <f t="shared" si="7"/>
        <v>1.5550000000000563E-3</v>
      </c>
      <c r="X70" s="35">
        <f t="shared" si="8"/>
        <v>1.3557142857142858E-2</v>
      </c>
      <c r="Y70" s="35">
        <f t="shared" si="8"/>
        <v>2.5571428571428577E-3</v>
      </c>
      <c r="Z70">
        <v>5.6800000000000003E-2</v>
      </c>
      <c r="AA70">
        <v>-1.0699999999999999E-2</v>
      </c>
      <c r="AB70">
        <v>-8.0000000000000002E-3</v>
      </c>
      <c r="AC70" s="35">
        <f t="shared" si="9"/>
        <v>7.2699999999999848E-3</v>
      </c>
      <c r="AD70" s="35">
        <f t="shared" si="10"/>
        <v>1.5957142857142857E-2</v>
      </c>
      <c r="AE70" s="35">
        <f t="shared" si="10"/>
        <v>1.3257142857142858E-2</v>
      </c>
      <c r="AF70">
        <v>0.10780000000000001</v>
      </c>
      <c r="AG70">
        <v>-2.5600000000000001E-2</v>
      </c>
      <c r="AH70">
        <v>-0.02</v>
      </c>
      <c r="AI70" s="35">
        <f t="shared" si="11"/>
        <v>1.0921428571428887E-3</v>
      </c>
      <c r="AJ70" s="35">
        <f t="shared" si="12"/>
        <v>3.0857142857142861E-2</v>
      </c>
      <c r="AK70" s="35">
        <f t="shared" si="12"/>
        <v>2.525714285714286E-2</v>
      </c>
      <c r="AL70">
        <v>8.4900000000000003E-2</v>
      </c>
      <c r="AM70">
        <v>-2.5000000000000001E-2</v>
      </c>
      <c r="AN70">
        <v>6.4999999999999997E-3</v>
      </c>
      <c r="AO70" s="35">
        <f t="shared" si="13"/>
        <v>6.4435714285714374E-3</v>
      </c>
      <c r="AP70" s="35">
        <f t="shared" si="14"/>
        <v>3.0257142857142857E-2</v>
      </c>
      <c r="AQ70" s="35">
        <f t="shared" si="14"/>
        <v>1.1757142857142858E-2</v>
      </c>
      <c r="AR70">
        <v>3.2099999999999997E-2</v>
      </c>
      <c r="AS70">
        <v>-2.2200000000000001E-2</v>
      </c>
      <c r="AT70">
        <v>-5.7000000000000002E-3</v>
      </c>
      <c r="AU70" s="35">
        <f t="shared" si="15"/>
        <v>2.1014285714285715E-2</v>
      </c>
      <c r="AV70" s="35">
        <f t="shared" si="16"/>
        <v>2.7457142857142861E-2</v>
      </c>
      <c r="AW70" s="35">
        <f t="shared" si="16"/>
        <v>1.0957142857142858E-2</v>
      </c>
      <c r="AX70">
        <v>8.0699999999999994E-2</v>
      </c>
      <c r="AY70">
        <v>-3.6200000000000003E-2</v>
      </c>
      <c r="AZ70">
        <v>-7.4999999999999997E-3</v>
      </c>
      <c r="BA70" s="35">
        <f t="shared" si="17"/>
        <v>1.5299999999999619E-3</v>
      </c>
      <c r="BB70" s="35">
        <f t="shared" si="18"/>
        <v>4.1457142857142859E-2</v>
      </c>
      <c r="BC70" s="35">
        <f t="shared" si="18"/>
        <v>1.2757142857142858E-2</v>
      </c>
    </row>
    <row r="71" spans="1:55" ht="15">
      <c r="A71" s="1">
        <v>65</v>
      </c>
      <c r="B71">
        <v>0.10780000000000001</v>
      </c>
      <c r="C71">
        <v>-6.4999999999999997E-3</v>
      </c>
      <c r="D71">
        <v>-9.4000000000000004E-3</v>
      </c>
      <c r="E71" s="34">
        <f t="shared" si="0"/>
        <v>4.8207142857143309E-3</v>
      </c>
      <c r="F71" s="34">
        <f t="shared" si="1"/>
        <v>7.1785714285714274E-3</v>
      </c>
      <c r="G71" s="34">
        <f t="shared" si="2"/>
        <v>1.4657142857142858E-2</v>
      </c>
      <c r="H71">
        <v>9.0499999999999997E-2</v>
      </c>
      <c r="I71">
        <v>-1.35E-2</v>
      </c>
      <c r="J71">
        <v>4.0000000000000002E-4</v>
      </c>
      <c r="K71" s="35">
        <f t="shared" si="3"/>
        <v>3.0728571428571827E-3</v>
      </c>
      <c r="L71" s="35">
        <f t="shared" si="4"/>
        <v>1.8757142857142858E-2</v>
      </c>
      <c r="M71" s="35">
        <f t="shared" si="4"/>
        <v>5.657142857142858E-3</v>
      </c>
      <c r="N71">
        <v>0.1019</v>
      </c>
      <c r="O71">
        <v>-2.2599999999999999E-2</v>
      </c>
      <c r="P71">
        <v>5.0000000000000001E-3</v>
      </c>
      <c r="Q71" s="35">
        <f t="shared" si="5"/>
        <v>7.309285714285671E-3</v>
      </c>
      <c r="R71" s="35">
        <f t="shared" si="6"/>
        <v>2.7857142857142858E-2</v>
      </c>
      <c r="S71" s="35">
        <f t="shared" si="6"/>
        <v>1.0257142857142857E-2</v>
      </c>
      <c r="T71">
        <v>8.4599999999999995E-2</v>
      </c>
      <c r="U71">
        <v>-2.3900000000000001E-2</v>
      </c>
      <c r="V71">
        <v>-9.9000000000000008E-3</v>
      </c>
      <c r="W71" s="35">
        <f t="shared" si="7"/>
        <v>1.9055000000000058E-2</v>
      </c>
      <c r="X71" s="35">
        <f t="shared" si="8"/>
        <v>2.9157142857142861E-2</v>
      </c>
      <c r="Y71" s="35">
        <f t="shared" si="8"/>
        <v>1.5157142857142859E-2</v>
      </c>
      <c r="Z71">
        <v>2.5000000000000001E-2</v>
      </c>
      <c r="AA71">
        <v>-1.7100000000000001E-2</v>
      </c>
      <c r="AB71">
        <v>1.3100000000000001E-2</v>
      </c>
      <c r="AC71" s="35">
        <f t="shared" si="9"/>
        <v>3.9069999999999987E-2</v>
      </c>
      <c r="AD71" s="35">
        <f t="shared" si="10"/>
        <v>2.235714285714286E-2</v>
      </c>
      <c r="AE71" s="35">
        <f t="shared" si="10"/>
        <v>1.8357142857142857E-2</v>
      </c>
      <c r="AF71">
        <v>0.1003</v>
      </c>
      <c r="AG71">
        <v>-2.1499999999999998E-2</v>
      </c>
      <c r="AH71">
        <v>-1.9300000000000001E-2</v>
      </c>
      <c r="AI71" s="35">
        <f t="shared" si="11"/>
        <v>6.4078571428571179E-3</v>
      </c>
      <c r="AJ71" s="35">
        <f t="shared" si="12"/>
        <v>2.6757142857142854E-2</v>
      </c>
      <c r="AK71" s="35">
        <f t="shared" si="12"/>
        <v>2.4557142857142861E-2</v>
      </c>
      <c r="AL71">
        <v>6.88E-2</v>
      </c>
      <c r="AM71">
        <v>2.7E-2</v>
      </c>
      <c r="AN71">
        <v>1.32E-2</v>
      </c>
      <c r="AO71" s="35">
        <f t="shared" si="13"/>
        <v>2.2543571428571441E-2</v>
      </c>
      <c r="AP71" s="35">
        <f t="shared" si="14"/>
        <v>3.2257142857142859E-2</v>
      </c>
      <c r="AQ71" s="35">
        <f t="shared" si="14"/>
        <v>1.8457142857142859E-2</v>
      </c>
      <c r="AR71">
        <v>4.82E-2</v>
      </c>
      <c r="AS71">
        <v>2.5600000000000001E-2</v>
      </c>
      <c r="AT71">
        <v>-1.01E-2</v>
      </c>
      <c r="AU71" s="35">
        <f t="shared" si="15"/>
        <v>4.9142857142857113E-3</v>
      </c>
      <c r="AV71" s="35">
        <f t="shared" si="16"/>
        <v>3.0857142857142861E-2</v>
      </c>
      <c r="AW71" s="35">
        <f t="shared" si="16"/>
        <v>1.5357142857142857E-2</v>
      </c>
      <c r="AX71">
        <v>5.57E-2</v>
      </c>
      <c r="AY71">
        <v>-6.6299999999999998E-2</v>
      </c>
      <c r="AZ71">
        <v>4.4000000000000003E-3</v>
      </c>
      <c r="BA71" s="35">
        <f t="shared" si="17"/>
        <v>2.3470000000000033E-2</v>
      </c>
      <c r="BB71" s="35">
        <f t="shared" si="18"/>
        <v>7.1557142857142861E-2</v>
      </c>
      <c r="BC71" s="35">
        <f t="shared" si="18"/>
        <v>9.6571428571428572E-3</v>
      </c>
    </row>
    <row r="72" spans="1:55" ht="15">
      <c r="A72" s="1">
        <v>66</v>
      </c>
      <c r="B72">
        <v>0.112</v>
      </c>
      <c r="C72">
        <v>-1.12E-2</v>
      </c>
      <c r="D72">
        <v>-1.17E-2</v>
      </c>
      <c r="E72" s="34">
        <f t="shared" ref="E72:E135" si="19">IF(B72&gt;$B$149,B72-$B$149,$B$149-B72)</f>
        <v>6.2071428571433551E-4</v>
      </c>
      <c r="F72" s="34">
        <f t="shared" ref="F72:F135" si="20">IF(C72&gt;$C$149,C72-$C$149,IF(C72&gt;0,$C$149-C72,IF(C72&gt;(-$C$149),$C$149-(C72*(-1)),(C72+$C$149)*(-1))))</f>
        <v>2.4785714285714272E-3</v>
      </c>
      <c r="G72" s="34">
        <f t="shared" ref="G72:G135" si="21">IF(D72&gt;$D$149,D72-$D$149,IF(D72&gt;0,$D$149-D72,IF(D72&gt;(-$D$149),$D$149-(D72*(-1)),(D72+$D$149)*(-1))))</f>
        <v>1.6957142857142858E-2</v>
      </c>
      <c r="H72">
        <v>8.48E-2</v>
      </c>
      <c r="I72">
        <v>-6.1999999999999998E-3</v>
      </c>
      <c r="J72">
        <v>-1.9E-3</v>
      </c>
      <c r="K72" s="35">
        <f t="shared" ref="K72:K135" si="22">IF(H72&gt;$H$149,H72-$H$149,$H$149-H72)</f>
        <v>8.7728571428571794E-3</v>
      </c>
      <c r="L72" s="35">
        <f t="shared" ref="L72:M135" si="23">IF(I72&gt;$D$149,I72-$D$149,IF(I72&gt;0,$D$149-I72,IF(I72&gt;(-$D$149),$D$149-(I72*(-1)),(I72+$D$149)*(-1))))</f>
        <v>1.1457142857142857E-2</v>
      </c>
      <c r="M72" s="35">
        <f t="shared" si="23"/>
        <v>3.357142857142858E-3</v>
      </c>
      <c r="N72">
        <v>9.7199999999999995E-2</v>
      </c>
      <c r="O72">
        <v>-1.4800000000000001E-2</v>
      </c>
      <c r="P72">
        <v>8.3000000000000001E-3</v>
      </c>
      <c r="Q72" s="35">
        <f t="shared" ref="Q72:Q135" si="24">IF(N72&gt;$N$149,N72-$N$149,$N$149-N72)</f>
        <v>1.2009285714285681E-2</v>
      </c>
      <c r="R72" s="35">
        <f t="shared" ref="R72:S135" si="25">IF(O72&gt;$D$149,O72-$D$149,IF(O72&gt;0,$D$149-O72,IF(O72&gt;(-$D$149),$D$149-(O72*(-1)),(O72+$D$149)*(-1))))</f>
        <v>2.0057142857142857E-2</v>
      </c>
      <c r="S72" s="35">
        <f t="shared" si="25"/>
        <v>1.3557142857142858E-2</v>
      </c>
      <c r="T72">
        <v>9.0399999999999994E-2</v>
      </c>
      <c r="U72">
        <v>-0.02</v>
      </c>
      <c r="V72">
        <v>-9.1000000000000004E-3</v>
      </c>
      <c r="W72" s="35">
        <f t="shared" ref="W72:W135" si="26">IF(T72&gt;$T$149,T72-$T$149,$T$149-T72)</f>
        <v>1.3255000000000058E-2</v>
      </c>
      <c r="X72" s="35">
        <f t="shared" ref="X72:Y135" si="27">IF(U72&gt;$D$149,U72-$D$149,IF(U72&gt;0,$D$149-U72,IF(U72&gt;(-$D$149),$D$149-(U72*(-1)),(U72+$D$149)*(-1))))</f>
        <v>2.525714285714286E-2</v>
      </c>
      <c r="Y72" s="35">
        <f t="shared" si="27"/>
        <v>1.4357142857142858E-2</v>
      </c>
      <c r="Z72">
        <v>3.32E-2</v>
      </c>
      <c r="AA72">
        <v>-1.72E-2</v>
      </c>
      <c r="AB72">
        <v>1.9900000000000001E-2</v>
      </c>
      <c r="AC72" s="35">
        <f t="shared" ref="AC72:AC135" si="28">IF(Z72&gt;$Z$149,Z72-$Z$149,$Z$149-Z72)</f>
        <v>3.0869999999999988E-2</v>
      </c>
      <c r="AD72" s="35">
        <f t="shared" ref="AD72:AE135" si="29">IF(AA72&gt;$D$149,AA72-$D$149,IF(AA72&gt;0,$D$149-AA72,IF(AA72&gt;(-$D$149),$D$149-(AA72*(-1)),(AA72+$D$149)*(-1))))</f>
        <v>2.2457142857142856E-2</v>
      </c>
      <c r="AE72" s="35">
        <f t="shared" si="29"/>
        <v>2.5157142857142857E-2</v>
      </c>
      <c r="AF72">
        <v>0.1057</v>
      </c>
      <c r="AG72">
        <v>-1.9699999999999999E-2</v>
      </c>
      <c r="AH72">
        <v>-1.9800000000000002E-2</v>
      </c>
      <c r="AI72" s="35">
        <f t="shared" ref="AI72:AI135" si="30">IF(AF72&gt;$AF$149,AF72-$AF$149,$AF$149-AF72)</f>
        <v>1.0078571428571159E-3</v>
      </c>
      <c r="AJ72" s="35">
        <f t="shared" ref="AJ72:AK135" si="31">IF(AG72&gt;$D$149,AG72-$D$149,IF(AG72&gt;0,$D$149-AG72,IF(AG72&gt;(-$D$149),$D$149-(AG72*(-1)),(AG72+$D$149)*(-1))))</f>
        <v>2.4957142857142858E-2</v>
      </c>
      <c r="AK72" s="35">
        <f t="shared" si="31"/>
        <v>2.5057142857142861E-2</v>
      </c>
      <c r="AL72">
        <v>8.7499999999999994E-2</v>
      </c>
      <c r="AM72">
        <v>5.0000000000000001E-4</v>
      </c>
      <c r="AN72">
        <v>-6.4000000000000003E-3</v>
      </c>
      <c r="AO72" s="35">
        <f t="shared" ref="AO72:AO135" si="32">IF(AL72&gt;$AL$149,AL72-$AL$149,$AL$149-AL72)</f>
        <v>3.8435714285714462E-3</v>
      </c>
      <c r="AP72" s="35">
        <f t="shared" ref="AP72:AQ135" si="33">IF(AM72&gt;$D$149,AM72-$D$149,IF(AM72&gt;0,$D$149-AM72,IF(AM72&gt;(-$D$149),$D$149-(AM72*(-1)),(AM72+$D$149)*(-1))))</f>
        <v>5.7571428571428582E-3</v>
      </c>
      <c r="AQ72" s="35">
        <f t="shared" si="33"/>
        <v>1.1657142857142859E-2</v>
      </c>
      <c r="AR72">
        <v>3.7999999999999999E-2</v>
      </c>
      <c r="AS72">
        <v>-6.7000000000000002E-3</v>
      </c>
      <c r="AT72">
        <v>5.9999999999999995E-4</v>
      </c>
      <c r="AU72" s="35">
        <f t="shared" ref="AU72:AU135" si="34">IF(AR72&gt;$AR$149,AR72-$AR$149,$AR$149-AR72)</f>
        <v>1.5114285714285712E-2</v>
      </c>
      <c r="AV72" s="35">
        <f t="shared" ref="AV72:AW135" si="35">IF(AS72&gt;$D$149,AS72-$D$149,IF(AS72&gt;0,$D$149-AS72,IF(AS72&gt;(-$D$149),$D$149-(AS72*(-1)),(AS72+$D$149)*(-1))))</f>
        <v>1.1957142857142857E-2</v>
      </c>
      <c r="AW72" s="35">
        <f t="shared" si="35"/>
        <v>5.8571428571428576E-3</v>
      </c>
      <c r="AX72">
        <v>8.8099999999999998E-2</v>
      </c>
      <c r="AY72">
        <v>-6.25E-2</v>
      </c>
      <c r="AZ72">
        <v>1.5900000000000001E-2</v>
      </c>
      <c r="BA72" s="35">
        <f t="shared" ref="BA72:BA135" si="36">IF(AX72&gt;$AX$149,AX72-$AX$149,$AX$149-AX72)</f>
        <v>8.9299999999999657E-3</v>
      </c>
      <c r="BB72" s="35">
        <f t="shared" ref="BB72:BC135" si="37">IF(AY72&gt;$D$149,AY72-$D$149,IF(AY72&gt;0,$D$149-AY72,IF(AY72&gt;(-$D$149),$D$149-(AY72*(-1)),(AY72+$D$149)*(-1))))</f>
        <v>6.7757142857142863E-2</v>
      </c>
      <c r="BC72" s="35">
        <f t="shared" si="37"/>
        <v>2.115714285714286E-2</v>
      </c>
    </row>
    <row r="73" spans="1:55" ht="15">
      <c r="A73" s="1">
        <v>67</v>
      </c>
      <c r="B73">
        <v>0.11219999999999999</v>
      </c>
      <c r="C73">
        <v>-7.4000000000000003E-3</v>
      </c>
      <c r="D73">
        <v>-1.2200000000000001E-2</v>
      </c>
      <c r="E73" s="34">
        <f t="shared" si="19"/>
        <v>4.2071428571434366E-4</v>
      </c>
      <c r="F73" s="34">
        <f t="shared" si="20"/>
        <v>6.2785714285714268E-3</v>
      </c>
      <c r="G73" s="34">
        <f t="shared" si="21"/>
        <v>1.7457142857142859E-2</v>
      </c>
      <c r="H73">
        <v>8.43E-2</v>
      </c>
      <c r="I73">
        <v>-2.8500000000000001E-2</v>
      </c>
      <c r="J73">
        <v>-2.9999999999999997E-4</v>
      </c>
      <c r="K73" s="35">
        <f t="shared" si="22"/>
        <v>9.2728571428571799E-3</v>
      </c>
      <c r="L73" s="35">
        <f t="shared" si="23"/>
        <v>3.3757142857142861E-2</v>
      </c>
      <c r="M73" s="35">
        <f t="shared" si="23"/>
        <v>4.9571428571428579E-3</v>
      </c>
      <c r="N73">
        <v>0.1066</v>
      </c>
      <c r="O73">
        <v>-5.3E-3</v>
      </c>
      <c r="P73">
        <v>2.3E-3</v>
      </c>
      <c r="Q73" s="35">
        <f t="shared" si="24"/>
        <v>2.6092857142856751E-3</v>
      </c>
      <c r="R73" s="35">
        <f t="shared" si="25"/>
        <v>1.0557142857142859E-2</v>
      </c>
      <c r="S73" s="35">
        <f t="shared" si="25"/>
        <v>7.5571428571428578E-3</v>
      </c>
      <c r="T73">
        <v>0.1041</v>
      </c>
      <c r="U73">
        <v>-2.8000000000000001E-2</v>
      </c>
      <c r="V73">
        <v>-1.1900000000000001E-2</v>
      </c>
      <c r="W73" s="35">
        <f t="shared" si="26"/>
        <v>4.4499999999994544E-4</v>
      </c>
      <c r="X73" s="35">
        <f t="shared" si="27"/>
        <v>3.325714285714286E-2</v>
      </c>
      <c r="Y73" s="35">
        <f t="shared" si="27"/>
        <v>1.7157142857142857E-2</v>
      </c>
      <c r="Z73">
        <v>5.5199999999999999E-2</v>
      </c>
      <c r="AA73">
        <v>-1.9E-3</v>
      </c>
      <c r="AB73">
        <v>1.5699999999999999E-2</v>
      </c>
      <c r="AC73" s="35">
        <f t="shared" si="28"/>
        <v>8.869999999999989E-3</v>
      </c>
      <c r="AD73" s="35">
        <f t="shared" si="29"/>
        <v>3.357142857142858E-3</v>
      </c>
      <c r="AE73" s="35">
        <f t="shared" si="29"/>
        <v>2.0957142857142855E-2</v>
      </c>
      <c r="AF73">
        <v>9.8699999999999996E-2</v>
      </c>
      <c r="AG73">
        <v>-2.3400000000000001E-2</v>
      </c>
      <c r="AH73">
        <v>-2.0899999999999998E-2</v>
      </c>
      <c r="AI73" s="35">
        <f t="shared" si="30"/>
        <v>8.0078571428571221E-3</v>
      </c>
      <c r="AJ73" s="35">
        <f t="shared" si="31"/>
        <v>2.865714285714286E-2</v>
      </c>
      <c r="AK73" s="35">
        <f t="shared" si="31"/>
        <v>2.6157142857142858E-2</v>
      </c>
      <c r="AL73">
        <v>7.5999999999999998E-2</v>
      </c>
      <c r="AM73">
        <v>4.4499999999999998E-2</v>
      </c>
      <c r="AN73">
        <v>0.01</v>
      </c>
      <c r="AO73" s="35">
        <f t="shared" si="32"/>
        <v>1.5343571428571443E-2</v>
      </c>
      <c r="AP73" s="35">
        <f t="shared" si="33"/>
        <v>4.9757142857142854E-2</v>
      </c>
      <c r="AQ73" s="35">
        <f t="shared" si="33"/>
        <v>1.5257142857142858E-2</v>
      </c>
      <c r="AR73">
        <v>1.11E-2</v>
      </c>
      <c r="AS73">
        <v>-1.1000000000000001E-3</v>
      </c>
      <c r="AT73">
        <v>3.7000000000000002E-3</v>
      </c>
      <c r="AU73" s="35">
        <f t="shared" si="34"/>
        <v>4.2014285714285712E-2</v>
      </c>
      <c r="AV73" s="35">
        <f t="shared" si="35"/>
        <v>4.1571428571428575E-3</v>
      </c>
      <c r="AW73" s="35">
        <f t="shared" si="35"/>
        <v>8.957142857142858E-3</v>
      </c>
      <c r="AX73">
        <v>0.1008</v>
      </c>
      <c r="AY73">
        <v>-5.1499999999999997E-2</v>
      </c>
      <c r="AZ73">
        <v>1E-3</v>
      </c>
      <c r="BA73" s="35">
        <f t="shared" si="36"/>
        <v>2.1629999999999969E-2</v>
      </c>
      <c r="BB73" s="35">
        <f t="shared" si="37"/>
        <v>5.6757142857142853E-2</v>
      </c>
      <c r="BC73" s="35">
        <f t="shared" si="37"/>
        <v>6.2571428571428578E-3</v>
      </c>
    </row>
    <row r="74" spans="1:55" ht="15">
      <c r="A74" s="1">
        <v>68</v>
      </c>
      <c r="B74">
        <v>0.1159</v>
      </c>
      <c r="C74">
        <v>-1.34E-2</v>
      </c>
      <c r="D74">
        <v>-1.34E-2</v>
      </c>
      <c r="E74" s="34">
        <f t="shared" si="19"/>
        <v>3.2792857142856652E-3</v>
      </c>
      <c r="F74" s="34">
        <f t="shared" si="20"/>
        <v>2.7857142857142664E-4</v>
      </c>
      <c r="G74" s="34">
        <f t="shared" si="21"/>
        <v>1.8657142857142858E-2</v>
      </c>
      <c r="H74">
        <v>8.2600000000000007E-2</v>
      </c>
      <c r="I74">
        <v>-6.0000000000000001E-3</v>
      </c>
      <c r="J74">
        <v>-6.7000000000000002E-3</v>
      </c>
      <c r="K74" s="35">
        <f t="shared" si="22"/>
        <v>1.0972857142857173E-2</v>
      </c>
      <c r="L74" s="35">
        <f t="shared" si="23"/>
        <v>1.1257142857142858E-2</v>
      </c>
      <c r="M74" s="35">
        <f t="shared" si="23"/>
        <v>1.1957142857142857E-2</v>
      </c>
      <c r="N74">
        <v>0.1037</v>
      </c>
      <c r="O74">
        <v>-2.5000000000000001E-3</v>
      </c>
      <c r="P74">
        <v>-6.9999999999999999E-4</v>
      </c>
      <c r="Q74" s="35">
        <f t="shared" si="24"/>
        <v>5.5092857142856749E-3</v>
      </c>
      <c r="R74" s="35">
        <f t="shared" si="25"/>
        <v>2.7571428571428577E-3</v>
      </c>
      <c r="S74" s="35">
        <f t="shared" si="25"/>
        <v>4.5571428571428577E-3</v>
      </c>
      <c r="T74">
        <v>0.1085</v>
      </c>
      <c r="U74">
        <v>-1.66E-2</v>
      </c>
      <c r="V74">
        <v>-5.4000000000000003E-3</v>
      </c>
      <c r="W74" s="35">
        <f t="shared" si="26"/>
        <v>4.8449999999999466E-3</v>
      </c>
      <c r="X74" s="35">
        <f t="shared" si="27"/>
        <v>2.185714285714286E-2</v>
      </c>
      <c r="Y74" s="35">
        <f t="shared" si="27"/>
        <v>1.0657142857142858E-2</v>
      </c>
      <c r="Z74">
        <v>7.0999999999999994E-2</v>
      </c>
      <c r="AA74">
        <v>-7.6E-3</v>
      </c>
      <c r="AB74">
        <v>-3.0999999999999999E-3</v>
      </c>
      <c r="AC74" s="35">
        <f t="shared" si="28"/>
        <v>6.9300000000000056E-3</v>
      </c>
      <c r="AD74" s="35">
        <f t="shared" si="29"/>
        <v>1.2857142857142859E-2</v>
      </c>
      <c r="AE74" s="35">
        <f t="shared" si="29"/>
        <v>2.1571428571428579E-3</v>
      </c>
      <c r="AF74">
        <v>9.9699999999999997E-2</v>
      </c>
      <c r="AG74">
        <v>-3.0300000000000001E-2</v>
      </c>
      <c r="AH74">
        <v>-2.1000000000000001E-2</v>
      </c>
      <c r="AI74" s="35">
        <f t="shared" si="30"/>
        <v>7.0078571428571212E-3</v>
      </c>
      <c r="AJ74" s="35">
        <f t="shared" si="31"/>
        <v>3.5557142857142857E-2</v>
      </c>
      <c r="AK74" s="35">
        <f t="shared" si="31"/>
        <v>2.6257142857142861E-2</v>
      </c>
      <c r="AL74">
        <v>8.1199999999999994E-2</v>
      </c>
      <c r="AM74">
        <v>-5.0000000000000001E-3</v>
      </c>
      <c r="AN74">
        <v>4.7000000000000002E-3</v>
      </c>
      <c r="AO74" s="35">
        <f t="shared" si="32"/>
        <v>1.0143571428571446E-2</v>
      </c>
      <c r="AP74" s="35">
        <f t="shared" si="33"/>
        <v>2.5714285714285769E-4</v>
      </c>
      <c r="AQ74" s="35">
        <f t="shared" si="33"/>
        <v>9.9571428571428588E-3</v>
      </c>
      <c r="AR74">
        <v>2.18E-2</v>
      </c>
      <c r="AS74">
        <v>-0.02</v>
      </c>
      <c r="AT74">
        <v>1E-4</v>
      </c>
      <c r="AU74" s="35">
        <f t="shared" si="34"/>
        <v>3.1314285714285711E-2</v>
      </c>
      <c r="AV74" s="35">
        <f t="shared" si="35"/>
        <v>2.525714285714286E-2</v>
      </c>
      <c r="AW74" s="35">
        <f t="shared" si="35"/>
        <v>5.3571428571428581E-3</v>
      </c>
      <c r="AX74">
        <v>9.8799999999999999E-2</v>
      </c>
      <c r="AY74">
        <v>-6.1699999999999998E-2</v>
      </c>
      <c r="AZ74">
        <v>-1.1900000000000001E-2</v>
      </c>
      <c r="BA74" s="35">
        <f t="shared" si="36"/>
        <v>1.9629999999999967E-2</v>
      </c>
      <c r="BB74" s="35">
        <f t="shared" si="37"/>
        <v>6.6957142857142854E-2</v>
      </c>
      <c r="BC74" s="35">
        <f t="shared" si="37"/>
        <v>1.7157142857142857E-2</v>
      </c>
    </row>
    <row r="75" spans="1:55" ht="15">
      <c r="A75" s="1">
        <v>69</v>
      </c>
      <c r="B75">
        <v>0.11269999999999999</v>
      </c>
      <c r="C75">
        <v>-7.4000000000000003E-3</v>
      </c>
      <c r="D75">
        <v>-1.03E-2</v>
      </c>
      <c r="E75" s="34">
        <f t="shared" si="19"/>
        <v>7.9285714285656783E-5</v>
      </c>
      <c r="F75" s="34">
        <f t="shared" si="20"/>
        <v>6.2785714285714268E-3</v>
      </c>
      <c r="G75" s="34">
        <f t="shared" si="21"/>
        <v>1.5557142857142858E-2</v>
      </c>
      <c r="H75">
        <v>8.0699999999999994E-2</v>
      </c>
      <c r="I75">
        <v>-5.4999999999999997E-3</v>
      </c>
      <c r="J75">
        <v>-4.1999999999999997E-3</v>
      </c>
      <c r="K75" s="35">
        <f t="shared" si="22"/>
        <v>1.2872857142857186E-2</v>
      </c>
      <c r="L75" s="35">
        <f t="shared" si="23"/>
        <v>1.0757142857142857E-2</v>
      </c>
      <c r="M75" s="35">
        <f t="shared" si="23"/>
        <v>1.0571428571428581E-3</v>
      </c>
      <c r="N75">
        <v>0.1014</v>
      </c>
      <c r="O75">
        <v>-8.0999999999999996E-3</v>
      </c>
      <c r="P75">
        <v>-2.3E-3</v>
      </c>
      <c r="Q75" s="35">
        <f t="shared" si="24"/>
        <v>7.8092857142856714E-3</v>
      </c>
      <c r="R75" s="35">
        <f t="shared" si="25"/>
        <v>1.3357142857142857E-2</v>
      </c>
      <c r="S75" s="35">
        <f t="shared" si="25"/>
        <v>2.9571428571428578E-3</v>
      </c>
      <c r="T75">
        <v>0.10100000000000001</v>
      </c>
      <c r="U75">
        <v>-2.5600000000000001E-2</v>
      </c>
      <c r="V75">
        <v>-8.9999999999999998E-4</v>
      </c>
      <c r="W75" s="35">
        <f t="shared" si="26"/>
        <v>2.6550000000000462E-3</v>
      </c>
      <c r="X75" s="35">
        <f t="shared" si="27"/>
        <v>3.0857142857142861E-2</v>
      </c>
      <c r="Y75" s="35">
        <f t="shared" si="27"/>
        <v>4.357142857142858E-3</v>
      </c>
      <c r="Z75">
        <v>5.3199999999999997E-2</v>
      </c>
      <c r="AA75">
        <v>-3.2800000000000003E-2</v>
      </c>
      <c r="AB75">
        <v>5.1999999999999998E-3</v>
      </c>
      <c r="AC75" s="35">
        <f t="shared" si="28"/>
        <v>1.0869999999999991E-2</v>
      </c>
      <c r="AD75" s="35">
        <f t="shared" si="29"/>
        <v>3.8057142857142859E-2</v>
      </c>
      <c r="AE75" s="35">
        <f t="shared" si="29"/>
        <v>1.0457142857142858E-2</v>
      </c>
      <c r="AF75">
        <v>0.1014</v>
      </c>
      <c r="AG75">
        <v>-3.2800000000000003E-2</v>
      </c>
      <c r="AH75">
        <v>-1.6799999999999999E-2</v>
      </c>
      <c r="AI75" s="35">
        <f t="shared" si="30"/>
        <v>5.3078571428571142E-3</v>
      </c>
      <c r="AJ75" s="35">
        <f t="shared" si="31"/>
        <v>3.8057142857142859E-2</v>
      </c>
      <c r="AK75" s="35">
        <f t="shared" si="31"/>
        <v>2.2057142857142858E-2</v>
      </c>
      <c r="AL75">
        <v>5.6500000000000002E-2</v>
      </c>
      <c r="AM75">
        <v>-4.7000000000000002E-3</v>
      </c>
      <c r="AN75">
        <v>8.0999999999999996E-3</v>
      </c>
      <c r="AO75" s="35">
        <f t="shared" si="32"/>
        <v>3.4843571428571439E-2</v>
      </c>
      <c r="AP75" s="35">
        <f t="shared" si="33"/>
        <v>5.5714285714285761E-4</v>
      </c>
      <c r="AQ75" s="35">
        <f t="shared" si="33"/>
        <v>1.3357142857142857E-2</v>
      </c>
      <c r="AR75">
        <v>1.6000000000000001E-3</v>
      </c>
      <c r="AS75">
        <v>1.24E-2</v>
      </c>
      <c r="AT75">
        <v>1E-4</v>
      </c>
      <c r="AU75" s="35">
        <f t="shared" si="34"/>
        <v>5.1514285714285714E-2</v>
      </c>
      <c r="AV75" s="35">
        <f t="shared" si="35"/>
        <v>1.7657142857142857E-2</v>
      </c>
      <c r="AW75" s="35">
        <f t="shared" si="35"/>
        <v>5.3571428571428581E-3</v>
      </c>
      <c r="AX75">
        <v>7.4700000000000003E-2</v>
      </c>
      <c r="AY75">
        <v>-3.5099999999999999E-2</v>
      </c>
      <c r="AZ75">
        <v>-5.8999999999999999E-3</v>
      </c>
      <c r="BA75" s="35">
        <f t="shared" si="36"/>
        <v>4.4700000000000295E-3</v>
      </c>
      <c r="BB75" s="35">
        <f t="shared" si="37"/>
        <v>4.0357142857142855E-2</v>
      </c>
      <c r="BC75" s="35">
        <f t="shared" si="37"/>
        <v>1.1157142857142859E-2</v>
      </c>
    </row>
    <row r="76" spans="1:55" ht="15">
      <c r="A76" s="1">
        <v>70</v>
      </c>
      <c r="B76">
        <v>0.10630000000000001</v>
      </c>
      <c r="C76">
        <v>-1.0800000000000001E-2</v>
      </c>
      <c r="D76">
        <v>-6.7999999999999996E-3</v>
      </c>
      <c r="E76" s="34">
        <f t="shared" si="19"/>
        <v>6.3207142857143322E-3</v>
      </c>
      <c r="F76" s="34">
        <f t="shared" si="20"/>
        <v>2.8785714285714265E-3</v>
      </c>
      <c r="G76" s="34">
        <f t="shared" si="21"/>
        <v>1.2057142857142857E-2</v>
      </c>
      <c r="H76">
        <v>9.6799999999999997E-2</v>
      </c>
      <c r="I76">
        <v>-2.9600000000000001E-2</v>
      </c>
      <c r="J76">
        <v>-3.0999999999999999E-3</v>
      </c>
      <c r="K76" s="35">
        <f t="shared" si="22"/>
        <v>3.2271428571428173E-3</v>
      </c>
      <c r="L76" s="35">
        <f t="shared" si="23"/>
        <v>3.4857142857142857E-2</v>
      </c>
      <c r="M76" s="35">
        <f t="shared" si="23"/>
        <v>2.1571428571428579E-3</v>
      </c>
      <c r="N76">
        <v>8.8400000000000006E-2</v>
      </c>
      <c r="O76">
        <v>-1.6500000000000001E-2</v>
      </c>
      <c r="P76">
        <v>-1.4E-3</v>
      </c>
      <c r="Q76" s="35">
        <f t="shared" si="24"/>
        <v>2.0809285714285669E-2</v>
      </c>
      <c r="R76" s="35">
        <f t="shared" si="25"/>
        <v>2.1757142857142857E-2</v>
      </c>
      <c r="S76" s="35">
        <f t="shared" si="25"/>
        <v>3.8571428571428576E-3</v>
      </c>
      <c r="T76">
        <v>0.1028</v>
      </c>
      <c r="U76">
        <v>-2.4400000000000002E-2</v>
      </c>
      <c r="V76">
        <v>-2.8999999999999998E-3</v>
      </c>
      <c r="W76" s="35">
        <f t="shared" si="26"/>
        <v>8.5500000000005016E-4</v>
      </c>
      <c r="X76" s="35">
        <f t="shared" si="27"/>
        <v>2.9657142857142861E-2</v>
      </c>
      <c r="Y76" s="35">
        <f t="shared" si="27"/>
        <v>2.357142857142858E-3</v>
      </c>
      <c r="Z76">
        <v>5.4600000000000003E-2</v>
      </c>
      <c r="AA76">
        <v>-1.3899999999999999E-2</v>
      </c>
      <c r="AB76">
        <v>9.4000000000000004E-3</v>
      </c>
      <c r="AC76" s="35">
        <f t="shared" si="28"/>
        <v>9.4699999999999854E-3</v>
      </c>
      <c r="AD76" s="35">
        <f t="shared" si="29"/>
        <v>1.9157142857142859E-2</v>
      </c>
      <c r="AE76" s="35">
        <f t="shared" si="29"/>
        <v>1.4657142857142858E-2</v>
      </c>
      <c r="AF76">
        <v>0.10680000000000001</v>
      </c>
      <c r="AG76">
        <v>-3.5499999999999997E-2</v>
      </c>
      <c r="AH76">
        <v>-1.1900000000000001E-2</v>
      </c>
      <c r="AI76" s="35">
        <f t="shared" si="30"/>
        <v>9.2142857142887835E-5</v>
      </c>
      <c r="AJ76" s="35">
        <f t="shared" si="31"/>
        <v>4.0757142857142853E-2</v>
      </c>
      <c r="AK76" s="35">
        <f t="shared" si="31"/>
        <v>1.7157142857142857E-2</v>
      </c>
      <c r="AL76">
        <v>6.2399999999999997E-2</v>
      </c>
      <c r="AM76">
        <v>2.2100000000000002E-2</v>
      </c>
      <c r="AN76">
        <v>5.8999999999999999E-3</v>
      </c>
      <c r="AO76" s="35">
        <f t="shared" si="32"/>
        <v>2.8943571428571443E-2</v>
      </c>
      <c r="AP76" s="35">
        <f t="shared" si="33"/>
        <v>2.7357142857142858E-2</v>
      </c>
      <c r="AQ76" s="35">
        <f t="shared" si="33"/>
        <v>1.1157142857142859E-2</v>
      </c>
      <c r="AR76">
        <v>2.7400000000000001E-2</v>
      </c>
      <c r="AS76">
        <v>4.1000000000000003E-3</v>
      </c>
      <c r="AT76">
        <v>2.0000000000000001E-4</v>
      </c>
      <c r="AU76" s="35">
        <f t="shared" si="34"/>
        <v>2.571428571428571E-2</v>
      </c>
      <c r="AV76" s="35">
        <f t="shared" si="35"/>
        <v>9.357142857142859E-3</v>
      </c>
      <c r="AW76" s="35">
        <f t="shared" si="35"/>
        <v>5.4571428571428575E-3</v>
      </c>
      <c r="AX76">
        <v>8.1500000000000003E-2</v>
      </c>
      <c r="AY76">
        <v>-5.3100000000000001E-2</v>
      </c>
      <c r="AZ76">
        <v>-4.5999999999999999E-3</v>
      </c>
      <c r="BA76" s="35">
        <f t="shared" si="36"/>
        <v>2.329999999999971E-3</v>
      </c>
      <c r="BB76" s="35">
        <f t="shared" si="37"/>
        <v>5.8357142857142857E-2</v>
      </c>
      <c r="BC76" s="35">
        <f t="shared" si="37"/>
        <v>6.5714285714285788E-4</v>
      </c>
    </row>
    <row r="77" spans="1:55" ht="15">
      <c r="A77" s="1">
        <v>71</v>
      </c>
      <c r="B77">
        <v>0.1069</v>
      </c>
      <c r="C77">
        <v>-1.01E-2</v>
      </c>
      <c r="D77">
        <v>-4.4999999999999997E-3</v>
      </c>
      <c r="E77" s="34">
        <f t="shared" si="19"/>
        <v>5.7207142857143428E-3</v>
      </c>
      <c r="F77" s="34">
        <f t="shared" si="20"/>
        <v>3.5785714285714275E-3</v>
      </c>
      <c r="G77" s="34">
        <f t="shared" si="21"/>
        <v>7.5714285714285814E-4</v>
      </c>
      <c r="H77">
        <v>9.3100000000000002E-2</v>
      </c>
      <c r="I77">
        <v>-0.02</v>
      </c>
      <c r="J77">
        <v>-6.0000000000000001E-3</v>
      </c>
      <c r="K77" s="35">
        <f t="shared" si="22"/>
        <v>4.7285714285717761E-4</v>
      </c>
      <c r="L77" s="35">
        <f t="shared" si="23"/>
        <v>2.525714285714286E-2</v>
      </c>
      <c r="M77" s="35">
        <f t="shared" si="23"/>
        <v>1.1257142857142858E-2</v>
      </c>
      <c r="N77">
        <v>8.3299999999999999E-2</v>
      </c>
      <c r="O77">
        <v>-1.9800000000000002E-2</v>
      </c>
      <c r="P77">
        <v>-2.0000000000000001E-4</v>
      </c>
      <c r="Q77" s="35">
        <f t="shared" si="24"/>
        <v>2.5909285714285676E-2</v>
      </c>
      <c r="R77" s="35">
        <f t="shared" si="25"/>
        <v>2.5057142857142861E-2</v>
      </c>
      <c r="S77" s="35">
        <f t="shared" si="25"/>
        <v>5.0571428571428581E-3</v>
      </c>
      <c r="T77">
        <v>9.4500000000000001E-2</v>
      </c>
      <c r="U77">
        <v>-2.47E-2</v>
      </c>
      <c r="V77">
        <v>1.9E-3</v>
      </c>
      <c r="W77" s="35">
        <f t="shared" si="26"/>
        <v>9.155000000000052E-3</v>
      </c>
      <c r="X77" s="35">
        <f t="shared" si="27"/>
        <v>2.9957142857142856E-2</v>
      </c>
      <c r="Y77" s="35">
        <f t="shared" si="27"/>
        <v>7.1571428571428576E-3</v>
      </c>
      <c r="Z77">
        <v>6.1100000000000002E-2</v>
      </c>
      <c r="AA77">
        <v>-1.3899999999999999E-2</v>
      </c>
      <c r="AB77">
        <v>1.9900000000000001E-2</v>
      </c>
      <c r="AC77" s="35">
        <f t="shared" si="28"/>
        <v>2.9699999999999865E-3</v>
      </c>
      <c r="AD77" s="35">
        <f t="shared" si="29"/>
        <v>1.9157142857142859E-2</v>
      </c>
      <c r="AE77" s="35">
        <f t="shared" si="29"/>
        <v>2.5157142857142857E-2</v>
      </c>
      <c r="AF77">
        <v>9.9599999999999994E-2</v>
      </c>
      <c r="AG77">
        <v>-1.7999999999999999E-2</v>
      </c>
      <c r="AH77">
        <v>-7.9000000000000008E-3</v>
      </c>
      <c r="AI77" s="35">
        <f t="shared" si="30"/>
        <v>7.1078571428571241E-3</v>
      </c>
      <c r="AJ77" s="35">
        <f t="shared" si="31"/>
        <v>2.3257142857142858E-2</v>
      </c>
      <c r="AK77" s="35">
        <f t="shared" si="31"/>
        <v>1.3157142857142859E-2</v>
      </c>
      <c r="AL77">
        <v>8.4599999999999995E-2</v>
      </c>
      <c r="AM77">
        <v>-1.1000000000000001E-3</v>
      </c>
      <c r="AN77">
        <v>-1.1000000000000001E-3</v>
      </c>
      <c r="AO77" s="35">
        <f t="shared" si="32"/>
        <v>6.743571428571446E-3</v>
      </c>
      <c r="AP77" s="35">
        <f t="shared" si="33"/>
        <v>4.1571428571428575E-3</v>
      </c>
      <c r="AQ77" s="35">
        <f t="shared" si="33"/>
        <v>4.1571428571428575E-3</v>
      </c>
      <c r="AR77">
        <v>4.7199999999999999E-2</v>
      </c>
      <c r="AS77">
        <v>-2.5000000000000001E-3</v>
      </c>
      <c r="AT77">
        <v>-8.0999999999999996E-3</v>
      </c>
      <c r="AU77" s="35">
        <f t="shared" si="34"/>
        <v>5.9142857142857122E-3</v>
      </c>
      <c r="AV77" s="35">
        <f t="shared" si="35"/>
        <v>2.7571428571428577E-3</v>
      </c>
      <c r="AW77" s="35">
        <f t="shared" si="35"/>
        <v>1.3357142857142857E-2</v>
      </c>
      <c r="AX77">
        <v>7.7200000000000005E-2</v>
      </c>
      <c r="AY77">
        <v>-6.8599999999999994E-2</v>
      </c>
      <c r="AZ77">
        <v>-4.4999999999999997E-3</v>
      </c>
      <c r="BA77" s="35">
        <f t="shared" si="36"/>
        <v>1.9700000000000273E-3</v>
      </c>
      <c r="BB77" s="35">
        <f t="shared" si="37"/>
        <v>7.3857142857142857E-2</v>
      </c>
      <c r="BC77" s="35">
        <f t="shared" si="37"/>
        <v>7.5714285714285814E-4</v>
      </c>
    </row>
    <row r="78" spans="1:55" ht="15">
      <c r="A78" s="1">
        <v>72</v>
      </c>
      <c r="B78">
        <v>0.10639999999999999</v>
      </c>
      <c r="C78">
        <v>-1.7500000000000002E-2</v>
      </c>
      <c r="D78">
        <v>-3.0999999999999999E-3</v>
      </c>
      <c r="E78" s="34">
        <f t="shared" si="19"/>
        <v>6.2207142857143433E-3</v>
      </c>
      <c r="F78" s="34">
        <f t="shared" si="20"/>
        <v>3.117857142857143E-2</v>
      </c>
      <c r="G78" s="34">
        <f t="shared" si="21"/>
        <v>2.1571428571428579E-3</v>
      </c>
      <c r="H78">
        <v>0.1118</v>
      </c>
      <c r="I78">
        <v>3.3999999999999998E-3</v>
      </c>
      <c r="J78">
        <v>-6.3E-3</v>
      </c>
      <c r="K78" s="35">
        <f t="shared" si="22"/>
        <v>1.8227142857142817E-2</v>
      </c>
      <c r="L78" s="35">
        <f t="shared" si="23"/>
        <v>8.657142857142858E-3</v>
      </c>
      <c r="M78" s="35">
        <f t="shared" si="23"/>
        <v>1.1557142857142858E-2</v>
      </c>
      <c r="N78">
        <v>7.8799999999999995E-2</v>
      </c>
      <c r="O78">
        <v>-2.3E-2</v>
      </c>
      <c r="P78">
        <v>4.4999999999999997E-3</v>
      </c>
      <c r="Q78" s="35">
        <f t="shared" si="24"/>
        <v>3.040928571428568E-2</v>
      </c>
      <c r="R78" s="35">
        <f t="shared" si="25"/>
        <v>2.8257142857142856E-2</v>
      </c>
      <c r="S78" s="35">
        <f t="shared" si="25"/>
        <v>9.7571428571428566E-3</v>
      </c>
      <c r="T78">
        <v>0.10390000000000001</v>
      </c>
      <c r="U78">
        <v>-1.12E-2</v>
      </c>
      <c r="V78">
        <v>2.3999999999999998E-3</v>
      </c>
      <c r="W78" s="35">
        <f t="shared" si="26"/>
        <v>2.4499999999995359E-4</v>
      </c>
      <c r="X78" s="35">
        <f t="shared" si="27"/>
        <v>1.6457142857142858E-2</v>
      </c>
      <c r="Y78" s="35">
        <f t="shared" si="27"/>
        <v>7.6571428571428572E-3</v>
      </c>
      <c r="Z78">
        <v>6.8000000000000005E-2</v>
      </c>
      <c r="AA78">
        <v>5.5999999999999999E-3</v>
      </c>
      <c r="AB78">
        <v>1.1299999999999999E-2</v>
      </c>
      <c r="AC78" s="35">
        <f t="shared" si="28"/>
        <v>3.9300000000000168E-3</v>
      </c>
      <c r="AD78" s="35">
        <f t="shared" si="29"/>
        <v>1.0857142857142857E-2</v>
      </c>
      <c r="AE78" s="35">
        <f t="shared" si="29"/>
        <v>1.6557142857142857E-2</v>
      </c>
      <c r="AF78">
        <v>9.4E-2</v>
      </c>
      <c r="AG78">
        <v>-2.1499999999999998E-2</v>
      </c>
      <c r="AH78">
        <v>-7.7000000000000002E-3</v>
      </c>
      <c r="AI78" s="35">
        <f t="shared" si="30"/>
        <v>1.2707857142857118E-2</v>
      </c>
      <c r="AJ78" s="35">
        <f t="shared" si="31"/>
        <v>2.6757142857142854E-2</v>
      </c>
      <c r="AK78" s="35">
        <f t="shared" si="31"/>
        <v>1.2957142857142858E-2</v>
      </c>
      <c r="AL78">
        <v>9.6199999999999994E-2</v>
      </c>
      <c r="AM78">
        <v>8.0000000000000002E-3</v>
      </c>
      <c r="AN78">
        <v>-1.5E-3</v>
      </c>
      <c r="AO78" s="35">
        <f t="shared" si="32"/>
        <v>4.8564285714285532E-3</v>
      </c>
      <c r="AP78" s="35">
        <f t="shared" si="33"/>
        <v>1.3257142857142858E-2</v>
      </c>
      <c r="AQ78" s="35">
        <f t="shared" si="33"/>
        <v>3.7571428571428578E-3</v>
      </c>
      <c r="AR78">
        <v>4.1099999999999998E-2</v>
      </c>
      <c r="AS78">
        <v>-1.4500000000000001E-2</v>
      </c>
      <c r="AT78">
        <v>-7.1000000000000004E-3</v>
      </c>
      <c r="AU78" s="35">
        <f t="shared" si="34"/>
        <v>1.2014285714285713E-2</v>
      </c>
      <c r="AV78" s="35">
        <f t="shared" si="35"/>
        <v>1.9757142857142859E-2</v>
      </c>
      <c r="AW78" s="35">
        <f t="shared" si="35"/>
        <v>1.2357142857142858E-2</v>
      </c>
      <c r="AX78">
        <v>7.5700000000000003E-2</v>
      </c>
      <c r="AY78">
        <v>-4.1399999999999999E-2</v>
      </c>
      <c r="AZ78">
        <v>8.9999999999999993E-3</v>
      </c>
      <c r="BA78" s="35">
        <f t="shared" si="36"/>
        <v>3.4700000000000286E-3</v>
      </c>
      <c r="BB78" s="35">
        <f t="shared" si="37"/>
        <v>4.6657142857142855E-2</v>
      </c>
      <c r="BC78" s="35">
        <f t="shared" si="37"/>
        <v>1.4257142857142857E-2</v>
      </c>
    </row>
    <row r="79" spans="1:55" ht="15">
      <c r="A79" s="1">
        <v>73</v>
      </c>
      <c r="B79">
        <v>0.10979999999999999</v>
      </c>
      <c r="C79">
        <v>-4.0000000000000001E-3</v>
      </c>
      <c r="D79">
        <v>-8.8000000000000005E-3</v>
      </c>
      <c r="E79" s="34">
        <f t="shared" si="19"/>
        <v>2.820714285714343E-3</v>
      </c>
      <c r="F79" s="34">
        <f t="shared" si="20"/>
        <v>9.678571428571427E-3</v>
      </c>
      <c r="G79" s="34">
        <f t="shared" si="21"/>
        <v>1.4057142857142858E-2</v>
      </c>
      <c r="H79">
        <v>0.1013</v>
      </c>
      <c r="I79">
        <v>-8.3999999999999995E-3</v>
      </c>
      <c r="J79">
        <v>-1.1299999999999999E-2</v>
      </c>
      <c r="K79" s="35">
        <f t="shared" si="22"/>
        <v>7.7271428571428213E-3</v>
      </c>
      <c r="L79" s="35">
        <f t="shared" si="23"/>
        <v>1.3657142857142857E-2</v>
      </c>
      <c r="M79" s="35">
        <f t="shared" si="23"/>
        <v>1.6557142857142857E-2</v>
      </c>
      <c r="N79">
        <v>9.1399999999999995E-2</v>
      </c>
      <c r="O79">
        <v>-1.55E-2</v>
      </c>
      <c r="P79">
        <v>1.1000000000000001E-3</v>
      </c>
      <c r="Q79" s="35">
        <f t="shared" si="24"/>
        <v>1.780928571428568E-2</v>
      </c>
      <c r="R79" s="35">
        <f t="shared" si="25"/>
        <v>2.0757142857142856E-2</v>
      </c>
      <c r="S79" s="35">
        <f t="shared" si="25"/>
        <v>6.3571428571428581E-3</v>
      </c>
      <c r="T79">
        <v>0.1067</v>
      </c>
      <c r="U79">
        <v>-1.2500000000000001E-2</v>
      </c>
      <c r="V79">
        <v>-2.5000000000000001E-3</v>
      </c>
      <c r="W79" s="35">
        <f t="shared" si="26"/>
        <v>3.0449999999999505E-3</v>
      </c>
      <c r="X79" s="35">
        <f t="shared" si="27"/>
        <v>1.775714285714286E-2</v>
      </c>
      <c r="Y79" s="35">
        <f t="shared" si="27"/>
        <v>2.7571428571428577E-3</v>
      </c>
      <c r="Z79">
        <v>7.7399999999999997E-2</v>
      </c>
      <c r="AA79">
        <v>1.8700000000000001E-2</v>
      </c>
      <c r="AB79">
        <v>4.1999999999999997E-3</v>
      </c>
      <c r="AC79" s="35">
        <f t="shared" si="28"/>
        <v>1.3330000000000009E-2</v>
      </c>
      <c r="AD79" s="35">
        <f t="shared" si="29"/>
        <v>2.3957142857142857E-2</v>
      </c>
      <c r="AE79" s="35">
        <f t="shared" si="29"/>
        <v>9.4571428571428584E-3</v>
      </c>
      <c r="AF79">
        <v>0.10340000000000001</v>
      </c>
      <c r="AG79">
        <v>-2.6800000000000001E-2</v>
      </c>
      <c r="AH79">
        <v>-6.7999999999999996E-3</v>
      </c>
      <c r="AI79" s="35">
        <f t="shared" si="30"/>
        <v>3.3078571428571124E-3</v>
      </c>
      <c r="AJ79" s="35">
        <f t="shared" si="31"/>
        <v>3.205714285714286E-2</v>
      </c>
      <c r="AK79" s="35">
        <f t="shared" si="31"/>
        <v>1.2057142857142857E-2</v>
      </c>
      <c r="AL79">
        <v>8.1699999999999995E-2</v>
      </c>
      <c r="AM79">
        <v>-1.7000000000000001E-2</v>
      </c>
      <c r="AN79">
        <v>-6.1999999999999998E-3</v>
      </c>
      <c r="AO79" s="35">
        <f t="shared" si="32"/>
        <v>9.6435714285714458E-3</v>
      </c>
      <c r="AP79" s="35">
        <f t="shared" si="33"/>
        <v>2.2257142857142857E-2</v>
      </c>
      <c r="AQ79" s="35">
        <f t="shared" si="33"/>
        <v>1.1457142857142857E-2</v>
      </c>
      <c r="AR79">
        <v>4.4600000000000001E-2</v>
      </c>
      <c r="AS79">
        <v>-8.9999999999999998E-4</v>
      </c>
      <c r="AT79">
        <v>1.6999999999999999E-3</v>
      </c>
      <c r="AU79" s="35">
        <f t="shared" si="34"/>
        <v>8.5142857142857103E-3</v>
      </c>
      <c r="AV79" s="35">
        <f t="shared" si="35"/>
        <v>4.357142857142858E-3</v>
      </c>
      <c r="AW79" s="35">
        <f t="shared" si="35"/>
        <v>6.9571428571428579E-3</v>
      </c>
      <c r="AX79">
        <v>7.2999999999999995E-2</v>
      </c>
      <c r="AY79">
        <v>-4.9700000000000001E-2</v>
      </c>
      <c r="AZ79">
        <v>2.8E-3</v>
      </c>
      <c r="BA79" s="35">
        <f t="shared" si="36"/>
        <v>6.1700000000000366E-3</v>
      </c>
      <c r="BB79" s="35">
        <f t="shared" si="37"/>
        <v>5.4957142857142857E-2</v>
      </c>
      <c r="BC79" s="35">
        <f t="shared" si="37"/>
        <v>8.0571428571428582E-3</v>
      </c>
    </row>
    <row r="80" spans="1:55" ht="15">
      <c r="A80" s="1">
        <v>74</v>
      </c>
      <c r="B80">
        <v>0.11559999999999999</v>
      </c>
      <c r="C80">
        <v>-1.0999999999999999E-2</v>
      </c>
      <c r="D80">
        <v>-6.8999999999999999E-3</v>
      </c>
      <c r="E80" s="34">
        <f t="shared" si="19"/>
        <v>2.9792857142856566E-3</v>
      </c>
      <c r="F80" s="34">
        <f t="shared" si="20"/>
        <v>2.6785714285714277E-3</v>
      </c>
      <c r="G80" s="34">
        <f t="shared" si="21"/>
        <v>1.2157142857142858E-2</v>
      </c>
      <c r="H80">
        <v>9.7100000000000006E-2</v>
      </c>
      <c r="I80">
        <v>-1.8700000000000001E-2</v>
      </c>
      <c r="J80">
        <v>-5.1000000000000004E-3</v>
      </c>
      <c r="K80" s="35">
        <f t="shared" si="22"/>
        <v>3.5271428571428259E-3</v>
      </c>
      <c r="L80" s="35">
        <f t="shared" si="23"/>
        <v>2.3957142857142857E-2</v>
      </c>
      <c r="M80" s="35">
        <f t="shared" si="23"/>
        <v>1.5714285714285743E-4</v>
      </c>
      <c r="N80">
        <v>9.8000000000000004E-2</v>
      </c>
      <c r="O80">
        <v>-1.7100000000000001E-2</v>
      </c>
      <c r="P80">
        <v>-5.1000000000000004E-3</v>
      </c>
      <c r="Q80" s="35">
        <f t="shared" si="24"/>
        <v>1.1209285714285672E-2</v>
      </c>
      <c r="R80" s="35">
        <f t="shared" si="25"/>
        <v>2.235714285714286E-2</v>
      </c>
      <c r="S80" s="35">
        <f t="shared" si="25"/>
        <v>1.5714285714285743E-4</v>
      </c>
      <c r="T80">
        <v>0.1089</v>
      </c>
      <c r="U80">
        <v>-4.1999999999999997E-3</v>
      </c>
      <c r="V80">
        <v>-3.3999999999999998E-3</v>
      </c>
      <c r="W80" s="35">
        <f t="shared" si="26"/>
        <v>5.2449999999999442E-3</v>
      </c>
      <c r="X80" s="35">
        <f t="shared" si="27"/>
        <v>1.0571428571428581E-3</v>
      </c>
      <c r="Y80" s="35">
        <f t="shared" si="27"/>
        <v>1.857142857142858E-3</v>
      </c>
      <c r="Z80">
        <v>7.7200000000000005E-2</v>
      </c>
      <c r="AA80">
        <v>1.8599999999999998E-2</v>
      </c>
      <c r="AB80">
        <v>-1.7100000000000001E-2</v>
      </c>
      <c r="AC80" s="35">
        <f t="shared" si="28"/>
        <v>1.3130000000000017E-2</v>
      </c>
      <c r="AD80" s="35">
        <f t="shared" si="29"/>
        <v>2.3857142857142855E-2</v>
      </c>
      <c r="AE80" s="35">
        <f t="shared" si="29"/>
        <v>2.235714285714286E-2</v>
      </c>
      <c r="AF80">
        <v>0.10349999999999999</v>
      </c>
      <c r="AG80">
        <v>-3.1099999999999999E-2</v>
      </c>
      <c r="AH80">
        <v>-2.8999999999999998E-3</v>
      </c>
      <c r="AI80" s="35">
        <f t="shared" si="30"/>
        <v>3.2078571428571234E-3</v>
      </c>
      <c r="AJ80" s="35">
        <f t="shared" si="31"/>
        <v>3.6357142857142859E-2</v>
      </c>
      <c r="AK80" s="35">
        <f t="shared" si="31"/>
        <v>2.357142857142858E-3</v>
      </c>
      <c r="AL80">
        <v>0.1129</v>
      </c>
      <c r="AM80">
        <v>-1.47E-2</v>
      </c>
      <c r="AN80">
        <v>-2.0999999999999999E-3</v>
      </c>
      <c r="AO80" s="35">
        <f t="shared" si="32"/>
        <v>2.155642857142856E-2</v>
      </c>
      <c r="AP80" s="35">
        <f t="shared" si="33"/>
        <v>1.9957142857142857E-2</v>
      </c>
      <c r="AQ80" s="35">
        <f t="shared" si="33"/>
        <v>3.1571428571428579E-3</v>
      </c>
      <c r="AR80">
        <v>7.51E-2</v>
      </c>
      <c r="AS80">
        <v>1.47E-2</v>
      </c>
      <c r="AT80">
        <v>-4.1999999999999997E-3</v>
      </c>
      <c r="AU80" s="35">
        <f t="shared" si="34"/>
        <v>2.1985714285714289E-2</v>
      </c>
      <c r="AV80" s="35">
        <f t="shared" si="35"/>
        <v>1.9957142857142857E-2</v>
      </c>
      <c r="AW80" s="35">
        <f t="shared" si="35"/>
        <v>1.0571428571428581E-3</v>
      </c>
      <c r="AX80">
        <v>7.3499999999999996E-2</v>
      </c>
      <c r="AY80">
        <v>-5.4300000000000001E-2</v>
      </c>
      <c r="AZ80">
        <v>-8.0000000000000004E-4</v>
      </c>
      <c r="BA80" s="35">
        <f t="shared" si="36"/>
        <v>5.6700000000000361E-3</v>
      </c>
      <c r="BB80" s="35">
        <f t="shared" si="37"/>
        <v>5.9557142857142857E-2</v>
      </c>
      <c r="BC80" s="35">
        <f t="shared" si="37"/>
        <v>4.4571428571428574E-3</v>
      </c>
    </row>
    <row r="81" spans="1:55" ht="15">
      <c r="A81" s="1">
        <v>75</v>
      </c>
      <c r="B81">
        <v>0.1157</v>
      </c>
      <c r="C81">
        <v>-1.6299999999999999E-2</v>
      </c>
      <c r="D81">
        <v>-3.3999999999999998E-3</v>
      </c>
      <c r="E81" s="34">
        <f t="shared" si="19"/>
        <v>3.0792857142856594E-3</v>
      </c>
      <c r="F81" s="34">
        <f t="shared" si="20"/>
        <v>2.9978571428571424E-2</v>
      </c>
      <c r="G81" s="34">
        <f t="shared" si="21"/>
        <v>1.857142857142858E-3</v>
      </c>
      <c r="H81">
        <v>8.5800000000000001E-2</v>
      </c>
      <c r="I81">
        <v>-4.0899999999999999E-2</v>
      </c>
      <c r="J81">
        <v>-1.6999999999999999E-3</v>
      </c>
      <c r="K81" s="35">
        <f t="shared" si="22"/>
        <v>7.7728571428571785E-3</v>
      </c>
      <c r="L81" s="35">
        <f t="shared" si="23"/>
        <v>4.6157142857142855E-2</v>
      </c>
      <c r="M81" s="35">
        <f t="shared" si="23"/>
        <v>3.5571428571428577E-3</v>
      </c>
      <c r="N81">
        <v>0.10249999999999999</v>
      </c>
      <c r="O81">
        <v>-2.3300000000000001E-2</v>
      </c>
      <c r="P81">
        <v>-2.7000000000000001E-3</v>
      </c>
      <c r="Q81" s="35">
        <f t="shared" si="24"/>
        <v>6.7092857142856815E-3</v>
      </c>
      <c r="R81" s="35">
        <f t="shared" si="25"/>
        <v>2.8557142857142857E-2</v>
      </c>
      <c r="S81" s="35">
        <f t="shared" si="25"/>
        <v>2.5571428571428577E-3</v>
      </c>
      <c r="T81">
        <v>0.1056</v>
      </c>
      <c r="U81">
        <v>-5.1000000000000004E-3</v>
      </c>
      <c r="V81">
        <v>-1.6000000000000001E-3</v>
      </c>
      <c r="W81" s="35">
        <f t="shared" si="26"/>
        <v>1.9449999999999468E-3</v>
      </c>
      <c r="X81" s="35">
        <f t="shared" si="27"/>
        <v>1.5714285714285743E-4</v>
      </c>
      <c r="Y81" s="35">
        <f t="shared" si="27"/>
        <v>3.6571428571428579E-3</v>
      </c>
      <c r="Z81">
        <v>6.8400000000000002E-2</v>
      </c>
      <c r="AA81">
        <v>-1.1900000000000001E-2</v>
      </c>
      <c r="AB81">
        <v>-1.9599999999999999E-2</v>
      </c>
      <c r="AC81" s="35">
        <f t="shared" si="28"/>
        <v>4.3300000000000144E-3</v>
      </c>
      <c r="AD81" s="35">
        <f t="shared" si="29"/>
        <v>1.7157142857142857E-2</v>
      </c>
      <c r="AE81" s="35">
        <f t="shared" si="29"/>
        <v>2.4857142857142855E-2</v>
      </c>
      <c r="AF81">
        <v>0.10630000000000001</v>
      </c>
      <c r="AG81">
        <v>-2.9000000000000001E-2</v>
      </c>
      <c r="AH81">
        <v>-2.5999999999999999E-3</v>
      </c>
      <c r="AI81" s="35">
        <f t="shared" si="30"/>
        <v>4.0785714285711261E-4</v>
      </c>
      <c r="AJ81" s="35">
        <f t="shared" si="31"/>
        <v>3.4257142857142861E-2</v>
      </c>
      <c r="AK81" s="35">
        <f t="shared" si="31"/>
        <v>2.6571428571428579E-3</v>
      </c>
      <c r="AL81">
        <v>9.5600000000000004E-2</v>
      </c>
      <c r="AM81">
        <v>-1.89E-2</v>
      </c>
      <c r="AN81">
        <v>4.1000000000000003E-3</v>
      </c>
      <c r="AO81" s="35">
        <f t="shared" si="32"/>
        <v>4.2564285714285638E-3</v>
      </c>
      <c r="AP81" s="35">
        <f t="shared" si="33"/>
        <v>2.4157142857142856E-2</v>
      </c>
      <c r="AQ81" s="35">
        <f t="shared" si="33"/>
        <v>9.357142857142859E-3</v>
      </c>
      <c r="AR81">
        <v>3.4799999999999998E-2</v>
      </c>
      <c r="AS81">
        <v>-2.4500000000000001E-2</v>
      </c>
      <c r="AT81">
        <v>-5.4999999999999997E-3</v>
      </c>
      <c r="AU81" s="35">
        <f t="shared" si="34"/>
        <v>1.8314285714285714E-2</v>
      </c>
      <c r="AV81" s="35">
        <f t="shared" si="35"/>
        <v>2.9757142857142857E-2</v>
      </c>
      <c r="AW81" s="35">
        <f t="shared" si="35"/>
        <v>1.0757142857142857E-2</v>
      </c>
      <c r="AX81">
        <v>8.9200000000000002E-2</v>
      </c>
      <c r="AY81">
        <v>-5.7000000000000002E-2</v>
      </c>
      <c r="AZ81">
        <v>-1.1999999999999999E-3</v>
      </c>
      <c r="BA81" s="35">
        <f t="shared" si="36"/>
        <v>1.0029999999999969E-2</v>
      </c>
      <c r="BB81" s="35">
        <f t="shared" si="37"/>
        <v>6.2257142857142858E-2</v>
      </c>
      <c r="BC81" s="35">
        <f t="shared" si="37"/>
        <v>4.0571428571428581E-3</v>
      </c>
    </row>
    <row r="82" spans="1:55" ht="15">
      <c r="A82" s="1">
        <v>76</v>
      </c>
      <c r="B82">
        <v>0.1096</v>
      </c>
      <c r="C82">
        <v>-1.0999999999999999E-2</v>
      </c>
      <c r="D82">
        <v>-5.4000000000000003E-3</v>
      </c>
      <c r="E82" s="34">
        <f t="shared" si="19"/>
        <v>3.0207142857143349E-3</v>
      </c>
      <c r="F82" s="34">
        <f t="shared" si="20"/>
        <v>2.6785714285714277E-3</v>
      </c>
      <c r="G82" s="34">
        <f t="shared" si="21"/>
        <v>1.0657142857142858E-2</v>
      </c>
      <c r="H82">
        <v>9.2899999999999996E-2</v>
      </c>
      <c r="I82">
        <v>-1.95E-2</v>
      </c>
      <c r="J82">
        <v>-1.1900000000000001E-2</v>
      </c>
      <c r="K82" s="35">
        <f t="shared" si="22"/>
        <v>6.7285714285718334E-4</v>
      </c>
      <c r="L82" s="35">
        <f t="shared" si="23"/>
        <v>2.475714285714286E-2</v>
      </c>
      <c r="M82" s="35">
        <f t="shared" si="23"/>
        <v>1.7157142857142857E-2</v>
      </c>
      <c r="N82">
        <v>0.1021</v>
      </c>
      <c r="O82">
        <v>-2.1499999999999998E-2</v>
      </c>
      <c r="P82">
        <v>2.0999999999999999E-3</v>
      </c>
      <c r="Q82" s="35">
        <f t="shared" si="24"/>
        <v>7.1092857142856791E-3</v>
      </c>
      <c r="R82" s="35">
        <f t="shared" si="25"/>
        <v>2.6757142857142854E-2</v>
      </c>
      <c r="S82" s="35">
        <f t="shared" si="25"/>
        <v>7.3571428571428572E-3</v>
      </c>
      <c r="T82">
        <v>0.11020000000000001</v>
      </c>
      <c r="U82">
        <v>-1.2E-2</v>
      </c>
      <c r="V82">
        <v>-5.0000000000000001E-4</v>
      </c>
      <c r="W82" s="35">
        <f t="shared" si="26"/>
        <v>6.5449999999999536E-3</v>
      </c>
      <c r="X82" s="35">
        <f t="shared" si="27"/>
        <v>1.725714285714286E-2</v>
      </c>
      <c r="Y82" s="35">
        <f t="shared" si="27"/>
        <v>4.7571428571428574E-3</v>
      </c>
      <c r="Z82">
        <v>4.53E-2</v>
      </c>
      <c r="AA82">
        <v>-6.1999999999999998E-3</v>
      </c>
      <c r="AB82">
        <v>8.9999999999999998E-4</v>
      </c>
      <c r="AC82" s="35">
        <f t="shared" si="28"/>
        <v>1.8769999999999988E-2</v>
      </c>
      <c r="AD82" s="35">
        <f t="shared" si="29"/>
        <v>1.1457142857142857E-2</v>
      </c>
      <c r="AE82" s="35">
        <f t="shared" si="29"/>
        <v>6.1571428571428576E-3</v>
      </c>
      <c r="AF82">
        <v>0.1016</v>
      </c>
      <c r="AG82">
        <v>-2.9499999999999998E-2</v>
      </c>
      <c r="AH82">
        <v>-1.4E-3</v>
      </c>
      <c r="AI82" s="35">
        <f t="shared" si="30"/>
        <v>5.1078571428571223E-3</v>
      </c>
      <c r="AJ82" s="35">
        <f t="shared" si="31"/>
        <v>3.4757142857142855E-2</v>
      </c>
      <c r="AK82" s="35">
        <f t="shared" si="31"/>
        <v>3.8571428571428576E-3</v>
      </c>
      <c r="AL82">
        <v>8.5999999999999993E-2</v>
      </c>
      <c r="AM82">
        <v>1.09E-2</v>
      </c>
      <c r="AN82">
        <v>8.2000000000000007E-3</v>
      </c>
      <c r="AO82" s="35">
        <f t="shared" si="32"/>
        <v>5.3435714285714475E-3</v>
      </c>
      <c r="AP82" s="35">
        <f t="shared" si="33"/>
        <v>1.6157142857142856E-2</v>
      </c>
      <c r="AQ82" s="35">
        <f t="shared" si="33"/>
        <v>1.3457142857142858E-2</v>
      </c>
      <c r="AR82">
        <v>5.1400000000000001E-2</v>
      </c>
      <c r="AS82">
        <v>-4.0500000000000001E-2</v>
      </c>
      <c r="AT82">
        <v>-1.3100000000000001E-2</v>
      </c>
      <c r="AU82" s="35">
        <f t="shared" si="34"/>
        <v>1.7142857142857099E-3</v>
      </c>
      <c r="AV82" s="35">
        <f t="shared" si="35"/>
        <v>4.5757142857142857E-2</v>
      </c>
      <c r="AW82" s="35">
        <f t="shared" si="35"/>
        <v>1.8357142857142857E-2</v>
      </c>
      <c r="AX82">
        <v>7.8600000000000003E-2</v>
      </c>
      <c r="AY82">
        <v>-5.0900000000000001E-2</v>
      </c>
      <c r="AZ82">
        <v>2.3E-3</v>
      </c>
      <c r="BA82" s="35">
        <f t="shared" si="36"/>
        <v>5.7000000000002882E-4</v>
      </c>
      <c r="BB82" s="35">
        <f t="shared" si="37"/>
        <v>5.6157142857142857E-2</v>
      </c>
      <c r="BC82" s="35">
        <f t="shared" si="37"/>
        <v>7.5571428571428578E-3</v>
      </c>
    </row>
    <row r="83" spans="1:55" ht="15">
      <c r="A83" s="1">
        <v>77</v>
      </c>
      <c r="B83">
        <v>0.1082</v>
      </c>
      <c r="C83">
        <v>-9.9000000000000008E-3</v>
      </c>
      <c r="D83">
        <v>-5.8999999999999999E-3</v>
      </c>
      <c r="E83" s="34">
        <f t="shared" si="19"/>
        <v>4.4207142857143333E-3</v>
      </c>
      <c r="F83" s="34">
        <f t="shared" si="20"/>
        <v>3.7785714285714263E-3</v>
      </c>
      <c r="G83" s="34">
        <f t="shared" si="21"/>
        <v>1.1157142857142859E-2</v>
      </c>
      <c r="H83">
        <v>0.1017</v>
      </c>
      <c r="I83">
        <v>-1.89E-2</v>
      </c>
      <c r="J83">
        <v>-4.7000000000000002E-3</v>
      </c>
      <c r="K83" s="35">
        <f t="shared" si="22"/>
        <v>8.1271428571428189E-3</v>
      </c>
      <c r="L83" s="35">
        <f t="shared" si="23"/>
        <v>2.4157142857142856E-2</v>
      </c>
      <c r="M83" s="35">
        <f t="shared" si="23"/>
        <v>5.5714285714285761E-4</v>
      </c>
      <c r="N83">
        <v>0.1129</v>
      </c>
      <c r="O83">
        <v>-6.0000000000000001E-3</v>
      </c>
      <c r="P83">
        <v>2E-3</v>
      </c>
      <c r="Q83" s="35">
        <f t="shared" si="24"/>
        <v>3.6907142857143249E-3</v>
      </c>
      <c r="R83" s="35">
        <f t="shared" si="25"/>
        <v>1.1257142857142858E-2</v>
      </c>
      <c r="S83" s="35">
        <f t="shared" si="25"/>
        <v>7.2571428571428578E-3</v>
      </c>
      <c r="T83">
        <v>0.11269999999999999</v>
      </c>
      <c r="U83">
        <v>-2.5000000000000001E-2</v>
      </c>
      <c r="V83">
        <v>-2.7000000000000001E-3</v>
      </c>
      <c r="W83" s="35">
        <f t="shared" si="26"/>
        <v>9.044999999999942E-3</v>
      </c>
      <c r="X83" s="35">
        <f t="shared" si="27"/>
        <v>3.0257142857142857E-2</v>
      </c>
      <c r="Y83" s="35">
        <f t="shared" si="27"/>
        <v>2.5571428571428577E-3</v>
      </c>
      <c r="Z83">
        <v>3.4500000000000003E-2</v>
      </c>
      <c r="AA83">
        <v>-3.5700000000000003E-2</v>
      </c>
      <c r="AB83">
        <v>1.24E-2</v>
      </c>
      <c r="AC83" s="35">
        <f t="shared" si="28"/>
        <v>2.9569999999999985E-2</v>
      </c>
      <c r="AD83" s="35">
        <f t="shared" si="29"/>
        <v>4.0957142857142859E-2</v>
      </c>
      <c r="AE83" s="35">
        <f t="shared" si="29"/>
        <v>1.7657142857142857E-2</v>
      </c>
      <c r="AF83">
        <v>8.8700000000000001E-2</v>
      </c>
      <c r="AG83">
        <v>-2.0199999999999999E-2</v>
      </c>
      <c r="AH83">
        <v>-8.0000000000000004E-4</v>
      </c>
      <c r="AI83" s="35">
        <f t="shared" si="30"/>
        <v>1.8007857142857117E-2</v>
      </c>
      <c r="AJ83" s="35">
        <f t="shared" si="31"/>
        <v>2.5457142857142859E-2</v>
      </c>
      <c r="AK83" s="35">
        <f t="shared" si="31"/>
        <v>4.4571428571428574E-3</v>
      </c>
      <c r="AL83">
        <v>0.09</v>
      </c>
      <c r="AM83">
        <v>5.4999999999999997E-3</v>
      </c>
      <c r="AN83">
        <v>1.8E-3</v>
      </c>
      <c r="AO83" s="35">
        <f t="shared" si="32"/>
        <v>1.343571428571444E-3</v>
      </c>
      <c r="AP83" s="35">
        <f t="shared" si="33"/>
        <v>1.0757142857142857E-2</v>
      </c>
      <c r="AQ83" s="35">
        <f t="shared" si="33"/>
        <v>7.0571428571428573E-3</v>
      </c>
      <c r="AR83">
        <v>5.45E-2</v>
      </c>
      <c r="AS83">
        <v>-2.7199999999999998E-2</v>
      </c>
      <c r="AT83">
        <v>-1.6E-2</v>
      </c>
      <c r="AU83" s="35">
        <f t="shared" si="34"/>
        <v>1.3857142857142887E-3</v>
      </c>
      <c r="AV83" s="35">
        <f t="shared" si="35"/>
        <v>3.2457142857142858E-2</v>
      </c>
      <c r="AW83" s="35">
        <f t="shared" si="35"/>
        <v>2.1257142857142856E-2</v>
      </c>
      <c r="AX83">
        <v>8.0299999999999996E-2</v>
      </c>
      <c r="AY83">
        <v>-5.0999999999999997E-2</v>
      </c>
      <c r="AZ83">
        <v>-5.5999999999999999E-3</v>
      </c>
      <c r="BA83" s="35">
        <f t="shared" si="36"/>
        <v>1.1299999999999644E-3</v>
      </c>
      <c r="BB83" s="35">
        <f t="shared" si="37"/>
        <v>5.6257142857142853E-2</v>
      </c>
      <c r="BC83" s="35">
        <f t="shared" si="37"/>
        <v>1.0857142857142857E-2</v>
      </c>
    </row>
    <row r="84" spans="1:55" ht="15">
      <c r="A84" s="1">
        <v>78</v>
      </c>
      <c r="B84">
        <v>0.11260000000000001</v>
      </c>
      <c r="C84">
        <v>-1.15E-2</v>
      </c>
      <c r="D84">
        <v>-7.7000000000000002E-3</v>
      </c>
      <c r="E84" s="34">
        <f t="shared" si="19"/>
        <v>2.0714285714332203E-5</v>
      </c>
      <c r="F84" s="34">
        <f t="shared" si="20"/>
        <v>2.1785714285714273E-3</v>
      </c>
      <c r="G84" s="34">
        <f t="shared" si="21"/>
        <v>1.2957142857142858E-2</v>
      </c>
      <c r="H84">
        <v>9.5100000000000004E-2</v>
      </c>
      <c r="I84">
        <v>-2.98E-2</v>
      </c>
      <c r="J84">
        <v>8.0000000000000004E-4</v>
      </c>
      <c r="K84" s="35">
        <f t="shared" si="22"/>
        <v>1.5271428571428242E-3</v>
      </c>
      <c r="L84" s="35">
        <f t="shared" si="23"/>
        <v>3.5057142857142856E-2</v>
      </c>
      <c r="M84" s="35">
        <f t="shared" si="23"/>
        <v>6.0571428571428582E-3</v>
      </c>
      <c r="N84">
        <v>0.11799999999999999</v>
      </c>
      <c r="O84">
        <v>-5.3E-3</v>
      </c>
      <c r="P84">
        <v>-2E-3</v>
      </c>
      <c r="Q84" s="35">
        <f t="shared" si="24"/>
        <v>8.7907142857143183E-3</v>
      </c>
      <c r="R84" s="35">
        <f t="shared" si="25"/>
        <v>1.0557142857142859E-2</v>
      </c>
      <c r="S84" s="35">
        <f t="shared" si="25"/>
        <v>3.2571428571428578E-3</v>
      </c>
      <c r="T84">
        <v>0.10050000000000001</v>
      </c>
      <c r="U84">
        <v>-1.9199999999999998E-2</v>
      </c>
      <c r="V84">
        <v>-2.9999999999999997E-4</v>
      </c>
      <c r="W84" s="35">
        <f t="shared" si="26"/>
        <v>3.1550000000000467E-3</v>
      </c>
      <c r="X84" s="35">
        <f t="shared" si="27"/>
        <v>2.4457142857142858E-2</v>
      </c>
      <c r="Y84" s="35">
        <f t="shared" si="27"/>
        <v>4.9571428571428579E-3</v>
      </c>
      <c r="Z84">
        <v>6.1199999999999997E-2</v>
      </c>
      <c r="AA84">
        <v>-2.01E-2</v>
      </c>
      <c r="AB84">
        <v>9.1000000000000004E-3</v>
      </c>
      <c r="AC84" s="35">
        <f t="shared" si="28"/>
        <v>2.8699999999999906E-3</v>
      </c>
      <c r="AD84" s="35">
        <f t="shared" si="29"/>
        <v>2.5357142857142856E-2</v>
      </c>
      <c r="AE84" s="35">
        <f t="shared" si="29"/>
        <v>1.4357142857142858E-2</v>
      </c>
      <c r="AF84">
        <v>0.1046</v>
      </c>
      <c r="AG84">
        <v>-1.6799999999999999E-2</v>
      </c>
      <c r="AH84">
        <v>-1.6999999999999999E-3</v>
      </c>
      <c r="AI84" s="35">
        <f t="shared" si="30"/>
        <v>2.1078571428571197E-3</v>
      </c>
      <c r="AJ84" s="35">
        <f t="shared" si="31"/>
        <v>2.2057142857142858E-2</v>
      </c>
      <c r="AK84" s="35">
        <f t="shared" si="31"/>
        <v>3.5571428571428577E-3</v>
      </c>
      <c r="AL84">
        <v>9.64E-2</v>
      </c>
      <c r="AM84">
        <v>-2.0999999999999999E-3</v>
      </c>
      <c r="AN84">
        <v>-8.0000000000000002E-3</v>
      </c>
      <c r="AO84" s="35">
        <f t="shared" si="32"/>
        <v>5.0564285714285589E-3</v>
      </c>
      <c r="AP84" s="35">
        <f t="shared" si="33"/>
        <v>3.1571428571428579E-3</v>
      </c>
      <c r="AQ84" s="35">
        <f t="shared" si="33"/>
        <v>1.3257142857142858E-2</v>
      </c>
      <c r="AR84">
        <v>6.4299999999999996E-2</v>
      </c>
      <c r="AS84">
        <v>7.7000000000000002E-3</v>
      </c>
      <c r="AT84">
        <v>-1.09E-2</v>
      </c>
      <c r="AU84" s="35">
        <f t="shared" si="34"/>
        <v>1.1185714285714285E-2</v>
      </c>
      <c r="AV84" s="35">
        <f t="shared" si="35"/>
        <v>1.2957142857142858E-2</v>
      </c>
      <c r="AW84" s="35">
        <f t="shared" si="35"/>
        <v>1.6157142857142856E-2</v>
      </c>
      <c r="AX84">
        <v>9.2100000000000001E-2</v>
      </c>
      <c r="AY84">
        <v>-4.2500000000000003E-2</v>
      </c>
      <c r="AZ84">
        <v>-1.01E-2</v>
      </c>
      <c r="BA84" s="35">
        <f t="shared" si="36"/>
        <v>1.2929999999999969E-2</v>
      </c>
      <c r="BB84" s="35">
        <f t="shared" si="37"/>
        <v>4.7757142857142859E-2</v>
      </c>
      <c r="BC84" s="35">
        <f t="shared" si="37"/>
        <v>1.5357142857142857E-2</v>
      </c>
    </row>
    <row r="85" spans="1:55" ht="15">
      <c r="A85" s="1">
        <v>79</v>
      </c>
      <c r="B85">
        <v>0.1125</v>
      </c>
      <c r="C85">
        <v>-9.9000000000000008E-3</v>
      </c>
      <c r="D85">
        <v>-7.1999999999999998E-3</v>
      </c>
      <c r="E85" s="34">
        <f t="shared" si="19"/>
        <v>1.2071428571433507E-4</v>
      </c>
      <c r="F85" s="34">
        <f t="shared" si="20"/>
        <v>3.7785714285714263E-3</v>
      </c>
      <c r="G85" s="34">
        <f t="shared" si="21"/>
        <v>1.2457142857142858E-2</v>
      </c>
      <c r="H85">
        <v>7.5999999999999998E-2</v>
      </c>
      <c r="I85">
        <v>-1.47E-2</v>
      </c>
      <c r="J85">
        <v>2.3E-3</v>
      </c>
      <c r="K85" s="35">
        <f t="shared" si="22"/>
        <v>1.7572857142857182E-2</v>
      </c>
      <c r="L85" s="35">
        <f t="shared" si="23"/>
        <v>1.9957142857142857E-2</v>
      </c>
      <c r="M85" s="35">
        <f t="shared" si="23"/>
        <v>7.5571428571428578E-3</v>
      </c>
      <c r="N85">
        <v>0.11990000000000001</v>
      </c>
      <c r="O85">
        <v>-1.83E-2</v>
      </c>
      <c r="P85">
        <v>-2.3E-3</v>
      </c>
      <c r="Q85" s="35">
        <f t="shared" si="24"/>
        <v>1.0690714285714331E-2</v>
      </c>
      <c r="R85" s="35">
        <f t="shared" si="25"/>
        <v>2.355714285714286E-2</v>
      </c>
      <c r="S85" s="35">
        <f t="shared" si="25"/>
        <v>2.9571428571428578E-3</v>
      </c>
      <c r="T85">
        <v>9.6299999999999997E-2</v>
      </c>
      <c r="U85">
        <v>-9.9000000000000008E-3</v>
      </c>
      <c r="V85">
        <v>-1.4E-3</v>
      </c>
      <c r="W85" s="35">
        <f t="shared" si="26"/>
        <v>7.3550000000000559E-3</v>
      </c>
      <c r="X85" s="35">
        <f t="shared" si="27"/>
        <v>1.5157142857142859E-2</v>
      </c>
      <c r="Y85" s="35">
        <f t="shared" si="27"/>
        <v>3.8571428571428576E-3</v>
      </c>
      <c r="Z85">
        <v>5.3100000000000001E-2</v>
      </c>
      <c r="AA85">
        <v>-3.4200000000000001E-2</v>
      </c>
      <c r="AB85">
        <v>1.12E-2</v>
      </c>
      <c r="AC85" s="35">
        <f t="shared" si="28"/>
        <v>1.0969999999999987E-2</v>
      </c>
      <c r="AD85" s="35">
        <f t="shared" si="29"/>
        <v>3.9457142857142857E-2</v>
      </c>
      <c r="AE85" s="35">
        <f t="shared" si="29"/>
        <v>1.6457142857142858E-2</v>
      </c>
      <c r="AF85">
        <v>0.1024</v>
      </c>
      <c r="AG85">
        <v>-1.66E-2</v>
      </c>
      <c r="AH85">
        <v>-6.1000000000000004E-3</v>
      </c>
      <c r="AI85" s="35">
        <f t="shared" si="30"/>
        <v>4.3078571428571133E-3</v>
      </c>
      <c r="AJ85" s="35">
        <f t="shared" si="31"/>
        <v>2.185714285714286E-2</v>
      </c>
      <c r="AK85" s="35">
        <f t="shared" si="31"/>
        <v>1.1357142857142857E-2</v>
      </c>
      <c r="AL85">
        <v>9.1700000000000004E-2</v>
      </c>
      <c r="AM85">
        <v>1.7399999999999999E-2</v>
      </c>
      <c r="AN85">
        <v>1.6000000000000001E-3</v>
      </c>
      <c r="AO85" s="35">
        <f t="shared" si="32"/>
        <v>3.564285714285631E-4</v>
      </c>
      <c r="AP85" s="35">
        <f t="shared" si="33"/>
        <v>2.2657142857142855E-2</v>
      </c>
      <c r="AQ85" s="35">
        <f t="shared" si="33"/>
        <v>6.8571428571428577E-3</v>
      </c>
      <c r="AR85">
        <v>5.0099999999999999E-2</v>
      </c>
      <c r="AS85">
        <v>5.1999999999999998E-3</v>
      </c>
      <c r="AT85">
        <v>4.7999999999999996E-3</v>
      </c>
      <c r="AU85" s="35">
        <f t="shared" si="34"/>
        <v>3.0142857142857124E-3</v>
      </c>
      <c r="AV85" s="35">
        <f t="shared" si="35"/>
        <v>1.0457142857142858E-2</v>
      </c>
      <c r="AW85" s="35">
        <f t="shared" si="35"/>
        <v>1.0057142857142858E-2</v>
      </c>
      <c r="AX85">
        <v>8.77E-2</v>
      </c>
      <c r="AY85">
        <v>-5.2999999999999999E-2</v>
      </c>
      <c r="AZ85">
        <v>-6.1999999999999998E-3</v>
      </c>
      <c r="BA85" s="35">
        <f t="shared" si="36"/>
        <v>8.5299999999999682E-3</v>
      </c>
      <c r="BB85" s="35">
        <f t="shared" si="37"/>
        <v>5.8257142857142855E-2</v>
      </c>
      <c r="BC85" s="35">
        <f t="shared" si="37"/>
        <v>1.1457142857142857E-2</v>
      </c>
    </row>
    <row r="86" spans="1:55" ht="15">
      <c r="A86" s="1">
        <v>80</v>
      </c>
      <c r="B86">
        <v>0.11409999999999999</v>
      </c>
      <c r="C86">
        <v>-1.0699999999999999E-2</v>
      </c>
      <c r="D86">
        <v>-5.4999999999999997E-3</v>
      </c>
      <c r="E86" s="34">
        <f t="shared" si="19"/>
        <v>1.4792857142856553E-3</v>
      </c>
      <c r="F86" s="34">
        <f t="shared" si="20"/>
        <v>2.9785714285714276E-3</v>
      </c>
      <c r="G86" s="34">
        <f t="shared" si="21"/>
        <v>1.0757142857142857E-2</v>
      </c>
      <c r="H86">
        <v>0.1198</v>
      </c>
      <c r="I86">
        <v>-8.8999999999999999E-3</v>
      </c>
      <c r="J86">
        <v>5.1999999999999998E-3</v>
      </c>
      <c r="K86" s="35">
        <f t="shared" si="22"/>
        <v>2.6227142857142824E-2</v>
      </c>
      <c r="L86" s="35">
        <f t="shared" si="23"/>
        <v>1.4157142857142858E-2</v>
      </c>
      <c r="M86" s="35">
        <f t="shared" si="23"/>
        <v>1.0457142857142858E-2</v>
      </c>
      <c r="N86">
        <v>0.11219999999999999</v>
      </c>
      <c r="O86">
        <v>-1.3599999999999999E-2</v>
      </c>
      <c r="P86">
        <v>-6.1000000000000004E-3</v>
      </c>
      <c r="Q86" s="35">
        <f t="shared" si="24"/>
        <v>2.9907142857143187E-3</v>
      </c>
      <c r="R86" s="35">
        <f t="shared" si="25"/>
        <v>1.8857142857142857E-2</v>
      </c>
      <c r="S86" s="35">
        <f t="shared" si="25"/>
        <v>1.1357142857142857E-2</v>
      </c>
      <c r="T86">
        <v>9.6799999999999997E-2</v>
      </c>
      <c r="U86">
        <v>-1.04E-2</v>
      </c>
      <c r="V86">
        <v>-1.1000000000000001E-3</v>
      </c>
      <c r="W86" s="35">
        <f t="shared" si="26"/>
        <v>6.8550000000000555E-3</v>
      </c>
      <c r="X86" s="35">
        <f t="shared" si="27"/>
        <v>1.5657142857142856E-2</v>
      </c>
      <c r="Y86" s="35">
        <f t="shared" si="27"/>
        <v>4.1571428571428575E-3</v>
      </c>
      <c r="Z86">
        <v>5.4100000000000002E-2</v>
      </c>
      <c r="AA86">
        <v>-1.2999999999999999E-2</v>
      </c>
      <c r="AB86">
        <v>1.24E-2</v>
      </c>
      <c r="AC86" s="35">
        <f t="shared" si="28"/>
        <v>9.9699999999999858E-3</v>
      </c>
      <c r="AD86" s="35">
        <f t="shared" si="29"/>
        <v>1.8257142857142857E-2</v>
      </c>
      <c r="AE86" s="35">
        <f t="shared" si="29"/>
        <v>1.7657142857142857E-2</v>
      </c>
      <c r="AF86">
        <v>0.1089</v>
      </c>
      <c r="AG86">
        <v>-2.2800000000000001E-2</v>
      </c>
      <c r="AH86">
        <v>-1.03E-2</v>
      </c>
      <c r="AI86" s="35">
        <f t="shared" si="30"/>
        <v>2.1921428571428786E-3</v>
      </c>
      <c r="AJ86" s="35">
        <f t="shared" si="31"/>
        <v>2.8057142857142857E-2</v>
      </c>
      <c r="AK86" s="35">
        <f t="shared" si="31"/>
        <v>1.5557142857142858E-2</v>
      </c>
      <c r="AL86">
        <v>8.9800000000000005E-2</v>
      </c>
      <c r="AM86">
        <v>-3.1399999999999997E-2</v>
      </c>
      <c r="AN86">
        <v>9.1999999999999998E-3</v>
      </c>
      <c r="AO86" s="35">
        <f t="shared" si="32"/>
        <v>1.5435714285714358E-3</v>
      </c>
      <c r="AP86" s="35">
        <f t="shared" si="33"/>
        <v>3.6657142857142853E-2</v>
      </c>
      <c r="AQ86" s="35">
        <f t="shared" si="33"/>
        <v>1.4457142857142858E-2</v>
      </c>
      <c r="AR86">
        <v>2.9700000000000001E-2</v>
      </c>
      <c r="AS86">
        <v>-6.8999999999999999E-3</v>
      </c>
      <c r="AT86">
        <v>1.2999999999999999E-2</v>
      </c>
      <c r="AU86" s="35">
        <f t="shared" si="34"/>
        <v>2.341428571428571E-2</v>
      </c>
      <c r="AV86" s="35">
        <f t="shared" si="35"/>
        <v>1.2157142857142858E-2</v>
      </c>
      <c r="AW86" s="35">
        <f t="shared" si="35"/>
        <v>1.8257142857142857E-2</v>
      </c>
      <c r="AX86">
        <v>7.6600000000000001E-2</v>
      </c>
      <c r="AY86">
        <v>-6.0999999999999999E-2</v>
      </c>
      <c r="AZ86">
        <v>-7.1000000000000004E-3</v>
      </c>
      <c r="BA86" s="35">
        <f t="shared" si="36"/>
        <v>2.5700000000000306E-3</v>
      </c>
      <c r="BB86" s="35">
        <f t="shared" si="37"/>
        <v>6.6257142857142862E-2</v>
      </c>
      <c r="BC86" s="35">
        <f t="shared" si="37"/>
        <v>1.2357142857142858E-2</v>
      </c>
    </row>
    <row r="87" spans="1:55" ht="15">
      <c r="A87" s="1">
        <v>81</v>
      </c>
      <c r="B87">
        <v>0.10929999999999999</v>
      </c>
      <c r="C87">
        <v>-1.2E-2</v>
      </c>
      <c r="D87">
        <v>-5.4999999999999997E-3</v>
      </c>
      <c r="E87" s="34">
        <f t="shared" si="19"/>
        <v>3.3207142857143435E-3</v>
      </c>
      <c r="F87" s="34">
        <f t="shared" si="20"/>
        <v>1.6785714285714268E-3</v>
      </c>
      <c r="G87" s="34">
        <f t="shared" si="21"/>
        <v>1.0757142857142857E-2</v>
      </c>
      <c r="H87">
        <v>0.1045</v>
      </c>
      <c r="I87">
        <v>1.5E-3</v>
      </c>
      <c r="J87">
        <v>-9.4000000000000004E-3</v>
      </c>
      <c r="K87" s="35">
        <f t="shared" si="22"/>
        <v>1.0927142857142816E-2</v>
      </c>
      <c r="L87" s="35">
        <f t="shared" si="23"/>
        <v>6.7571428571428574E-3</v>
      </c>
      <c r="M87" s="35">
        <f t="shared" si="23"/>
        <v>1.4657142857142858E-2</v>
      </c>
      <c r="N87">
        <v>0.1128</v>
      </c>
      <c r="O87">
        <v>-1.3100000000000001E-2</v>
      </c>
      <c r="P87">
        <v>-6.4000000000000003E-3</v>
      </c>
      <c r="Q87" s="35">
        <f t="shared" si="24"/>
        <v>3.5907142857143221E-3</v>
      </c>
      <c r="R87" s="35">
        <f t="shared" si="25"/>
        <v>1.8357142857142857E-2</v>
      </c>
      <c r="S87" s="35">
        <f t="shared" si="25"/>
        <v>1.1657142857142859E-2</v>
      </c>
      <c r="T87">
        <v>9.2299999999999993E-2</v>
      </c>
      <c r="U87">
        <v>-1.2999999999999999E-2</v>
      </c>
      <c r="V87">
        <v>-1.1000000000000001E-3</v>
      </c>
      <c r="W87" s="35">
        <f t="shared" si="26"/>
        <v>1.1355000000000059E-2</v>
      </c>
      <c r="X87" s="35">
        <f t="shared" si="27"/>
        <v>1.8257142857142857E-2</v>
      </c>
      <c r="Y87" s="35">
        <f t="shared" si="27"/>
        <v>4.1571428571428575E-3</v>
      </c>
      <c r="Z87">
        <v>7.4300000000000005E-2</v>
      </c>
      <c r="AA87">
        <v>1.6199999999999999E-2</v>
      </c>
      <c r="AB87">
        <v>1.1900000000000001E-2</v>
      </c>
      <c r="AC87" s="35">
        <f t="shared" si="28"/>
        <v>1.0230000000000017E-2</v>
      </c>
      <c r="AD87" s="35">
        <f t="shared" si="29"/>
        <v>2.1457142857142855E-2</v>
      </c>
      <c r="AE87" s="35">
        <f t="shared" si="29"/>
        <v>1.7157142857142857E-2</v>
      </c>
      <c r="AF87">
        <v>0.10100000000000001</v>
      </c>
      <c r="AG87">
        <v>-2.6599999999999999E-2</v>
      </c>
      <c r="AH87">
        <v>-1.09E-2</v>
      </c>
      <c r="AI87" s="35">
        <f t="shared" si="30"/>
        <v>5.7078571428571118E-3</v>
      </c>
      <c r="AJ87" s="35">
        <f t="shared" si="31"/>
        <v>3.1857142857142855E-2</v>
      </c>
      <c r="AK87" s="35">
        <f t="shared" si="31"/>
        <v>1.6157142857142856E-2</v>
      </c>
      <c r="AL87">
        <v>9.1600000000000001E-2</v>
      </c>
      <c r="AM87">
        <v>-3.6999999999999998E-2</v>
      </c>
      <c r="AN87">
        <v>4.7000000000000002E-3</v>
      </c>
      <c r="AO87" s="35">
        <f t="shared" si="32"/>
        <v>2.5642857142856024E-4</v>
      </c>
      <c r="AP87" s="35">
        <f t="shared" si="33"/>
        <v>4.2257142857142854E-2</v>
      </c>
      <c r="AQ87" s="35">
        <f t="shared" si="33"/>
        <v>9.9571428571428588E-3</v>
      </c>
      <c r="AR87">
        <v>5.74E-2</v>
      </c>
      <c r="AS87">
        <v>-1.35E-2</v>
      </c>
      <c r="AT87">
        <v>-4.4000000000000003E-3</v>
      </c>
      <c r="AU87" s="35">
        <f t="shared" si="34"/>
        <v>4.2857142857142885E-3</v>
      </c>
      <c r="AV87" s="35">
        <f t="shared" si="35"/>
        <v>1.8757142857142858E-2</v>
      </c>
      <c r="AW87" s="35">
        <f t="shared" si="35"/>
        <v>8.5714285714285753E-4</v>
      </c>
      <c r="AX87">
        <v>8.0500000000000002E-2</v>
      </c>
      <c r="AY87">
        <v>-3.1899999999999998E-2</v>
      </c>
      <c r="AZ87">
        <v>-3.2000000000000002E-3</v>
      </c>
      <c r="BA87" s="35">
        <f t="shared" si="36"/>
        <v>1.3299999999999701E-3</v>
      </c>
      <c r="BB87" s="35">
        <f t="shared" si="37"/>
        <v>3.7157142857142854E-2</v>
      </c>
      <c r="BC87" s="35">
        <f t="shared" si="37"/>
        <v>2.0571428571428576E-3</v>
      </c>
    </row>
    <row r="88" spans="1:55" ht="15">
      <c r="A88" s="1">
        <v>82</v>
      </c>
      <c r="B88">
        <v>0.1071</v>
      </c>
      <c r="C88">
        <v>-1.03E-2</v>
      </c>
      <c r="D88">
        <v>-7.9000000000000008E-3</v>
      </c>
      <c r="E88" s="34">
        <f t="shared" si="19"/>
        <v>5.5207142857143371E-3</v>
      </c>
      <c r="F88" s="34">
        <f t="shared" si="20"/>
        <v>3.378571428571427E-3</v>
      </c>
      <c r="G88" s="34">
        <f t="shared" si="21"/>
        <v>1.3157142857142859E-2</v>
      </c>
      <c r="H88">
        <v>0.1031</v>
      </c>
      <c r="I88">
        <v>9.1000000000000004E-3</v>
      </c>
      <c r="J88">
        <v>-9.7999999999999997E-3</v>
      </c>
      <c r="K88" s="35">
        <f t="shared" si="22"/>
        <v>9.5271428571428174E-3</v>
      </c>
      <c r="L88" s="35">
        <f t="shared" si="23"/>
        <v>1.4357142857142858E-2</v>
      </c>
      <c r="M88" s="35">
        <f t="shared" si="23"/>
        <v>1.5057142857142857E-2</v>
      </c>
      <c r="N88">
        <v>0.1195</v>
      </c>
      <c r="O88">
        <v>-1.3100000000000001E-2</v>
      </c>
      <c r="P88">
        <v>-4.5999999999999999E-3</v>
      </c>
      <c r="Q88" s="35">
        <f t="shared" si="24"/>
        <v>1.029071428571432E-2</v>
      </c>
      <c r="R88" s="35">
        <f t="shared" si="25"/>
        <v>1.8357142857142857E-2</v>
      </c>
      <c r="S88" s="35">
        <f t="shared" si="25"/>
        <v>6.5714285714285788E-4</v>
      </c>
      <c r="T88">
        <v>9.9699999999999997E-2</v>
      </c>
      <c r="U88">
        <v>-2.06E-2</v>
      </c>
      <c r="V88">
        <v>1.1000000000000001E-3</v>
      </c>
      <c r="W88" s="35">
        <f t="shared" si="26"/>
        <v>3.9550000000000557E-3</v>
      </c>
      <c r="X88" s="35">
        <f t="shared" si="27"/>
        <v>2.5857142857142856E-2</v>
      </c>
      <c r="Y88" s="35">
        <f t="shared" si="27"/>
        <v>6.3571428571428581E-3</v>
      </c>
      <c r="Z88">
        <v>8.8800000000000004E-2</v>
      </c>
      <c r="AA88">
        <v>1.6899999999999998E-2</v>
      </c>
      <c r="AB88">
        <v>-1.04E-2</v>
      </c>
      <c r="AC88" s="35">
        <f t="shared" si="28"/>
        <v>2.4730000000000016E-2</v>
      </c>
      <c r="AD88" s="35">
        <f t="shared" si="29"/>
        <v>2.2157142857142854E-2</v>
      </c>
      <c r="AE88" s="35">
        <f t="shared" si="29"/>
        <v>1.5657142857142856E-2</v>
      </c>
      <c r="AF88">
        <v>0.10059999999999999</v>
      </c>
      <c r="AG88">
        <v>-2.5399999999999999E-2</v>
      </c>
      <c r="AH88">
        <v>-8.8999999999999999E-3</v>
      </c>
      <c r="AI88" s="35">
        <f t="shared" si="30"/>
        <v>6.1078571428571232E-3</v>
      </c>
      <c r="AJ88" s="35">
        <f t="shared" si="31"/>
        <v>3.0657142857142855E-2</v>
      </c>
      <c r="AK88" s="35">
        <f t="shared" si="31"/>
        <v>1.4157142857142858E-2</v>
      </c>
      <c r="AL88">
        <v>8.1000000000000003E-2</v>
      </c>
      <c r="AM88">
        <v>5.5999999999999999E-3</v>
      </c>
      <c r="AN88">
        <v>3.5000000000000001E-3</v>
      </c>
      <c r="AO88" s="35">
        <f t="shared" si="32"/>
        <v>1.0343571428571438E-2</v>
      </c>
      <c r="AP88" s="35">
        <f t="shared" si="33"/>
        <v>1.0857142857142857E-2</v>
      </c>
      <c r="AQ88" s="35">
        <f t="shared" si="33"/>
        <v>8.7571428571428574E-3</v>
      </c>
      <c r="AR88">
        <v>6.5299999999999997E-2</v>
      </c>
      <c r="AS88">
        <v>-6.1000000000000004E-3</v>
      </c>
      <c r="AT88">
        <v>-1.17E-2</v>
      </c>
      <c r="AU88" s="35">
        <f t="shared" si="34"/>
        <v>1.2185714285714286E-2</v>
      </c>
      <c r="AV88" s="35">
        <f t="shared" si="35"/>
        <v>1.1357142857142857E-2</v>
      </c>
      <c r="AW88" s="35">
        <f t="shared" si="35"/>
        <v>1.6957142857142858E-2</v>
      </c>
      <c r="AX88">
        <v>9.01E-2</v>
      </c>
      <c r="AY88">
        <v>-4.6899999999999997E-2</v>
      </c>
      <c r="AZ88">
        <v>-9.4000000000000004E-3</v>
      </c>
      <c r="BA88" s="35">
        <f t="shared" si="36"/>
        <v>1.0929999999999968E-2</v>
      </c>
      <c r="BB88" s="35">
        <f t="shared" si="37"/>
        <v>5.2157142857142853E-2</v>
      </c>
      <c r="BC88" s="35">
        <f t="shared" si="37"/>
        <v>1.4657142857142858E-2</v>
      </c>
    </row>
    <row r="89" spans="1:55" ht="15">
      <c r="A89" s="1">
        <v>83</v>
      </c>
      <c r="B89">
        <v>0.1089</v>
      </c>
      <c r="C89">
        <v>-1.18E-2</v>
      </c>
      <c r="D89">
        <v>-7.0000000000000001E-3</v>
      </c>
      <c r="E89" s="34">
        <f t="shared" si="19"/>
        <v>3.720714285714341E-3</v>
      </c>
      <c r="F89" s="34">
        <f t="shared" si="20"/>
        <v>1.8785714285714274E-3</v>
      </c>
      <c r="G89" s="34">
        <f t="shared" si="21"/>
        <v>1.2257142857142859E-2</v>
      </c>
      <c r="H89">
        <v>9.6699999999999994E-2</v>
      </c>
      <c r="I89">
        <v>5.9999999999999995E-4</v>
      </c>
      <c r="J89">
        <v>-7.7999999999999996E-3</v>
      </c>
      <c r="K89" s="35">
        <f t="shared" si="22"/>
        <v>3.1271428571428145E-3</v>
      </c>
      <c r="L89" s="35">
        <f t="shared" si="23"/>
        <v>5.8571428571428576E-3</v>
      </c>
      <c r="M89" s="35">
        <f t="shared" si="23"/>
        <v>1.3057142857142857E-2</v>
      </c>
      <c r="N89">
        <v>0.1178</v>
      </c>
      <c r="O89">
        <v>-1.1900000000000001E-2</v>
      </c>
      <c r="P89">
        <v>3.7000000000000002E-3</v>
      </c>
      <c r="Q89" s="35">
        <f t="shared" si="24"/>
        <v>8.5907142857143265E-3</v>
      </c>
      <c r="R89" s="35">
        <f t="shared" si="25"/>
        <v>1.7157142857142857E-2</v>
      </c>
      <c r="S89" s="35">
        <f t="shared" si="25"/>
        <v>8.957142857142858E-3</v>
      </c>
      <c r="T89">
        <v>0.10780000000000001</v>
      </c>
      <c r="U89">
        <v>-1.54E-2</v>
      </c>
      <c r="V89">
        <v>8.0000000000000004E-4</v>
      </c>
      <c r="W89" s="35">
        <f t="shared" si="26"/>
        <v>4.1449999999999543E-3</v>
      </c>
      <c r="X89" s="35">
        <f t="shared" si="27"/>
        <v>2.065714285714286E-2</v>
      </c>
      <c r="Y89" s="35">
        <f t="shared" si="27"/>
        <v>6.0571428571428582E-3</v>
      </c>
      <c r="Z89">
        <v>8.0600000000000005E-2</v>
      </c>
      <c r="AA89">
        <v>-4.0000000000000001E-3</v>
      </c>
      <c r="AB89">
        <v>-1.9699999999999999E-2</v>
      </c>
      <c r="AC89" s="35">
        <f t="shared" si="28"/>
        <v>1.6530000000000017E-2</v>
      </c>
      <c r="AD89" s="35">
        <f t="shared" si="29"/>
        <v>1.2571428571428577E-3</v>
      </c>
      <c r="AE89" s="35">
        <f t="shared" si="29"/>
        <v>2.4957142857142858E-2</v>
      </c>
      <c r="AF89">
        <v>0.107</v>
      </c>
      <c r="AG89">
        <v>-2.1899999999999999E-2</v>
      </c>
      <c r="AH89">
        <v>-7.0000000000000001E-3</v>
      </c>
      <c r="AI89" s="35">
        <f t="shared" si="30"/>
        <v>2.9214285714287969E-4</v>
      </c>
      <c r="AJ89" s="35">
        <f t="shared" si="31"/>
        <v>2.7157142857142859E-2</v>
      </c>
      <c r="AK89" s="35">
        <f t="shared" si="31"/>
        <v>1.2257142857142859E-2</v>
      </c>
      <c r="AL89">
        <v>8.7099999999999997E-2</v>
      </c>
      <c r="AM89">
        <v>2.8E-3</v>
      </c>
      <c r="AN89">
        <v>5.0000000000000001E-4</v>
      </c>
      <c r="AO89" s="35">
        <f t="shared" si="32"/>
        <v>4.2435714285714438E-3</v>
      </c>
      <c r="AP89" s="35">
        <f t="shared" si="33"/>
        <v>8.0571428571428582E-3</v>
      </c>
      <c r="AQ89" s="35">
        <f t="shared" si="33"/>
        <v>5.7571428571428582E-3</v>
      </c>
      <c r="AR89">
        <v>6.1600000000000002E-2</v>
      </c>
      <c r="AS89">
        <v>-2.3099999999999999E-2</v>
      </c>
      <c r="AT89">
        <v>-1.1999999999999999E-3</v>
      </c>
      <c r="AU89" s="35">
        <f t="shared" si="34"/>
        <v>8.4857142857142909E-3</v>
      </c>
      <c r="AV89" s="35">
        <f t="shared" si="35"/>
        <v>2.8357142857142859E-2</v>
      </c>
      <c r="AW89" s="35">
        <f t="shared" si="35"/>
        <v>4.0571428571428581E-3</v>
      </c>
      <c r="AX89">
        <v>8.9899999999999994E-2</v>
      </c>
      <c r="AY89">
        <v>-6.2300000000000001E-2</v>
      </c>
      <c r="AZ89">
        <v>-4.5999999999999999E-3</v>
      </c>
      <c r="BA89" s="35">
        <f t="shared" si="36"/>
        <v>1.0729999999999962E-2</v>
      </c>
      <c r="BB89" s="35">
        <f t="shared" si="37"/>
        <v>6.7557142857142857E-2</v>
      </c>
      <c r="BC89" s="35">
        <f t="shared" si="37"/>
        <v>6.5714285714285788E-4</v>
      </c>
    </row>
    <row r="90" spans="1:55" ht="15">
      <c r="A90" s="1">
        <v>84</v>
      </c>
      <c r="B90">
        <v>0.1174</v>
      </c>
      <c r="C90">
        <v>-0.01</v>
      </c>
      <c r="D90">
        <v>-5.4999999999999997E-3</v>
      </c>
      <c r="E90" s="34">
        <f t="shared" si="19"/>
        <v>4.7792857142856665E-3</v>
      </c>
      <c r="F90" s="34">
        <f t="shared" si="20"/>
        <v>3.6785714285714269E-3</v>
      </c>
      <c r="G90" s="34">
        <f t="shared" si="21"/>
        <v>1.0757142857142857E-2</v>
      </c>
      <c r="H90">
        <v>7.5499999999999998E-2</v>
      </c>
      <c r="I90">
        <v>-1.43E-2</v>
      </c>
      <c r="J90">
        <v>4.0000000000000002E-4</v>
      </c>
      <c r="K90" s="35">
        <f t="shared" si="22"/>
        <v>1.8072857142857182E-2</v>
      </c>
      <c r="L90" s="35">
        <f t="shared" si="23"/>
        <v>1.9557142857142856E-2</v>
      </c>
      <c r="M90" s="35">
        <f t="shared" si="23"/>
        <v>5.657142857142858E-3</v>
      </c>
      <c r="N90">
        <v>0.1225</v>
      </c>
      <c r="O90">
        <v>-1E-4</v>
      </c>
      <c r="P90">
        <v>2.2000000000000001E-3</v>
      </c>
      <c r="Q90" s="35">
        <f t="shared" si="24"/>
        <v>1.3290714285714322E-2</v>
      </c>
      <c r="R90" s="35">
        <f t="shared" si="25"/>
        <v>5.1571428571428575E-3</v>
      </c>
      <c r="S90" s="35">
        <f t="shared" si="25"/>
        <v>7.4571428571428584E-3</v>
      </c>
      <c r="T90">
        <v>0.10100000000000001</v>
      </c>
      <c r="U90">
        <v>-1.21E-2</v>
      </c>
      <c r="V90">
        <v>-2E-3</v>
      </c>
      <c r="W90" s="35">
        <f t="shared" si="26"/>
        <v>2.6550000000000462E-3</v>
      </c>
      <c r="X90" s="35">
        <f t="shared" si="27"/>
        <v>1.7357142857142856E-2</v>
      </c>
      <c r="Y90" s="35">
        <f t="shared" si="27"/>
        <v>3.2571428571428578E-3</v>
      </c>
      <c r="Z90">
        <v>6.3700000000000007E-2</v>
      </c>
      <c r="AA90">
        <v>-2.35E-2</v>
      </c>
      <c r="AB90">
        <v>3.5000000000000001E-3</v>
      </c>
      <c r="AC90" s="35">
        <f t="shared" si="28"/>
        <v>3.6999999999998145E-4</v>
      </c>
      <c r="AD90" s="35">
        <f t="shared" si="29"/>
        <v>2.8757142857142856E-2</v>
      </c>
      <c r="AE90" s="35">
        <f t="shared" si="29"/>
        <v>8.7571428571428574E-3</v>
      </c>
      <c r="AF90">
        <v>0.1062</v>
      </c>
      <c r="AG90">
        <v>-1.9699999999999999E-2</v>
      </c>
      <c r="AH90">
        <v>-9.5999999999999992E-3</v>
      </c>
      <c r="AI90" s="35">
        <f t="shared" si="30"/>
        <v>5.0785714285711547E-4</v>
      </c>
      <c r="AJ90" s="35">
        <f t="shared" si="31"/>
        <v>2.4957142857142858E-2</v>
      </c>
      <c r="AK90" s="35">
        <f t="shared" si="31"/>
        <v>1.4857142857142857E-2</v>
      </c>
      <c r="AL90">
        <v>9.1499999999999998E-2</v>
      </c>
      <c r="AM90">
        <v>1E-3</v>
      </c>
      <c r="AN90">
        <v>-4.4999999999999997E-3</v>
      </c>
      <c r="AO90" s="35">
        <f t="shared" si="32"/>
        <v>1.5642857142855737E-4</v>
      </c>
      <c r="AP90" s="35">
        <f t="shared" si="33"/>
        <v>6.2571428571428578E-3</v>
      </c>
      <c r="AQ90" s="35">
        <f t="shared" si="33"/>
        <v>7.5714285714285814E-4</v>
      </c>
      <c r="AR90">
        <v>8.6999999999999994E-2</v>
      </c>
      <c r="AS90">
        <v>-1.83E-2</v>
      </c>
      <c r="AT90">
        <v>2.8E-3</v>
      </c>
      <c r="AU90" s="35">
        <f t="shared" si="34"/>
        <v>3.3885714285714283E-2</v>
      </c>
      <c r="AV90" s="35">
        <f t="shared" si="35"/>
        <v>2.355714285714286E-2</v>
      </c>
      <c r="AW90" s="35">
        <f t="shared" si="35"/>
        <v>8.0571428571428582E-3</v>
      </c>
      <c r="AX90">
        <v>9.7100000000000006E-2</v>
      </c>
      <c r="AY90">
        <v>-5.7599999999999998E-2</v>
      </c>
      <c r="AZ90">
        <v>-6.4999999999999997E-3</v>
      </c>
      <c r="BA90" s="35">
        <f t="shared" si="36"/>
        <v>1.7929999999999974E-2</v>
      </c>
      <c r="BB90" s="35">
        <f t="shared" si="37"/>
        <v>6.2857142857142861E-2</v>
      </c>
      <c r="BC90" s="35">
        <f t="shared" si="37"/>
        <v>1.1757142857142858E-2</v>
      </c>
    </row>
    <row r="91" spans="1:55" ht="15">
      <c r="A91" s="1">
        <v>85</v>
      </c>
      <c r="B91">
        <v>0.1061</v>
      </c>
      <c r="C91">
        <v>-1.5699999999999999E-2</v>
      </c>
      <c r="D91">
        <v>-8.3000000000000001E-3</v>
      </c>
      <c r="E91" s="34">
        <f t="shared" si="19"/>
        <v>6.520714285714338E-3</v>
      </c>
      <c r="F91" s="34">
        <f t="shared" si="20"/>
        <v>2.9378571428571428E-2</v>
      </c>
      <c r="G91" s="34">
        <f t="shared" si="21"/>
        <v>1.3557142857142858E-2</v>
      </c>
      <c r="H91">
        <v>9.9099999999999994E-2</v>
      </c>
      <c r="I91">
        <v>-1.34E-2</v>
      </c>
      <c r="J91">
        <v>3.2000000000000002E-3</v>
      </c>
      <c r="K91" s="35">
        <f t="shared" si="22"/>
        <v>5.5271428571428138E-3</v>
      </c>
      <c r="L91" s="35">
        <f t="shared" si="23"/>
        <v>1.8657142857142858E-2</v>
      </c>
      <c r="M91" s="35">
        <f t="shared" si="23"/>
        <v>8.4571428571428575E-3</v>
      </c>
      <c r="N91">
        <v>0.1196</v>
      </c>
      <c r="O91">
        <v>-1.24E-2</v>
      </c>
      <c r="P91">
        <v>3.0000000000000001E-3</v>
      </c>
      <c r="Q91" s="35">
        <f t="shared" si="24"/>
        <v>1.0390714285714323E-2</v>
      </c>
      <c r="R91" s="35">
        <f t="shared" si="25"/>
        <v>1.7657142857142857E-2</v>
      </c>
      <c r="S91" s="35">
        <f t="shared" si="25"/>
        <v>8.2571428571428587E-3</v>
      </c>
      <c r="T91">
        <v>0.1037</v>
      </c>
      <c r="U91">
        <v>-1.2E-2</v>
      </c>
      <c r="V91">
        <v>-2.7000000000000001E-3</v>
      </c>
      <c r="W91" s="35">
        <f t="shared" si="26"/>
        <v>4.4999999999947859E-5</v>
      </c>
      <c r="X91" s="35">
        <f t="shared" si="27"/>
        <v>1.725714285714286E-2</v>
      </c>
      <c r="Y91" s="35">
        <f t="shared" si="27"/>
        <v>2.5571428571428577E-3</v>
      </c>
      <c r="Z91">
        <v>7.1300000000000002E-2</v>
      </c>
      <c r="AA91">
        <v>-2.7400000000000001E-2</v>
      </c>
      <c r="AB91">
        <v>1.8599999999999998E-2</v>
      </c>
      <c r="AC91" s="35">
        <f t="shared" si="28"/>
        <v>7.2300000000000142E-3</v>
      </c>
      <c r="AD91" s="35">
        <f t="shared" si="29"/>
        <v>3.2657142857142857E-2</v>
      </c>
      <c r="AE91" s="35">
        <f t="shared" si="29"/>
        <v>2.3857142857142855E-2</v>
      </c>
      <c r="AF91">
        <v>0.10970000000000001</v>
      </c>
      <c r="AG91">
        <v>-2.01E-2</v>
      </c>
      <c r="AH91">
        <v>-1.49E-2</v>
      </c>
      <c r="AI91" s="35">
        <f t="shared" si="30"/>
        <v>2.9921428571428876E-3</v>
      </c>
      <c r="AJ91" s="35">
        <f t="shared" si="31"/>
        <v>2.5357142857142856E-2</v>
      </c>
      <c r="AK91" s="35">
        <f t="shared" si="31"/>
        <v>2.015714285714286E-2</v>
      </c>
      <c r="AL91">
        <v>0.1007</v>
      </c>
      <c r="AM91">
        <v>2E-3</v>
      </c>
      <c r="AN91">
        <v>6.9999999999999999E-4</v>
      </c>
      <c r="AO91" s="35">
        <f t="shared" si="32"/>
        <v>9.3564285714285572E-3</v>
      </c>
      <c r="AP91" s="35">
        <f t="shared" si="33"/>
        <v>7.2571428571428578E-3</v>
      </c>
      <c r="AQ91" s="35">
        <f t="shared" si="33"/>
        <v>5.9571428571428579E-3</v>
      </c>
      <c r="AR91">
        <v>7.7899999999999997E-2</v>
      </c>
      <c r="AS91">
        <v>-4.5999999999999999E-2</v>
      </c>
      <c r="AT91">
        <v>4.7999999999999996E-3</v>
      </c>
      <c r="AU91" s="35">
        <f t="shared" si="34"/>
        <v>2.4785714285714286E-2</v>
      </c>
      <c r="AV91" s="35">
        <f t="shared" si="35"/>
        <v>5.1257142857142855E-2</v>
      </c>
      <c r="AW91" s="35">
        <f t="shared" si="35"/>
        <v>1.0057142857142858E-2</v>
      </c>
      <c r="AX91">
        <v>8.4900000000000003E-2</v>
      </c>
      <c r="AY91">
        <v>-7.9500000000000001E-2</v>
      </c>
      <c r="AZ91">
        <v>-2.3999999999999998E-3</v>
      </c>
      <c r="BA91" s="35">
        <f t="shared" si="36"/>
        <v>5.7299999999999712E-3</v>
      </c>
      <c r="BB91" s="35">
        <f t="shared" si="37"/>
        <v>8.4757142857142864E-2</v>
      </c>
      <c r="BC91" s="35">
        <f t="shared" si="37"/>
        <v>2.857142857142858E-3</v>
      </c>
    </row>
    <row r="92" spans="1:55" ht="15">
      <c r="A92" s="1">
        <v>86</v>
      </c>
      <c r="B92">
        <v>0.1179</v>
      </c>
      <c r="C92">
        <v>-1.4500000000000001E-2</v>
      </c>
      <c r="D92">
        <v>-9.2999999999999992E-3</v>
      </c>
      <c r="E92" s="34">
        <f t="shared" si="19"/>
        <v>5.279285714285667E-3</v>
      </c>
      <c r="F92" s="34">
        <f t="shared" si="20"/>
        <v>2.8178571428571428E-2</v>
      </c>
      <c r="G92" s="34">
        <f t="shared" si="21"/>
        <v>1.4557142857142857E-2</v>
      </c>
      <c r="H92">
        <v>0.1139</v>
      </c>
      <c r="I92">
        <v>2.9999999999999997E-4</v>
      </c>
      <c r="J92">
        <v>1.04E-2</v>
      </c>
      <c r="K92" s="35">
        <f t="shared" si="22"/>
        <v>2.0327142857142821E-2</v>
      </c>
      <c r="L92" s="35">
        <f t="shared" si="23"/>
        <v>5.5571428571428577E-3</v>
      </c>
      <c r="M92" s="35">
        <f t="shared" si="23"/>
        <v>1.5657142857142856E-2</v>
      </c>
      <c r="N92">
        <v>0.11119999999999999</v>
      </c>
      <c r="O92">
        <v>-7.6E-3</v>
      </c>
      <c r="P92">
        <v>-1.1000000000000001E-3</v>
      </c>
      <c r="Q92" s="35">
        <f t="shared" si="24"/>
        <v>1.9907142857143179E-3</v>
      </c>
      <c r="R92" s="35">
        <f t="shared" si="25"/>
        <v>1.2857142857142859E-2</v>
      </c>
      <c r="S92" s="35">
        <f t="shared" si="25"/>
        <v>4.1571428571428575E-3</v>
      </c>
      <c r="T92">
        <v>0.1021</v>
      </c>
      <c r="U92">
        <v>-5.1000000000000004E-3</v>
      </c>
      <c r="V92">
        <v>-8.9999999999999998E-4</v>
      </c>
      <c r="W92" s="35">
        <f t="shared" si="26"/>
        <v>1.5550000000000563E-3</v>
      </c>
      <c r="X92" s="35">
        <f t="shared" si="27"/>
        <v>1.5714285714285743E-4</v>
      </c>
      <c r="Y92" s="35">
        <f t="shared" si="27"/>
        <v>4.357142857142858E-3</v>
      </c>
      <c r="Z92">
        <v>5.9200000000000003E-2</v>
      </c>
      <c r="AA92">
        <v>-4.4999999999999997E-3</v>
      </c>
      <c r="AB92">
        <v>1E-3</v>
      </c>
      <c r="AC92" s="35">
        <f t="shared" si="28"/>
        <v>4.8699999999999855E-3</v>
      </c>
      <c r="AD92" s="35">
        <f t="shared" si="29"/>
        <v>7.5714285714285814E-4</v>
      </c>
      <c r="AE92" s="35">
        <f t="shared" si="29"/>
        <v>6.2571428571428578E-3</v>
      </c>
      <c r="AF92">
        <v>0.1145</v>
      </c>
      <c r="AG92">
        <v>-1.6500000000000001E-2</v>
      </c>
      <c r="AH92">
        <v>-1.0999999999999999E-2</v>
      </c>
      <c r="AI92" s="35">
        <f t="shared" si="30"/>
        <v>7.7921428571428863E-3</v>
      </c>
      <c r="AJ92" s="35">
        <f t="shared" si="31"/>
        <v>2.1757142857142857E-2</v>
      </c>
      <c r="AK92" s="35">
        <f t="shared" si="31"/>
        <v>1.6257142857142859E-2</v>
      </c>
      <c r="AL92">
        <v>9.9400000000000002E-2</v>
      </c>
      <c r="AM92">
        <v>-5.0000000000000001E-4</v>
      </c>
      <c r="AN92">
        <v>1.9E-3</v>
      </c>
      <c r="AO92" s="35">
        <f t="shared" si="32"/>
        <v>8.0564285714285616E-3</v>
      </c>
      <c r="AP92" s="35">
        <f t="shared" si="33"/>
        <v>4.7571428571428574E-3</v>
      </c>
      <c r="AQ92" s="35">
        <f t="shared" si="33"/>
        <v>7.1571428571428576E-3</v>
      </c>
      <c r="AR92">
        <v>5.8900000000000001E-2</v>
      </c>
      <c r="AS92">
        <v>9.4999999999999998E-3</v>
      </c>
      <c r="AT92">
        <v>-7.1999999999999998E-3</v>
      </c>
      <c r="AU92" s="35">
        <f t="shared" si="34"/>
        <v>5.7857142857142899E-3</v>
      </c>
      <c r="AV92" s="35">
        <f t="shared" si="35"/>
        <v>1.4757142857142858E-2</v>
      </c>
      <c r="AW92" s="35">
        <f t="shared" si="35"/>
        <v>1.2457142857142858E-2</v>
      </c>
      <c r="AX92">
        <v>9.8199999999999996E-2</v>
      </c>
      <c r="AY92">
        <v>-7.2300000000000003E-2</v>
      </c>
      <c r="AZ92">
        <v>-2.3E-3</v>
      </c>
      <c r="BA92" s="35">
        <f t="shared" si="36"/>
        <v>1.9029999999999964E-2</v>
      </c>
      <c r="BB92" s="35">
        <f t="shared" si="37"/>
        <v>7.7557142857142866E-2</v>
      </c>
      <c r="BC92" s="35">
        <f t="shared" si="37"/>
        <v>2.9571428571428578E-3</v>
      </c>
    </row>
    <row r="93" spans="1:55" ht="15">
      <c r="A93" s="1">
        <v>87</v>
      </c>
      <c r="B93">
        <v>0.1143</v>
      </c>
      <c r="C93">
        <v>-1.54E-2</v>
      </c>
      <c r="D93">
        <v>-5.7999999999999996E-3</v>
      </c>
      <c r="E93" s="34">
        <f t="shared" si="19"/>
        <v>1.679285714285661E-3</v>
      </c>
      <c r="F93" s="34">
        <f t="shared" si="20"/>
        <v>2.9078571428571426E-2</v>
      </c>
      <c r="G93" s="34">
        <f t="shared" si="21"/>
        <v>1.1057142857142857E-2</v>
      </c>
      <c r="H93">
        <v>8.5400000000000004E-2</v>
      </c>
      <c r="I93">
        <v>-7.7000000000000002E-3</v>
      </c>
      <c r="J93">
        <v>7.7999999999999996E-3</v>
      </c>
      <c r="K93" s="35">
        <f t="shared" si="22"/>
        <v>8.1728571428571761E-3</v>
      </c>
      <c r="L93" s="35">
        <f t="shared" si="23"/>
        <v>1.2957142857142858E-2</v>
      </c>
      <c r="M93" s="35">
        <f t="shared" si="23"/>
        <v>1.3057142857142857E-2</v>
      </c>
      <c r="N93">
        <v>0.1082</v>
      </c>
      <c r="O93">
        <v>-8.0999999999999996E-3</v>
      </c>
      <c r="P93">
        <v>-3.8999999999999998E-3</v>
      </c>
      <c r="Q93" s="35">
        <f t="shared" si="24"/>
        <v>1.0092857142856709E-3</v>
      </c>
      <c r="R93" s="35">
        <f t="shared" si="25"/>
        <v>1.3357142857142857E-2</v>
      </c>
      <c r="S93" s="35">
        <f t="shared" si="25"/>
        <v>1.357142857142858E-3</v>
      </c>
      <c r="T93">
        <v>0.10340000000000001</v>
      </c>
      <c r="U93">
        <v>-6.7000000000000002E-3</v>
      </c>
      <c r="V93">
        <v>-8.9999999999999998E-4</v>
      </c>
      <c r="W93" s="35">
        <f t="shared" si="26"/>
        <v>2.5500000000004686E-4</v>
      </c>
      <c r="X93" s="35">
        <f t="shared" si="27"/>
        <v>1.1957142857142857E-2</v>
      </c>
      <c r="Y93" s="35">
        <f t="shared" si="27"/>
        <v>4.357142857142858E-3</v>
      </c>
      <c r="Z93">
        <v>5.3900000000000003E-2</v>
      </c>
      <c r="AA93">
        <v>-8.3999999999999995E-3</v>
      </c>
      <c r="AB93">
        <v>4.5999999999999999E-3</v>
      </c>
      <c r="AC93" s="35">
        <f t="shared" si="28"/>
        <v>1.0169999999999985E-2</v>
      </c>
      <c r="AD93" s="35">
        <f t="shared" si="29"/>
        <v>1.3657142857142857E-2</v>
      </c>
      <c r="AE93" s="35">
        <f t="shared" si="29"/>
        <v>9.8571428571428577E-3</v>
      </c>
      <c r="AF93">
        <v>0.11119999999999999</v>
      </c>
      <c r="AG93">
        <v>-1.5900000000000001E-2</v>
      </c>
      <c r="AH93">
        <v>-1.2699999999999999E-2</v>
      </c>
      <c r="AI93" s="35">
        <f t="shared" si="30"/>
        <v>4.4921428571428751E-3</v>
      </c>
      <c r="AJ93" s="35">
        <f t="shared" si="31"/>
        <v>2.115714285714286E-2</v>
      </c>
      <c r="AK93" s="35">
        <f t="shared" si="31"/>
        <v>1.7957142857142859E-2</v>
      </c>
      <c r="AL93">
        <v>9.7100000000000006E-2</v>
      </c>
      <c r="AM93">
        <v>-6.7000000000000002E-3</v>
      </c>
      <c r="AN93">
        <v>2.2000000000000001E-3</v>
      </c>
      <c r="AO93" s="35">
        <f t="shared" si="32"/>
        <v>5.7564285714285651E-3</v>
      </c>
      <c r="AP93" s="35">
        <f t="shared" si="33"/>
        <v>1.1957142857142857E-2</v>
      </c>
      <c r="AQ93" s="35">
        <f t="shared" si="33"/>
        <v>7.4571428571428584E-3</v>
      </c>
      <c r="AR93">
        <v>8.3500000000000005E-2</v>
      </c>
      <c r="AS93">
        <v>-8.5000000000000006E-3</v>
      </c>
      <c r="AT93">
        <v>-4.8999999999999998E-3</v>
      </c>
      <c r="AU93" s="35">
        <f t="shared" si="34"/>
        <v>3.0385714285714294E-2</v>
      </c>
      <c r="AV93" s="35">
        <f t="shared" si="35"/>
        <v>1.3757142857142858E-2</v>
      </c>
      <c r="AW93" s="35">
        <f t="shared" si="35"/>
        <v>3.5714285714285796E-4</v>
      </c>
      <c r="AX93">
        <v>7.3200000000000001E-2</v>
      </c>
      <c r="AY93">
        <v>-6.8099999999999994E-2</v>
      </c>
      <c r="AZ93">
        <v>6.9999999999999999E-4</v>
      </c>
      <c r="BA93" s="35">
        <f t="shared" si="36"/>
        <v>5.9700000000000308E-3</v>
      </c>
      <c r="BB93" s="35">
        <f t="shared" si="37"/>
        <v>7.3357142857142857E-2</v>
      </c>
      <c r="BC93" s="35">
        <f t="shared" si="37"/>
        <v>5.9571428571428579E-3</v>
      </c>
    </row>
    <row r="94" spans="1:55" ht="15">
      <c r="A94" s="1">
        <v>88</v>
      </c>
      <c r="B94">
        <v>0.108</v>
      </c>
      <c r="C94">
        <v>-7.4000000000000003E-3</v>
      </c>
      <c r="D94">
        <v>-5.0000000000000001E-3</v>
      </c>
      <c r="E94" s="34">
        <f t="shared" si="19"/>
        <v>4.6207142857143391E-3</v>
      </c>
      <c r="F94" s="34">
        <f t="shared" si="20"/>
        <v>6.2785714285714268E-3</v>
      </c>
      <c r="G94" s="34">
        <f t="shared" si="21"/>
        <v>2.5714285714285769E-4</v>
      </c>
      <c r="H94">
        <v>7.4200000000000002E-2</v>
      </c>
      <c r="I94">
        <v>9.9000000000000008E-3</v>
      </c>
      <c r="J94">
        <v>-5.5999999999999999E-3</v>
      </c>
      <c r="K94" s="35">
        <f t="shared" si="22"/>
        <v>1.9372857142857178E-2</v>
      </c>
      <c r="L94" s="35">
        <f t="shared" si="23"/>
        <v>1.5157142857142859E-2</v>
      </c>
      <c r="M94" s="35">
        <f t="shared" si="23"/>
        <v>1.0857142857142857E-2</v>
      </c>
      <c r="N94">
        <v>0.10730000000000001</v>
      </c>
      <c r="O94">
        <v>-1.12E-2</v>
      </c>
      <c r="P94">
        <v>-2.3E-3</v>
      </c>
      <c r="Q94" s="35">
        <f t="shared" si="24"/>
        <v>1.909285714285669E-3</v>
      </c>
      <c r="R94" s="35">
        <f t="shared" si="25"/>
        <v>1.6457142857142858E-2</v>
      </c>
      <c r="S94" s="35">
        <f t="shared" si="25"/>
        <v>2.9571428571428578E-3</v>
      </c>
      <c r="T94">
        <v>0.1038</v>
      </c>
      <c r="U94">
        <v>-7.4000000000000003E-3</v>
      </c>
      <c r="V94">
        <v>-2.9999999999999997E-4</v>
      </c>
      <c r="W94" s="35">
        <f t="shared" si="26"/>
        <v>1.4499999999995072E-4</v>
      </c>
      <c r="X94" s="35">
        <f t="shared" si="27"/>
        <v>1.2657142857142858E-2</v>
      </c>
      <c r="Y94" s="35">
        <f t="shared" si="27"/>
        <v>4.9571428571428579E-3</v>
      </c>
      <c r="Z94">
        <v>4.7399999999999998E-2</v>
      </c>
      <c r="AA94">
        <v>-8.0000000000000002E-3</v>
      </c>
      <c r="AB94">
        <v>8.8999999999999999E-3</v>
      </c>
      <c r="AC94" s="35">
        <f t="shared" si="28"/>
        <v>1.666999999999999E-2</v>
      </c>
      <c r="AD94" s="35">
        <f t="shared" si="29"/>
        <v>1.3257142857142858E-2</v>
      </c>
      <c r="AE94" s="35">
        <f t="shared" si="29"/>
        <v>1.4157142857142858E-2</v>
      </c>
      <c r="AF94">
        <v>0.11119999999999999</v>
      </c>
      <c r="AG94">
        <v>-2.2599999999999999E-2</v>
      </c>
      <c r="AH94">
        <v>-1.12E-2</v>
      </c>
      <c r="AI94" s="35">
        <f t="shared" si="30"/>
        <v>4.4921428571428751E-3</v>
      </c>
      <c r="AJ94" s="35">
        <f t="shared" si="31"/>
        <v>2.7857142857142858E-2</v>
      </c>
      <c r="AK94" s="35">
        <f t="shared" si="31"/>
        <v>1.6457142857142858E-2</v>
      </c>
      <c r="AL94">
        <v>0.1143</v>
      </c>
      <c r="AM94">
        <v>-1.12E-2</v>
      </c>
      <c r="AN94">
        <v>1.6000000000000001E-3</v>
      </c>
      <c r="AO94" s="35">
        <f t="shared" si="32"/>
        <v>2.2956428571428558E-2</v>
      </c>
      <c r="AP94" s="35">
        <f t="shared" si="33"/>
        <v>1.6457142857142858E-2</v>
      </c>
      <c r="AQ94" s="35">
        <f t="shared" si="33"/>
        <v>6.8571428571428577E-3</v>
      </c>
      <c r="AR94">
        <v>5.1400000000000001E-2</v>
      </c>
      <c r="AS94">
        <v>-2.5899999999999999E-2</v>
      </c>
      <c r="AT94">
        <v>-9.1000000000000004E-3</v>
      </c>
      <c r="AU94" s="35">
        <f t="shared" si="34"/>
        <v>1.7142857142857099E-3</v>
      </c>
      <c r="AV94" s="35">
        <f t="shared" si="35"/>
        <v>3.1157142857142855E-2</v>
      </c>
      <c r="AW94" s="35">
        <f t="shared" si="35"/>
        <v>1.4357142857142858E-2</v>
      </c>
      <c r="AX94">
        <v>7.4899999999999994E-2</v>
      </c>
      <c r="AY94">
        <v>-6.5299999999999997E-2</v>
      </c>
      <c r="AZ94">
        <v>5.1999999999999998E-3</v>
      </c>
      <c r="BA94" s="35">
        <f t="shared" si="36"/>
        <v>4.2700000000000377E-3</v>
      </c>
      <c r="BB94" s="35">
        <f t="shared" si="37"/>
        <v>7.055714285714286E-2</v>
      </c>
      <c r="BC94" s="35">
        <f t="shared" si="37"/>
        <v>1.0457142857142858E-2</v>
      </c>
    </row>
    <row r="95" spans="1:55" ht="15">
      <c r="A95" s="1">
        <v>89</v>
      </c>
      <c r="B95">
        <v>0.11849999999999999</v>
      </c>
      <c r="C95">
        <v>-8.3999999999999995E-3</v>
      </c>
      <c r="D95">
        <v>-3.0999999999999999E-3</v>
      </c>
      <c r="E95" s="34">
        <f t="shared" si="19"/>
        <v>5.8792857142856564E-3</v>
      </c>
      <c r="F95" s="34">
        <f t="shared" si="20"/>
        <v>5.2785714285714276E-3</v>
      </c>
      <c r="G95" s="34">
        <f t="shared" si="21"/>
        <v>2.1571428571428579E-3</v>
      </c>
      <c r="H95">
        <v>8.3299999999999999E-2</v>
      </c>
      <c r="I95">
        <v>-5.4999999999999997E-3</v>
      </c>
      <c r="J95">
        <v>7.4999999999999997E-3</v>
      </c>
      <c r="K95" s="35">
        <f t="shared" si="22"/>
        <v>1.0272857142857181E-2</v>
      </c>
      <c r="L95" s="35">
        <f t="shared" si="23"/>
        <v>1.0757142857142857E-2</v>
      </c>
      <c r="M95" s="35">
        <f t="shared" si="23"/>
        <v>1.2757142857142858E-2</v>
      </c>
      <c r="N95">
        <v>0.11070000000000001</v>
      </c>
      <c r="O95">
        <v>-2E-3</v>
      </c>
      <c r="P95">
        <v>-5.0000000000000001E-4</v>
      </c>
      <c r="Q95" s="35">
        <f t="shared" si="24"/>
        <v>1.4907142857143313E-3</v>
      </c>
      <c r="R95" s="35">
        <f t="shared" si="25"/>
        <v>3.2571428571428578E-3</v>
      </c>
      <c r="S95" s="35">
        <f t="shared" si="25"/>
        <v>4.7571428571428574E-3</v>
      </c>
      <c r="T95">
        <v>0.10290000000000001</v>
      </c>
      <c r="U95">
        <v>-1.52E-2</v>
      </c>
      <c r="V95">
        <v>-2.5000000000000001E-3</v>
      </c>
      <c r="W95" s="35">
        <f t="shared" si="26"/>
        <v>7.550000000000473E-4</v>
      </c>
      <c r="X95" s="35">
        <f t="shared" si="27"/>
        <v>2.0457142857142858E-2</v>
      </c>
      <c r="Y95" s="35">
        <f t="shared" si="27"/>
        <v>2.7571428571428577E-3</v>
      </c>
      <c r="Z95">
        <v>5.9799999999999999E-2</v>
      </c>
      <c r="AA95">
        <v>-4.1999999999999997E-3</v>
      </c>
      <c r="AB95">
        <v>1.46E-2</v>
      </c>
      <c r="AC95" s="35">
        <f t="shared" si="28"/>
        <v>4.2699999999999891E-3</v>
      </c>
      <c r="AD95" s="35">
        <f t="shared" si="29"/>
        <v>1.0571428571428581E-3</v>
      </c>
      <c r="AE95" s="35">
        <f t="shared" si="29"/>
        <v>1.9857142857142858E-2</v>
      </c>
      <c r="AF95">
        <v>0.11550000000000001</v>
      </c>
      <c r="AG95">
        <v>-3.0800000000000001E-2</v>
      </c>
      <c r="AH95">
        <v>-1.32E-2</v>
      </c>
      <c r="AI95" s="35">
        <f t="shared" si="30"/>
        <v>8.7921428571428872E-3</v>
      </c>
      <c r="AJ95" s="35">
        <f t="shared" si="31"/>
        <v>3.6057142857142857E-2</v>
      </c>
      <c r="AK95" s="35">
        <f t="shared" si="31"/>
        <v>1.8457142857142859E-2</v>
      </c>
      <c r="AL95">
        <v>0.11409999999999999</v>
      </c>
      <c r="AM95">
        <v>-1.3100000000000001E-2</v>
      </c>
      <c r="AN95">
        <v>-1.6000000000000001E-3</v>
      </c>
      <c r="AO95" s="35">
        <f t="shared" si="32"/>
        <v>2.2756428571428552E-2</v>
      </c>
      <c r="AP95" s="35">
        <f t="shared" si="33"/>
        <v>1.8357142857142857E-2</v>
      </c>
      <c r="AQ95" s="35">
        <f t="shared" si="33"/>
        <v>3.6571428571428579E-3</v>
      </c>
      <c r="AR95">
        <v>7.4499999999999997E-2</v>
      </c>
      <c r="AS95">
        <v>-4.7000000000000002E-3</v>
      </c>
      <c r="AT95">
        <v>-2.07E-2</v>
      </c>
      <c r="AU95" s="35">
        <f t="shared" si="34"/>
        <v>2.1385714285714286E-2</v>
      </c>
      <c r="AV95" s="35">
        <f t="shared" si="35"/>
        <v>5.5714285714285761E-4</v>
      </c>
      <c r="AW95" s="35">
        <f t="shared" si="35"/>
        <v>2.5957142857142859E-2</v>
      </c>
      <c r="AX95">
        <v>0.1125</v>
      </c>
      <c r="AY95">
        <v>-4.4900000000000002E-2</v>
      </c>
      <c r="AZ95">
        <v>-2.0999999999999999E-3</v>
      </c>
      <c r="BA95" s="35">
        <f t="shared" si="36"/>
        <v>3.3329999999999971E-2</v>
      </c>
      <c r="BB95" s="35">
        <f t="shared" si="37"/>
        <v>5.0157142857142858E-2</v>
      </c>
      <c r="BC95" s="35">
        <f t="shared" si="37"/>
        <v>3.1571428571428579E-3</v>
      </c>
    </row>
    <row r="96" spans="1:55" ht="15">
      <c r="A96" s="1">
        <v>90</v>
      </c>
      <c r="B96">
        <v>0.10970000000000001</v>
      </c>
      <c r="C96">
        <v>-1.2699999999999999E-2</v>
      </c>
      <c r="D96">
        <v>-5.8999999999999999E-3</v>
      </c>
      <c r="E96" s="34">
        <f t="shared" si="19"/>
        <v>2.920714285714332E-3</v>
      </c>
      <c r="F96" s="34">
        <f t="shared" si="20"/>
        <v>9.7857142857142761E-4</v>
      </c>
      <c r="G96" s="34">
        <f t="shared" si="21"/>
        <v>1.1157142857142859E-2</v>
      </c>
      <c r="H96">
        <v>8.5500000000000007E-2</v>
      </c>
      <c r="I96">
        <v>-1.5299999999999999E-2</v>
      </c>
      <c r="J96">
        <v>5.7999999999999996E-3</v>
      </c>
      <c r="K96" s="35">
        <f t="shared" si="22"/>
        <v>8.0728571428571733E-3</v>
      </c>
      <c r="L96" s="35">
        <f t="shared" si="23"/>
        <v>2.0557142857142857E-2</v>
      </c>
      <c r="M96" s="35">
        <f t="shared" si="23"/>
        <v>1.1057142857142857E-2</v>
      </c>
      <c r="N96">
        <v>0.1047</v>
      </c>
      <c r="O96">
        <v>-1.0800000000000001E-2</v>
      </c>
      <c r="P96">
        <v>-2.7000000000000001E-3</v>
      </c>
      <c r="Q96" s="35">
        <f t="shared" si="24"/>
        <v>4.509285714285674E-3</v>
      </c>
      <c r="R96" s="35">
        <f t="shared" si="25"/>
        <v>1.605714285714286E-2</v>
      </c>
      <c r="S96" s="35">
        <f t="shared" si="25"/>
        <v>2.5571428571428577E-3</v>
      </c>
      <c r="T96">
        <v>0.10639999999999999</v>
      </c>
      <c r="U96">
        <v>-1.43E-2</v>
      </c>
      <c r="V96">
        <v>-5.5999999999999999E-3</v>
      </c>
      <c r="W96" s="35">
        <f t="shared" si="26"/>
        <v>2.7449999999999419E-3</v>
      </c>
      <c r="X96" s="35">
        <f t="shared" si="27"/>
        <v>1.9557142857142856E-2</v>
      </c>
      <c r="Y96" s="35">
        <f t="shared" si="27"/>
        <v>1.0857142857142857E-2</v>
      </c>
      <c r="Z96">
        <v>5.6099999999999997E-2</v>
      </c>
      <c r="AA96">
        <v>4.4999999999999997E-3</v>
      </c>
      <c r="AB96">
        <v>4.1000000000000003E-3</v>
      </c>
      <c r="AC96" s="35">
        <f t="shared" si="28"/>
        <v>7.969999999999991E-3</v>
      </c>
      <c r="AD96" s="35">
        <f t="shared" si="29"/>
        <v>9.7571428571428566E-3</v>
      </c>
      <c r="AE96" s="35">
        <f t="shared" si="29"/>
        <v>9.357142857142859E-3</v>
      </c>
      <c r="AF96">
        <v>0.1186</v>
      </c>
      <c r="AG96">
        <v>-3.1E-2</v>
      </c>
      <c r="AH96">
        <v>-1.2699999999999999E-2</v>
      </c>
      <c r="AI96" s="35">
        <f t="shared" si="30"/>
        <v>1.1892142857142879E-2</v>
      </c>
      <c r="AJ96" s="35">
        <f t="shared" si="31"/>
        <v>3.6257142857142856E-2</v>
      </c>
      <c r="AK96" s="35">
        <f t="shared" si="31"/>
        <v>1.7957142857142859E-2</v>
      </c>
      <c r="AL96">
        <v>0.1072</v>
      </c>
      <c r="AM96">
        <v>-1.0999999999999999E-2</v>
      </c>
      <c r="AN96">
        <v>-6.1000000000000004E-3</v>
      </c>
      <c r="AO96" s="35">
        <f t="shared" si="32"/>
        <v>1.5856428571428563E-2</v>
      </c>
      <c r="AP96" s="35">
        <f t="shared" si="33"/>
        <v>1.6257142857142859E-2</v>
      </c>
      <c r="AQ96" s="35">
        <f t="shared" si="33"/>
        <v>1.1357142857142857E-2</v>
      </c>
      <c r="AR96">
        <v>7.8200000000000006E-2</v>
      </c>
      <c r="AS96">
        <v>-4.65E-2</v>
      </c>
      <c r="AT96">
        <v>-1.29E-2</v>
      </c>
      <c r="AU96" s="35">
        <f t="shared" si="34"/>
        <v>2.5085714285714295E-2</v>
      </c>
      <c r="AV96" s="35">
        <f t="shared" si="35"/>
        <v>5.1757142857142856E-2</v>
      </c>
      <c r="AW96" s="35">
        <f t="shared" si="35"/>
        <v>1.8157142857142858E-2</v>
      </c>
      <c r="AX96">
        <v>9.01E-2</v>
      </c>
      <c r="AY96">
        <v>-6.7799999999999999E-2</v>
      </c>
      <c r="AZ96">
        <v>-6.6E-3</v>
      </c>
      <c r="BA96" s="35">
        <f t="shared" si="36"/>
        <v>1.0929999999999968E-2</v>
      </c>
      <c r="BB96" s="35">
        <f t="shared" si="37"/>
        <v>7.3057142857142862E-2</v>
      </c>
      <c r="BC96" s="35">
        <f t="shared" si="37"/>
        <v>1.1857142857142858E-2</v>
      </c>
    </row>
    <row r="97" spans="1:55" ht="15">
      <c r="A97" s="1">
        <v>91</v>
      </c>
      <c r="B97">
        <v>0.1091</v>
      </c>
      <c r="C97">
        <v>-1.34E-2</v>
      </c>
      <c r="D97">
        <v>-5.4999999999999997E-3</v>
      </c>
      <c r="E97" s="34">
        <f t="shared" si="19"/>
        <v>3.5207142857143353E-3</v>
      </c>
      <c r="F97" s="34">
        <f t="shared" si="20"/>
        <v>2.7857142857142664E-4</v>
      </c>
      <c r="G97" s="34">
        <f t="shared" si="21"/>
        <v>1.0757142857142857E-2</v>
      </c>
      <c r="H97">
        <v>7.8799999999999995E-2</v>
      </c>
      <c r="I97">
        <v>-5.3E-3</v>
      </c>
      <c r="J97">
        <v>5.0000000000000001E-3</v>
      </c>
      <c r="K97" s="35">
        <f t="shared" si="22"/>
        <v>1.4772857142857185E-2</v>
      </c>
      <c r="L97" s="35">
        <f t="shared" si="23"/>
        <v>1.0557142857142859E-2</v>
      </c>
      <c r="M97" s="35">
        <f t="shared" si="23"/>
        <v>1.0257142857142857E-2</v>
      </c>
      <c r="N97">
        <v>0.11020000000000001</v>
      </c>
      <c r="O97">
        <v>-2.0299999999999999E-2</v>
      </c>
      <c r="P97">
        <v>-5.0000000000000001E-4</v>
      </c>
      <c r="Q97" s="35">
        <f t="shared" si="24"/>
        <v>9.9071428571433084E-4</v>
      </c>
      <c r="R97" s="35">
        <f t="shared" si="25"/>
        <v>2.5557142857142855E-2</v>
      </c>
      <c r="S97" s="35">
        <f t="shared" si="25"/>
        <v>4.7571428571428574E-3</v>
      </c>
      <c r="T97">
        <v>0.1096</v>
      </c>
      <c r="U97">
        <v>-1.29E-2</v>
      </c>
      <c r="V97">
        <v>-3.3999999999999998E-3</v>
      </c>
      <c r="W97" s="35">
        <f t="shared" si="26"/>
        <v>5.9449999999999503E-3</v>
      </c>
      <c r="X97" s="35">
        <f t="shared" si="27"/>
        <v>1.8157142857142858E-2</v>
      </c>
      <c r="Y97" s="35">
        <f t="shared" si="27"/>
        <v>1.857142857142858E-3</v>
      </c>
      <c r="Z97">
        <v>6.0199999999999997E-2</v>
      </c>
      <c r="AA97">
        <v>-2.7799999999999998E-2</v>
      </c>
      <c r="AB97">
        <v>1.5E-3</v>
      </c>
      <c r="AC97" s="35">
        <f t="shared" si="28"/>
        <v>3.8699999999999915E-3</v>
      </c>
      <c r="AD97" s="35">
        <f t="shared" si="29"/>
        <v>3.3057142857142854E-2</v>
      </c>
      <c r="AE97" s="35">
        <f t="shared" si="29"/>
        <v>6.7571428571428574E-3</v>
      </c>
      <c r="AF97">
        <v>0.11849999999999999</v>
      </c>
      <c r="AG97">
        <v>-2.52E-2</v>
      </c>
      <c r="AH97">
        <v>-6.6E-3</v>
      </c>
      <c r="AI97" s="35">
        <f t="shared" si="30"/>
        <v>1.1792142857142876E-2</v>
      </c>
      <c r="AJ97" s="35">
        <f t="shared" si="31"/>
        <v>3.0457142857142856E-2</v>
      </c>
      <c r="AK97" s="35">
        <f t="shared" si="31"/>
        <v>1.1857142857142858E-2</v>
      </c>
      <c r="AL97">
        <v>0.107</v>
      </c>
      <c r="AM97">
        <v>-1.0999999999999999E-2</v>
      </c>
      <c r="AN97">
        <v>-7.9000000000000008E-3</v>
      </c>
      <c r="AO97" s="35">
        <f t="shared" si="32"/>
        <v>1.5656428571428557E-2</v>
      </c>
      <c r="AP97" s="35">
        <f t="shared" si="33"/>
        <v>1.6257142857142859E-2</v>
      </c>
      <c r="AQ97" s="35">
        <f t="shared" si="33"/>
        <v>1.3157142857142859E-2</v>
      </c>
      <c r="AR97">
        <v>4.36E-2</v>
      </c>
      <c r="AS97">
        <v>-3.9600000000000003E-2</v>
      </c>
      <c r="AT97">
        <v>-1.21E-2</v>
      </c>
      <c r="AU97" s="35">
        <f t="shared" si="34"/>
        <v>9.5142857142857112E-3</v>
      </c>
      <c r="AV97" s="35">
        <f t="shared" si="35"/>
        <v>4.4857142857142859E-2</v>
      </c>
      <c r="AW97" s="35">
        <f t="shared" si="35"/>
        <v>1.7357142857142856E-2</v>
      </c>
      <c r="AX97">
        <v>0.106</v>
      </c>
      <c r="AY97">
        <v>-4.5699999999999998E-2</v>
      </c>
      <c r="AZ97">
        <v>1.8E-3</v>
      </c>
      <c r="BA97" s="35">
        <f t="shared" si="36"/>
        <v>2.6829999999999965E-2</v>
      </c>
      <c r="BB97" s="35">
        <f t="shared" si="37"/>
        <v>5.0957142857142854E-2</v>
      </c>
      <c r="BC97" s="35">
        <f t="shared" si="37"/>
        <v>7.0571428571428573E-3</v>
      </c>
    </row>
    <row r="98" spans="1:55" ht="15">
      <c r="A98" s="1">
        <v>92</v>
      </c>
      <c r="B98">
        <v>0.112</v>
      </c>
      <c r="C98">
        <v>-9.9000000000000008E-3</v>
      </c>
      <c r="D98">
        <v>-6.7999999999999996E-3</v>
      </c>
      <c r="E98" s="34">
        <f t="shared" si="19"/>
        <v>6.2071428571433551E-4</v>
      </c>
      <c r="F98" s="34">
        <f t="shared" si="20"/>
        <v>3.7785714285714263E-3</v>
      </c>
      <c r="G98" s="34">
        <f t="shared" si="21"/>
        <v>1.2057142857142857E-2</v>
      </c>
      <c r="H98">
        <v>8.2600000000000007E-2</v>
      </c>
      <c r="I98">
        <v>-4.0000000000000002E-4</v>
      </c>
      <c r="J98">
        <v>2.3E-3</v>
      </c>
      <c r="K98" s="35">
        <f t="shared" si="22"/>
        <v>1.0972857142857173E-2</v>
      </c>
      <c r="L98" s="35">
        <f t="shared" si="23"/>
        <v>4.8571428571428576E-3</v>
      </c>
      <c r="M98" s="35">
        <f t="shared" si="23"/>
        <v>7.5571428571428578E-3</v>
      </c>
      <c r="N98">
        <v>0.1051</v>
      </c>
      <c r="O98">
        <v>-2.1499999999999998E-2</v>
      </c>
      <c r="P98">
        <v>-4.1999999999999997E-3</v>
      </c>
      <c r="Q98" s="35">
        <f t="shared" si="24"/>
        <v>4.1092857142856765E-3</v>
      </c>
      <c r="R98" s="35">
        <f t="shared" si="25"/>
        <v>2.6757142857142854E-2</v>
      </c>
      <c r="S98" s="35">
        <f t="shared" si="25"/>
        <v>1.0571428571428581E-3</v>
      </c>
      <c r="T98">
        <v>0.109</v>
      </c>
      <c r="U98">
        <v>-2.12E-2</v>
      </c>
      <c r="V98">
        <v>-2.3E-3</v>
      </c>
      <c r="W98" s="35">
        <f t="shared" si="26"/>
        <v>5.344999999999947E-3</v>
      </c>
      <c r="X98" s="35">
        <f t="shared" si="27"/>
        <v>2.645714285714286E-2</v>
      </c>
      <c r="Y98" s="35">
        <f t="shared" si="27"/>
        <v>2.9571428571428578E-3</v>
      </c>
      <c r="Z98">
        <v>6.6400000000000001E-2</v>
      </c>
      <c r="AA98">
        <v>-1.9599999999999999E-2</v>
      </c>
      <c r="AB98">
        <v>9.4000000000000004E-3</v>
      </c>
      <c r="AC98" s="35">
        <f t="shared" si="28"/>
        <v>2.3300000000000126E-3</v>
      </c>
      <c r="AD98" s="35">
        <f t="shared" si="29"/>
        <v>2.4857142857142855E-2</v>
      </c>
      <c r="AE98" s="35">
        <f t="shared" si="29"/>
        <v>1.4657142857142858E-2</v>
      </c>
      <c r="AF98">
        <v>0.1198</v>
      </c>
      <c r="AG98">
        <v>-1.7600000000000001E-2</v>
      </c>
      <c r="AH98">
        <v>-7.9000000000000008E-3</v>
      </c>
      <c r="AI98" s="35">
        <f t="shared" si="30"/>
        <v>1.3092142857142886E-2</v>
      </c>
      <c r="AJ98" s="35">
        <f t="shared" si="31"/>
        <v>2.2857142857142861E-2</v>
      </c>
      <c r="AK98" s="35">
        <f t="shared" si="31"/>
        <v>1.3157142857142859E-2</v>
      </c>
      <c r="AL98">
        <v>0.11169999999999999</v>
      </c>
      <c r="AM98">
        <v>8.9999999999999998E-4</v>
      </c>
      <c r="AN98">
        <v>-1.43E-2</v>
      </c>
      <c r="AO98" s="35">
        <f t="shared" si="32"/>
        <v>2.0356428571428553E-2</v>
      </c>
      <c r="AP98" s="35">
        <f t="shared" si="33"/>
        <v>6.1571428571428576E-3</v>
      </c>
      <c r="AQ98" s="35">
        <f t="shared" si="33"/>
        <v>1.9557142857142856E-2</v>
      </c>
      <c r="AR98">
        <v>9.5500000000000002E-2</v>
      </c>
      <c r="AS98">
        <v>-3.09E-2</v>
      </c>
      <c r="AT98">
        <v>-8.0000000000000004E-4</v>
      </c>
      <c r="AU98" s="35">
        <f t="shared" si="34"/>
        <v>4.238571428571429E-2</v>
      </c>
      <c r="AV98" s="35">
        <f t="shared" si="35"/>
        <v>3.615714285714286E-2</v>
      </c>
      <c r="AW98" s="35">
        <f t="shared" si="35"/>
        <v>4.4571428571428574E-3</v>
      </c>
      <c r="AX98">
        <v>7.5600000000000001E-2</v>
      </c>
      <c r="AY98">
        <v>-7.5200000000000003E-2</v>
      </c>
      <c r="AZ98">
        <v>-5.0000000000000001E-4</v>
      </c>
      <c r="BA98" s="35">
        <f t="shared" si="36"/>
        <v>3.5700000000000315E-3</v>
      </c>
      <c r="BB98" s="35">
        <f t="shared" si="37"/>
        <v>8.0457142857142866E-2</v>
      </c>
      <c r="BC98" s="35">
        <f t="shared" si="37"/>
        <v>4.7571428571428574E-3</v>
      </c>
    </row>
    <row r="99" spans="1:55" ht="15">
      <c r="A99" s="1">
        <v>93</v>
      </c>
      <c r="B99">
        <v>0.113</v>
      </c>
      <c r="C99">
        <v>-4.5999999999999999E-3</v>
      </c>
      <c r="D99">
        <v>-6.3E-3</v>
      </c>
      <c r="E99" s="34">
        <f t="shared" si="19"/>
        <v>3.7928571428566538E-4</v>
      </c>
      <c r="F99" s="34">
        <f t="shared" si="20"/>
        <v>9.0785714285714272E-3</v>
      </c>
      <c r="G99" s="34">
        <f t="shared" si="21"/>
        <v>1.1557142857142858E-2</v>
      </c>
      <c r="H99">
        <v>0.1061</v>
      </c>
      <c r="I99">
        <v>-2.5100000000000001E-2</v>
      </c>
      <c r="J99">
        <v>6.1999999999999998E-3</v>
      </c>
      <c r="K99" s="35">
        <f t="shared" si="22"/>
        <v>1.252714285714282E-2</v>
      </c>
      <c r="L99" s="35">
        <f t="shared" si="23"/>
        <v>3.035714285714286E-2</v>
      </c>
      <c r="M99" s="35">
        <f t="shared" si="23"/>
        <v>1.1457142857142857E-2</v>
      </c>
      <c r="N99">
        <v>9.3399999999999997E-2</v>
      </c>
      <c r="O99">
        <v>-3.3500000000000002E-2</v>
      </c>
      <c r="P99">
        <v>-2E-3</v>
      </c>
      <c r="Q99" s="35">
        <f t="shared" si="24"/>
        <v>1.5809285714285679E-2</v>
      </c>
      <c r="R99" s="35">
        <f t="shared" si="25"/>
        <v>3.8757142857142858E-2</v>
      </c>
      <c r="S99" s="35">
        <f t="shared" si="25"/>
        <v>3.2571428571428578E-3</v>
      </c>
      <c r="T99">
        <v>0.1065</v>
      </c>
      <c r="U99">
        <v>-2.81E-2</v>
      </c>
      <c r="V99">
        <v>-2.5000000000000001E-3</v>
      </c>
      <c r="W99" s="35">
        <f t="shared" si="26"/>
        <v>2.8449999999999448E-3</v>
      </c>
      <c r="X99" s="35">
        <f t="shared" si="27"/>
        <v>3.3357142857142856E-2</v>
      </c>
      <c r="Y99" s="35">
        <f t="shared" si="27"/>
        <v>2.7571428571428577E-3</v>
      </c>
      <c r="Z99">
        <v>6.2399999999999997E-2</v>
      </c>
      <c r="AA99">
        <v>-1.23E-2</v>
      </c>
      <c r="AB99">
        <v>2.9999999999999997E-4</v>
      </c>
      <c r="AC99" s="35">
        <f t="shared" si="28"/>
        <v>1.6699999999999909E-3</v>
      </c>
      <c r="AD99" s="35">
        <f t="shared" si="29"/>
        <v>1.7557142857142858E-2</v>
      </c>
      <c r="AE99" s="35">
        <f t="shared" si="29"/>
        <v>5.5571428571428577E-3</v>
      </c>
      <c r="AF99">
        <v>0.1142</v>
      </c>
      <c r="AG99">
        <v>-2.4799999999999999E-2</v>
      </c>
      <c r="AH99">
        <v>-8.6E-3</v>
      </c>
      <c r="AI99" s="35">
        <f t="shared" si="30"/>
        <v>7.4921428571428778E-3</v>
      </c>
      <c r="AJ99" s="35">
        <f t="shared" si="31"/>
        <v>3.0057142857142859E-2</v>
      </c>
      <c r="AK99" s="35">
        <f t="shared" si="31"/>
        <v>1.3857142857142858E-2</v>
      </c>
      <c r="AL99">
        <v>8.5300000000000001E-2</v>
      </c>
      <c r="AM99">
        <v>2.8E-3</v>
      </c>
      <c r="AN99">
        <v>-3.0000000000000001E-3</v>
      </c>
      <c r="AO99" s="35">
        <f t="shared" si="32"/>
        <v>6.0435714285714398E-3</v>
      </c>
      <c r="AP99" s="35">
        <f t="shared" si="33"/>
        <v>8.0571428571428582E-3</v>
      </c>
      <c r="AQ99" s="35">
        <f t="shared" si="33"/>
        <v>2.2571428571428577E-3</v>
      </c>
      <c r="AR99">
        <v>6.7100000000000007E-2</v>
      </c>
      <c r="AS99">
        <v>-3.0700000000000002E-2</v>
      </c>
      <c r="AT99">
        <v>-2.3999999999999998E-3</v>
      </c>
      <c r="AU99" s="35">
        <f t="shared" si="34"/>
        <v>1.3985714285714296E-2</v>
      </c>
      <c r="AV99" s="35">
        <f t="shared" si="35"/>
        <v>3.5957142857142861E-2</v>
      </c>
      <c r="AW99" s="35">
        <f t="shared" si="35"/>
        <v>2.857142857142858E-3</v>
      </c>
      <c r="AX99">
        <v>9.4500000000000001E-2</v>
      </c>
      <c r="AY99">
        <v>-6.8000000000000005E-2</v>
      </c>
      <c r="AZ99">
        <v>4.8999999999999998E-3</v>
      </c>
      <c r="BA99" s="35">
        <f t="shared" si="36"/>
        <v>1.5329999999999969E-2</v>
      </c>
      <c r="BB99" s="35">
        <f t="shared" si="37"/>
        <v>7.3257142857142868E-2</v>
      </c>
      <c r="BC99" s="35">
        <f t="shared" si="37"/>
        <v>1.0157142857142858E-2</v>
      </c>
    </row>
    <row r="100" spans="1:55" ht="15">
      <c r="A100" s="1">
        <v>94</v>
      </c>
      <c r="B100">
        <v>0.1079</v>
      </c>
      <c r="C100">
        <v>-1.3599999999999999E-2</v>
      </c>
      <c r="D100">
        <v>-7.1000000000000004E-3</v>
      </c>
      <c r="E100" s="34">
        <f t="shared" si="19"/>
        <v>4.7207142857143419E-3</v>
      </c>
      <c r="F100" s="34">
        <f t="shared" si="20"/>
        <v>7.8571428571427848E-5</v>
      </c>
      <c r="G100" s="34">
        <f t="shared" si="21"/>
        <v>1.2357142857142858E-2</v>
      </c>
      <c r="H100">
        <v>9.98E-2</v>
      </c>
      <c r="I100">
        <v>1.15E-2</v>
      </c>
      <c r="J100">
        <v>1.4E-3</v>
      </c>
      <c r="K100" s="35">
        <f t="shared" si="22"/>
        <v>6.22714285714282E-3</v>
      </c>
      <c r="L100" s="35">
        <f t="shared" si="23"/>
        <v>1.6757142857142859E-2</v>
      </c>
      <c r="M100" s="35">
        <f t="shared" si="23"/>
        <v>6.657142857142858E-3</v>
      </c>
      <c r="N100">
        <v>0.1132</v>
      </c>
      <c r="O100">
        <v>-1.77E-2</v>
      </c>
      <c r="P100">
        <v>6.9999999999999999E-4</v>
      </c>
      <c r="Q100" s="35">
        <f t="shared" si="24"/>
        <v>3.9907142857143196E-3</v>
      </c>
      <c r="R100" s="35">
        <f t="shared" si="25"/>
        <v>2.2957142857142857E-2</v>
      </c>
      <c r="S100" s="35">
        <f t="shared" si="25"/>
        <v>5.9571428571428579E-3</v>
      </c>
      <c r="T100">
        <v>8.6800000000000002E-2</v>
      </c>
      <c r="U100">
        <v>-3.15E-2</v>
      </c>
      <c r="V100">
        <v>-4.0000000000000002E-4</v>
      </c>
      <c r="W100" s="35">
        <f t="shared" si="26"/>
        <v>1.685500000000005E-2</v>
      </c>
      <c r="X100" s="35">
        <f t="shared" si="27"/>
        <v>3.6757142857142856E-2</v>
      </c>
      <c r="Y100" s="35">
        <f t="shared" si="27"/>
        <v>4.8571428571428576E-3</v>
      </c>
      <c r="Z100">
        <v>7.85E-2</v>
      </c>
      <c r="AA100">
        <v>1.8E-3</v>
      </c>
      <c r="AB100">
        <v>-7.4000000000000003E-3</v>
      </c>
      <c r="AC100" s="35">
        <f t="shared" si="28"/>
        <v>1.4430000000000012E-2</v>
      </c>
      <c r="AD100" s="35">
        <f t="shared" si="29"/>
        <v>7.0571428571428573E-3</v>
      </c>
      <c r="AE100" s="35">
        <f t="shared" si="29"/>
        <v>1.2657142857142858E-2</v>
      </c>
      <c r="AF100">
        <v>0.1116</v>
      </c>
      <c r="AG100">
        <v>-2.1000000000000001E-2</v>
      </c>
      <c r="AH100">
        <v>-7.7000000000000002E-3</v>
      </c>
      <c r="AI100" s="35">
        <f t="shared" si="30"/>
        <v>4.8921428571428865E-3</v>
      </c>
      <c r="AJ100" s="35">
        <f t="shared" si="31"/>
        <v>2.6257142857142861E-2</v>
      </c>
      <c r="AK100" s="35">
        <f t="shared" si="31"/>
        <v>1.2957142857142858E-2</v>
      </c>
      <c r="AL100">
        <v>0.10639999999999999</v>
      </c>
      <c r="AM100">
        <v>-1.06E-2</v>
      </c>
      <c r="AN100">
        <v>-6.4000000000000003E-3</v>
      </c>
      <c r="AO100" s="35">
        <f t="shared" si="32"/>
        <v>1.5056428571428554E-2</v>
      </c>
      <c r="AP100" s="35">
        <f t="shared" si="33"/>
        <v>1.5857142857142858E-2</v>
      </c>
      <c r="AQ100" s="35">
        <f t="shared" si="33"/>
        <v>1.1657142857142859E-2</v>
      </c>
      <c r="AR100">
        <v>4.4699999999999997E-2</v>
      </c>
      <c r="AS100">
        <v>2.6599999999999999E-2</v>
      </c>
      <c r="AT100">
        <v>-4.0000000000000001E-3</v>
      </c>
      <c r="AU100" s="35">
        <f t="shared" si="34"/>
        <v>8.4142857142857144E-3</v>
      </c>
      <c r="AV100" s="35">
        <f t="shared" si="35"/>
        <v>3.1857142857142855E-2</v>
      </c>
      <c r="AW100" s="35">
        <f t="shared" si="35"/>
        <v>1.2571428571428577E-3</v>
      </c>
      <c r="AX100">
        <v>7.9100000000000004E-2</v>
      </c>
      <c r="AY100">
        <v>-3.6600000000000001E-2</v>
      </c>
      <c r="AZ100">
        <v>1.1999999999999999E-3</v>
      </c>
      <c r="BA100" s="35">
        <f t="shared" si="36"/>
        <v>7.0000000000028373E-5</v>
      </c>
      <c r="BB100" s="35">
        <f t="shared" si="37"/>
        <v>4.1857142857142857E-2</v>
      </c>
      <c r="BC100" s="35">
        <f t="shared" si="37"/>
        <v>6.4571428571428575E-3</v>
      </c>
    </row>
    <row r="101" spans="1:55" ht="15">
      <c r="A101" s="1">
        <v>95</v>
      </c>
      <c r="B101">
        <v>0.11210000000000001</v>
      </c>
      <c r="C101">
        <v>-1.2E-2</v>
      </c>
      <c r="D101">
        <v>-3.3E-3</v>
      </c>
      <c r="E101" s="34">
        <f t="shared" si="19"/>
        <v>5.2071428571433265E-4</v>
      </c>
      <c r="F101" s="34">
        <f t="shared" si="20"/>
        <v>1.6785714285714268E-3</v>
      </c>
      <c r="G101" s="34">
        <f t="shared" si="21"/>
        <v>1.9571428571428578E-3</v>
      </c>
      <c r="H101">
        <v>9.8299999999999998E-2</v>
      </c>
      <c r="I101">
        <v>-9.7000000000000003E-3</v>
      </c>
      <c r="J101">
        <v>8.2000000000000007E-3</v>
      </c>
      <c r="K101" s="35">
        <f t="shared" si="22"/>
        <v>4.7271428571428187E-3</v>
      </c>
      <c r="L101" s="35">
        <f t="shared" si="23"/>
        <v>1.4957142857142858E-2</v>
      </c>
      <c r="M101" s="35">
        <f t="shared" si="23"/>
        <v>1.3457142857142858E-2</v>
      </c>
      <c r="N101">
        <v>0.11600000000000001</v>
      </c>
      <c r="O101">
        <v>-8.8999999999999999E-3</v>
      </c>
      <c r="P101">
        <v>-1E-3</v>
      </c>
      <c r="Q101" s="35">
        <f t="shared" si="24"/>
        <v>6.7907142857143304E-3</v>
      </c>
      <c r="R101" s="35">
        <f t="shared" si="25"/>
        <v>1.4157142857142858E-2</v>
      </c>
      <c r="S101" s="35">
        <f t="shared" si="25"/>
        <v>4.2571428571428578E-3</v>
      </c>
      <c r="T101">
        <v>9.8900000000000002E-2</v>
      </c>
      <c r="U101">
        <v>-1.8700000000000001E-2</v>
      </c>
      <c r="V101">
        <v>-2.8999999999999998E-3</v>
      </c>
      <c r="W101" s="35">
        <f t="shared" si="26"/>
        <v>4.7550000000000509E-3</v>
      </c>
      <c r="X101" s="35">
        <f t="shared" si="27"/>
        <v>2.3957142857142857E-2</v>
      </c>
      <c r="Y101" s="35">
        <f t="shared" si="27"/>
        <v>2.357142857142858E-3</v>
      </c>
      <c r="Z101">
        <v>6.5100000000000005E-2</v>
      </c>
      <c r="AA101">
        <v>-1.1900000000000001E-2</v>
      </c>
      <c r="AB101">
        <v>-4.1000000000000003E-3</v>
      </c>
      <c r="AC101" s="35">
        <f t="shared" si="28"/>
        <v>1.030000000000017E-3</v>
      </c>
      <c r="AD101" s="35">
        <f t="shared" si="29"/>
        <v>1.7157142857142857E-2</v>
      </c>
      <c r="AE101" s="35">
        <f t="shared" si="29"/>
        <v>1.1571428571428575E-3</v>
      </c>
      <c r="AF101">
        <v>0.11269999999999999</v>
      </c>
      <c r="AG101">
        <v>-2.4199999999999999E-2</v>
      </c>
      <c r="AH101">
        <v>-9.4999999999999998E-3</v>
      </c>
      <c r="AI101" s="35">
        <f t="shared" si="30"/>
        <v>5.9921428571428764E-3</v>
      </c>
      <c r="AJ101" s="35">
        <f t="shared" si="31"/>
        <v>2.9457142857142855E-2</v>
      </c>
      <c r="AK101" s="35">
        <f t="shared" si="31"/>
        <v>1.4757142857142858E-2</v>
      </c>
      <c r="AL101">
        <v>7.51E-2</v>
      </c>
      <c r="AM101">
        <v>-2.3E-2</v>
      </c>
      <c r="AN101">
        <v>4.7000000000000002E-3</v>
      </c>
      <c r="AO101" s="35">
        <f t="shared" si="32"/>
        <v>1.6243571428571441E-2</v>
      </c>
      <c r="AP101" s="35">
        <f t="shared" si="33"/>
        <v>2.8257142857142856E-2</v>
      </c>
      <c r="AQ101" s="35">
        <f t="shared" si="33"/>
        <v>9.9571428571428588E-3</v>
      </c>
      <c r="AR101">
        <v>5.5199999999999999E-2</v>
      </c>
      <c r="AS101">
        <v>-3.3000000000000002E-2</v>
      </c>
      <c r="AT101">
        <v>4.0000000000000002E-4</v>
      </c>
      <c r="AU101" s="35">
        <f t="shared" si="34"/>
        <v>2.085714285714288E-3</v>
      </c>
      <c r="AV101" s="35">
        <f t="shared" si="35"/>
        <v>3.8257142857142858E-2</v>
      </c>
      <c r="AW101" s="35">
        <f t="shared" si="35"/>
        <v>5.657142857142858E-3</v>
      </c>
      <c r="AX101">
        <v>8.7099999999999997E-2</v>
      </c>
      <c r="AY101">
        <v>-4.4900000000000002E-2</v>
      </c>
      <c r="AZ101">
        <v>-1.1999999999999999E-3</v>
      </c>
      <c r="BA101" s="35">
        <f t="shared" si="36"/>
        <v>7.9299999999999649E-3</v>
      </c>
      <c r="BB101" s="35">
        <f t="shared" si="37"/>
        <v>5.0157142857142858E-2</v>
      </c>
      <c r="BC101" s="35">
        <f t="shared" si="37"/>
        <v>4.0571428571428581E-3</v>
      </c>
    </row>
    <row r="102" spans="1:55" ht="15">
      <c r="A102" s="1">
        <v>96</v>
      </c>
      <c r="B102">
        <v>0.11169999999999999</v>
      </c>
      <c r="C102">
        <v>-1.2200000000000001E-2</v>
      </c>
      <c r="D102">
        <v>-5.7000000000000002E-3</v>
      </c>
      <c r="E102" s="34">
        <f t="shared" si="19"/>
        <v>9.2071428571434411E-4</v>
      </c>
      <c r="F102" s="34">
        <f t="shared" si="20"/>
        <v>1.4785714285714263E-3</v>
      </c>
      <c r="G102" s="34">
        <f t="shared" si="21"/>
        <v>1.0957142857142858E-2</v>
      </c>
      <c r="H102">
        <v>0.1084</v>
      </c>
      <c r="I102">
        <v>-3.8999999999999998E-3</v>
      </c>
      <c r="J102">
        <v>1.0800000000000001E-2</v>
      </c>
      <c r="K102" s="35">
        <f t="shared" si="22"/>
        <v>1.4827142857142817E-2</v>
      </c>
      <c r="L102" s="35">
        <f t="shared" si="23"/>
        <v>1.357142857142858E-3</v>
      </c>
      <c r="M102" s="35">
        <f t="shared" si="23"/>
        <v>1.605714285714286E-2</v>
      </c>
      <c r="N102">
        <v>0.1206</v>
      </c>
      <c r="O102">
        <v>-1.21E-2</v>
      </c>
      <c r="P102">
        <v>-4.0000000000000002E-4</v>
      </c>
      <c r="Q102" s="35">
        <f t="shared" si="24"/>
        <v>1.1390714285714323E-2</v>
      </c>
      <c r="R102" s="35">
        <f t="shared" si="25"/>
        <v>1.7357142857142856E-2</v>
      </c>
      <c r="S102" s="35">
        <f t="shared" si="25"/>
        <v>4.8571428571428576E-3</v>
      </c>
      <c r="T102">
        <v>9.74E-2</v>
      </c>
      <c r="U102">
        <v>-2.2200000000000001E-2</v>
      </c>
      <c r="V102">
        <v>-1.5E-3</v>
      </c>
      <c r="W102" s="35">
        <f t="shared" si="26"/>
        <v>6.2550000000000522E-3</v>
      </c>
      <c r="X102" s="35">
        <f t="shared" si="27"/>
        <v>2.7457142857142861E-2</v>
      </c>
      <c r="Y102" s="35">
        <f t="shared" si="27"/>
        <v>3.7571428571428578E-3</v>
      </c>
      <c r="Z102">
        <v>6.3399999999999998E-2</v>
      </c>
      <c r="AA102">
        <v>-1.8700000000000001E-2</v>
      </c>
      <c r="AB102">
        <v>-7.4999999999999997E-3</v>
      </c>
      <c r="AC102" s="35">
        <f t="shared" si="28"/>
        <v>6.6999999999999005E-4</v>
      </c>
      <c r="AD102" s="35">
        <f t="shared" si="29"/>
        <v>2.3957142857142857E-2</v>
      </c>
      <c r="AE102" s="35">
        <f t="shared" si="29"/>
        <v>1.2757142857142858E-2</v>
      </c>
      <c r="AF102">
        <v>0.1134</v>
      </c>
      <c r="AG102">
        <v>-1.9400000000000001E-2</v>
      </c>
      <c r="AH102">
        <v>-1.03E-2</v>
      </c>
      <c r="AI102" s="35">
        <f t="shared" si="30"/>
        <v>6.6921428571428826E-3</v>
      </c>
      <c r="AJ102" s="35">
        <f t="shared" si="31"/>
        <v>2.4657142857142857E-2</v>
      </c>
      <c r="AK102" s="35">
        <f t="shared" si="31"/>
        <v>1.5557142857142858E-2</v>
      </c>
      <c r="AL102">
        <v>9.5500000000000002E-2</v>
      </c>
      <c r="AM102">
        <v>-1.1299999999999999E-2</v>
      </c>
      <c r="AN102">
        <v>1E-3</v>
      </c>
      <c r="AO102" s="35">
        <f t="shared" si="32"/>
        <v>4.1564285714285609E-3</v>
      </c>
      <c r="AP102" s="35">
        <f t="shared" si="33"/>
        <v>1.6557142857142857E-2</v>
      </c>
      <c r="AQ102" s="35">
        <f t="shared" si="33"/>
        <v>6.2571428571428578E-3</v>
      </c>
      <c r="AR102">
        <v>5.6000000000000001E-2</v>
      </c>
      <c r="AS102">
        <v>-3.49E-2</v>
      </c>
      <c r="AT102">
        <v>3.5999999999999999E-3</v>
      </c>
      <c r="AU102" s="35">
        <f t="shared" si="34"/>
        <v>2.8857142857142901E-3</v>
      </c>
      <c r="AV102" s="35">
        <f t="shared" si="35"/>
        <v>4.0157142857142857E-2</v>
      </c>
      <c r="AW102" s="35">
        <f t="shared" si="35"/>
        <v>8.8571428571428586E-3</v>
      </c>
      <c r="AX102">
        <v>7.6700000000000004E-2</v>
      </c>
      <c r="AY102">
        <v>-5.67E-2</v>
      </c>
      <c r="AZ102">
        <v>-1.24E-2</v>
      </c>
      <c r="BA102" s="35">
        <f t="shared" si="36"/>
        <v>2.4700000000000277E-3</v>
      </c>
      <c r="BB102" s="35">
        <f t="shared" si="37"/>
        <v>6.1957142857142856E-2</v>
      </c>
      <c r="BC102" s="35">
        <f t="shared" si="37"/>
        <v>1.7657142857142857E-2</v>
      </c>
    </row>
    <row r="103" spans="1:55" ht="15">
      <c r="A103" s="1">
        <v>97</v>
      </c>
      <c r="B103">
        <v>0.1074</v>
      </c>
      <c r="C103">
        <v>2.0000000000000001E-4</v>
      </c>
      <c r="D103">
        <v>-7.7999999999999996E-3</v>
      </c>
      <c r="E103" s="34">
        <f t="shared" si="19"/>
        <v>5.2207142857143424E-3</v>
      </c>
      <c r="F103" s="34">
        <f t="shared" si="20"/>
        <v>1.3878571428571428E-2</v>
      </c>
      <c r="G103" s="34">
        <f t="shared" si="21"/>
        <v>1.3057142857142857E-2</v>
      </c>
      <c r="H103">
        <v>8.5000000000000006E-2</v>
      </c>
      <c r="I103">
        <v>2.3E-3</v>
      </c>
      <c r="J103">
        <v>-6.7000000000000002E-3</v>
      </c>
      <c r="K103" s="35">
        <f t="shared" si="22"/>
        <v>8.5728571428571737E-3</v>
      </c>
      <c r="L103" s="35">
        <f t="shared" si="23"/>
        <v>7.5571428571428578E-3</v>
      </c>
      <c r="M103" s="35">
        <f t="shared" si="23"/>
        <v>1.1957142857142857E-2</v>
      </c>
      <c r="N103">
        <v>0.11849999999999999</v>
      </c>
      <c r="O103">
        <v>-8.0000000000000002E-3</v>
      </c>
      <c r="P103">
        <v>-3.5999999999999999E-3</v>
      </c>
      <c r="Q103" s="35">
        <f t="shared" si="24"/>
        <v>9.2907142857143188E-3</v>
      </c>
      <c r="R103" s="35">
        <f t="shared" si="25"/>
        <v>1.3257142857142858E-2</v>
      </c>
      <c r="S103" s="35">
        <f t="shared" si="25"/>
        <v>1.6571428571428579E-3</v>
      </c>
      <c r="T103">
        <v>0.1014</v>
      </c>
      <c r="U103">
        <v>-1.32E-2</v>
      </c>
      <c r="V103">
        <v>-3.3999999999999998E-3</v>
      </c>
      <c r="W103" s="35">
        <f t="shared" si="26"/>
        <v>2.2550000000000486E-3</v>
      </c>
      <c r="X103" s="35">
        <f t="shared" si="27"/>
        <v>1.8457142857142859E-2</v>
      </c>
      <c r="Y103" s="35">
        <f t="shared" si="27"/>
        <v>1.857142857142858E-3</v>
      </c>
      <c r="Z103">
        <v>8.8700000000000001E-2</v>
      </c>
      <c r="AA103">
        <v>-2.2499999999999999E-2</v>
      </c>
      <c r="AB103">
        <v>-2.5999999999999999E-3</v>
      </c>
      <c r="AC103" s="35">
        <f t="shared" si="28"/>
        <v>2.4630000000000013E-2</v>
      </c>
      <c r="AD103" s="35">
        <f t="shared" si="29"/>
        <v>2.7757142857142855E-2</v>
      </c>
      <c r="AE103" s="35">
        <f t="shared" si="29"/>
        <v>2.6571428571428579E-3</v>
      </c>
      <c r="AF103">
        <v>0.1069</v>
      </c>
      <c r="AG103">
        <v>-2.2599999999999999E-2</v>
      </c>
      <c r="AH103">
        <v>-1.17E-2</v>
      </c>
      <c r="AI103" s="35">
        <f t="shared" si="30"/>
        <v>1.9214285714287682E-4</v>
      </c>
      <c r="AJ103" s="35">
        <f t="shared" si="31"/>
        <v>2.7857142857142858E-2</v>
      </c>
      <c r="AK103" s="35">
        <f t="shared" si="31"/>
        <v>1.6957142857142858E-2</v>
      </c>
      <c r="AL103">
        <v>8.7099999999999997E-2</v>
      </c>
      <c r="AM103">
        <v>-5.0000000000000001E-3</v>
      </c>
      <c r="AN103">
        <v>-6.0000000000000001E-3</v>
      </c>
      <c r="AO103" s="35">
        <f t="shared" si="32"/>
        <v>4.2435714285714438E-3</v>
      </c>
      <c r="AP103" s="35">
        <f t="shared" si="33"/>
        <v>2.5714285714285769E-4</v>
      </c>
      <c r="AQ103" s="35">
        <f t="shared" si="33"/>
        <v>1.1257142857142858E-2</v>
      </c>
      <c r="AR103">
        <v>6.9500000000000006E-2</v>
      </c>
      <c r="AS103">
        <v>-1.2999999999999999E-3</v>
      </c>
      <c r="AT103">
        <v>1.6199999999999999E-2</v>
      </c>
      <c r="AU103" s="35">
        <f t="shared" si="34"/>
        <v>1.6385714285714295E-2</v>
      </c>
      <c r="AV103" s="35">
        <f t="shared" si="35"/>
        <v>3.9571428571428579E-3</v>
      </c>
      <c r="AW103" s="35">
        <f t="shared" si="35"/>
        <v>2.1457142857142855E-2</v>
      </c>
      <c r="AX103">
        <v>6.2799999999999995E-2</v>
      </c>
      <c r="AY103">
        <v>-3.7900000000000003E-2</v>
      </c>
      <c r="AZ103">
        <v>-9.2999999999999992E-3</v>
      </c>
      <c r="BA103" s="35">
        <f t="shared" si="36"/>
        <v>1.6370000000000037E-2</v>
      </c>
      <c r="BB103" s="35">
        <f t="shared" si="37"/>
        <v>4.3157142857142859E-2</v>
      </c>
      <c r="BC103" s="35">
        <f t="shared" si="37"/>
        <v>1.4557142857142857E-2</v>
      </c>
    </row>
    <row r="104" spans="1:55" ht="15">
      <c r="A104" s="1">
        <v>98</v>
      </c>
      <c r="B104">
        <v>0.106</v>
      </c>
      <c r="C104">
        <v>-9.4000000000000004E-3</v>
      </c>
      <c r="D104">
        <v>-4.1999999999999997E-3</v>
      </c>
      <c r="E104" s="34">
        <f t="shared" si="19"/>
        <v>6.6207142857143408E-3</v>
      </c>
      <c r="F104" s="34">
        <f t="shared" si="20"/>
        <v>4.2785714285714267E-3</v>
      </c>
      <c r="G104" s="34">
        <f t="shared" si="21"/>
        <v>1.0571428571428581E-3</v>
      </c>
      <c r="H104">
        <v>7.5999999999999998E-2</v>
      </c>
      <c r="I104">
        <v>-2.9999999999999997E-4</v>
      </c>
      <c r="J104">
        <v>-2.06E-2</v>
      </c>
      <c r="K104" s="35">
        <f t="shared" si="22"/>
        <v>1.7572857142857182E-2</v>
      </c>
      <c r="L104" s="35">
        <f t="shared" si="23"/>
        <v>4.9571428571428579E-3</v>
      </c>
      <c r="M104" s="35">
        <f t="shared" si="23"/>
        <v>2.5857142857142856E-2</v>
      </c>
      <c r="N104">
        <v>0.1162</v>
      </c>
      <c r="O104">
        <v>-8.8999999999999999E-3</v>
      </c>
      <c r="P104">
        <v>-3.8999999999999998E-3</v>
      </c>
      <c r="Q104" s="35">
        <f t="shared" si="24"/>
        <v>6.9907142857143223E-3</v>
      </c>
      <c r="R104" s="35">
        <f t="shared" si="25"/>
        <v>1.4157142857142858E-2</v>
      </c>
      <c r="S104" s="35">
        <f t="shared" si="25"/>
        <v>1.357142857142858E-3</v>
      </c>
      <c r="T104">
        <v>9.8000000000000004E-2</v>
      </c>
      <c r="U104">
        <v>-1.11E-2</v>
      </c>
      <c r="V104">
        <v>-2.5999999999999999E-3</v>
      </c>
      <c r="W104" s="35">
        <f t="shared" si="26"/>
        <v>5.6550000000000489E-3</v>
      </c>
      <c r="X104" s="35">
        <f t="shared" si="27"/>
        <v>1.6357142857142858E-2</v>
      </c>
      <c r="Y104" s="35">
        <f t="shared" si="27"/>
        <v>2.6571428571428579E-3</v>
      </c>
      <c r="Z104">
        <v>6.2600000000000003E-2</v>
      </c>
      <c r="AA104">
        <v>-3.27E-2</v>
      </c>
      <c r="AB104">
        <v>1.21E-2</v>
      </c>
      <c r="AC104" s="35">
        <f t="shared" si="28"/>
        <v>1.4699999999999852E-3</v>
      </c>
      <c r="AD104" s="35">
        <f t="shared" si="29"/>
        <v>3.7957142857142856E-2</v>
      </c>
      <c r="AE104" s="35">
        <f t="shared" si="29"/>
        <v>1.7357142857142856E-2</v>
      </c>
      <c r="AF104">
        <v>0.1045</v>
      </c>
      <c r="AG104">
        <v>-1.5699999999999999E-2</v>
      </c>
      <c r="AH104">
        <v>-9.4000000000000004E-3</v>
      </c>
      <c r="AI104" s="35">
        <f t="shared" si="30"/>
        <v>2.2078571428571225E-3</v>
      </c>
      <c r="AJ104" s="35">
        <f t="shared" si="31"/>
        <v>2.0957142857142855E-2</v>
      </c>
      <c r="AK104" s="35">
        <f t="shared" si="31"/>
        <v>1.4657142857142858E-2</v>
      </c>
      <c r="AL104">
        <v>0.1052</v>
      </c>
      <c r="AM104">
        <v>-8.9999999999999998E-4</v>
      </c>
      <c r="AN104">
        <v>-9.4000000000000004E-3</v>
      </c>
      <c r="AO104" s="35">
        <f t="shared" si="32"/>
        <v>1.3856428571428561E-2</v>
      </c>
      <c r="AP104" s="35">
        <f t="shared" si="33"/>
        <v>4.357142857142858E-3</v>
      </c>
      <c r="AQ104" s="35">
        <f t="shared" si="33"/>
        <v>1.4657142857142858E-2</v>
      </c>
      <c r="AR104">
        <v>8.14E-2</v>
      </c>
      <c r="AS104">
        <v>1.3899999999999999E-2</v>
      </c>
      <c r="AT104">
        <v>-7.1999999999999998E-3</v>
      </c>
      <c r="AU104" s="35">
        <f t="shared" si="34"/>
        <v>2.8285714285714289E-2</v>
      </c>
      <c r="AV104" s="35">
        <f t="shared" si="35"/>
        <v>1.9157142857142859E-2</v>
      </c>
      <c r="AW104" s="35">
        <f t="shared" si="35"/>
        <v>1.2457142857142858E-2</v>
      </c>
      <c r="AX104">
        <v>9.74E-2</v>
      </c>
      <c r="AY104">
        <v>-3.7999999999999999E-2</v>
      </c>
      <c r="AZ104">
        <v>8.0999999999999996E-3</v>
      </c>
      <c r="BA104" s="35">
        <f t="shared" si="36"/>
        <v>1.8229999999999968E-2</v>
      </c>
      <c r="BB104" s="35">
        <f t="shared" si="37"/>
        <v>4.3257142857142855E-2</v>
      </c>
      <c r="BC104" s="35">
        <f t="shared" si="37"/>
        <v>1.3357142857142857E-2</v>
      </c>
    </row>
    <row r="105" spans="1:55" ht="15">
      <c r="A105" s="1">
        <v>99</v>
      </c>
      <c r="B105">
        <v>0.1134</v>
      </c>
      <c r="C105">
        <v>-1.52E-2</v>
      </c>
      <c r="D105">
        <v>-2.7000000000000001E-3</v>
      </c>
      <c r="E105" s="34">
        <f t="shared" si="19"/>
        <v>7.7928571428566296E-4</v>
      </c>
      <c r="F105" s="34">
        <f t="shared" si="20"/>
        <v>2.8878571428571427E-2</v>
      </c>
      <c r="G105" s="34">
        <f t="shared" si="21"/>
        <v>2.5571428571428577E-3</v>
      </c>
      <c r="H105">
        <v>9.0700000000000003E-2</v>
      </c>
      <c r="I105">
        <v>-3.5000000000000001E-3</v>
      </c>
      <c r="J105">
        <v>-9.7999999999999997E-3</v>
      </c>
      <c r="K105" s="35">
        <f t="shared" si="22"/>
        <v>2.872857142857177E-3</v>
      </c>
      <c r="L105" s="35">
        <f t="shared" si="23"/>
        <v>1.7571428571428577E-3</v>
      </c>
      <c r="M105" s="35">
        <f t="shared" si="23"/>
        <v>1.5057142857142857E-2</v>
      </c>
      <c r="N105">
        <v>0.12130000000000001</v>
      </c>
      <c r="O105">
        <v>-7.3000000000000001E-3</v>
      </c>
      <c r="P105">
        <v>-1.2999999999999999E-3</v>
      </c>
      <c r="Q105" s="35">
        <f t="shared" si="24"/>
        <v>1.209071428571433E-2</v>
      </c>
      <c r="R105" s="35">
        <f t="shared" si="25"/>
        <v>1.2557142857142857E-2</v>
      </c>
      <c r="S105" s="35">
        <f t="shared" si="25"/>
        <v>3.9571428571428579E-3</v>
      </c>
      <c r="T105">
        <v>0.1009</v>
      </c>
      <c r="U105">
        <v>-1.4800000000000001E-2</v>
      </c>
      <c r="V105">
        <v>2.9999999999999997E-4</v>
      </c>
      <c r="W105" s="35">
        <f t="shared" si="26"/>
        <v>2.7550000000000491E-3</v>
      </c>
      <c r="X105" s="35">
        <f t="shared" si="27"/>
        <v>2.0057142857142857E-2</v>
      </c>
      <c r="Y105" s="35">
        <f t="shared" si="27"/>
        <v>5.5571428571428577E-3</v>
      </c>
      <c r="Z105">
        <v>5.4800000000000001E-2</v>
      </c>
      <c r="AA105">
        <v>-2.7799999999999998E-2</v>
      </c>
      <c r="AB105">
        <v>7.1000000000000004E-3</v>
      </c>
      <c r="AC105" s="35">
        <f t="shared" si="28"/>
        <v>9.2699999999999866E-3</v>
      </c>
      <c r="AD105" s="35">
        <f t="shared" si="29"/>
        <v>3.3057142857142854E-2</v>
      </c>
      <c r="AE105" s="35">
        <f t="shared" si="29"/>
        <v>1.2357142857142858E-2</v>
      </c>
      <c r="AF105">
        <v>0.1066</v>
      </c>
      <c r="AG105">
        <v>-1.9400000000000001E-2</v>
      </c>
      <c r="AH105">
        <v>-7.4999999999999997E-3</v>
      </c>
      <c r="AI105" s="35">
        <f t="shared" si="30"/>
        <v>1.0785714285711789E-4</v>
      </c>
      <c r="AJ105" s="35">
        <f t="shared" si="31"/>
        <v>2.4657142857142857E-2</v>
      </c>
      <c r="AK105" s="35">
        <f t="shared" si="31"/>
        <v>1.2757142857142858E-2</v>
      </c>
      <c r="AL105">
        <v>9.69E-2</v>
      </c>
      <c r="AM105">
        <v>-4.1000000000000003E-3</v>
      </c>
      <c r="AN105">
        <v>-8.3000000000000001E-3</v>
      </c>
      <c r="AO105" s="35">
        <f t="shared" si="32"/>
        <v>5.5564285714285594E-3</v>
      </c>
      <c r="AP105" s="35">
        <f t="shared" si="33"/>
        <v>1.1571428571428575E-3</v>
      </c>
      <c r="AQ105" s="35">
        <f t="shared" si="33"/>
        <v>1.3557142857142858E-2</v>
      </c>
      <c r="AR105">
        <v>2.6599999999999999E-2</v>
      </c>
      <c r="AS105">
        <v>-1.9E-3</v>
      </c>
      <c r="AT105">
        <v>-4.1000000000000003E-3</v>
      </c>
      <c r="AU105" s="35">
        <f t="shared" si="34"/>
        <v>2.6514285714285712E-2</v>
      </c>
      <c r="AV105" s="35">
        <f t="shared" si="35"/>
        <v>3.357142857142858E-3</v>
      </c>
      <c r="AW105" s="35">
        <f t="shared" si="35"/>
        <v>1.1571428571428575E-3</v>
      </c>
      <c r="AX105">
        <v>7.1099999999999997E-2</v>
      </c>
      <c r="AY105">
        <v>-3.3500000000000002E-2</v>
      </c>
      <c r="AZ105">
        <v>3.3E-3</v>
      </c>
      <c r="BA105" s="35">
        <f t="shared" si="36"/>
        <v>8.0700000000000355E-3</v>
      </c>
      <c r="BB105" s="35">
        <f t="shared" si="37"/>
        <v>3.8757142857142858E-2</v>
      </c>
      <c r="BC105" s="35">
        <f t="shared" si="37"/>
        <v>8.5571428571428569E-3</v>
      </c>
    </row>
    <row r="106" spans="1:55" ht="15">
      <c r="A106" s="1">
        <v>100</v>
      </c>
      <c r="B106">
        <v>0.1157</v>
      </c>
      <c r="C106">
        <v>-1.4E-2</v>
      </c>
      <c r="D106">
        <v>4.0000000000000002E-4</v>
      </c>
      <c r="E106" s="34">
        <f t="shared" si="19"/>
        <v>3.0792857142856594E-3</v>
      </c>
      <c r="F106" s="34">
        <f t="shared" si="20"/>
        <v>2.7678571428571427E-2</v>
      </c>
      <c r="G106" s="34">
        <f t="shared" si="21"/>
        <v>5.657142857142858E-3</v>
      </c>
      <c r="H106">
        <v>9.7600000000000006E-2</v>
      </c>
      <c r="I106">
        <v>-1.9699999999999999E-2</v>
      </c>
      <c r="J106">
        <v>-7.6E-3</v>
      </c>
      <c r="K106" s="35">
        <f t="shared" si="22"/>
        <v>4.0271428571428264E-3</v>
      </c>
      <c r="L106" s="35">
        <f t="shared" si="23"/>
        <v>2.4957142857142858E-2</v>
      </c>
      <c r="M106" s="35">
        <f t="shared" si="23"/>
        <v>1.2857142857142859E-2</v>
      </c>
      <c r="N106">
        <v>0.1246</v>
      </c>
      <c r="O106">
        <v>-6.1000000000000004E-3</v>
      </c>
      <c r="P106">
        <v>-4.1999999999999997E-3</v>
      </c>
      <c r="Q106" s="35">
        <f t="shared" si="24"/>
        <v>1.5390714285714327E-2</v>
      </c>
      <c r="R106" s="35">
        <f t="shared" si="25"/>
        <v>1.1357142857142857E-2</v>
      </c>
      <c r="S106" s="35">
        <f t="shared" si="25"/>
        <v>1.0571428571428581E-3</v>
      </c>
      <c r="T106">
        <v>9.4299999999999995E-2</v>
      </c>
      <c r="U106">
        <v>-1.2800000000000001E-2</v>
      </c>
      <c r="V106">
        <v>4.0000000000000002E-4</v>
      </c>
      <c r="W106" s="35">
        <f t="shared" si="26"/>
        <v>9.3550000000000577E-3</v>
      </c>
      <c r="X106" s="35">
        <f t="shared" si="27"/>
        <v>1.8057142857142858E-2</v>
      </c>
      <c r="Y106" s="35">
        <f t="shared" si="27"/>
        <v>5.657142857142858E-3</v>
      </c>
      <c r="Z106">
        <v>7.0900000000000005E-2</v>
      </c>
      <c r="AA106">
        <v>-3.73E-2</v>
      </c>
      <c r="AB106">
        <v>1.37E-2</v>
      </c>
      <c r="AC106" s="35">
        <f t="shared" si="28"/>
        <v>6.8300000000000166E-3</v>
      </c>
      <c r="AD106" s="35">
        <f t="shared" si="29"/>
        <v>4.2557142857142856E-2</v>
      </c>
      <c r="AE106" s="35">
        <f t="shared" si="29"/>
        <v>1.895714285714286E-2</v>
      </c>
      <c r="AF106">
        <v>0.1145</v>
      </c>
      <c r="AG106">
        <v>-1.43E-2</v>
      </c>
      <c r="AH106">
        <v>-9.9000000000000008E-3</v>
      </c>
      <c r="AI106" s="35">
        <f t="shared" si="30"/>
        <v>7.7921428571428863E-3</v>
      </c>
      <c r="AJ106" s="35">
        <f t="shared" si="31"/>
        <v>1.9557142857142856E-2</v>
      </c>
      <c r="AK106" s="35">
        <f t="shared" si="31"/>
        <v>1.5157142857142859E-2</v>
      </c>
      <c r="AL106">
        <v>0.12330000000000001</v>
      </c>
      <c r="AM106">
        <v>-8.8000000000000005E-3</v>
      </c>
      <c r="AN106">
        <v>-2.0000000000000001E-4</v>
      </c>
      <c r="AO106" s="35">
        <f t="shared" si="32"/>
        <v>3.1956428571428566E-2</v>
      </c>
      <c r="AP106" s="35">
        <f t="shared" si="33"/>
        <v>1.4057142857142858E-2</v>
      </c>
      <c r="AQ106" s="35">
        <f t="shared" si="33"/>
        <v>5.0571428571428581E-3</v>
      </c>
      <c r="AR106">
        <v>5.1299999999999998E-2</v>
      </c>
      <c r="AS106">
        <v>-1.38E-2</v>
      </c>
      <c r="AT106">
        <v>2.0000000000000001E-4</v>
      </c>
      <c r="AU106" s="35">
        <f t="shared" si="34"/>
        <v>1.8142857142857127E-3</v>
      </c>
      <c r="AV106" s="35">
        <f t="shared" si="35"/>
        <v>1.9057142857142856E-2</v>
      </c>
      <c r="AW106" s="35">
        <f t="shared" si="35"/>
        <v>5.4571428571428575E-3</v>
      </c>
      <c r="AX106">
        <v>5.7299999999999997E-2</v>
      </c>
      <c r="AY106">
        <v>-9.11E-2</v>
      </c>
      <c r="AZ106">
        <v>-5.4000000000000003E-3</v>
      </c>
      <c r="BA106" s="35">
        <f t="shared" si="36"/>
        <v>2.1870000000000035E-2</v>
      </c>
      <c r="BB106" s="35">
        <f t="shared" si="37"/>
        <v>9.6357142857142863E-2</v>
      </c>
      <c r="BC106" s="35">
        <f t="shared" si="37"/>
        <v>1.0657142857142858E-2</v>
      </c>
    </row>
    <row r="107" spans="1:55" ht="15">
      <c r="A107" s="1">
        <v>101</v>
      </c>
      <c r="B107">
        <v>0.1094</v>
      </c>
      <c r="C107">
        <v>-1.5800000000000002E-2</v>
      </c>
      <c r="D107">
        <v>4.1000000000000003E-3</v>
      </c>
      <c r="E107" s="34">
        <f t="shared" si="19"/>
        <v>3.2207142857143406E-3</v>
      </c>
      <c r="F107" s="34">
        <f t="shared" si="20"/>
        <v>2.947857142857143E-2</v>
      </c>
      <c r="G107" s="34">
        <f t="shared" si="21"/>
        <v>9.357142857142859E-3</v>
      </c>
      <c r="H107">
        <v>8.8099999999999998E-2</v>
      </c>
      <c r="I107">
        <v>-1.26E-2</v>
      </c>
      <c r="J107">
        <v>-1.8E-3</v>
      </c>
      <c r="K107" s="35">
        <f t="shared" si="22"/>
        <v>5.4728571428571821E-3</v>
      </c>
      <c r="L107" s="35">
        <f t="shared" si="23"/>
        <v>1.7857142857142856E-2</v>
      </c>
      <c r="M107" s="35">
        <f t="shared" si="23"/>
        <v>3.4571428571428578E-3</v>
      </c>
      <c r="N107">
        <v>0.1205</v>
      </c>
      <c r="O107">
        <v>-7.7000000000000002E-3</v>
      </c>
      <c r="P107">
        <v>-3.5999999999999999E-3</v>
      </c>
      <c r="Q107" s="35">
        <f t="shared" si="24"/>
        <v>1.1290714285714321E-2</v>
      </c>
      <c r="R107" s="35">
        <f t="shared" si="25"/>
        <v>1.2957142857142858E-2</v>
      </c>
      <c r="S107" s="35">
        <f t="shared" si="25"/>
        <v>1.6571428571428579E-3</v>
      </c>
      <c r="T107">
        <v>0.1056</v>
      </c>
      <c r="U107">
        <v>-1.5699999999999999E-2</v>
      </c>
      <c r="V107">
        <v>2.7000000000000001E-3</v>
      </c>
      <c r="W107" s="35">
        <f t="shared" si="26"/>
        <v>1.9449999999999468E-3</v>
      </c>
      <c r="X107" s="35">
        <f t="shared" si="27"/>
        <v>2.0957142857142855E-2</v>
      </c>
      <c r="Y107" s="35">
        <f t="shared" si="27"/>
        <v>7.9571428571428571E-3</v>
      </c>
      <c r="Z107">
        <v>6.5500000000000003E-2</v>
      </c>
      <c r="AA107">
        <v>-3.9100000000000003E-2</v>
      </c>
      <c r="AB107">
        <v>1.4800000000000001E-2</v>
      </c>
      <c r="AC107" s="35">
        <f t="shared" si="28"/>
        <v>1.4300000000000146E-3</v>
      </c>
      <c r="AD107" s="35">
        <f t="shared" si="29"/>
        <v>4.4357142857142859E-2</v>
      </c>
      <c r="AE107" s="35">
        <f t="shared" si="29"/>
        <v>2.0057142857142857E-2</v>
      </c>
      <c r="AF107">
        <v>0.10979999999999999</v>
      </c>
      <c r="AG107">
        <v>-2.0299999999999999E-2</v>
      </c>
      <c r="AH107">
        <v>-1.03E-2</v>
      </c>
      <c r="AI107" s="35">
        <f t="shared" si="30"/>
        <v>3.0921428571428766E-3</v>
      </c>
      <c r="AJ107" s="35">
        <f t="shared" si="31"/>
        <v>2.5557142857142855E-2</v>
      </c>
      <c r="AK107" s="35">
        <f t="shared" si="31"/>
        <v>1.5557142857142858E-2</v>
      </c>
      <c r="AL107">
        <v>0.11509999999999999</v>
      </c>
      <c r="AM107">
        <v>-4.1000000000000003E-3</v>
      </c>
      <c r="AN107">
        <v>5.9999999999999995E-4</v>
      </c>
      <c r="AO107" s="35">
        <f t="shared" si="32"/>
        <v>2.3756428571428553E-2</v>
      </c>
      <c r="AP107" s="35">
        <f t="shared" si="33"/>
        <v>1.1571428571428575E-3</v>
      </c>
      <c r="AQ107" s="35">
        <f t="shared" si="33"/>
        <v>5.8571428571428576E-3</v>
      </c>
      <c r="AR107">
        <v>0.1055</v>
      </c>
      <c r="AS107">
        <v>3.2899999999999999E-2</v>
      </c>
      <c r="AT107">
        <v>-4.1000000000000003E-3</v>
      </c>
      <c r="AU107" s="35">
        <f t="shared" si="34"/>
        <v>5.2385714285714285E-2</v>
      </c>
      <c r="AV107" s="35">
        <f t="shared" si="35"/>
        <v>3.8157142857142855E-2</v>
      </c>
      <c r="AW107" s="35">
        <f t="shared" si="35"/>
        <v>1.1571428571428575E-3</v>
      </c>
      <c r="AX107">
        <v>7.8100000000000003E-2</v>
      </c>
      <c r="AY107">
        <v>-4.7600000000000003E-2</v>
      </c>
      <c r="AZ107">
        <v>-1E-3</v>
      </c>
      <c r="BA107" s="35">
        <f t="shared" si="36"/>
        <v>1.0700000000000293E-3</v>
      </c>
      <c r="BB107" s="35">
        <f t="shared" si="37"/>
        <v>5.2857142857142859E-2</v>
      </c>
      <c r="BC107" s="35">
        <f t="shared" si="37"/>
        <v>4.2571428571428578E-3</v>
      </c>
    </row>
    <row r="108" spans="1:55" ht="15">
      <c r="A108" s="1">
        <v>102</v>
      </c>
      <c r="B108">
        <v>0.1076</v>
      </c>
      <c r="C108">
        <v>-1.4500000000000001E-2</v>
      </c>
      <c r="D108">
        <v>1.1999999999999999E-3</v>
      </c>
      <c r="E108" s="34">
        <f t="shared" si="19"/>
        <v>5.0207142857143366E-3</v>
      </c>
      <c r="F108" s="34">
        <f t="shared" si="20"/>
        <v>2.8178571428571428E-2</v>
      </c>
      <c r="G108" s="34">
        <f t="shared" si="21"/>
        <v>6.4571428571428575E-3</v>
      </c>
      <c r="H108">
        <v>8.8400000000000006E-2</v>
      </c>
      <c r="I108">
        <v>-3.8999999999999998E-3</v>
      </c>
      <c r="J108">
        <v>2.5999999999999999E-3</v>
      </c>
      <c r="K108" s="35">
        <f t="shared" si="22"/>
        <v>5.1728571428571735E-3</v>
      </c>
      <c r="L108" s="35">
        <f t="shared" si="23"/>
        <v>1.357142857142858E-3</v>
      </c>
      <c r="M108" s="35">
        <f t="shared" si="23"/>
        <v>7.8571428571428577E-3</v>
      </c>
      <c r="N108">
        <v>0.1147</v>
      </c>
      <c r="O108">
        <v>-5.7000000000000002E-3</v>
      </c>
      <c r="P108">
        <v>-1.9E-3</v>
      </c>
      <c r="Q108" s="35">
        <f t="shared" si="24"/>
        <v>5.490714285714321E-3</v>
      </c>
      <c r="R108" s="35">
        <f t="shared" si="25"/>
        <v>1.0957142857142858E-2</v>
      </c>
      <c r="S108" s="35">
        <f t="shared" si="25"/>
        <v>3.357142857142858E-3</v>
      </c>
      <c r="T108">
        <v>9.3899999999999997E-2</v>
      </c>
      <c r="U108">
        <v>-1.06E-2</v>
      </c>
      <c r="V108">
        <v>4.1000000000000003E-3</v>
      </c>
      <c r="W108" s="35">
        <f t="shared" si="26"/>
        <v>9.7550000000000553E-3</v>
      </c>
      <c r="X108" s="35">
        <f t="shared" si="27"/>
        <v>1.5857142857142858E-2</v>
      </c>
      <c r="Y108" s="35">
        <f t="shared" si="27"/>
        <v>9.357142857142859E-3</v>
      </c>
      <c r="Z108">
        <v>6.7599999999999993E-2</v>
      </c>
      <c r="AA108">
        <v>-1.43E-2</v>
      </c>
      <c r="AB108">
        <v>1.6799999999999999E-2</v>
      </c>
      <c r="AC108" s="35">
        <f t="shared" si="28"/>
        <v>3.5300000000000054E-3</v>
      </c>
      <c r="AD108" s="35">
        <f t="shared" si="29"/>
        <v>1.9557142857142856E-2</v>
      </c>
      <c r="AE108" s="35">
        <f t="shared" si="29"/>
        <v>2.2057142857142858E-2</v>
      </c>
      <c r="AF108">
        <v>0.1066</v>
      </c>
      <c r="AG108">
        <v>-7.1999999999999998E-3</v>
      </c>
      <c r="AH108">
        <v>-1.2200000000000001E-2</v>
      </c>
      <c r="AI108" s="35">
        <f t="shared" si="30"/>
        <v>1.0785714285711789E-4</v>
      </c>
      <c r="AJ108" s="35">
        <f t="shared" si="31"/>
        <v>1.2457142857142858E-2</v>
      </c>
      <c r="AK108" s="35">
        <f t="shared" si="31"/>
        <v>1.7457142857142859E-2</v>
      </c>
      <c r="AL108">
        <v>9.8199999999999996E-2</v>
      </c>
      <c r="AM108">
        <v>-4.0000000000000001E-3</v>
      </c>
      <c r="AN108">
        <v>-8.9999999999999998E-4</v>
      </c>
      <c r="AO108" s="35">
        <f t="shared" si="32"/>
        <v>6.856428571428555E-3</v>
      </c>
      <c r="AP108" s="35">
        <f t="shared" si="33"/>
        <v>1.2571428571428577E-3</v>
      </c>
      <c r="AQ108" s="35">
        <f t="shared" si="33"/>
        <v>4.357142857142858E-3</v>
      </c>
      <c r="AR108">
        <v>7.5899999999999995E-2</v>
      </c>
      <c r="AS108">
        <v>2.3699999999999999E-2</v>
      </c>
      <c r="AT108">
        <v>-1.38E-2</v>
      </c>
      <c r="AU108" s="35">
        <f t="shared" si="34"/>
        <v>2.2785714285714284E-2</v>
      </c>
      <c r="AV108" s="35">
        <f t="shared" si="35"/>
        <v>2.8957142857142855E-2</v>
      </c>
      <c r="AW108" s="35">
        <f t="shared" si="35"/>
        <v>1.9057142857142856E-2</v>
      </c>
      <c r="AX108">
        <v>5.9799999999999999E-2</v>
      </c>
      <c r="AY108">
        <v>-6.6600000000000006E-2</v>
      </c>
      <c r="AZ108">
        <v>9.5999999999999992E-3</v>
      </c>
      <c r="BA108" s="35">
        <f t="shared" si="36"/>
        <v>1.9370000000000033E-2</v>
      </c>
      <c r="BB108" s="35">
        <f t="shared" si="37"/>
        <v>7.1857142857142869E-2</v>
      </c>
      <c r="BC108" s="35">
        <f t="shared" si="37"/>
        <v>1.4857142857142857E-2</v>
      </c>
    </row>
    <row r="109" spans="1:55" ht="15">
      <c r="A109" s="1">
        <v>103</v>
      </c>
      <c r="B109">
        <v>0.1125</v>
      </c>
      <c r="C109">
        <v>-9.7999999999999997E-3</v>
      </c>
      <c r="D109">
        <v>-5.0000000000000001E-3</v>
      </c>
      <c r="E109" s="34">
        <f t="shared" si="19"/>
        <v>1.2071428571433507E-4</v>
      </c>
      <c r="F109" s="34">
        <f t="shared" si="20"/>
        <v>3.8785714285714274E-3</v>
      </c>
      <c r="G109" s="34">
        <f t="shared" si="21"/>
        <v>2.5714285714285769E-4</v>
      </c>
      <c r="H109">
        <v>9.0300000000000005E-2</v>
      </c>
      <c r="I109">
        <v>-4.3E-3</v>
      </c>
      <c r="J109">
        <v>5.9999999999999995E-4</v>
      </c>
      <c r="K109" s="35">
        <f t="shared" si="22"/>
        <v>3.2728571428571746E-3</v>
      </c>
      <c r="L109" s="35">
        <f t="shared" si="23"/>
        <v>9.5714285714285779E-4</v>
      </c>
      <c r="M109" s="35">
        <f t="shared" si="23"/>
        <v>5.8571428571428576E-3</v>
      </c>
      <c r="N109">
        <v>0.1116</v>
      </c>
      <c r="O109">
        <v>-4.5999999999999999E-3</v>
      </c>
      <c r="P109">
        <v>2.8E-3</v>
      </c>
      <c r="Q109" s="35">
        <f t="shared" si="24"/>
        <v>2.3907142857143293E-3</v>
      </c>
      <c r="R109" s="35">
        <f t="shared" si="25"/>
        <v>6.5714285714285788E-4</v>
      </c>
      <c r="S109" s="35">
        <f t="shared" si="25"/>
        <v>8.0571428571428582E-3</v>
      </c>
      <c r="T109">
        <v>9.7600000000000006E-2</v>
      </c>
      <c r="U109">
        <v>-9.9000000000000008E-3</v>
      </c>
      <c r="V109">
        <v>2E-3</v>
      </c>
      <c r="W109" s="35">
        <f t="shared" si="26"/>
        <v>6.0550000000000465E-3</v>
      </c>
      <c r="X109" s="35">
        <f t="shared" si="27"/>
        <v>1.5157142857142859E-2</v>
      </c>
      <c r="Y109" s="35">
        <f t="shared" si="27"/>
        <v>7.2571428571428578E-3</v>
      </c>
      <c r="Z109">
        <v>6.6100000000000006E-2</v>
      </c>
      <c r="AA109">
        <v>1.0699999999999999E-2</v>
      </c>
      <c r="AB109">
        <v>4.4999999999999997E-3</v>
      </c>
      <c r="AC109" s="35">
        <f t="shared" si="28"/>
        <v>2.0300000000000179E-3</v>
      </c>
      <c r="AD109" s="35">
        <f t="shared" si="29"/>
        <v>1.5957142857142857E-2</v>
      </c>
      <c r="AE109" s="35">
        <f t="shared" si="29"/>
        <v>9.7571428571428566E-3</v>
      </c>
      <c r="AF109">
        <v>0.10730000000000001</v>
      </c>
      <c r="AG109">
        <v>-1.9199999999999998E-2</v>
      </c>
      <c r="AH109">
        <v>-1.44E-2</v>
      </c>
      <c r="AI109" s="35">
        <f t="shared" si="30"/>
        <v>5.9214285714288828E-4</v>
      </c>
      <c r="AJ109" s="35">
        <f t="shared" si="31"/>
        <v>2.4457142857142858E-2</v>
      </c>
      <c r="AK109" s="35">
        <f t="shared" si="31"/>
        <v>1.9657142857142859E-2</v>
      </c>
      <c r="AL109">
        <v>0.1024</v>
      </c>
      <c r="AM109">
        <v>-2.9999999999999997E-4</v>
      </c>
      <c r="AN109">
        <v>-3.3E-3</v>
      </c>
      <c r="AO109" s="35">
        <f t="shared" si="32"/>
        <v>1.1056428571428564E-2</v>
      </c>
      <c r="AP109" s="35">
        <f t="shared" si="33"/>
        <v>4.9571428571428579E-3</v>
      </c>
      <c r="AQ109" s="35">
        <f t="shared" si="33"/>
        <v>1.9571428571428578E-3</v>
      </c>
      <c r="AR109">
        <v>6.7799999999999999E-2</v>
      </c>
      <c r="AS109">
        <v>1.0999999999999999E-2</v>
      </c>
      <c r="AT109">
        <v>5.9999999999999995E-4</v>
      </c>
      <c r="AU109" s="35">
        <f t="shared" si="34"/>
        <v>1.4685714285714288E-2</v>
      </c>
      <c r="AV109" s="35">
        <f t="shared" si="35"/>
        <v>1.6257142857142859E-2</v>
      </c>
      <c r="AW109" s="35">
        <f t="shared" si="35"/>
        <v>5.8571428571428576E-3</v>
      </c>
      <c r="AX109">
        <v>5.3800000000000001E-2</v>
      </c>
      <c r="AY109">
        <v>-1.8800000000000001E-2</v>
      </c>
      <c r="AZ109">
        <v>1.0500000000000001E-2</v>
      </c>
      <c r="BA109" s="35">
        <f t="shared" si="36"/>
        <v>2.5370000000000031E-2</v>
      </c>
      <c r="BB109" s="35">
        <f t="shared" si="37"/>
        <v>2.405714285714286E-2</v>
      </c>
      <c r="BC109" s="35">
        <f t="shared" si="37"/>
        <v>1.5757142857142858E-2</v>
      </c>
    </row>
    <row r="110" spans="1:55" ht="15">
      <c r="A110" s="1">
        <v>104</v>
      </c>
      <c r="B110">
        <v>0.1106</v>
      </c>
      <c r="C110">
        <v>-2.1399999999999999E-2</v>
      </c>
      <c r="D110">
        <v>-6.3E-3</v>
      </c>
      <c r="E110" s="34">
        <f t="shared" si="19"/>
        <v>2.020714285714334E-3</v>
      </c>
      <c r="F110" s="34">
        <f t="shared" si="20"/>
        <v>3.5078571428571424E-2</v>
      </c>
      <c r="G110" s="34">
        <f t="shared" si="21"/>
        <v>1.1557142857142858E-2</v>
      </c>
      <c r="H110">
        <v>9.4299999999999995E-2</v>
      </c>
      <c r="I110">
        <v>-7.4999999999999997E-3</v>
      </c>
      <c r="J110">
        <v>-9.5999999999999992E-3</v>
      </c>
      <c r="K110" s="35">
        <f t="shared" si="22"/>
        <v>7.2714285714281512E-4</v>
      </c>
      <c r="L110" s="35">
        <f t="shared" si="23"/>
        <v>1.2757142857142858E-2</v>
      </c>
      <c r="M110" s="35">
        <f t="shared" si="23"/>
        <v>1.4857142857142857E-2</v>
      </c>
      <c r="N110">
        <v>0.1152</v>
      </c>
      <c r="O110">
        <v>-5.7000000000000002E-3</v>
      </c>
      <c r="P110">
        <v>3.3999999999999998E-3</v>
      </c>
      <c r="Q110" s="35">
        <f t="shared" si="24"/>
        <v>5.9907142857143214E-3</v>
      </c>
      <c r="R110" s="35">
        <f t="shared" si="25"/>
        <v>1.0957142857142858E-2</v>
      </c>
      <c r="S110" s="35">
        <f t="shared" si="25"/>
        <v>8.657142857142858E-3</v>
      </c>
      <c r="T110">
        <v>9.6699999999999994E-2</v>
      </c>
      <c r="U110">
        <v>-5.5999999999999999E-3</v>
      </c>
      <c r="V110">
        <v>1.6000000000000001E-3</v>
      </c>
      <c r="W110" s="35">
        <f t="shared" si="26"/>
        <v>6.9550000000000584E-3</v>
      </c>
      <c r="X110" s="35">
        <f t="shared" si="27"/>
        <v>1.0857142857142857E-2</v>
      </c>
      <c r="Y110" s="35">
        <f t="shared" si="27"/>
        <v>6.8571428571428577E-3</v>
      </c>
      <c r="Z110">
        <v>3.73E-2</v>
      </c>
      <c r="AA110">
        <v>-3.7000000000000002E-3</v>
      </c>
      <c r="AB110">
        <v>1.6000000000000001E-3</v>
      </c>
      <c r="AC110" s="35">
        <f t="shared" si="28"/>
        <v>2.6769999999999988E-2</v>
      </c>
      <c r="AD110" s="35">
        <f t="shared" si="29"/>
        <v>1.5571428571428576E-3</v>
      </c>
      <c r="AE110" s="35">
        <f t="shared" si="29"/>
        <v>6.8571428571428577E-3</v>
      </c>
      <c r="AF110">
        <v>0.1109</v>
      </c>
      <c r="AG110">
        <v>-1.6400000000000001E-2</v>
      </c>
      <c r="AH110">
        <v>-1.5100000000000001E-2</v>
      </c>
      <c r="AI110" s="35">
        <f t="shared" si="30"/>
        <v>4.1921428571428804E-3</v>
      </c>
      <c r="AJ110" s="35">
        <f t="shared" si="31"/>
        <v>2.1657142857142861E-2</v>
      </c>
      <c r="AK110" s="35">
        <f t="shared" si="31"/>
        <v>2.0357142857142858E-2</v>
      </c>
      <c r="AL110">
        <v>0.1111</v>
      </c>
      <c r="AM110">
        <v>-1.5900000000000001E-2</v>
      </c>
      <c r="AN110">
        <v>-4.8999999999999998E-3</v>
      </c>
      <c r="AO110" s="35">
        <f t="shared" si="32"/>
        <v>1.9756428571428564E-2</v>
      </c>
      <c r="AP110" s="35">
        <f t="shared" si="33"/>
        <v>2.115714285714286E-2</v>
      </c>
      <c r="AQ110" s="35">
        <f t="shared" si="33"/>
        <v>3.5714285714285796E-4</v>
      </c>
      <c r="AR110">
        <v>4.7500000000000001E-2</v>
      </c>
      <c r="AS110">
        <v>1.18E-2</v>
      </c>
      <c r="AT110">
        <v>2.9999999999999997E-4</v>
      </c>
      <c r="AU110" s="35">
        <f t="shared" si="34"/>
        <v>5.6142857142857105E-3</v>
      </c>
      <c r="AV110" s="35">
        <f t="shared" si="35"/>
        <v>1.7057142857142858E-2</v>
      </c>
      <c r="AW110" s="35">
        <f t="shared" si="35"/>
        <v>5.5571428571428577E-3</v>
      </c>
      <c r="AX110">
        <v>7.6700000000000004E-2</v>
      </c>
      <c r="AY110">
        <v>-6.2799999999999995E-2</v>
      </c>
      <c r="AZ110">
        <v>-2.8999999999999998E-3</v>
      </c>
      <c r="BA110" s="35">
        <f t="shared" si="36"/>
        <v>2.4700000000000277E-3</v>
      </c>
      <c r="BB110" s="35">
        <f t="shared" si="37"/>
        <v>6.8057142857142858E-2</v>
      </c>
      <c r="BC110" s="35">
        <f t="shared" si="37"/>
        <v>2.357142857142858E-3</v>
      </c>
    </row>
    <row r="111" spans="1:55" ht="15">
      <c r="A111" s="1">
        <v>105</v>
      </c>
      <c r="B111">
        <v>0.11609999999999999</v>
      </c>
      <c r="C111">
        <v>-1.29E-2</v>
      </c>
      <c r="D111">
        <v>-3.3999999999999998E-3</v>
      </c>
      <c r="E111" s="34">
        <f t="shared" si="19"/>
        <v>3.479285714285657E-3</v>
      </c>
      <c r="F111" s="34">
        <f t="shared" si="20"/>
        <v>7.7857142857142708E-4</v>
      </c>
      <c r="G111" s="34">
        <f t="shared" si="21"/>
        <v>1.857142857142858E-3</v>
      </c>
      <c r="H111">
        <v>7.6100000000000001E-2</v>
      </c>
      <c r="I111">
        <v>-8.6999999999999994E-3</v>
      </c>
      <c r="J111">
        <v>-9.1000000000000004E-3</v>
      </c>
      <c r="K111" s="35">
        <f t="shared" si="22"/>
        <v>1.7472857142857179E-2</v>
      </c>
      <c r="L111" s="35">
        <f t="shared" si="23"/>
        <v>1.3957142857142857E-2</v>
      </c>
      <c r="M111" s="35">
        <f t="shared" si="23"/>
        <v>1.4357142857142858E-2</v>
      </c>
      <c r="N111">
        <v>0.1113</v>
      </c>
      <c r="O111">
        <v>-2.7000000000000001E-3</v>
      </c>
      <c r="P111">
        <v>8.0999999999999996E-3</v>
      </c>
      <c r="Q111" s="35">
        <f t="shared" si="24"/>
        <v>2.0907142857143207E-3</v>
      </c>
      <c r="R111" s="35">
        <f t="shared" si="25"/>
        <v>2.5571428571428577E-3</v>
      </c>
      <c r="S111" s="35">
        <f t="shared" si="25"/>
        <v>1.3357142857142857E-2</v>
      </c>
      <c r="T111">
        <v>0.1003</v>
      </c>
      <c r="U111">
        <v>-1.32E-2</v>
      </c>
      <c r="V111">
        <v>1.6999999999999999E-3</v>
      </c>
      <c r="W111" s="35">
        <f t="shared" si="26"/>
        <v>3.3550000000000524E-3</v>
      </c>
      <c r="X111" s="35">
        <f t="shared" si="27"/>
        <v>1.8457142857142859E-2</v>
      </c>
      <c r="Y111" s="35">
        <f t="shared" si="27"/>
        <v>6.9571428571428579E-3</v>
      </c>
      <c r="Z111">
        <v>4.87E-2</v>
      </c>
      <c r="AA111">
        <v>1E-4</v>
      </c>
      <c r="AB111">
        <v>-1.8E-3</v>
      </c>
      <c r="AC111" s="35">
        <f t="shared" si="28"/>
        <v>1.5369999999999988E-2</v>
      </c>
      <c r="AD111" s="35">
        <f t="shared" si="29"/>
        <v>5.3571428571428581E-3</v>
      </c>
      <c r="AE111" s="35">
        <f t="shared" si="29"/>
        <v>3.4571428571428578E-3</v>
      </c>
      <c r="AF111">
        <v>0.1134</v>
      </c>
      <c r="AG111">
        <v>-2.2599999999999999E-2</v>
      </c>
      <c r="AH111">
        <v>-1.4500000000000001E-2</v>
      </c>
      <c r="AI111" s="35">
        <f t="shared" si="30"/>
        <v>6.6921428571428826E-3</v>
      </c>
      <c r="AJ111" s="35">
        <f t="shared" si="31"/>
        <v>2.7857142857142858E-2</v>
      </c>
      <c r="AK111" s="35">
        <f t="shared" si="31"/>
        <v>1.9757142857142859E-2</v>
      </c>
      <c r="AL111">
        <v>8.8300000000000003E-2</v>
      </c>
      <c r="AM111">
        <v>1E-4</v>
      </c>
      <c r="AN111">
        <v>1.1999999999999999E-3</v>
      </c>
      <c r="AO111" s="35">
        <f t="shared" si="32"/>
        <v>3.0435714285714371E-3</v>
      </c>
      <c r="AP111" s="35">
        <f t="shared" si="33"/>
        <v>5.3571428571428581E-3</v>
      </c>
      <c r="AQ111" s="35">
        <f t="shared" si="33"/>
        <v>6.4571428571428575E-3</v>
      </c>
      <c r="AR111">
        <v>4.5100000000000001E-2</v>
      </c>
      <c r="AS111">
        <v>-1.1599999999999999E-2</v>
      </c>
      <c r="AT111">
        <v>-1.32E-2</v>
      </c>
      <c r="AU111" s="35">
        <f t="shared" si="34"/>
        <v>8.0142857142857099E-3</v>
      </c>
      <c r="AV111" s="35">
        <f t="shared" si="35"/>
        <v>1.6857142857142855E-2</v>
      </c>
      <c r="AW111" s="35">
        <f t="shared" si="35"/>
        <v>1.8457142857142859E-2</v>
      </c>
      <c r="AX111">
        <v>8.5500000000000007E-2</v>
      </c>
      <c r="AY111">
        <v>-4.6199999999999998E-2</v>
      </c>
      <c r="AZ111">
        <v>-1.3299999999999999E-2</v>
      </c>
      <c r="BA111" s="35">
        <f t="shared" si="36"/>
        <v>6.3299999999999745E-3</v>
      </c>
      <c r="BB111" s="35">
        <f t="shared" si="37"/>
        <v>5.1457142857142854E-2</v>
      </c>
      <c r="BC111" s="35">
        <f t="shared" si="37"/>
        <v>1.8557142857142855E-2</v>
      </c>
    </row>
    <row r="112" spans="1:55" ht="15">
      <c r="A112" s="1">
        <v>106</v>
      </c>
      <c r="B112">
        <v>0.1236</v>
      </c>
      <c r="C112">
        <v>-1.5599999999999999E-2</v>
      </c>
      <c r="D112">
        <v>-4.4999999999999997E-3</v>
      </c>
      <c r="E112" s="34">
        <f t="shared" si="19"/>
        <v>1.0979285714285664E-2</v>
      </c>
      <c r="F112" s="34">
        <f t="shared" si="20"/>
        <v>2.9278571428571425E-2</v>
      </c>
      <c r="G112" s="34">
        <f t="shared" si="21"/>
        <v>7.5714285714285814E-4</v>
      </c>
      <c r="H112">
        <v>8.6800000000000002E-2</v>
      </c>
      <c r="I112">
        <v>-8.2000000000000007E-3</v>
      </c>
      <c r="J112">
        <v>-7.1999999999999998E-3</v>
      </c>
      <c r="K112" s="35">
        <f t="shared" si="22"/>
        <v>6.7728571428571777E-3</v>
      </c>
      <c r="L112" s="35">
        <f t="shared" si="23"/>
        <v>1.3457142857142858E-2</v>
      </c>
      <c r="M112" s="35">
        <f t="shared" si="23"/>
        <v>1.2457142857142858E-2</v>
      </c>
      <c r="N112">
        <v>0.11269999999999999</v>
      </c>
      <c r="O112">
        <v>-2.2000000000000001E-3</v>
      </c>
      <c r="P112">
        <v>6.1000000000000004E-3</v>
      </c>
      <c r="Q112" s="35">
        <f t="shared" si="24"/>
        <v>3.4907142857143192E-3</v>
      </c>
      <c r="R112" s="35">
        <f t="shared" si="25"/>
        <v>3.0571428571428577E-3</v>
      </c>
      <c r="S112" s="35">
        <f t="shared" si="25"/>
        <v>1.1357142857142857E-2</v>
      </c>
      <c r="T112">
        <v>9.8900000000000002E-2</v>
      </c>
      <c r="U112">
        <v>-1.8200000000000001E-2</v>
      </c>
      <c r="V112">
        <v>-1.8E-3</v>
      </c>
      <c r="W112" s="35">
        <f t="shared" si="26"/>
        <v>4.7550000000000509E-3</v>
      </c>
      <c r="X112" s="35">
        <f t="shared" si="27"/>
        <v>2.3457142857142857E-2</v>
      </c>
      <c r="Y112" s="35">
        <f t="shared" si="27"/>
        <v>3.4571428571428578E-3</v>
      </c>
      <c r="Z112">
        <v>5.2400000000000002E-2</v>
      </c>
      <c r="AA112">
        <v>-1.15E-2</v>
      </c>
      <c r="AB112">
        <v>-8.0999999999999996E-3</v>
      </c>
      <c r="AC112" s="35">
        <f t="shared" si="28"/>
        <v>1.1669999999999986E-2</v>
      </c>
      <c r="AD112" s="35">
        <f t="shared" si="29"/>
        <v>1.6757142857142859E-2</v>
      </c>
      <c r="AE112" s="35">
        <f t="shared" si="29"/>
        <v>1.3357142857142857E-2</v>
      </c>
      <c r="AF112">
        <v>0.1158</v>
      </c>
      <c r="AG112">
        <v>-2.4400000000000002E-2</v>
      </c>
      <c r="AH112">
        <v>-1.17E-2</v>
      </c>
      <c r="AI112" s="35">
        <f t="shared" si="30"/>
        <v>9.092142857142882E-3</v>
      </c>
      <c r="AJ112" s="35">
        <f t="shared" si="31"/>
        <v>2.9657142857142861E-2</v>
      </c>
      <c r="AK112" s="35">
        <f t="shared" si="31"/>
        <v>1.6957142857142858E-2</v>
      </c>
      <c r="AL112">
        <v>8.8099999999999998E-2</v>
      </c>
      <c r="AM112">
        <v>1.11E-2</v>
      </c>
      <c r="AN112">
        <v>3.3999999999999998E-3</v>
      </c>
      <c r="AO112" s="35">
        <f t="shared" si="32"/>
        <v>3.2435714285714429E-3</v>
      </c>
      <c r="AP112" s="35">
        <f t="shared" si="33"/>
        <v>1.6357142857142858E-2</v>
      </c>
      <c r="AQ112" s="35">
        <f t="shared" si="33"/>
        <v>8.657142857142858E-3</v>
      </c>
      <c r="AR112">
        <v>5.5800000000000002E-2</v>
      </c>
      <c r="AS112">
        <v>8.3000000000000001E-3</v>
      </c>
      <c r="AT112">
        <v>-1.9800000000000002E-2</v>
      </c>
      <c r="AU112" s="35">
        <f t="shared" si="34"/>
        <v>2.6857142857142913E-3</v>
      </c>
      <c r="AV112" s="35">
        <f t="shared" si="35"/>
        <v>1.3557142857142858E-2</v>
      </c>
      <c r="AW112" s="35">
        <f t="shared" si="35"/>
        <v>2.5057142857142861E-2</v>
      </c>
      <c r="AX112">
        <v>7.3599999999999999E-2</v>
      </c>
      <c r="AY112">
        <v>-5.2600000000000001E-2</v>
      </c>
      <c r="AZ112">
        <v>-1.6500000000000001E-2</v>
      </c>
      <c r="BA112" s="35">
        <f t="shared" si="36"/>
        <v>5.5700000000000333E-3</v>
      </c>
      <c r="BB112" s="35">
        <f t="shared" si="37"/>
        <v>5.7857142857142857E-2</v>
      </c>
      <c r="BC112" s="35">
        <f t="shared" si="37"/>
        <v>2.1757142857142857E-2</v>
      </c>
    </row>
    <row r="113" spans="1:55" ht="15">
      <c r="A113" s="1">
        <v>107</v>
      </c>
      <c r="B113">
        <v>0.1132</v>
      </c>
      <c r="C113">
        <v>-1.3299999999999999E-2</v>
      </c>
      <c r="D113">
        <v>-3.8999999999999998E-3</v>
      </c>
      <c r="E113" s="34">
        <f t="shared" si="19"/>
        <v>5.7928571428565723E-4</v>
      </c>
      <c r="F113" s="34">
        <f t="shared" si="20"/>
        <v>3.7857142857142777E-4</v>
      </c>
      <c r="G113" s="34">
        <f t="shared" si="21"/>
        <v>1.357142857142858E-3</v>
      </c>
      <c r="H113">
        <v>8.48E-2</v>
      </c>
      <c r="I113">
        <v>-1.2200000000000001E-2</v>
      </c>
      <c r="J113">
        <v>-7.7999999999999996E-3</v>
      </c>
      <c r="K113" s="35">
        <f t="shared" si="22"/>
        <v>8.7728571428571794E-3</v>
      </c>
      <c r="L113" s="35">
        <f t="shared" si="23"/>
        <v>1.7457142857142859E-2</v>
      </c>
      <c r="M113" s="35">
        <f t="shared" si="23"/>
        <v>1.3057142857142857E-2</v>
      </c>
      <c r="N113">
        <v>0.1148</v>
      </c>
      <c r="O113">
        <v>5.0000000000000001E-4</v>
      </c>
      <c r="P113">
        <v>4.1999999999999997E-3</v>
      </c>
      <c r="Q113" s="35">
        <f t="shared" si="24"/>
        <v>5.5907142857143238E-3</v>
      </c>
      <c r="R113" s="35">
        <f t="shared" si="25"/>
        <v>5.7571428571428582E-3</v>
      </c>
      <c r="S113" s="35">
        <f t="shared" si="25"/>
        <v>9.4571428571428584E-3</v>
      </c>
      <c r="T113">
        <v>0.1038</v>
      </c>
      <c r="U113">
        <v>-2.24E-2</v>
      </c>
      <c r="V113">
        <v>-5.5999999999999999E-3</v>
      </c>
      <c r="W113" s="35">
        <f t="shared" si="26"/>
        <v>1.4499999999995072E-4</v>
      </c>
      <c r="X113" s="35">
        <f t="shared" si="27"/>
        <v>2.7657142857142859E-2</v>
      </c>
      <c r="Y113" s="35">
        <f t="shared" si="27"/>
        <v>1.0857142857142857E-2</v>
      </c>
      <c r="Z113">
        <v>5.16E-2</v>
      </c>
      <c r="AA113">
        <v>1.1999999999999999E-3</v>
      </c>
      <c r="AB113">
        <v>-2.7000000000000001E-3</v>
      </c>
      <c r="AC113" s="35">
        <f t="shared" si="28"/>
        <v>1.2469999999999988E-2</v>
      </c>
      <c r="AD113" s="35">
        <f t="shared" si="29"/>
        <v>6.4571428571428575E-3</v>
      </c>
      <c r="AE113" s="35">
        <f t="shared" si="29"/>
        <v>2.5571428571428577E-3</v>
      </c>
      <c r="AF113">
        <v>0.1157</v>
      </c>
      <c r="AG113">
        <v>-1.9099999999999999E-2</v>
      </c>
      <c r="AH113">
        <v>-1.12E-2</v>
      </c>
      <c r="AI113" s="35">
        <f t="shared" si="30"/>
        <v>8.9921428571428791E-3</v>
      </c>
      <c r="AJ113" s="35">
        <f t="shared" si="31"/>
        <v>2.4357142857142855E-2</v>
      </c>
      <c r="AK113" s="35">
        <f t="shared" si="31"/>
        <v>1.6457142857142858E-2</v>
      </c>
      <c r="AL113">
        <v>0.10489999999999999</v>
      </c>
      <c r="AM113">
        <v>6.8999999999999999E-3</v>
      </c>
      <c r="AN113">
        <v>7.6E-3</v>
      </c>
      <c r="AO113" s="35">
        <f t="shared" si="32"/>
        <v>1.3556428571428553E-2</v>
      </c>
      <c r="AP113" s="35">
        <f t="shared" si="33"/>
        <v>1.2157142857142858E-2</v>
      </c>
      <c r="AQ113" s="35">
        <f t="shared" si="33"/>
        <v>1.2857142857142859E-2</v>
      </c>
      <c r="AR113">
        <v>5.8200000000000002E-2</v>
      </c>
      <c r="AS113">
        <v>-0.01</v>
      </c>
      <c r="AT113">
        <v>-1.8100000000000002E-2</v>
      </c>
      <c r="AU113" s="35">
        <f t="shared" si="34"/>
        <v>5.0857142857142906E-3</v>
      </c>
      <c r="AV113" s="35">
        <f t="shared" si="35"/>
        <v>1.5257142857142858E-2</v>
      </c>
      <c r="AW113" s="35">
        <f t="shared" si="35"/>
        <v>2.3357142857142861E-2</v>
      </c>
      <c r="AX113">
        <v>8.1600000000000006E-2</v>
      </c>
      <c r="AY113">
        <v>-7.2400000000000006E-2</v>
      </c>
      <c r="AZ113">
        <v>-2E-3</v>
      </c>
      <c r="BA113" s="35">
        <f t="shared" si="36"/>
        <v>2.4299999999999738E-3</v>
      </c>
      <c r="BB113" s="35">
        <f t="shared" si="37"/>
        <v>7.7657142857142869E-2</v>
      </c>
      <c r="BC113" s="35">
        <f t="shared" si="37"/>
        <v>3.2571428571428578E-3</v>
      </c>
    </row>
    <row r="114" spans="1:55" ht="15">
      <c r="A114" s="1">
        <v>108</v>
      </c>
      <c r="B114">
        <v>0.1177</v>
      </c>
      <c r="C114">
        <v>-2.07E-2</v>
      </c>
      <c r="D114">
        <v>-8.9999999999999998E-4</v>
      </c>
      <c r="E114" s="34">
        <f t="shared" si="19"/>
        <v>5.0792857142856612E-3</v>
      </c>
      <c r="F114" s="34">
        <f t="shared" si="20"/>
        <v>3.4378571428571425E-2</v>
      </c>
      <c r="G114" s="34">
        <f t="shared" si="21"/>
        <v>4.357142857142858E-3</v>
      </c>
      <c r="H114">
        <v>0.1129</v>
      </c>
      <c r="I114">
        <v>1.9900000000000001E-2</v>
      </c>
      <c r="J114">
        <v>-9.4999999999999998E-3</v>
      </c>
      <c r="K114" s="35">
        <f t="shared" si="22"/>
        <v>1.9327142857142821E-2</v>
      </c>
      <c r="L114" s="35">
        <f t="shared" si="23"/>
        <v>2.5157142857142857E-2</v>
      </c>
      <c r="M114" s="35">
        <f t="shared" si="23"/>
        <v>1.4757142857142858E-2</v>
      </c>
      <c r="N114">
        <v>0.11260000000000001</v>
      </c>
      <c r="O114">
        <v>-8.2000000000000007E-3</v>
      </c>
      <c r="P114">
        <v>2.9999999999999997E-4</v>
      </c>
      <c r="Q114" s="35">
        <f t="shared" si="24"/>
        <v>3.3907142857143302E-3</v>
      </c>
      <c r="R114" s="35">
        <f t="shared" si="25"/>
        <v>1.3457142857142858E-2</v>
      </c>
      <c r="S114" s="35">
        <f t="shared" si="25"/>
        <v>5.5571428571428577E-3</v>
      </c>
      <c r="T114">
        <v>0.1072</v>
      </c>
      <c r="U114">
        <v>-1.34E-2</v>
      </c>
      <c r="V114">
        <v>-4.7999999999999996E-3</v>
      </c>
      <c r="W114" s="35">
        <f t="shared" si="26"/>
        <v>3.544999999999951E-3</v>
      </c>
      <c r="X114" s="35">
        <f t="shared" si="27"/>
        <v>1.8657142857142858E-2</v>
      </c>
      <c r="Y114" s="35">
        <f t="shared" si="27"/>
        <v>4.5714285714285822E-4</v>
      </c>
      <c r="Z114">
        <v>5.9200000000000003E-2</v>
      </c>
      <c r="AA114">
        <v>-4.4999999999999997E-3</v>
      </c>
      <c r="AB114">
        <v>1E-3</v>
      </c>
      <c r="AC114" s="35">
        <f t="shared" si="28"/>
        <v>4.8699999999999855E-3</v>
      </c>
      <c r="AD114" s="35">
        <f t="shared" si="29"/>
        <v>7.5714285714285814E-4</v>
      </c>
      <c r="AE114" s="35">
        <f t="shared" si="29"/>
        <v>6.2571428571428578E-3</v>
      </c>
      <c r="AF114">
        <v>0.1129</v>
      </c>
      <c r="AG114">
        <v>-1.52E-2</v>
      </c>
      <c r="AH114">
        <v>-1.4500000000000001E-2</v>
      </c>
      <c r="AI114" s="35">
        <f t="shared" si="30"/>
        <v>6.1921428571428822E-3</v>
      </c>
      <c r="AJ114" s="35">
        <f t="shared" si="31"/>
        <v>2.0457142857142858E-2</v>
      </c>
      <c r="AK114" s="35">
        <f t="shared" si="31"/>
        <v>1.9757142857142859E-2</v>
      </c>
      <c r="AL114">
        <v>7.4700000000000003E-2</v>
      </c>
      <c r="AM114">
        <v>1.0800000000000001E-2</v>
      </c>
      <c r="AN114">
        <v>-3.0999999999999999E-3</v>
      </c>
      <c r="AO114" s="35">
        <f t="shared" si="32"/>
        <v>1.6643571428571438E-2</v>
      </c>
      <c r="AP114" s="35">
        <f t="shared" si="33"/>
        <v>1.605714285714286E-2</v>
      </c>
      <c r="AQ114" s="35">
        <f t="shared" si="33"/>
        <v>2.1571428571428579E-3</v>
      </c>
      <c r="AR114">
        <v>5.8599999999999999E-2</v>
      </c>
      <c r="AS114">
        <v>-4.2500000000000003E-2</v>
      </c>
      <c r="AT114">
        <v>-3.5999999999999999E-3</v>
      </c>
      <c r="AU114" s="35">
        <f t="shared" si="34"/>
        <v>5.4857142857142882E-3</v>
      </c>
      <c r="AV114" s="35">
        <f t="shared" si="35"/>
        <v>4.7757142857142859E-2</v>
      </c>
      <c r="AW114" s="35">
        <f t="shared" si="35"/>
        <v>1.6571428571428579E-3</v>
      </c>
      <c r="AX114">
        <v>9.3799999999999994E-2</v>
      </c>
      <c r="AY114">
        <v>-6.5799999999999997E-2</v>
      </c>
      <c r="AZ114">
        <v>6.1999999999999998E-3</v>
      </c>
      <c r="BA114" s="35">
        <f t="shared" si="36"/>
        <v>1.4629999999999962E-2</v>
      </c>
      <c r="BB114" s="35">
        <f t="shared" si="37"/>
        <v>7.105714285714286E-2</v>
      </c>
      <c r="BC114" s="35">
        <f t="shared" si="37"/>
        <v>1.1457142857142857E-2</v>
      </c>
    </row>
    <row r="115" spans="1:55" ht="15">
      <c r="A115" s="1">
        <v>109</v>
      </c>
      <c r="B115">
        <v>0.1197</v>
      </c>
      <c r="C115">
        <v>-0.02</v>
      </c>
      <c r="D115">
        <v>-2.3E-3</v>
      </c>
      <c r="E115" s="34">
        <f t="shared" si="19"/>
        <v>7.079285714285663E-3</v>
      </c>
      <c r="F115" s="34">
        <f t="shared" si="20"/>
        <v>3.3678571428571426E-2</v>
      </c>
      <c r="G115" s="34">
        <f t="shared" si="21"/>
        <v>2.9571428571428578E-3</v>
      </c>
      <c r="H115">
        <v>9.0499999999999997E-2</v>
      </c>
      <c r="I115">
        <v>-1.4E-2</v>
      </c>
      <c r="J115">
        <v>-6.7000000000000002E-3</v>
      </c>
      <c r="K115" s="35">
        <f t="shared" si="22"/>
        <v>3.0728571428571827E-3</v>
      </c>
      <c r="L115" s="35">
        <f t="shared" si="23"/>
        <v>1.9257142857142858E-2</v>
      </c>
      <c r="M115" s="35">
        <f t="shared" si="23"/>
        <v>1.1957142857142857E-2</v>
      </c>
      <c r="N115">
        <v>0.1191</v>
      </c>
      <c r="O115">
        <v>-1.47E-2</v>
      </c>
      <c r="P115">
        <v>-1.1000000000000001E-3</v>
      </c>
      <c r="Q115" s="35">
        <f t="shared" si="24"/>
        <v>9.8907142857143221E-3</v>
      </c>
      <c r="R115" s="35">
        <f t="shared" si="25"/>
        <v>1.9957142857142857E-2</v>
      </c>
      <c r="S115" s="35">
        <f t="shared" si="25"/>
        <v>4.1571428571428575E-3</v>
      </c>
      <c r="T115">
        <v>0.1027</v>
      </c>
      <c r="U115">
        <v>-1.9199999999999998E-2</v>
      </c>
      <c r="V115">
        <v>-1.2999999999999999E-3</v>
      </c>
      <c r="W115" s="35">
        <f t="shared" si="26"/>
        <v>9.5500000000005303E-4</v>
      </c>
      <c r="X115" s="35">
        <f t="shared" si="27"/>
        <v>2.4457142857142858E-2</v>
      </c>
      <c r="Y115" s="35">
        <f t="shared" si="27"/>
        <v>3.9571428571428579E-3</v>
      </c>
      <c r="Z115">
        <v>5.2200000000000003E-2</v>
      </c>
      <c r="AA115">
        <v>-4.0000000000000002E-4</v>
      </c>
      <c r="AB115">
        <v>1.2999999999999999E-3</v>
      </c>
      <c r="AC115" s="35">
        <f t="shared" si="28"/>
        <v>1.1869999999999985E-2</v>
      </c>
      <c r="AD115" s="35">
        <f t="shared" si="29"/>
        <v>4.8571428571428576E-3</v>
      </c>
      <c r="AE115" s="35">
        <f t="shared" si="29"/>
        <v>6.5571428571428577E-3</v>
      </c>
      <c r="AF115">
        <v>0.1133</v>
      </c>
      <c r="AG115">
        <v>-2.01E-2</v>
      </c>
      <c r="AH115">
        <v>-1.5599999999999999E-2</v>
      </c>
      <c r="AI115" s="35">
        <f t="shared" si="30"/>
        <v>6.5921428571428797E-3</v>
      </c>
      <c r="AJ115" s="35">
        <f t="shared" si="31"/>
        <v>2.5357142857142856E-2</v>
      </c>
      <c r="AK115" s="35">
        <f t="shared" si="31"/>
        <v>2.0857142857142859E-2</v>
      </c>
      <c r="AL115">
        <v>4.2599999999999999E-2</v>
      </c>
      <c r="AM115">
        <v>-2.2100000000000002E-2</v>
      </c>
      <c r="AN115">
        <v>5.1999999999999998E-3</v>
      </c>
      <c r="AO115" s="35">
        <f t="shared" si="32"/>
        <v>4.8743571428571442E-2</v>
      </c>
      <c r="AP115" s="35">
        <f t="shared" si="33"/>
        <v>2.7357142857142858E-2</v>
      </c>
      <c r="AQ115" s="35">
        <f t="shared" si="33"/>
        <v>1.0457142857142858E-2</v>
      </c>
      <c r="AR115">
        <v>5.4100000000000002E-2</v>
      </c>
      <c r="AS115">
        <v>-4.5199999999999997E-2</v>
      </c>
      <c r="AT115">
        <v>1.5699999999999999E-2</v>
      </c>
      <c r="AU115" s="35">
        <f t="shared" si="34"/>
        <v>9.8571428571429115E-4</v>
      </c>
      <c r="AV115" s="35">
        <f t="shared" si="35"/>
        <v>5.0457142857142853E-2</v>
      </c>
      <c r="AW115" s="35">
        <f t="shared" si="35"/>
        <v>2.0957142857142855E-2</v>
      </c>
      <c r="AX115">
        <v>0.1069</v>
      </c>
      <c r="AY115">
        <v>-4.3099999999999999E-2</v>
      </c>
      <c r="AZ115">
        <v>-4.1000000000000003E-3</v>
      </c>
      <c r="BA115" s="35">
        <f t="shared" si="36"/>
        <v>2.7729999999999963E-2</v>
      </c>
      <c r="BB115" s="35">
        <f t="shared" si="37"/>
        <v>4.8357142857142855E-2</v>
      </c>
      <c r="BC115" s="35">
        <f t="shared" si="37"/>
        <v>1.1571428571428575E-3</v>
      </c>
    </row>
    <row r="116" spans="1:55" ht="15">
      <c r="A116" s="1">
        <v>110</v>
      </c>
      <c r="B116">
        <v>0.1153</v>
      </c>
      <c r="C116">
        <v>-1.38E-2</v>
      </c>
      <c r="D116">
        <v>-1.5E-3</v>
      </c>
      <c r="E116" s="34">
        <f t="shared" si="19"/>
        <v>2.6792857142856619E-3</v>
      </c>
      <c r="F116" s="34">
        <f t="shared" si="20"/>
        <v>2.7478571428571429E-2</v>
      </c>
      <c r="G116" s="34">
        <f t="shared" si="21"/>
        <v>3.7571428571428578E-3</v>
      </c>
      <c r="H116">
        <v>9.6600000000000005E-2</v>
      </c>
      <c r="I116">
        <v>-1.6199999999999999E-2</v>
      </c>
      <c r="J116">
        <v>6.8999999999999999E-3</v>
      </c>
      <c r="K116" s="35">
        <f t="shared" si="22"/>
        <v>3.0271428571428255E-3</v>
      </c>
      <c r="L116" s="35">
        <f t="shared" si="23"/>
        <v>2.1457142857142855E-2</v>
      </c>
      <c r="M116" s="35">
        <f t="shared" si="23"/>
        <v>1.2157142857142858E-2</v>
      </c>
      <c r="N116">
        <v>0.1179</v>
      </c>
      <c r="O116">
        <v>-1.35E-2</v>
      </c>
      <c r="P116">
        <v>-2.9999999999999997E-4</v>
      </c>
      <c r="Q116" s="35">
        <f t="shared" si="24"/>
        <v>8.6907142857143294E-3</v>
      </c>
      <c r="R116" s="35">
        <f t="shared" si="25"/>
        <v>1.8757142857142858E-2</v>
      </c>
      <c r="S116" s="35">
        <f t="shared" si="25"/>
        <v>4.9571428571428579E-3</v>
      </c>
      <c r="T116">
        <v>0.109</v>
      </c>
      <c r="U116">
        <v>-2.3E-2</v>
      </c>
      <c r="V116">
        <v>-2.9999999999999997E-4</v>
      </c>
      <c r="W116" s="35">
        <f t="shared" si="26"/>
        <v>5.344999999999947E-3</v>
      </c>
      <c r="X116" s="35">
        <f t="shared" si="27"/>
        <v>2.8257142857142856E-2</v>
      </c>
      <c r="Y116" s="35">
        <f t="shared" si="27"/>
        <v>4.9571428571428579E-3</v>
      </c>
      <c r="Z116">
        <v>6.5000000000000002E-2</v>
      </c>
      <c r="AA116">
        <v>1.3599999999999999E-2</v>
      </c>
      <c r="AB116">
        <v>1.4E-3</v>
      </c>
      <c r="AC116" s="35">
        <f t="shared" si="28"/>
        <v>9.3000000000001415E-4</v>
      </c>
      <c r="AD116" s="35">
        <f t="shared" si="29"/>
        <v>1.8857142857142857E-2</v>
      </c>
      <c r="AE116" s="35">
        <f t="shared" si="29"/>
        <v>6.657142857142858E-3</v>
      </c>
      <c r="AF116">
        <v>0.1138</v>
      </c>
      <c r="AG116">
        <v>-2.1899999999999999E-2</v>
      </c>
      <c r="AH116">
        <v>-1.49E-2</v>
      </c>
      <c r="AI116" s="35">
        <f t="shared" si="30"/>
        <v>7.0921428571428802E-3</v>
      </c>
      <c r="AJ116" s="35">
        <f t="shared" si="31"/>
        <v>2.7157142857142859E-2</v>
      </c>
      <c r="AK116" s="35">
        <f t="shared" si="31"/>
        <v>2.015714285714286E-2</v>
      </c>
      <c r="AL116">
        <v>6.8099999999999994E-2</v>
      </c>
      <c r="AM116">
        <v>-8.0999999999999996E-3</v>
      </c>
      <c r="AN116">
        <v>6.4000000000000003E-3</v>
      </c>
      <c r="AO116" s="35">
        <f t="shared" si="32"/>
        <v>2.3243571428571447E-2</v>
      </c>
      <c r="AP116" s="35">
        <f t="shared" si="33"/>
        <v>1.3357142857142857E-2</v>
      </c>
      <c r="AQ116" s="35">
        <f t="shared" si="33"/>
        <v>1.1657142857142859E-2</v>
      </c>
      <c r="AR116">
        <v>8.0299999999999996E-2</v>
      </c>
      <c r="AS116">
        <v>3.2000000000000001E-2</v>
      </c>
      <c r="AT116">
        <v>-1.84E-2</v>
      </c>
      <c r="AU116" s="35">
        <f t="shared" si="34"/>
        <v>2.7185714285714285E-2</v>
      </c>
      <c r="AV116" s="35">
        <f t="shared" si="35"/>
        <v>3.7257142857142857E-2</v>
      </c>
      <c r="AW116" s="35">
        <f t="shared" si="35"/>
        <v>2.3657142857142856E-2</v>
      </c>
      <c r="AX116">
        <v>7.6799999999999993E-2</v>
      </c>
      <c r="AY116">
        <v>-6.4899999999999999E-2</v>
      </c>
      <c r="AZ116">
        <v>1.6000000000000001E-3</v>
      </c>
      <c r="BA116" s="35">
        <f t="shared" si="36"/>
        <v>2.3700000000000387E-3</v>
      </c>
      <c r="BB116" s="35">
        <f t="shared" si="37"/>
        <v>7.0157142857142862E-2</v>
      </c>
      <c r="BC116" s="35">
        <f t="shared" si="37"/>
        <v>6.8571428571428577E-3</v>
      </c>
    </row>
    <row r="117" spans="1:55" ht="15">
      <c r="A117" s="1">
        <v>111</v>
      </c>
      <c r="B117">
        <v>0.1153</v>
      </c>
      <c r="C117">
        <v>-2.0000000000000001E-4</v>
      </c>
      <c r="D117">
        <v>-6.7000000000000002E-3</v>
      </c>
      <c r="E117" s="34">
        <f t="shared" si="19"/>
        <v>2.6792857142856619E-3</v>
      </c>
      <c r="F117" s="34">
        <f t="shared" si="20"/>
        <v>1.3478571428571427E-2</v>
      </c>
      <c r="G117" s="34">
        <f t="shared" si="21"/>
        <v>1.1957142857142857E-2</v>
      </c>
      <c r="H117">
        <v>8.2000000000000003E-2</v>
      </c>
      <c r="I117">
        <v>-1.9099999999999999E-2</v>
      </c>
      <c r="J117">
        <v>9.7000000000000003E-3</v>
      </c>
      <c r="K117" s="35">
        <f t="shared" si="22"/>
        <v>1.1572857142857176E-2</v>
      </c>
      <c r="L117" s="35">
        <f t="shared" si="23"/>
        <v>2.4357142857142855E-2</v>
      </c>
      <c r="M117" s="35">
        <f t="shared" si="23"/>
        <v>1.4957142857142858E-2</v>
      </c>
      <c r="N117">
        <v>0.1169</v>
      </c>
      <c r="O117">
        <v>-1.09E-2</v>
      </c>
      <c r="P117">
        <v>-2.0000000000000001E-4</v>
      </c>
      <c r="Q117" s="35">
        <f t="shared" si="24"/>
        <v>7.6907142857143285E-3</v>
      </c>
      <c r="R117" s="35">
        <f t="shared" si="25"/>
        <v>1.6157142857142856E-2</v>
      </c>
      <c r="S117" s="35">
        <f t="shared" si="25"/>
        <v>5.0571428571428581E-3</v>
      </c>
      <c r="T117">
        <v>0.1014</v>
      </c>
      <c r="U117">
        <v>-2.2200000000000001E-2</v>
      </c>
      <c r="V117">
        <v>-2.8999999999999998E-3</v>
      </c>
      <c r="W117" s="35">
        <f t="shared" si="26"/>
        <v>2.2550000000000486E-3</v>
      </c>
      <c r="X117" s="35">
        <f t="shared" si="27"/>
        <v>2.7457142857142861E-2</v>
      </c>
      <c r="Y117" s="35">
        <f t="shared" si="27"/>
        <v>2.357142857142858E-3</v>
      </c>
      <c r="Z117">
        <v>8.2100000000000006E-2</v>
      </c>
      <c r="AA117">
        <v>2.3E-3</v>
      </c>
      <c r="AB117">
        <v>-2.0999999999999999E-3</v>
      </c>
      <c r="AC117" s="35">
        <f t="shared" si="28"/>
        <v>1.8030000000000018E-2</v>
      </c>
      <c r="AD117" s="35">
        <f t="shared" si="29"/>
        <v>7.5571428571428578E-3</v>
      </c>
      <c r="AE117" s="35">
        <f t="shared" si="29"/>
        <v>3.1571428571428579E-3</v>
      </c>
      <c r="AF117">
        <v>0.1065</v>
      </c>
      <c r="AG117">
        <v>-2.1499999999999998E-2</v>
      </c>
      <c r="AH117">
        <v>-1.1900000000000001E-2</v>
      </c>
      <c r="AI117" s="35">
        <f t="shared" si="30"/>
        <v>2.0785714285712076E-4</v>
      </c>
      <c r="AJ117" s="35">
        <f t="shared" si="31"/>
        <v>2.6757142857142854E-2</v>
      </c>
      <c r="AK117" s="35">
        <f t="shared" si="31"/>
        <v>1.7157142857142857E-2</v>
      </c>
      <c r="AL117">
        <v>0.11890000000000001</v>
      </c>
      <c r="AM117">
        <v>-2.7400000000000001E-2</v>
      </c>
      <c r="AN117">
        <v>-6.3E-3</v>
      </c>
      <c r="AO117" s="35">
        <f t="shared" si="32"/>
        <v>2.7556428571428565E-2</v>
      </c>
      <c r="AP117" s="35">
        <f t="shared" si="33"/>
        <v>3.2657142857142857E-2</v>
      </c>
      <c r="AQ117" s="35">
        <f t="shared" si="33"/>
        <v>1.1557142857142858E-2</v>
      </c>
      <c r="AR117">
        <v>4.2999999999999997E-2</v>
      </c>
      <c r="AS117">
        <v>-1.9400000000000001E-2</v>
      </c>
      <c r="AT117">
        <v>-1.8200000000000001E-2</v>
      </c>
      <c r="AU117" s="35">
        <f t="shared" si="34"/>
        <v>1.0114285714285715E-2</v>
      </c>
      <c r="AV117" s="35">
        <f t="shared" si="35"/>
        <v>2.4657142857142857E-2</v>
      </c>
      <c r="AW117" s="35">
        <f t="shared" si="35"/>
        <v>2.3457142857142857E-2</v>
      </c>
      <c r="AX117">
        <v>8.1000000000000003E-2</v>
      </c>
      <c r="AY117">
        <v>-4.2099999999999999E-2</v>
      </c>
      <c r="AZ117">
        <v>-1.2200000000000001E-2</v>
      </c>
      <c r="BA117" s="35">
        <f t="shared" si="36"/>
        <v>1.8299999999999705E-3</v>
      </c>
      <c r="BB117" s="35">
        <f t="shared" si="37"/>
        <v>4.7357142857142855E-2</v>
      </c>
      <c r="BC117" s="35">
        <f t="shared" si="37"/>
        <v>1.7457142857142859E-2</v>
      </c>
    </row>
    <row r="118" spans="1:55" ht="15">
      <c r="A118" s="1">
        <v>112</v>
      </c>
      <c r="B118">
        <v>0.1086</v>
      </c>
      <c r="C118">
        <v>-4.1999999999999997E-3</v>
      </c>
      <c r="D118">
        <v>-7.7000000000000002E-3</v>
      </c>
      <c r="E118" s="34">
        <f t="shared" si="19"/>
        <v>4.0207142857143358E-3</v>
      </c>
      <c r="F118" s="34">
        <f t="shared" si="20"/>
        <v>9.4785714285714265E-3</v>
      </c>
      <c r="G118" s="34">
        <f t="shared" si="21"/>
        <v>1.2957142857142858E-2</v>
      </c>
      <c r="H118">
        <v>9.0999999999999998E-2</v>
      </c>
      <c r="I118">
        <v>-1.21E-2</v>
      </c>
      <c r="J118">
        <v>1.34E-2</v>
      </c>
      <c r="K118" s="35">
        <f t="shared" si="22"/>
        <v>2.5728571428571823E-3</v>
      </c>
      <c r="L118" s="35">
        <f t="shared" si="23"/>
        <v>1.7357142857142856E-2</v>
      </c>
      <c r="M118" s="35">
        <f t="shared" si="23"/>
        <v>1.8657142857142858E-2</v>
      </c>
      <c r="N118">
        <v>0.115</v>
      </c>
      <c r="O118">
        <v>-1.15E-2</v>
      </c>
      <c r="P118">
        <v>-5.0000000000000001E-4</v>
      </c>
      <c r="Q118" s="35">
        <f t="shared" si="24"/>
        <v>5.7907142857143296E-3</v>
      </c>
      <c r="R118" s="35">
        <f t="shared" si="25"/>
        <v>1.6757142857142859E-2</v>
      </c>
      <c r="S118" s="35">
        <f t="shared" si="25"/>
        <v>4.7571428571428574E-3</v>
      </c>
      <c r="T118">
        <v>0.10829999999999999</v>
      </c>
      <c r="U118">
        <v>-2.2800000000000001E-2</v>
      </c>
      <c r="V118">
        <v>-1.6999999999999999E-3</v>
      </c>
      <c r="W118" s="35">
        <f t="shared" si="26"/>
        <v>4.6449999999999408E-3</v>
      </c>
      <c r="X118" s="35">
        <f t="shared" si="27"/>
        <v>2.8057142857142857E-2</v>
      </c>
      <c r="Y118" s="35">
        <f t="shared" si="27"/>
        <v>3.5571428571428577E-3</v>
      </c>
      <c r="Z118">
        <v>7.9899999999999999E-2</v>
      </c>
      <c r="AA118">
        <v>1.41E-2</v>
      </c>
      <c r="AB118">
        <v>1.5E-3</v>
      </c>
      <c r="AC118" s="35">
        <f t="shared" si="28"/>
        <v>1.5830000000000011E-2</v>
      </c>
      <c r="AD118" s="35">
        <f t="shared" si="29"/>
        <v>1.9357142857142857E-2</v>
      </c>
      <c r="AE118" s="35">
        <f t="shared" si="29"/>
        <v>6.7571428571428574E-3</v>
      </c>
      <c r="AF118">
        <v>0.1094</v>
      </c>
      <c r="AG118">
        <v>-2.01E-2</v>
      </c>
      <c r="AH118">
        <v>-1.47E-2</v>
      </c>
      <c r="AI118" s="35">
        <f t="shared" si="30"/>
        <v>2.692142857142879E-3</v>
      </c>
      <c r="AJ118" s="35">
        <f t="shared" si="31"/>
        <v>2.5357142857142856E-2</v>
      </c>
      <c r="AK118" s="35">
        <f t="shared" si="31"/>
        <v>1.9957142857142857E-2</v>
      </c>
      <c r="AL118">
        <v>0.1125</v>
      </c>
      <c r="AM118">
        <v>-1.54E-2</v>
      </c>
      <c r="AN118">
        <v>-5.4999999999999997E-3</v>
      </c>
      <c r="AO118" s="35">
        <f t="shared" si="32"/>
        <v>2.1156428571428562E-2</v>
      </c>
      <c r="AP118" s="35">
        <f t="shared" si="33"/>
        <v>2.065714285714286E-2</v>
      </c>
      <c r="AQ118" s="35">
        <f t="shared" si="33"/>
        <v>1.0757142857142857E-2</v>
      </c>
      <c r="AR118">
        <v>6.59E-2</v>
      </c>
      <c r="AS118">
        <v>1.95E-2</v>
      </c>
      <c r="AT118">
        <v>-1.2500000000000001E-2</v>
      </c>
      <c r="AU118" s="35">
        <f t="shared" si="34"/>
        <v>1.2785714285714289E-2</v>
      </c>
      <c r="AV118" s="35">
        <f t="shared" si="35"/>
        <v>2.475714285714286E-2</v>
      </c>
      <c r="AW118" s="35">
        <f t="shared" si="35"/>
        <v>1.775714285714286E-2</v>
      </c>
      <c r="AX118">
        <v>8.2000000000000003E-2</v>
      </c>
      <c r="AY118">
        <v>-4.3499999999999997E-2</v>
      </c>
      <c r="AZ118">
        <v>-6.8999999999999999E-3</v>
      </c>
      <c r="BA118" s="35">
        <f t="shared" si="36"/>
        <v>2.8299999999999714E-3</v>
      </c>
      <c r="BB118" s="35">
        <f t="shared" si="37"/>
        <v>4.8757142857142853E-2</v>
      </c>
      <c r="BC118" s="35">
        <f t="shared" si="37"/>
        <v>1.2157142857142858E-2</v>
      </c>
    </row>
    <row r="119" spans="1:55" ht="15">
      <c r="A119" s="1">
        <v>113</v>
      </c>
      <c r="B119">
        <v>0.11799999999999999</v>
      </c>
      <c r="C119">
        <v>-9.4000000000000004E-3</v>
      </c>
      <c r="D119">
        <v>-5.5999999999999999E-3</v>
      </c>
      <c r="E119" s="34">
        <f t="shared" si="19"/>
        <v>5.3792857142856559E-3</v>
      </c>
      <c r="F119" s="34">
        <f t="shared" si="20"/>
        <v>4.2785714285714267E-3</v>
      </c>
      <c r="G119" s="34">
        <f t="shared" si="21"/>
        <v>1.0857142857142857E-2</v>
      </c>
      <c r="H119">
        <v>9.1300000000000006E-2</v>
      </c>
      <c r="I119">
        <v>5.0000000000000001E-3</v>
      </c>
      <c r="J119">
        <v>1.5299999999999999E-2</v>
      </c>
      <c r="K119" s="35">
        <f t="shared" si="22"/>
        <v>2.2728571428571737E-3</v>
      </c>
      <c r="L119" s="35">
        <f t="shared" si="23"/>
        <v>1.0257142857142857E-2</v>
      </c>
      <c r="M119" s="35">
        <f t="shared" si="23"/>
        <v>2.0557142857142857E-2</v>
      </c>
      <c r="N119">
        <v>0.1072</v>
      </c>
      <c r="O119">
        <v>-6.4999999999999997E-3</v>
      </c>
      <c r="P119">
        <v>5.9999999999999995E-4</v>
      </c>
      <c r="Q119" s="35">
        <f t="shared" si="24"/>
        <v>2.0092857142856718E-3</v>
      </c>
      <c r="R119" s="35">
        <f t="shared" si="25"/>
        <v>1.1757142857142858E-2</v>
      </c>
      <c r="S119" s="35">
        <f t="shared" si="25"/>
        <v>5.8571428571428576E-3</v>
      </c>
      <c r="T119">
        <v>0.1171</v>
      </c>
      <c r="U119">
        <v>-1.5599999999999999E-2</v>
      </c>
      <c r="V119">
        <v>-2.2000000000000001E-3</v>
      </c>
      <c r="W119" s="35">
        <f t="shared" si="26"/>
        <v>1.3444999999999943E-2</v>
      </c>
      <c r="X119" s="35">
        <f t="shared" si="27"/>
        <v>2.0857142857142859E-2</v>
      </c>
      <c r="Y119" s="35">
        <f t="shared" si="27"/>
        <v>3.0571428571428577E-3</v>
      </c>
      <c r="Z119">
        <v>7.7399999999999997E-2</v>
      </c>
      <c r="AA119">
        <v>1.2699999999999999E-2</v>
      </c>
      <c r="AB119">
        <v>-4.5999999999999999E-3</v>
      </c>
      <c r="AC119" s="35">
        <f t="shared" si="28"/>
        <v>1.3330000000000009E-2</v>
      </c>
      <c r="AD119" s="35">
        <f t="shared" si="29"/>
        <v>1.7957142857142859E-2</v>
      </c>
      <c r="AE119" s="35">
        <f t="shared" si="29"/>
        <v>6.5714285714285788E-4</v>
      </c>
      <c r="AF119">
        <v>0.1011</v>
      </c>
      <c r="AG119">
        <v>-1.1900000000000001E-2</v>
      </c>
      <c r="AH119">
        <v>-9.7000000000000003E-3</v>
      </c>
      <c r="AI119" s="35">
        <f t="shared" si="30"/>
        <v>5.6078571428571228E-3</v>
      </c>
      <c r="AJ119" s="35">
        <f t="shared" si="31"/>
        <v>1.7157142857142857E-2</v>
      </c>
      <c r="AK119" s="35">
        <f t="shared" si="31"/>
        <v>1.4957142857142858E-2</v>
      </c>
      <c r="AL119">
        <v>9.4E-2</v>
      </c>
      <c r="AM119">
        <v>-4.3E-3</v>
      </c>
      <c r="AN119">
        <v>4.4999999999999997E-3</v>
      </c>
      <c r="AO119" s="35">
        <f t="shared" si="32"/>
        <v>2.6564285714285596E-3</v>
      </c>
      <c r="AP119" s="35">
        <f t="shared" si="33"/>
        <v>9.5714285714285779E-4</v>
      </c>
      <c r="AQ119" s="35">
        <f t="shared" si="33"/>
        <v>9.7571428571428566E-3</v>
      </c>
      <c r="AR119">
        <v>7.3300000000000004E-2</v>
      </c>
      <c r="AS119">
        <v>2.9499999999999998E-2</v>
      </c>
      <c r="AT119">
        <v>6.1999999999999998E-3</v>
      </c>
      <c r="AU119" s="35">
        <f t="shared" si="34"/>
        <v>2.0185714285714293E-2</v>
      </c>
      <c r="AV119" s="35">
        <f t="shared" si="35"/>
        <v>3.4757142857142855E-2</v>
      </c>
      <c r="AW119" s="35">
        <f t="shared" si="35"/>
        <v>1.1457142857142857E-2</v>
      </c>
      <c r="AX119">
        <v>6.3799999999999996E-2</v>
      </c>
      <c r="AY119">
        <v>-5.1499999999999997E-2</v>
      </c>
      <c r="AZ119">
        <v>-8.0000000000000002E-3</v>
      </c>
      <c r="BA119" s="35">
        <f t="shared" si="36"/>
        <v>1.5370000000000036E-2</v>
      </c>
      <c r="BB119" s="35">
        <f t="shared" si="37"/>
        <v>5.6757142857142853E-2</v>
      </c>
      <c r="BC119" s="35">
        <f t="shared" si="37"/>
        <v>1.3257142857142858E-2</v>
      </c>
    </row>
    <row r="120" spans="1:55" ht="15">
      <c r="A120" s="1">
        <v>114</v>
      </c>
      <c r="B120">
        <v>0.111</v>
      </c>
      <c r="C120">
        <v>-1.38E-2</v>
      </c>
      <c r="D120">
        <v>-5.3E-3</v>
      </c>
      <c r="E120" s="34">
        <f t="shared" si="19"/>
        <v>1.6207142857143364E-3</v>
      </c>
      <c r="F120" s="34">
        <f t="shared" si="20"/>
        <v>2.7478571428571429E-2</v>
      </c>
      <c r="G120" s="34">
        <f t="shared" si="21"/>
        <v>1.0557142857142859E-2</v>
      </c>
      <c r="H120">
        <v>8.2799999999999999E-2</v>
      </c>
      <c r="I120">
        <v>-2.2700000000000001E-2</v>
      </c>
      <c r="J120">
        <v>1.6799999999999999E-2</v>
      </c>
      <c r="K120" s="35">
        <f t="shared" si="22"/>
        <v>1.0772857142857181E-2</v>
      </c>
      <c r="L120" s="35">
        <f t="shared" si="23"/>
        <v>2.7957142857142861E-2</v>
      </c>
      <c r="M120" s="35">
        <f t="shared" si="23"/>
        <v>2.2057142857142858E-2</v>
      </c>
      <c r="N120">
        <v>0.1115</v>
      </c>
      <c r="O120">
        <v>-1.3299999999999999E-2</v>
      </c>
      <c r="P120">
        <v>3.3E-3</v>
      </c>
      <c r="Q120" s="35">
        <f t="shared" si="24"/>
        <v>2.2907142857143264E-3</v>
      </c>
      <c r="R120" s="35">
        <f t="shared" si="25"/>
        <v>1.8557142857142855E-2</v>
      </c>
      <c r="S120" s="35">
        <f t="shared" si="25"/>
        <v>8.5571428571428569E-3</v>
      </c>
      <c r="T120">
        <v>0.11070000000000001</v>
      </c>
      <c r="U120">
        <v>-1.47E-2</v>
      </c>
      <c r="V120">
        <v>-3.2000000000000002E-3</v>
      </c>
      <c r="W120" s="35">
        <f t="shared" si="26"/>
        <v>7.0449999999999541E-3</v>
      </c>
      <c r="X120" s="35">
        <f t="shared" si="27"/>
        <v>1.9957142857142857E-2</v>
      </c>
      <c r="Y120" s="35">
        <f t="shared" si="27"/>
        <v>2.0571428571428576E-3</v>
      </c>
      <c r="Z120">
        <v>6.4899999999999999E-2</v>
      </c>
      <c r="AA120">
        <v>-8.6E-3</v>
      </c>
      <c r="AB120">
        <v>2.7000000000000001E-3</v>
      </c>
      <c r="AC120" s="35">
        <f t="shared" si="28"/>
        <v>8.3000000000001128E-4</v>
      </c>
      <c r="AD120" s="35">
        <f t="shared" si="29"/>
        <v>1.3857142857142858E-2</v>
      </c>
      <c r="AE120" s="35">
        <f t="shared" si="29"/>
        <v>7.9571428571428571E-3</v>
      </c>
      <c r="AF120">
        <v>0.1046</v>
      </c>
      <c r="AG120">
        <v>-2.98E-2</v>
      </c>
      <c r="AH120">
        <v>-8.0000000000000002E-3</v>
      </c>
      <c r="AI120" s="35">
        <f t="shared" si="30"/>
        <v>2.1078571428571197E-3</v>
      </c>
      <c r="AJ120" s="35">
        <f t="shared" si="31"/>
        <v>3.5057142857142856E-2</v>
      </c>
      <c r="AK120" s="35">
        <f t="shared" si="31"/>
        <v>1.3257142857142858E-2</v>
      </c>
      <c r="AL120">
        <v>8.3099999999999993E-2</v>
      </c>
      <c r="AM120">
        <v>9.2999999999999992E-3</v>
      </c>
      <c r="AN120">
        <v>1.11E-2</v>
      </c>
      <c r="AO120" s="35">
        <f t="shared" si="32"/>
        <v>8.2435714285714473E-3</v>
      </c>
      <c r="AP120" s="35">
        <f t="shared" si="33"/>
        <v>1.4557142857142857E-2</v>
      </c>
      <c r="AQ120" s="35">
        <f t="shared" si="33"/>
        <v>1.6357142857142858E-2</v>
      </c>
      <c r="AR120">
        <v>5.16E-2</v>
      </c>
      <c r="AS120">
        <v>-9.1000000000000004E-3</v>
      </c>
      <c r="AT120">
        <v>2.5000000000000001E-3</v>
      </c>
      <c r="AU120" s="35">
        <f t="shared" si="34"/>
        <v>1.5142857142857111E-3</v>
      </c>
      <c r="AV120" s="35">
        <f t="shared" si="35"/>
        <v>1.4357142857142858E-2</v>
      </c>
      <c r="AW120" s="35">
        <f t="shared" si="35"/>
        <v>7.7571428571428583E-3</v>
      </c>
      <c r="AX120">
        <v>6.0199999999999997E-2</v>
      </c>
      <c r="AY120">
        <v>-5.8400000000000001E-2</v>
      </c>
      <c r="AZ120">
        <v>2E-3</v>
      </c>
      <c r="BA120" s="35">
        <f t="shared" si="36"/>
        <v>1.8970000000000035E-2</v>
      </c>
      <c r="BB120" s="35">
        <f t="shared" si="37"/>
        <v>6.3657142857142857E-2</v>
      </c>
      <c r="BC120" s="35">
        <f t="shared" si="37"/>
        <v>7.2571428571428578E-3</v>
      </c>
    </row>
    <row r="121" spans="1:55" ht="15">
      <c r="A121" s="1">
        <v>115</v>
      </c>
      <c r="B121">
        <v>0.1105</v>
      </c>
      <c r="C121">
        <v>-1.2500000000000001E-2</v>
      </c>
      <c r="D121">
        <v>-8.3999999999999995E-3</v>
      </c>
      <c r="E121" s="34">
        <f t="shared" si="19"/>
        <v>2.1207142857143368E-3</v>
      </c>
      <c r="F121" s="34">
        <f t="shared" si="20"/>
        <v>1.1785714285714264E-3</v>
      </c>
      <c r="G121" s="34">
        <f t="shared" si="21"/>
        <v>1.3657142857142857E-2</v>
      </c>
      <c r="H121">
        <v>8.9899999999999994E-2</v>
      </c>
      <c r="I121">
        <v>-2.1299999999999999E-2</v>
      </c>
      <c r="J121">
        <v>1E-3</v>
      </c>
      <c r="K121" s="35">
        <f t="shared" si="22"/>
        <v>3.672857142857186E-3</v>
      </c>
      <c r="L121" s="35">
        <f t="shared" si="23"/>
        <v>2.6557142857142856E-2</v>
      </c>
      <c r="M121" s="35">
        <f t="shared" si="23"/>
        <v>6.2571428571428578E-3</v>
      </c>
      <c r="N121">
        <v>0.1101</v>
      </c>
      <c r="O121">
        <v>-2.5000000000000001E-3</v>
      </c>
      <c r="P121">
        <v>4.4000000000000003E-3</v>
      </c>
      <c r="Q121" s="35">
        <f t="shared" si="24"/>
        <v>8.9071428571432798E-4</v>
      </c>
      <c r="R121" s="35">
        <f t="shared" si="25"/>
        <v>2.7571428571428577E-3</v>
      </c>
      <c r="S121" s="35">
        <f t="shared" si="25"/>
        <v>9.6571428571428572E-3</v>
      </c>
      <c r="T121">
        <v>0.1113</v>
      </c>
      <c r="U121">
        <v>-1.34E-2</v>
      </c>
      <c r="V121">
        <v>-6.3E-3</v>
      </c>
      <c r="W121" s="35">
        <f t="shared" si="26"/>
        <v>7.6449999999999435E-3</v>
      </c>
      <c r="X121" s="35">
        <f t="shared" si="27"/>
        <v>1.8657142857142858E-2</v>
      </c>
      <c r="Y121" s="35">
        <f t="shared" si="27"/>
        <v>1.1557142857142858E-2</v>
      </c>
      <c r="Z121">
        <v>8.5500000000000007E-2</v>
      </c>
      <c r="AA121">
        <v>-4.0000000000000002E-4</v>
      </c>
      <c r="AB121">
        <v>-8.0999999999999996E-3</v>
      </c>
      <c r="AC121" s="35">
        <f t="shared" si="28"/>
        <v>2.1430000000000018E-2</v>
      </c>
      <c r="AD121" s="35">
        <f t="shared" si="29"/>
        <v>4.8571428571428576E-3</v>
      </c>
      <c r="AE121" s="35">
        <f t="shared" si="29"/>
        <v>1.3357142857142857E-2</v>
      </c>
      <c r="AF121">
        <v>9.64E-2</v>
      </c>
      <c r="AG121">
        <v>-1.66E-2</v>
      </c>
      <c r="AH121">
        <v>3.5999999999999999E-3</v>
      </c>
      <c r="AI121" s="35">
        <f t="shared" si="30"/>
        <v>1.0307857142857119E-2</v>
      </c>
      <c r="AJ121" s="35">
        <f t="shared" si="31"/>
        <v>2.185714285714286E-2</v>
      </c>
      <c r="AK121" s="35">
        <f t="shared" si="31"/>
        <v>8.8571428571428586E-3</v>
      </c>
      <c r="AL121">
        <v>0.10780000000000001</v>
      </c>
      <c r="AM121">
        <v>-1.4E-2</v>
      </c>
      <c r="AN121">
        <v>2.8E-3</v>
      </c>
      <c r="AO121" s="35">
        <f t="shared" si="32"/>
        <v>1.6456428571428566E-2</v>
      </c>
      <c r="AP121" s="35">
        <f t="shared" si="33"/>
        <v>1.9257142857142858E-2</v>
      </c>
      <c r="AQ121" s="35">
        <f t="shared" si="33"/>
        <v>8.0571428571428582E-3</v>
      </c>
      <c r="AR121">
        <v>5.4100000000000002E-2</v>
      </c>
      <c r="AS121">
        <v>-8.6999999999999994E-3</v>
      </c>
      <c r="AT121">
        <v>-1.2699999999999999E-2</v>
      </c>
      <c r="AU121" s="35">
        <f t="shared" si="34"/>
        <v>9.8571428571429115E-4</v>
      </c>
      <c r="AV121" s="35">
        <f t="shared" si="35"/>
        <v>1.3957142857142857E-2</v>
      </c>
      <c r="AW121" s="35">
        <f t="shared" si="35"/>
        <v>1.7957142857142859E-2</v>
      </c>
      <c r="AX121">
        <v>8.0100000000000005E-2</v>
      </c>
      <c r="AY121">
        <v>-5.04E-2</v>
      </c>
      <c r="AZ121">
        <v>1.8E-3</v>
      </c>
      <c r="BA121" s="35">
        <f t="shared" si="36"/>
        <v>9.2999999999997252E-4</v>
      </c>
      <c r="BB121" s="35">
        <f t="shared" si="37"/>
        <v>5.5657142857142856E-2</v>
      </c>
      <c r="BC121" s="35">
        <f t="shared" si="37"/>
        <v>7.0571428571428573E-3</v>
      </c>
    </row>
    <row r="122" spans="1:55" ht="15">
      <c r="A122" s="1">
        <v>116</v>
      </c>
      <c r="B122">
        <v>0.1051</v>
      </c>
      <c r="C122">
        <v>-3.2000000000000002E-3</v>
      </c>
      <c r="D122">
        <v>-6.1999999999999998E-3</v>
      </c>
      <c r="E122" s="34">
        <f t="shared" si="19"/>
        <v>7.5207142857143389E-3</v>
      </c>
      <c r="F122" s="34">
        <f t="shared" si="20"/>
        <v>1.0478571428571427E-2</v>
      </c>
      <c r="G122" s="34">
        <f t="shared" si="21"/>
        <v>1.1457142857142857E-2</v>
      </c>
      <c r="H122">
        <v>8.2900000000000001E-2</v>
      </c>
      <c r="I122">
        <v>-1.4E-2</v>
      </c>
      <c r="J122">
        <v>-6.7999999999999996E-3</v>
      </c>
      <c r="K122" s="35">
        <f t="shared" si="22"/>
        <v>1.0672857142857178E-2</v>
      </c>
      <c r="L122" s="35">
        <f t="shared" si="23"/>
        <v>1.9257142857142858E-2</v>
      </c>
      <c r="M122" s="35">
        <f t="shared" si="23"/>
        <v>1.2057142857142857E-2</v>
      </c>
      <c r="N122">
        <v>0.1113</v>
      </c>
      <c r="O122">
        <v>-7.7999999999999996E-3</v>
      </c>
      <c r="P122">
        <v>4.1000000000000003E-3</v>
      </c>
      <c r="Q122" s="35">
        <f t="shared" si="24"/>
        <v>2.0907142857143207E-3</v>
      </c>
      <c r="R122" s="35">
        <f t="shared" si="25"/>
        <v>1.3057142857142857E-2</v>
      </c>
      <c r="S122" s="35">
        <f t="shared" si="25"/>
        <v>9.357142857142859E-3</v>
      </c>
      <c r="T122">
        <v>0.11700000000000001</v>
      </c>
      <c r="U122">
        <v>-1.7600000000000001E-2</v>
      </c>
      <c r="V122">
        <v>-4.7999999999999996E-3</v>
      </c>
      <c r="W122" s="35">
        <f t="shared" si="26"/>
        <v>1.3344999999999954E-2</v>
      </c>
      <c r="X122" s="35">
        <f t="shared" si="27"/>
        <v>2.2857142857142861E-2</v>
      </c>
      <c r="Y122" s="35">
        <f t="shared" si="27"/>
        <v>4.5714285714285822E-4</v>
      </c>
      <c r="Z122">
        <v>7.4099999999999999E-2</v>
      </c>
      <c r="AA122">
        <v>2.2000000000000001E-3</v>
      </c>
      <c r="AB122">
        <v>-2.86E-2</v>
      </c>
      <c r="AC122" s="35">
        <f t="shared" si="28"/>
        <v>1.0030000000000011E-2</v>
      </c>
      <c r="AD122" s="35">
        <f t="shared" si="29"/>
        <v>7.4571428571428584E-3</v>
      </c>
      <c r="AE122" s="35">
        <f t="shared" si="29"/>
        <v>3.3857142857142856E-2</v>
      </c>
      <c r="AF122">
        <v>0.104</v>
      </c>
      <c r="AG122">
        <v>-1.66E-2</v>
      </c>
      <c r="AH122">
        <v>-6.7999999999999996E-3</v>
      </c>
      <c r="AI122" s="35">
        <f t="shared" si="30"/>
        <v>2.707857142857123E-3</v>
      </c>
      <c r="AJ122" s="35">
        <f t="shared" si="31"/>
        <v>2.185714285714286E-2</v>
      </c>
      <c r="AK122" s="35">
        <f t="shared" si="31"/>
        <v>1.2057142857142857E-2</v>
      </c>
      <c r="AL122">
        <v>0.12640000000000001</v>
      </c>
      <c r="AM122">
        <v>-4.0000000000000001E-3</v>
      </c>
      <c r="AN122">
        <v>7.0000000000000001E-3</v>
      </c>
      <c r="AO122" s="35">
        <f t="shared" si="32"/>
        <v>3.5056428571428572E-2</v>
      </c>
      <c r="AP122" s="35">
        <f t="shared" si="33"/>
        <v>1.2571428571428577E-3</v>
      </c>
      <c r="AQ122" s="35">
        <f t="shared" si="33"/>
        <v>1.2257142857142859E-2</v>
      </c>
      <c r="AR122">
        <v>6.5799999999999997E-2</v>
      </c>
      <c r="AS122">
        <v>6.6E-3</v>
      </c>
      <c r="AT122">
        <v>-1.4999999999999999E-2</v>
      </c>
      <c r="AU122" s="35">
        <f t="shared" si="34"/>
        <v>1.2685714285714286E-2</v>
      </c>
      <c r="AV122" s="35">
        <f t="shared" si="35"/>
        <v>1.1857142857142858E-2</v>
      </c>
      <c r="AW122" s="35">
        <f t="shared" si="35"/>
        <v>2.0257142857142856E-2</v>
      </c>
      <c r="AX122">
        <v>6.83E-2</v>
      </c>
      <c r="AY122">
        <v>-4.7899999999999998E-2</v>
      </c>
      <c r="AZ122">
        <v>-2.7000000000000001E-3</v>
      </c>
      <c r="BA122" s="35">
        <f t="shared" si="36"/>
        <v>1.0870000000000032E-2</v>
      </c>
      <c r="BB122" s="35">
        <f t="shared" si="37"/>
        <v>5.3157142857142854E-2</v>
      </c>
      <c r="BC122" s="35">
        <f t="shared" si="37"/>
        <v>2.5571428571428577E-3</v>
      </c>
    </row>
    <row r="123" spans="1:55" ht="15">
      <c r="A123" s="1">
        <v>117</v>
      </c>
      <c r="B123">
        <v>0.1183</v>
      </c>
      <c r="C123">
        <v>-4.7999999999999996E-3</v>
      </c>
      <c r="D123">
        <v>-6.7000000000000002E-3</v>
      </c>
      <c r="E123" s="34">
        <f t="shared" si="19"/>
        <v>5.6792857142856645E-3</v>
      </c>
      <c r="F123" s="34">
        <f t="shared" si="20"/>
        <v>8.8785714285714266E-3</v>
      </c>
      <c r="G123" s="34">
        <f t="shared" si="21"/>
        <v>1.1957142857142857E-2</v>
      </c>
      <c r="H123">
        <v>7.3599999999999999E-2</v>
      </c>
      <c r="I123">
        <v>6.7000000000000002E-3</v>
      </c>
      <c r="J123">
        <v>-2.0999999999999999E-3</v>
      </c>
      <c r="K123" s="35">
        <f t="shared" si="22"/>
        <v>1.9972857142857181E-2</v>
      </c>
      <c r="L123" s="35">
        <f t="shared" si="23"/>
        <v>1.1957142857142857E-2</v>
      </c>
      <c r="M123" s="35">
        <f t="shared" si="23"/>
        <v>3.1571428571428579E-3</v>
      </c>
      <c r="N123">
        <v>0.10730000000000001</v>
      </c>
      <c r="O123">
        <v>-8.8999999999999999E-3</v>
      </c>
      <c r="P123">
        <v>2.5999999999999999E-3</v>
      </c>
      <c r="Q123" s="35">
        <f t="shared" si="24"/>
        <v>1.909285714285669E-3</v>
      </c>
      <c r="R123" s="35">
        <f t="shared" si="25"/>
        <v>1.4157142857142858E-2</v>
      </c>
      <c r="S123" s="35">
        <f t="shared" si="25"/>
        <v>7.8571428571428577E-3</v>
      </c>
      <c r="T123">
        <v>0.1091</v>
      </c>
      <c r="U123">
        <v>-2.1000000000000001E-2</v>
      </c>
      <c r="V123">
        <v>-1.1999999999999999E-3</v>
      </c>
      <c r="W123" s="35">
        <f t="shared" si="26"/>
        <v>5.4449999999999499E-3</v>
      </c>
      <c r="X123" s="35">
        <f t="shared" si="27"/>
        <v>2.6257142857142861E-2</v>
      </c>
      <c r="Y123" s="35">
        <f t="shared" si="27"/>
        <v>4.0571428571428581E-3</v>
      </c>
      <c r="Z123">
        <v>5.0099999999999999E-2</v>
      </c>
      <c r="AA123">
        <v>-1.8599999999999998E-2</v>
      </c>
      <c r="AB123">
        <v>-1.4200000000000001E-2</v>
      </c>
      <c r="AC123" s="35">
        <f t="shared" si="28"/>
        <v>1.3969999999999989E-2</v>
      </c>
      <c r="AD123" s="35">
        <f t="shared" si="29"/>
        <v>2.3857142857142855E-2</v>
      </c>
      <c r="AE123" s="35">
        <f t="shared" si="29"/>
        <v>1.945714285714286E-2</v>
      </c>
      <c r="AF123">
        <v>0.11</v>
      </c>
      <c r="AG123">
        <v>-1.43E-2</v>
      </c>
      <c r="AH123">
        <v>-1.7399999999999999E-2</v>
      </c>
      <c r="AI123" s="35">
        <f t="shared" si="30"/>
        <v>3.2921428571428824E-3</v>
      </c>
      <c r="AJ123" s="35">
        <f t="shared" si="31"/>
        <v>1.9557142857142856E-2</v>
      </c>
      <c r="AK123" s="35">
        <f t="shared" si="31"/>
        <v>2.2657142857142855E-2</v>
      </c>
      <c r="AL123">
        <v>0.10059999999999999</v>
      </c>
      <c r="AM123">
        <v>-1.04E-2</v>
      </c>
      <c r="AN123">
        <v>-2.7000000000000001E-3</v>
      </c>
      <c r="AO123" s="35">
        <f t="shared" si="32"/>
        <v>9.2564285714285544E-3</v>
      </c>
      <c r="AP123" s="35">
        <f t="shared" si="33"/>
        <v>1.5657142857142856E-2</v>
      </c>
      <c r="AQ123" s="35">
        <f t="shared" si="33"/>
        <v>2.5571428571428577E-3</v>
      </c>
      <c r="AR123">
        <v>6.7400000000000002E-2</v>
      </c>
      <c r="AS123">
        <v>-4.0099999999999997E-2</v>
      </c>
      <c r="AT123">
        <v>2.7000000000000001E-3</v>
      </c>
      <c r="AU123" s="35">
        <f t="shared" si="34"/>
        <v>1.428571428571429E-2</v>
      </c>
      <c r="AV123" s="35">
        <f t="shared" si="35"/>
        <v>4.5357142857142853E-2</v>
      </c>
      <c r="AW123" s="35">
        <f t="shared" si="35"/>
        <v>7.9571428571428571E-3</v>
      </c>
      <c r="AX123">
        <v>8.2900000000000001E-2</v>
      </c>
      <c r="AY123">
        <v>-4.82E-2</v>
      </c>
      <c r="AZ123">
        <v>-4.0000000000000001E-3</v>
      </c>
      <c r="BA123" s="35">
        <f t="shared" si="36"/>
        <v>3.7299999999999695E-3</v>
      </c>
      <c r="BB123" s="35">
        <f t="shared" si="37"/>
        <v>5.3457142857142856E-2</v>
      </c>
      <c r="BC123" s="35">
        <f t="shared" si="37"/>
        <v>1.2571428571428577E-3</v>
      </c>
    </row>
    <row r="124" spans="1:55" ht="15">
      <c r="A124" s="1">
        <v>118</v>
      </c>
      <c r="B124">
        <v>0.11119999999999999</v>
      </c>
      <c r="C124">
        <v>-5.7999999999999996E-3</v>
      </c>
      <c r="D124">
        <v>-5.0000000000000001E-3</v>
      </c>
      <c r="E124" s="34">
        <f t="shared" si="19"/>
        <v>1.4207142857143445E-3</v>
      </c>
      <c r="F124" s="34">
        <f t="shared" si="20"/>
        <v>7.8785714285714275E-3</v>
      </c>
      <c r="G124" s="34">
        <f t="shared" si="21"/>
        <v>2.5714285714285769E-4</v>
      </c>
      <c r="H124">
        <v>9.8100000000000007E-2</v>
      </c>
      <c r="I124">
        <v>-1.9E-3</v>
      </c>
      <c r="J124">
        <v>-5.9999999999999995E-4</v>
      </c>
      <c r="K124" s="35">
        <f t="shared" si="22"/>
        <v>4.5271428571428268E-3</v>
      </c>
      <c r="L124" s="35">
        <f t="shared" si="23"/>
        <v>3.357142857142858E-3</v>
      </c>
      <c r="M124" s="35">
        <f t="shared" si="23"/>
        <v>4.657142857142858E-3</v>
      </c>
      <c r="N124">
        <v>0.1133</v>
      </c>
      <c r="O124">
        <v>-9.4000000000000004E-3</v>
      </c>
      <c r="P124">
        <v>1.6999999999999999E-3</v>
      </c>
      <c r="Q124" s="35">
        <f t="shared" si="24"/>
        <v>4.0907142857143225E-3</v>
      </c>
      <c r="R124" s="35">
        <f t="shared" si="25"/>
        <v>1.4657142857142858E-2</v>
      </c>
      <c r="S124" s="35">
        <f t="shared" si="25"/>
        <v>6.9571428571428579E-3</v>
      </c>
      <c r="T124">
        <v>0.1028</v>
      </c>
      <c r="U124">
        <v>-1.1299999999999999E-2</v>
      </c>
      <c r="V124">
        <v>-2.8E-3</v>
      </c>
      <c r="W124" s="35">
        <f t="shared" si="26"/>
        <v>8.5500000000005016E-4</v>
      </c>
      <c r="X124" s="35">
        <f t="shared" si="27"/>
        <v>1.6557142857142857E-2</v>
      </c>
      <c r="Y124" s="35">
        <f t="shared" si="27"/>
        <v>2.4571428571428578E-3</v>
      </c>
      <c r="Z124">
        <v>6.6199999999999995E-2</v>
      </c>
      <c r="AA124">
        <v>3.0000000000000001E-3</v>
      </c>
      <c r="AB124">
        <v>1.4999999999999999E-2</v>
      </c>
      <c r="AC124" s="35">
        <f t="shared" si="28"/>
        <v>2.1300000000000069E-3</v>
      </c>
      <c r="AD124" s="35">
        <f t="shared" si="29"/>
        <v>8.2571428571428587E-3</v>
      </c>
      <c r="AE124" s="35">
        <f t="shared" si="29"/>
        <v>2.0257142857142856E-2</v>
      </c>
      <c r="AF124">
        <v>0.1106</v>
      </c>
      <c r="AG124">
        <v>-2.5100000000000001E-2</v>
      </c>
      <c r="AH124">
        <v>-2.0799999999999999E-2</v>
      </c>
      <c r="AI124" s="35">
        <f t="shared" si="30"/>
        <v>3.8921428571428857E-3</v>
      </c>
      <c r="AJ124" s="35">
        <f t="shared" si="31"/>
        <v>3.035714285714286E-2</v>
      </c>
      <c r="AK124" s="35">
        <f t="shared" si="31"/>
        <v>2.6057142857142855E-2</v>
      </c>
      <c r="AL124">
        <v>0.1013</v>
      </c>
      <c r="AM124">
        <v>-9.7000000000000003E-3</v>
      </c>
      <c r="AN124">
        <v>-6.7999999999999996E-3</v>
      </c>
      <c r="AO124" s="35">
        <f t="shared" si="32"/>
        <v>9.9564285714285605E-3</v>
      </c>
      <c r="AP124" s="35">
        <f t="shared" si="33"/>
        <v>1.4957142857142858E-2</v>
      </c>
      <c r="AQ124" s="35">
        <f t="shared" si="33"/>
        <v>1.2057142857142857E-2</v>
      </c>
      <c r="AR124">
        <v>5.7299999999999997E-2</v>
      </c>
      <c r="AS124">
        <v>-1.7999999999999999E-2</v>
      </c>
      <c r="AT124">
        <v>2.1399999999999999E-2</v>
      </c>
      <c r="AU124" s="35">
        <f t="shared" si="34"/>
        <v>4.1857142857142857E-3</v>
      </c>
      <c r="AV124" s="35">
        <f t="shared" si="35"/>
        <v>2.3257142857142858E-2</v>
      </c>
      <c r="AW124" s="35">
        <f t="shared" si="35"/>
        <v>2.6657142857142858E-2</v>
      </c>
      <c r="AX124">
        <v>6.2600000000000003E-2</v>
      </c>
      <c r="AY124">
        <v>-6.7699999999999996E-2</v>
      </c>
      <c r="AZ124">
        <v>-4.1999999999999997E-3</v>
      </c>
      <c r="BA124" s="35">
        <f t="shared" si="36"/>
        <v>1.6570000000000029E-2</v>
      </c>
      <c r="BB124" s="35">
        <f t="shared" si="37"/>
        <v>7.2957142857142859E-2</v>
      </c>
      <c r="BC124" s="35">
        <f t="shared" si="37"/>
        <v>1.0571428571428581E-3</v>
      </c>
    </row>
    <row r="125" spans="1:55" ht="15">
      <c r="A125" s="1">
        <v>119</v>
      </c>
      <c r="B125">
        <v>0.1137</v>
      </c>
      <c r="C125">
        <v>-6.0000000000000001E-3</v>
      </c>
      <c r="D125">
        <v>-3.5000000000000001E-3</v>
      </c>
      <c r="E125" s="34">
        <f t="shared" si="19"/>
        <v>1.0792857142856577E-3</v>
      </c>
      <c r="F125" s="34">
        <f t="shared" si="20"/>
        <v>7.678571428571427E-3</v>
      </c>
      <c r="G125" s="34">
        <f t="shared" si="21"/>
        <v>1.7571428571428577E-3</v>
      </c>
      <c r="H125">
        <v>9.3799999999999994E-2</v>
      </c>
      <c r="I125">
        <v>-2.1299999999999999E-2</v>
      </c>
      <c r="J125">
        <v>8.2000000000000007E-3</v>
      </c>
      <c r="K125" s="35">
        <f t="shared" si="22"/>
        <v>2.2714285714281468E-4</v>
      </c>
      <c r="L125" s="35">
        <f t="shared" si="23"/>
        <v>2.6557142857142856E-2</v>
      </c>
      <c r="M125" s="35">
        <f t="shared" si="23"/>
        <v>1.3457142857142858E-2</v>
      </c>
      <c r="N125">
        <v>0.112</v>
      </c>
      <c r="O125">
        <v>-8.8999999999999999E-3</v>
      </c>
      <c r="P125">
        <v>-8.9999999999999998E-4</v>
      </c>
      <c r="Q125" s="35">
        <f t="shared" si="24"/>
        <v>2.7907142857143269E-3</v>
      </c>
      <c r="R125" s="35">
        <f t="shared" si="25"/>
        <v>1.4157142857142858E-2</v>
      </c>
      <c r="S125" s="35">
        <f t="shared" si="25"/>
        <v>4.357142857142858E-3</v>
      </c>
      <c r="T125">
        <v>0.1128</v>
      </c>
      <c r="U125">
        <v>-1.7399999999999999E-2</v>
      </c>
      <c r="V125">
        <v>-1E-4</v>
      </c>
      <c r="W125" s="35">
        <f t="shared" si="26"/>
        <v>9.1449999999999448E-3</v>
      </c>
      <c r="X125" s="35">
        <f t="shared" si="27"/>
        <v>2.2657142857142855E-2</v>
      </c>
      <c r="Y125" s="35">
        <f t="shared" si="27"/>
        <v>5.1571428571428575E-3</v>
      </c>
      <c r="Z125">
        <v>6.6500000000000004E-2</v>
      </c>
      <c r="AA125">
        <v>1.2699999999999999E-2</v>
      </c>
      <c r="AB125">
        <v>2.7099999999999999E-2</v>
      </c>
      <c r="AC125" s="35">
        <f t="shared" si="28"/>
        <v>2.4300000000000155E-3</v>
      </c>
      <c r="AD125" s="35">
        <f t="shared" si="29"/>
        <v>1.7957142857142859E-2</v>
      </c>
      <c r="AE125" s="35">
        <f t="shared" si="29"/>
        <v>3.2357142857142855E-2</v>
      </c>
      <c r="AF125">
        <v>0.1106</v>
      </c>
      <c r="AG125">
        <v>-3.9199999999999999E-2</v>
      </c>
      <c r="AH125">
        <v>-1.5599999999999999E-2</v>
      </c>
      <c r="AI125" s="35">
        <f t="shared" si="30"/>
        <v>3.8921428571428857E-3</v>
      </c>
      <c r="AJ125" s="35">
        <f t="shared" si="31"/>
        <v>4.4457142857142855E-2</v>
      </c>
      <c r="AK125" s="35">
        <f t="shared" si="31"/>
        <v>2.0857142857142859E-2</v>
      </c>
      <c r="AL125">
        <v>0.1047</v>
      </c>
      <c r="AM125">
        <v>-7.6E-3</v>
      </c>
      <c r="AN125">
        <v>2.5999999999999999E-3</v>
      </c>
      <c r="AO125" s="35">
        <f t="shared" si="32"/>
        <v>1.3356428571428561E-2</v>
      </c>
      <c r="AP125" s="35">
        <f t="shared" si="33"/>
        <v>1.2857142857142859E-2</v>
      </c>
      <c r="AQ125" s="35">
        <f t="shared" si="33"/>
        <v>7.8571428571428577E-3</v>
      </c>
      <c r="AR125">
        <v>4.7E-2</v>
      </c>
      <c r="AS125">
        <v>1.4E-3</v>
      </c>
      <c r="AT125">
        <v>2.8E-3</v>
      </c>
      <c r="AU125" s="35">
        <f t="shared" si="34"/>
        <v>6.114285714285711E-3</v>
      </c>
      <c r="AV125" s="35">
        <f t="shared" si="35"/>
        <v>6.657142857142858E-3</v>
      </c>
      <c r="AW125" s="35">
        <f t="shared" si="35"/>
        <v>8.0571428571428582E-3</v>
      </c>
      <c r="AX125">
        <v>0.10050000000000001</v>
      </c>
      <c r="AY125">
        <v>-1.8100000000000002E-2</v>
      </c>
      <c r="AZ125">
        <v>-2.5999999999999999E-3</v>
      </c>
      <c r="BA125" s="35">
        <f t="shared" si="36"/>
        <v>2.1329999999999974E-2</v>
      </c>
      <c r="BB125" s="35">
        <f t="shared" si="37"/>
        <v>2.3357142857142861E-2</v>
      </c>
      <c r="BC125" s="35">
        <f t="shared" si="37"/>
        <v>2.6571428571428579E-3</v>
      </c>
    </row>
    <row r="126" spans="1:55" ht="15">
      <c r="A126" s="1">
        <v>120</v>
      </c>
      <c r="B126">
        <v>0.1163</v>
      </c>
      <c r="C126">
        <v>-8.0000000000000002E-3</v>
      </c>
      <c r="D126">
        <v>-3.8999999999999998E-3</v>
      </c>
      <c r="E126" s="34">
        <f t="shared" si="19"/>
        <v>3.6792857142856628E-3</v>
      </c>
      <c r="F126" s="34">
        <f t="shared" si="20"/>
        <v>5.6785714285714269E-3</v>
      </c>
      <c r="G126" s="34">
        <f t="shared" si="21"/>
        <v>1.357142857142858E-3</v>
      </c>
      <c r="H126">
        <v>7.51E-2</v>
      </c>
      <c r="I126">
        <v>-2.4400000000000002E-2</v>
      </c>
      <c r="J126">
        <v>-1.8E-3</v>
      </c>
      <c r="K126" s="35">
        <f t="shared" si="22"/>
        <v>1.847285714285718E-2</v>
      </c>
      <c r="L126" s="35">
        <f t="shared" si="23"/>
        <v>2.9657142857142861E-2</v>
      </c>
      <c r="M126" s="35">
        <f t="shared" si="23"/>
        <v>3.4571428571428578E-3</v>
      </c>
      <c r="N126">
        <v>0.1153</v>
      </c>
      <c r="O126">
        <v>-6.0000000000000001E-3</v>
      </c>
      <c r="P126">
        <v>-1.1000000000000001E-3</v>
      </c>
      <c r="Q126" s="35">
        <f t="shared" si="24"/>
        <v>6.0907142857143243E-3</v>
      </c>
      <c r="R126" s="35">
        <f t="shared" si="25"/>
        <v>1.1257142857142858E-2</v>
      </c>
      <c r="S126" s="35">
        <f t="shared" si="25"/>
        <v>4.1571428571428575E-3</v>
      </c>
      <c r="T126">
        <v>0.1074</v>
      </c>
      <c r="U126">
        <v>-2.12E-2</v>
      </c>
      <c r="V126">
        <v>8.9999999999999998E-4</v>
      </c>
      <c r="W126" s="35">
        <f t="shared" si="26"/>
        <v>3.7449999999999428E-3</v>
      </c>
      <c r="X126" s="35">
        <f t="shared" si="27"/>
        <v>2.645714285714286E-2</v>
      </c>
      <c r="Y126" s="35">
        <f t="shared" si="27"/>
        <v>6.1571428571428576E-3</v>
      </c>
      <c r="Z126">
        <v>7.9100000000000004E-2</v>
      </c>
      <c r="AA126">
        <v>1.6199999999999999E-2</v>
      </c>
      <c r="AB126">
        <v>7.7000000000000002E-3</v>
      </c>
      <c r="AC126" s="35">
        <f t="shared" si="28"/>
        <v>1.5030000000000016E-2</v>
      </c>
      <c r="AD126" s="35">
        <f t="shared" si="29"/>
        <v>2.1457142857142855E-2</v>
      </c>
      <c r="AE126" s="35">
        <f t="shared" si="29"/>
        <v>1.2957142857142858E-2</v>
      </c>
      <c r="AF126">
        <v>0.1038</v>
      </c>
      <c r="AG126">
        <v>-2.6599999999999999E-2</v>
      </c>
      <c r="AH126">
        <v>-7.9000000000000008E-3</v>
      </c>
      <c r="AI126" s="35">
        <f t="shared" si="30"/>
        <v>2.9078571428571148E-3</v>
      </c>
      <c r="AJ126" s="35">
        <f t="shared" si="31"/>
        <v>3.1857142857142855E-2</v>
      </c>
      <c r="AK126" s="35">
        <f t="shared" si="31"/>
        <v>1.3157142857142859E-2</v>
      </c>
      <c r="AL126">
        <v>0.1043</v>
      </c>
      <c r="AM126">
        <v>0</v>
      </c>
      <c r="AN126">
        <v>3.5999999999999999E-3</v>
      </c>
      <c r="AO126" s="35">
        <f t="shared" si="32"/>
        <v>1.2956428571428563E-2</v>
      </c>
      <c r="AP126" s="35">
        <f t="shared" si="33"/>
        <v>5.2571428571428578E-3</v>
      </c>
      <c r="AQ126" s="35">
        <f t="shared" si="33"/>
        <v>8.8571428571428586E-3</v>
      </c>
      <c r="AR126">
        <v>6.2199999999999998E-2</v>
      </c>
      <c r="AS126">
        <v>2.0199999999999999E-2</v>
      </c>
      <c r="AT126">
        <v>-1.6E-2</v>
      </c>
      <c r="AU126" s="35">
        <f t="shared" si="34"/>
        <v>9.0857142857142872E-3</v>
      </c>
      <c r="AV126" s="35">
        <f t="shared" si="35"/>
        <v>2.5457142857142859E-2</v>
      </c>
      <c r="AW126" s="35">
        <f t="shared" si="35"/>
        <v>2.1257142857142856E-2</v>
      </c>
      <c r="AX126">
        <v>8.0100000000000005E-2</v>
      </c>
      <c r="AY126">
        <v>-5.62E-2</v>
      </c>
      <c r="AZ126">
        <v>-4.0000000000000002E-4</v>
      </c>
      <c r="BA126" s="35">
        <f t="shared" si="36"/>
        <v>9.2999999999997252E-4</v>
      </c>
      <c r="BB126" s="35">
        <f t="shared" si="37"/>
        <v>6.1457142857142856E-2</v>
      </c>
      <c r="BC126" s="35">
        <f t="shared" si="37"/>
        <v>4.8571428571428576E-3</v>
      </c>
    </row>
    <row r="127" spans="1:55" ht="15">
      <c r="A127" s="1">
        <v>121</v>
      </c>
      <c r="B127">
        <v>0.1172</v>
      </c>
      <c r="C127">
        <v>-1.47E-2</v>
      </c>
      <c r="D127">
        <v>-9.1000000000000004E-3</v>
      </c>
      <c r="E127" s="34">
        <f t="shared" si="19"/>
        <v>4.5792857142856608E-3</v>
      </c>
      <c r="F127" s="34">
        <f t="shared" si="20"/>
        <v>2.8378571428571427E-2</v>
      </c>
      <c r="G127" s="34">
        <f t="shared" si="21"/>
        <v>1.4357142857142858E-2</v>
      </c>
      <c r="H127">
        <v>9.7799999999999998E-2</v>
      </c>
      <c r="I127">
        <v>-2.06E-2</v>
      </c>
      <c r="J127">
        <v>-1.5E-3</v>
      </c>
      <c r="K127" s="35">
        <f t="shared" si="22"/>
        <v>4.2271428571428182E-3</v>
      </c>
      <c r="L127" s="35">
        <f t="shared" si="23"/>
        <v>2.5857142857142856E-2</v>
      </c>
      <c r="M127" s="35">
        <f t="shared" si="23"/>
        <v>3.7571428571428578E-3</v>
      </c>
      <c r="N127">
        <v>0.1133</v>
      </c>
      <c r="O127">
        <v>-5.3E-3</v>
      </c>
      <c r="P127">
        <v>-1.5E-3</v>
      </c>
      <c r="Q127" s="35">
        <f t="shared" si="24"/>
        <v>4.0907142857143225E-3</v>
      </c>
      <c r="R127" s="35">
        <f t="shared" si="25"/>
        <v>1.0557142857142859E-2</v>
      </c>
      <c r="S127" s="35">
        <f t="shared" si="25"/>
        <v>3.7571428571428578E-3</v>
      </c>
      <c r="T127">
        <v>0.1075</v>
      </c>
      <c r="U127">
        <v>-1.77E-2</v>
      </c>
      <c r="V127">
        <v>2.5999999999999999E-3</v>
      </c>
      <c r="W127" s="35">
        <f t="shared" si="26"/>
        <v>3.8449999999999457E-3</v>
      </c>
      <c r="X127" s="35">
        <f t="shared" si="27"/>
        <v>2.2957142857142857E-2</v>
      </c>
      <c r="Y127" s="35">
        <f t="shared" si="27"/>
        <v>7.8571428571428577E-3</v>
      </c>
      <c r="Z127">
        <v>8.9700000000000002E-2</v>
      </c>
      <c r="AA127">
        <v>1.35E-2</v>
      </c>
      <c r="AB127">
        <v>-1.1000000000000001E-3</v>
      </c>
      <c r="AC127" s="35">
        <f t="shared" si="28"/>
        <v>2.5630000000000014E-2</v>
      </c>
      <c r="AD127" s="35">
        <f t="shared" si="29"/>
        <v>1.8757142857142858E-2</v>
      </c>
      <c r="AE127" s="35">
        <f t="shared" si="29"/>
        <v>4.1571428571428575E-3</v>
      </c>
      <c r="AF127">
        <v>0.1028</v>
      </c>
      <c r="AG127">
        <v>-1.7299999999999999E-2</v>
      </c>
      <c r="AH127">
        <v>-9.4999999999999998E-3</v>
      </c>
      <c r="AI127" s="35">
        <f t="shared" si="30"/>
        <v>3.9078571428571157E-3</v>
      </c>
      <c r="AJ127" s="35">
        <f t="shared" si="31"/>
        <v>2.2557142857142859E-2</v>
      </c>
      <c r="AK127" s="35">
        <f t="shared" si="31"/>
        <v>1.4757142857142858E-2</v>
      </c>
      <c r="AL127">
        <v>8.7400000000000005E-2</v>
      </c>
      <c r="AM127">
        <v>-8.2000000000000007E-3</v>
      </c>
      <c r="AN127">
        <v>3.3E-3</v>
      </c>
      <c r="AO127" s="35">
        <f t="shared" si="32"/>
        <v>3.9435714285714352E-3</v>
      </c>
      <c r="AP127" s="35">
        <f t="shared" si="33"/>
        <v>1.3457142857142858E-2</v>
      </c>
      <c r="AQ127" s="35">
        <f t="shared" si="33"/>
        <v>8.5571428571428569E-3</v>
      </c>
      <c r="AR127">
        <v>6.9599999999999995E-2</v>
      </c>
      <c r="AS127">
        <v>2.9000000000000001E-2</v>
      </c>
      <c r="AT127">
        <v>-6.7000000000000002E-3</v>
      </c>
      <c r="AU127" s="35">
        <f t="shared" si="34"/>
        <v>1.6485714285714284E-2</v>
      </c>
      <c r="AV127" s="35">
        <f t="shared" si="35"/>
        <v>3.4257142857142861E-2</v>
      </c>
      <c r="AW127" s="35">
        <f t="shared" si="35"/>
        <v>1.1957142857142857E-2</v>
      </c>
      <c r="AX127">
        <v>9.1700000000000004E-2</v>
      </c>
      <c r="AY127">
        <v>-6.4299999999999996E-2</v>
      </c>
      <c r="AZ127">
        <v>-1E-4</v>
      </c>
      <c r="BA127" s="35">
        <f t="shared" si="36"/>
        <v>1.2529999999999972E-2</v>
      </c>
      <c r="BB127" s="35">
        <f t="shared" si="37"/>
        <v>6.9557142857142859E-2</v>
      </c>
      <c r="BC127" s="35">
        <f t="shared" si="37"/>
        <v>5.1571428571428575E-3</v>
      </c>
    </row>
    <row r="128" spans="1:55" ht="15">
      <c r="A128" s="1">
        <v>122</v>
      </c>
      <c r="B128">
        <v>0.11269999999999999</v>
      </c>
      <c r="C128">
        <v>-1.54E-2</v>
      </c>
      <c r="D128">
        <v>-5.8999999999999999E-3</v>
      </c>
      <c r="E128" s="34">
        <f t="shared" si="19"/>
        <v>7.9285714285656783E-5</v>
      </c>
      <c r="F128" s="34">
        <f t="shared" si="20"/>
        <v>2.9078571428571426E-2</v>
      </c>
      <c r="G128" s="34">
        <f t="shared" si="21"/>
        <v>1.1157142857142859E-2</v>
      </c>
      <c r="H128">
        <v>0.1045</v>
      </c>
      <c r="I128">
        <v>2.3999999999999998E-3</v>
      </c>
      <c r="J128">
        <v>-1.2999999999999999E-2</v>
      </c>
      <c r="K128" s="35">
        <f t="shared" si="22"/>
        <v>1.0927142857142816E-2</v>
      </c>
      <c r="L128" s="35">
        <f t="shared" si="23"/>
        <v>7.6571428571428572E-3</v>
      </c>
      <c r="M128" s="35">
        <f t="shared" si="23"/>
        <v>1.8257142857142857E-2</v>
      </c>
      <c r="N128">
        <v>0.1173</v>
      </c>
      <c r="O128">
        <v>-3.3E-3</v>
      </c>
      <c r="P128">
        <v>-1.2999999999999999E-3</v>
      </c>
      <c r="Q128" s="35">
        <f t="shared" si="24"/>
        <v>8.090714285714326E-3</v>
      </c>
      <c r="R128" s="35">
        <f t="shared" si="25"/>
        <v>1.9571428571428578E-3</v>
      </c>
      <c r="S128" s="35">
        <f t="shared" si="25"/>
        <v>3.9571428571428579E-3</v>
      </c>
      <c r="T128">
        <v>9.8299999999999998E-2</v>
      </c>
      <c r="U128">
        <v>-7.9000000000000008E-3</v>
      </c>
      <c r="V128">
        <v>-5.9999999999999995E-4</v>
      </c>
      <c r="W128" s="35">
        <f t="shared" si="26"/>
        <v>5.3550000000000542E-3</v>
      </c>
      <c r="X128" s="35">
        <f t="shared" si="27"/>
        <v>1.3157142857142859E-2</v>
      </c>
      <c r="Y128" s="35">
        <f t="shared" si="27"/>
        <v>4.657142857142858E-3</v>
      </c>
      <c r="Z128">
        <v>8.6099999999999996E-2</v>
      </c>
      <c r="AA128">
        <v>7.0000000000000001E-3</v>
      </c>
      <c r="AB128">
        <v>-6.8999999999999999E-3</v>
      </c>
      <c r="AC128" s="35">
        <f t="shared" si="28"/>
        <v>2.2030000000000008E-2</v>
      </c>
      <c r="AD128" s="35">
        <f t="shared" si="29"/>
        <v>1.2257142857142859E-2</v>
      </c>
      <c r="AE128" s="35">
        <f t="shared" si="29"/>
        <v>1.2157142857142858E-2</v>
      </c>
      <c r="AF128">
        <v>9.64E-2</v>
      </c>
      <c r="AG128">
        <v>-3.39E-2</v>
      </c>
      <c r="AH128">
        <v>-1.6000000000000001E-3</v>
      </c>
      <c r="AI128" s="35">
        <f t="shared" si="30"/>
        <v>1.0307857142857119E-2</v>
      </c>
      <c r="AJ128" s="35">
        <f t="shared" si="31"/>
        <v>3.9157142857142856E-2</v>
      </c>
      <c r="AK128" s="35">
        <f t="shared" si="31"/>
        <v>3.6571428571428579E-3</v>
      </c>
      <c r="AL128">
        <v>0.12809999999999999</v>
      </c>
      <c r="AM128">
        <v>-1.11E-2</v>
      </c>
      <c r="AN128">
        <v>3.0999999999999999E-3</v>
      </c>
      <c r="AO128" s="35">
        <f t="shared" si="32"/>
        <v>3.6756428571428551E-2</v>
      </c>
      <c r="AP128" s="35">
        <f t="shared" si="33"/>
        <v>1.6357142857142858E-2</v>
      </c>
      <c r="AQ128" s="35">
        <f t="shared" si="33"/>
        <v>8.3571428571428581E-3</v>
      </c>
      <c r="AR128">
        <v>4.6800000000000001E-2</v>
      </c>
      <c r="AS128">
        <v>2.4199999999999999E-2</v>
      </c>
      <c r="AT128">
        <v>-3.3E-3</v>
      </c>
      <c r="AU128" s="35">
        <f t="shared" si="34"/>
        <v>6.3142857142857098E-3</v>
      </c>
      <c r="AV128" s="35">
        <f t="shared" si="35"/>
        <v>2.9457142857142855E-2</v>
      </c>
      <c r="AW128" s="35">
        <f t="shared" si="35"/>
        <v>1.9571428571428578E-3</v>
      </c>
      <c r="AX128">
        <v>8.8300000000000003E-2</v>
      </c>
      <c r="AY128">
        <v>-7.4099999999999999E-2</v>
      </c>
      <c r="AZ128">
        <v>-2.0999999999999999E-3</v>
      </c>
      <c r="BA128" s="35">
        <f t="shared" si="36"/>
        <v>9.1299999999999715E-3</v>
      </c>
      <c r="BB128" s="35">
        <f t="shared" si="37"/>
        <v>7.9357142857142862E-2</v>
      </c>
      <c r="BC128" s="35">
        <f t="shared" si="37"/>
        <v>3.1571428571428579E-3</v>
      </c>
    </row>
    <row r="129" spans="1:55" ht="15">
      <c r="A129" s="1">
        <v>123</v>
      </c>
      <c r="B129">
        <v>0.1134</v>
      </c>
      <c r="C129">
        <v>-1.43E-2</v>
      </c>
      <c r="D129">
        <v>-2.0999999999999999E-3</v>
      </c>
      <c r="E129" s="34">
        <f t="shared" si="19"/>
        <v>7.7928571428566296E-4</v>
      </c>
      <c r="F129" s="34">
        <f t="shared" si="20"/>
        <v>2.7978571428571429E-2</v>
      </c>
      <c r="G129" s="34">
        <f t="shared" si="21"/>
        <v>3.1571428571428579E-3</v>
      </c>
      <c r="H129">
        <v>9.0499999999999997E-2</v>
      </c>
      <c r="I129">
        <v>-2.6100000000000002E-2</v>
      </c>
      <c r="J129">
        <v>-1.17E-2</v>
      </c>
      <c r="K129" s="35">
        <f t="shared" si="22"/>
        <v>3.0728571428571827E-3</v>
      </c>
      <c r="L129" s="35">
        <f t="shared" si="23"/>
        <v>3.1357142857142861E-2</v>
      </c>
      <c r="M129" s="35">
        <f t="shared" si="23"/>
        <v>1.6957142857142858E-2</v>
      </c>
      <c r="N129">
        <v>0.1169</v>
      </c>
      <c r="O129">
        <v>-9.5999999999999992E-3</v>
      </c>
      <c r="P129">
        <v>-4.3E-3</v>
      </c>
      <c r="Q129" s="35">
        <f t="shared" si="24"/>
        <v>7.6907142857143285E-3</v>
      </c>
      <c r="R129" s="35">
        <f t="shared" si="25"/>
        <v>1.4857142857142857E-2</v>
      </c>
      <c r="S129" s="35">
        <f t="shared" si="25"/>
        <v>9.5714285714285779E-4</v>
      </c>
      <c r="T129">
        <v>0.10050000000000001</v>
      </c>
      <c r="U129">
        <v>-2.1000000000000001E-2</v>
      </c>
      <c r="V129">
        <v>2.3E-3</v>
      </c>
      <c r="W129" s="35">
        <f t="shared" si="26"/>
        <v>3.1550000000000467E-3</v>
      </c>
      <c r="X129" s="35">
        <f t="shared" si="27"/>
        <v>2.6257142857142861E-2</v>
      </c>
      <c r="Y129" s="35">
        <f t="shared" si="27"/>
        <v>7.5571428571428578E-3</v>
      </c>
      <c r="Z129">
        <v>8.2400000000000001E-2</v>
      </c>
      <c r="AA129">
        <v>7.0000000000000001E-3</v>
      </c>
      <c r="AB129">
        <v>-7.4999999999999997E-3</v>
      </c>
      <c r="AC129" s="35">
        <f t="shared" si="28"/>
        <v>1.8330000000000013E-2</v>
      </c>
      <c r="AD129" s="35">
        <f t="shared" si="29"/>
        <v>1.2257142857142859E-2</v>
      </c>
      <c r="AE129" s="35">
        <f t="shared" si="29"/>
        <v>1.2757142857142858E-2</v>
      </c>
      <c r="AF129">
        <v>0.1095</v>
      </c>
      <c r="AG129">
        <v>-1.41E-2</v>
      </c>
      <c r="AH129">
        <v>-6.8999999999999999E-3</v>
      </c>
      <c r="AI129" s="35">
        <f t="shared" si="30"/>
        <v>2.7921428571428819E-3</v>
      </c>
      <c r="AJ129" s="35">
        <f t="shared" si="31"/>
        <v>1.9357142857142857E-2</v>
      </c>
      <c r="AK129" s="35">
        <f t="shared" si="31"/>
        <v>1.2157142857142858E-2</v>
      </c>
      <c r="AL129">
        <v>0.1065</v>
      </c>
      <c r="AM129">
        <v>-1.4E-3</v>
      </c>
      <c r="AN129">
        <v>2.9999999999999997E-4</v>
      </c>
      <c r="AO129" s="35">
        <f t="shared" si="32"/>
        <v>1.5156428571428557E-2</v>
      </c>
      <c r="AP129" s="35">
        <f t="shared" si="33"/>
        <v>3.8571428571428576E-3</v>
      </c>
      <c r="AQ129" s="35">
        <f t="shared" si="33"/>
        <v>5.5571428571428577E-3</v>
      </c>
      <c r="AR129">
        <v>3.3000000000000002E-2</v>
      </c>
      <c r="AS129">
        <v>-9.9000000000000008E-3</v>
      </c>
      <c r="AT129">
        <v>7.4999999999999997E-3</v>
      </c>
      <c r="AU129" s="35">
        <f t="shared" si="34"/>
        <v>2.011428571428571E-2</v>
      </c>
      <c r="AV129" s="35">
        <f t="shared" si="35"/>
        <v>1.5157142857142859E-2</v>
      </c>
      <c r="AW129" s="35">
        <f t="shared" si="35"/>
        <v>1.2757142857142858E-2</v>
      </c>
      <c r="AX129">
        <v>7.9799999999999996E-2</v>
      </c>
      <c r="AY129">
        <v>-3.8399999999999997E-2</v>
      </c>
      <c r="AZ129">
        <v>-3.8999999999999998E-3</v>
      </c>
      <c r="BA129" s="35">
        <f t="shared" si="36"/>
        <v>6.2999999999996392E-4</v>
      </c>
      <c r="BB129" s="35">
        <f t="shared" si="37"/>
        <v>4.3657142857142853E-2</v>
      </c>
      <c r="BC129" s="35">
        <f t="shared" si="37"/>
        <v>1.357142857142858E-3</v>
      </c>
    </row>
    <row r="130" spans="1:55" ht="15">
      <c r="A130" s="1">
        <v>124</v>
      </c>
      <c r="B130">
        <v>0.10920000000000001</v>
      </c>
      <c r="C130">
        <v>-1.03E-2</v>
      </c>
      <c r="D130">
        <v>-4.8999999999999998E-3</v>
      </c>
      <c r="E130" s="34">
        <f t="shared" si="19"/>
        <v>3.4207142857143324E-3</v>
      </c>
      <c r="F130" s="34">
        <f t="shared" si="20"/>
        <v>3.378571428571427E-3</v>
      </c>
      <c r="G130" s="34">
        <f t="shared" si="21"/>
        <v>3.5714285714285796E-4</v>
      </c>
      <c r="H130">
        <v>8.9599999999999999E-2</v>
      </c>
      <c r="I130">
        <v>-5.8999999999999999E-3</v>
      </c>
      <c r="J130">
        <v>-5.1999999999999998E-3</v>
      </c>
      <c r="K130" s="35">
        <f t="shared" si="22"/>
        <v>3.9728571428571807E-3</v>
      </c>
      <c r="L130" s="35">
        <f t="shared" si="23"/>
        <v>1.1157142857142859E-2</v>
      </c>
      <c r="M130" s="35">
        <f t="shared" si="23"/>
        <v>5.7142857142858036E-5</v>
      </c>
      <c r="N130">
        <v>0.11310000000000001</v>
      </c>
      <c r="O130">
        <v>-6.7000000000000002E-3</v>
      </c>
      <c r="P130">
        <v>-4.7000000000000002E-3</v>
      </c>
      <c r="Q130" s="35">
        <f t="shared" si="24"/>
        <v>3.8907142857143306E-3</v>
      </c>
      <c r="R130" s="35">
        <f t="shared" si="25"/>
        <v>1.1957142857142857E-2</v>
      </c>
      <c r="S130" s="35">
        <f t="shared" si="25"/>
        <v>5.5714285714285761E-4</v>
      </c>
      <c r="T130">
        <v>0.1105</v>
      </c>
      <c r="U130">
        <v>-6.0000000000000001E-3</v>
      </c>
      <c r="V130">
        <v>-6.9999999999999999E-4</v>
      </c>
      <c r="W130" s="35">
        <f t="shared" si="26"/>
        <v>6.8449999999999483E-3</v>
      </c>
      <c r="X130" s="35">
        <f t="shared" si="27"/>
        <v>1.1257142857142858E-2</v>
      </c>
      <c r="Y130" s="35">
        <f t="shared" si="27"/>
        <v>4.5571428571428577E-3</v>
      </c>
      <c r="Z130">
        <v>7.6399999999999996E-2</v>
      </c>
      <c r="AA130">
        <v>5.1000000000000004E-3</v>
      </c>
      <c r="AB130">
        <v>-1.11E-2</v>
      </c>
      <c r="AC130" s="35">
        <f t="shared" si="28"/>
        <v>1.2330000000000008E-2</v>
      </c>
      <c r="AD130" s="35">
        <f t="shared" si="29"/>
        <v>1.0357142857142858E-2</v>
      </c>
      <c r="AE130" s="35">
        <f t="shared" si="29"/>
        <v>1.6357142857142858E-2</v>
      </c>
      <c r="AF130">
        <v>0.107</v>
      </c>
      <c r="AG130">
        <v>-2.5999999999999999E-2</v>
      </c>
      <c r="AH130">
        <v>-1.18E-2</v>
      </c>
      <c r="AI130" s="35">
        <f t="shared" si="30"/>
        <v>2.9214285714287969E-4</v>
      </c>
      <c r="AJ130" s="35">
        <f t="shared" si="31"/>
        <v>3.1257142857142858E-2</v>
      </c>
      <c r="AK130" s="35">
        <f t="shared" si="31"/>
        <v>1.7057142857142858E-2</v>
      </c>
      <c r="AL130">
        <v>0.1062</v>
      </c>
      <c r="AM130">
        <v>-5.0000000000000001E-4</v>
      </c>
      <c r="AN130">
        <v>-2.5999999999999999E-3</v>
      </c>
      <c r="AO130" s="35">
        <f t="shared" si="32"/>
        <v>1.4856428571428562E-2</v>
      </c>
      <c r="AP130" s="35">
        <f t="shared" si="33"/>
        <v>4.7571428571428574E-3</v>
      </c>
      <c r="AQ130" s="35">
        <f t="shared" si="33"/>
        <v>2.6571428571428579E-3</v>
      </c>
      <c r="AR130">
        <v>6.0199999999999997E-2</v>
      </c>
      <c r="AS130">
        <v>3.0999999999999999E-3</v>
      </c>
      <c r="AT130">
        <v>-2.5999999999999999E-3</v>
      </c>
      <c r="AU130" s="35">
        <f t="shared" si="34"/>
        <v>7.0857142857142855E-3</v>
      </c>
      <c r="AV130" s="35">
        <f t="shared" si="35"/>
        <v>8.3571428571428581E-3</v>
      </c>
      <c r="AW130" s="35">
        <f t="shared" si="35"/>
        <v>2.6571428571428579E-3</v>
      </c>
      <c r="AX130">
        <v>6.2E-2</v>
      </c>
      <c r="AY130">
        <v>-6.8599999999999994E-2</v>
      </c>
      <c r="AZ130">
        <v>2.8999999999999998E-3</v>
      </c>
      <c r="BA130" s="35">
        <f t="shared" si="36"/>
        <v>1.7170000000000032E-2</v>
      </c>
      <c r="BB130" s="35">
        <f t="shared" si="37"/>
        <v>7.3857142857142857E-2</v>
      </c>
      <c r="BC130" s="35">
        <f t="shared" si="37"/>
        <v>8.1571428571428576E-3</v>
      </c>
    </row>
    <row r="131" spans="1:55" ht="15">
      <c r="A131" s="1">
        <v>125</v>
      </c>
      <c r="B131">
        <v>0.10630000000000001</v>
      </c>
      <c r="C131">
        <v>-9.9000000000000008E-3</v>
      </c>
      <c r="D131">
        <v>-7.1999999999999998E-3</v>
      </c>
      <c r="E131" s="34">
        <f t="shared" si="19"/>
        <v>6.3207142857143322E-3</v>
      </c>
      <c r="F131" s="34">
        <f t="shared" si="20"/>
        <v>3.7785714285714263E-3</v>
      </c>
      <c r="G131" s="34">
        <f t="shared" si="21"/>
        <v>1.2457142857142858E-2</v>
      </c>
      <c r="H131">
        <v>0.1191</v>
      </c>
      <c r="I131">
        <v>1.66E-2</v>
      </c>
      <c r="J131">
        <v>-1.26E-2</v>
      </c>
      <c r="K131" s="35">
        <f t="shared" si="22"/>
        <v>2.5527142857142818E-2</v>
      </c>
      <c r="L131" s="35">
        <f t="shared" si="23"/>
        <v>2.185714285714286E-2</v>
      </c>
      <c r="M131" s="35">
        <f t="shared" si="23"/>
        <v>1.7857142857142856E-2</v>
      </c>
      <c r="N131">
        <v>0.1198</v>
      </c>
      <c r="O131">
        <v>-4.7999999999999996E-3</v>
      </c>
      <c r="P131">
        <v>-3.2000000000000002E-3</v>
      </c>
      <c r="Q131" s="35">
        <f t="shared" si="24"/>
        <v>1.0590714285714328E-2</v>
      </c>
      <c r="R131" s="35">
        <f t="shared" si="25"/>
        <v>4.5714285714285822E-4</v>
      </c>
      <c r="S131" s="35">
        <f t="shared" si="25"/>
        <v>2.0571428571428576E-3</v>
      </c>
      <c r="T131">
        <v>0.1129</v>
      </c>
      <c r="U131">
        <v>-1.15E-2</v>
      </c>
      <c r="V131">
        <v>-5.1000000000000004E-3</v>
      </c>
      <c r="W131" s="35">
        <f t="shared" si="26"/>
        <v>9.2449999999999477E-3</v>
      </c>
      <c r="X131" s="35">
        <f t="shared" si="27"/>
        <v>1.6757142857142859E-2</v>
      </c>
      <c r="Y131" s="35">
        <f t="shared" si="27"/>
        <v>1.5714285714285743E-4</v>
      </c>
      <c r="Z131">
        <v>6.9199999999999998E-2</v>
      </c>
      <c r="AA131">
        <v>-8.0999999999999996E-3</v>
      </c>
      <c r="AB131">
        <v>-1.6299999999999999E-2</v>
      </c>
      <c r="AC131" s="35">
        <f t="shared" si="28"/>
        <v>5.1300000000000096E-3</v>
      </c>
      <c r="AD131" s="35">
        <f t="shared" si="29"/>
        <v>1.3357142857142857E-2</v>
      </c>
      <c r="AE131" s="35">
        <f t="shared" si="29"/>
        <v>2.1557142857142858E-2</v>
      </c>
      <c r="AF131">
        <v>0.1066</v>
      </c>
      <c r="AG131">
        <v>-2.4400000000000002E-2</v>
      </c>
      <c r="AH131">
        <v>-1.2500000000000001E-2</v>
      </c>
      <c r="AI131" s="35">
        <f t="shared" si="30"/>
        <v>1.0785714285711789E-4</v>
      </c>
      <c r="AJ131" s="35">
        <f t="shared" si="31"/>
        <v>2.9657142857142861E-2</v>
      </c>
      <c r="AK131" s="35">
        <f t="shared" si="31"/>
        <v>1.775714285714286E-2</v>
      </c>
      <c r="AL131">
        <v>0.10580000000000001</v>
      </c>
      <c r="AM131">
        <v>-5.7999999999999996E-3</v>
      </c>
      <c r="AN131">
        <v>-2.5000000000000001E-3</v>
      </c>
      <c r="AO131" s="35">
        <f t="shared" si="32"/>
        <v>1.4456428571428565E-2</v>
      </c>
      <c r="AP131" s="35">
        <f t="shared" si="33"/>
        <v>1.1057142857142857E-2</v>
      </c>
      <c r="AQ131" s="35">
        <f t="shared" si="33"/>
        <v>2.7571428571428577E-3</v>
      </c>
      <c r="AR131">
        <v>3.3599999999999998E-2</v>
      </c>
      <c r="AS131">
        <v>4.5999999999999999E-3</v>
      </c>
      <c r="AT131">
        <v>-1.18E-2</v>
      </c>
      <c r="AU131" s="35">
        <f t="shared" si="34"/>
        <v>1.9514285714285713E-2</v>
      </c>
      <c r="AV131" s="35">
        <f t="shared" si="35"/>
        <v>9.8571428571428577E-3</v>
      </c>
      <c r="AW131" s="35">
        <f t="shared" si="35"/>
        <v>1.7057142857142858E-2</v>
      </c>
      <c r="AX131">
        <v>7.2099999999999997E-2</v>
      </c>
      <c r="AY131">
        <v>-5.28E-2</v>
      </c>
      <c r="AZ131">
        <v>3.2000000000000002E-3</v>
      </c>
      <c r="BA131" s="35">
        <f t="shared" si="36"/>
        <v>7.0700000000000346E-3</v>
      </c>
      <c r="BB131" s="35">
        <f t="shared" si="37"/>
        <v>5.8057142857142856E-2</v>
      </c>
      <c r="BC131" s="35">
        <f t="shared" si="37"/>
        <v>8.4571428571428575E-3</v>
      </c>
    </row>
    <row r="132" spans="1:55" ht="15">
      <c r="A132" s="1">
        <v>126</v>
      </c>
      <c r="B132">
        <v>0.10829999999999999</v>
      </c>
      <c r="C132">
        <v>-1.0999999999999999E-2</v>
      </c>
      <c r="D132">
        <v>-8.9999999999999993E-3</v>
      </c>
      <c r="E132" s="34">
        <f t="shared" si="19"/>
        <v>4.3207142857143443E-3</v>
      </c>
      <c r="F132" s="34">
        <f t="shared" si="20"/>
        <v>2.6785714285714277E-3</v>
      </c>
      <c r="G132" s="34">
        <f t="shared" si="21"/>
        <v>1.4257142857142857E-2</v>
      </c>
      <c r="H132">
        <v>4.2900000000000001E-2</v>
      </c>
      <c r="I132">
        <v>1.38E-2</v>
      </c>
      <c r="J132">
        <v>-6.6E-3</v>
      </c>
      <c r="K132" s="35">
        <f t="shared" si="22"/>
        <v>5.0672857142857179E-2</v>
      </c>
      <c r="L132" s="35">
        <f t="shared" si="23"/>
        <v>1.9057142857142856E-2</v>
      </c>
      <c r="M132" s="35">
        <f t="shared" si="23"/>
        <v>1.1857142857142858E-2</v>
      </c>
      <c r="N132">
        <v>0.11409999999999999</v>
      </c>
      <c r="O132">
        <v>-7.1000000000000004E-3</v>
      </c>
      <c r="P132">
        <v>1.4E-3</v>
      </c>
      <c r="Q132" s="35">
        <f t="shared" si="24"/>
        <v>4.8907142857143177E-3</v>
      </c>
      <c r="R132" s="35">
        <f t="shared" si="25"/>
        <v>1.2357142857142858E-2</v>
      </c>
      <c r="S132" s="35">
        <f t="shared" si="25"/>
        <v>6.657142857142858E-3</v>
      </c>
      <c r="T132">
        <v>0.1164</v>
      </c>
      <c r="U132">
        <v>-9.5999999999999992E-3</v>
      </c>
      <c r="V132">
        <v>-6.7999999999999996E-3</v>
      </c>
      <c r="W132" s="35">
        <f t="shared" si="26"/>
        <v>1.2744999999999951E-2</v>
      </c>
      <c r="X132" s="35">
        <f t="shared" si="27"/>
        <v>1.4857142857142857E-2</v>
      </c>
      <c r="Y132" s="35">
        <f t="shared" si="27"/>
        <v>1.2057142857142857E-2</v>
      </c>
      <c r="Z132">
        <v>6.6100000000000006E-2</v>
      </c>
      <c r="AA132">
        <v>-2.2200000000000001E-2</v>
      </c>
      <c r="AB132">
        <v>-2.23E-2</v>
      </c>
      <c r="AC132" s="35">
        <f t="shared" si="28"/>
        <v>2.0300000000000179E-3</v>
      </c>
      <c r="AD132" s="35">
        <f t="shared" si="29"/>
        <v>2.7457142857142861E-2</v>
      </c>
      <c r="AE132" s="35">
        <f t="shared" si="29"/>
        <v>2.7557142857142856E-2</v>
      </c>
      <c r="AF132">
        <v>0.10580000000000001</v>
      </c>
      <c r="AG132">
        <v>-2.0400000000000001E-2</v>
      </c>
      <c r="AH132">
        <v>-1.44E-2</v>
      </c>
      <c r="AI132" s="35">
        <f t="shared" si="30"/>
        <v>9.0785714285711305E-4</v>
      </c>
      <c r="AJ132" s="35">
        <f t="shared" si="31"/>
        <v>2.5657142857142858E-2</v>
      </c>
      <c r="AK132" s="35">
        <f t="shared" si="31"/>
        <v>1.9657142857142859E-2</v>
      </c>
      <c r="AL132">
        <v>9.6000000000000002E-2</v>
      </c>
      <c r="AM132">
        <v>-1.9E-3</v>
      </c>
      <c r="AN132">
        <v>-1.9E-3</v>
      </c>
      <c r="AO132" s="35">
        <f t="shared" si="32"/>
        <v>4.6564285714285614E-3</v>
      </c>
      <c r="AP132" s="35">
        <f t="shared" si="33"/>
        <v>3.357142857142858E-3</v>
      </c>
      <c r="AQ132" s="35">
        <f t="shared" si="33"/>
        <v>3.357142857142858E-3</v>
      </c>
      <c r="AR132">
        <v>2.98E-2</v>
      </c>
      <c r="AS132">
        <v>-1.6E-2</v>
      </c>
      <c r="AT132">
        <v>1.1000000000000001E-3</v>
      </c>
      <c r="AU132" s="35">
        <f t="shared" si="34"/>
        <v>2.3314285714285711E-2</v>
      </c>
      <c r="AV132" s="35">
        <f t="shared" si="35"/>
        <v>2.1257142857142856E-2</v>
      </c>
      <c r="AW132" s="35">
        <f t="shared" si="35"/>
        <v>6.3571428571428581E-3</v>
      </c>
      <c r="AX132">
        <v>8.6900000000000005E-2</v>
      </c>
      <c r="AY132">
        <v>-4.3499999999999997E-2</v>
      </c>
      <c r="AZ132">
        <v>2.2000000000000001E-3</v>
      </c>
      <c r="BA132" s="35">
        <f t="shared" si="36"/>
        <v>7.729999999999973E-3</v>
      </c>
      <c r="BB132" s="35">
        <f t="shared" si="37"/>
        <v>4.8757142857142853E-2</v>
      </c>
      <c r="BC132" s="35">
        <f t="shared" si="37"/>
        <v>7.4571428571428584E-3</v>
      </c>
    </row>
    <row r="133" spans="1:55" ht="15">
      <c r="A133" s="1">
        <v>127</v>
      </c>
      <c r="B133">
        <v>0.1111</v>
      </c>
      <c r="C133">
        <v>-9.5999999999999992E-3</v>
      </c>
      <c r="D133">
        <v>-1.04E-2</v>
      </c>
      <c r="E133" s="34">
        <f t="shared" si="19"/>
        <v>1.5207142857143335E-3</v>
      </c>
      <c r="F133" s="34">
        <f t="shared" si="20"/>
        <v>4.0785714285714279E-3</v>
      </c>
      <c r="G133" s="34">
        <f t="shared" si="21"/>
        <v>1.5657142857142856E-2</v>
      </c>
      <c r="H133">
        <v>0.1196</v>
      </c>
      <c r="I133">
        <v>-1.03E-2</v>
      </c>
      <c r="J133">
        <v>-7.9000000000000008E-3</v>
      </c>
      <c r="K133" s="35">
        <f t="shared" si="22"/>
        <v>2.6027142857142818E-2</v>
      </c>
      <c r="L133" s="35">
        <f t="shared" si="23"/>
        <v>1.5557142857142858E-2</v>
      </c>
      <c r="M133" s="35">
        <f t="shared" si="23"/>
        <v>1.3157142857142859E-2</v>
      </c>
      <c r="N133">
        <v>0.1201</v>
      </c>
      <c r="O133">
        <v>-3.3E-3</v>
      </c>
      <c r="P133">
        <v>2.8E-3</v>
      </c>
      <c r="Q133" s="35">
        <f t="shared" si="24"/>
        <v>1.0890714285714323E-2</v>
      </c>
      <c r="R133" s="35">
        <f t="shared" si="25"/>
        <v>1.9571428571428578E-3</v>
      </c>
      <c r="S133" s="35">
        <f t="shared" si="25"/>
        <v>8.0571428571428582E-3</v>
      </c>
      <c r="T133">
        <v>0.10970000000000001</v>
      </c>
      <c r="U133">
        <v>-1.8200000000000001E-2</v>
      </c>
      <c r="V133">
        <v>-6.4000000000000003E-3</v>
      </c>
      <c r="W133" s="35">
        <f t="shared" si="26"/>
        <v>6.0449999999999532E-3</v>
      </c>
      <c r="X133" s="35">
        <f t="shared" si="27"/>
        <v>2.3457142857142857E-2</v>
      </c>
      <c r="Y133" s="35">
        <f t="shared" si="27"/>
        <v>1.1657142857142859E-2</v>
      </c>
      <c r="Z133">
        <v>7.1199999999999999E-2</v>
      </c>
      <c r="AA133">
        <v>-8.8000000000000005E-3</v>
      </c>
      <c r="AB133">
        <v>-1.38E-2</v>
      </c>
      <c r="AC133" s="35">
        <f t="shared" si="28"/>
        <v>7.1300000000000113E-3</v>
      </c>
      <c r="AD133" s="35">
        <f t="shared" si="29"/>
        <v>1.4057142857142858E-2</v>
      </c>
      <c r="AE133" s="35">
        <f t="shared" si="29"/>
        <v>1.9057142857142856E-2</v>
      </c>
      <c r="AF133">
        <v>9.5699999999999993E-2</v>
      </c>
      <c r="AG133">
        <v>-2.2499999999999999E-2</v>
      </c>
      <c r="AH133">
        <v>-1.3599999999999999E-2</v>
      </c>
      <c r="AI133" s="35">
        <f t="shared" si="30"/>
        <v>1.1007857142857125E-2</v>
      </c>
      <c r="AJ133" s="35">
        <f t="shared" si="31"/>
        <v>2.7757142857142855E-2</v>
      </c>
      <c r="AK133" s="35">
        <f t="shared" si="31"/>
        <v>1.8857142857142857E-2</v>
      </c>
      <c r="AL133">
        <v>9.8199999999999996E-2</v>
      </c>
      <c r="AM133">
        <v>-1.4200000000000001E-2</v>
      </c>
      <c r="AN133">
        <v>-8.8999999999999999E-3</v>
      </c>
      <c r="AO133" s="35">
        <f t="shared" si="32"/>
        <v>6.856428571428555E-3</v>
      </c>
      <c r="AP133" s="35">
        <f t="shared" si="33"/>
        <v>1.945714285714286E-2</v>
      </c>
      <c r="AQ133" s="35">
        <f t="shared" si="33"/>
        <v>1.4157142857142858E-2</v>
      </c>
      <c r="AR133">
        <v>5.2499999999999998E-2</v>
      </c>
      <c r="AS133">
        <v>-1.35E-2</v>
      </c>
      <c r="AT133">
        <v>8.0999999999999996E-3</v>
      </c>
      <c r="AU133" s="35">
        <f t="shared" si="34"/>
        <v>6.1428571428571305E-4</v>
      </c>
      <c r="AV133" s="35">
        <f t="shared" si="35"/>
        <v>1.8757142857142858E-2</v>
      </c>
      <c r="AW133" s="35">
        <f t="shared" si="35"/>
        <v>1.3357142857142857E-2</v>
      </c>
      <c r="AX133">
        <v>0.13639999999999999</v>
      </c>
      <c r="AY133">
        <v>-3.2199999999999999E-2</v>
      </c>
      <c r="AZ133">
        <v>-3.3E-3</v>
      </c>
      <c r="BA133" s="35">
        <f t="shared" si="36"/>
        <v>5.7229999999999961E-2</v>
      </c>
      <c r="BB133" s="35">
        <f t="shared" si="37"/>
        <v>3.7457142857142856E-2</v>
      </c>
      <c r="BC133" s="35">
        <f t="shared" si="37"/>
        <v>1.9571428571428578E-3</v>
      </c>
    </row>
    <row r="134" spans="1:55" ht="15">
      <c r="A134" s="1">
        <v>128</v>
      </c>
      <c r="B134">
        <v>0.1103</v>
      </c>
      <c r="C134">
        <v>-1.2500000000000001E-2</v>
      </c>
      <c r="D134">
        <v>-1.43E-2</v>
      </c>
      <c r="E134" s="34">
        <f t="shared" si="19"/>
        <v>2.3207142857143426E-3</v>
      </c>
      <c r="F134" s="34">
        <f t="shared" si="20"/>
        <v>1.1785714285714264E-3</v>
      </c>
      <c r="G134" s="34">
        <f t="shared" si="21"/>
        <v>1.9557142857142856E-2</v>
      </c>
      <c r="H134">
        <v>0.11269999999999999</v>
      </c>
      <c r="I134">
        <v>5.0000000000000001E-4</v>
      </c>
      <c r="J134">
        <v>-2.8E-3</v>
      </c>
      <c r="K134" s="35">
        <f t="shared" si="22"/>
        <v>1.9127142857142815E-2</v>
      </c>
      <c r="L134" s="35">
        <f t="shared" si="23"/>
        <v>5.7571428571428582E-3</v>
      </c>
      <c r="M134" s="35">
        <f t="shared" si="23"/>
        <v>2.4571428571428578E-3</v>
      </c>
      <c r="N134">
        <v>0.1128</v>
      </c>
      <c r="O134">
        <v>-2.8999999999999998E-3</v>
      </c>
      <c r="P134">
        <v>-2.3E-3</v>
      </c>
      <c r="Q134" s="35">
        <f t="shared" si="24"/>
        <v>3.5907142857143221E-3</v>
      </c>
      <c r="R134" s="35">
        <f t="shared" si="25"/>
        <v>2.357142857142858E-3</v>
      </c>
      <c r="S134" s="35">
        <f t="shared" si="25"/>
        <v>2.9571428571428578E-3</v>
      </c>
      <c r="T134">
        <v>9.8500000000000004E-2</v>
      </c>
      <c r="U134">
        <v>-2.4E-2</v>
      </c>
      <c r="V134">
        <v>-4.0000000000000001E-3</v>
      </c>
      <c r="W134" s="35">
        <f t="shared" si="26"/>
        <v>5.1550000000000484E-3</v>
      </c>
      <c r="X134" s="35">
        <f t="shared" si="27"/>
        <v>2.9257142857142857E-2</v>
      </c>
      <c r="Y134" s="35">
        <f t="shared" si="27"/>
        <v>1.2571428571428577E-3</v>
      </c>
      <c r="Z134">
        <v>5.5800000000000002E-2</v>
      </c>
      <c r="AA134">
        <v>-3.8800000000000001E-2</v>
      </c>
      <c r="AB134">
        <v>-1.8E-3</v>
      </c>
      <c r="AC134" s="35">
        <f t="shared" si="28"/>
        <v>8.2699999999999857E-3</v>
      </c>
      <c r="AD134" s="35">
        <f t="shared" si="29"/>
        <v>4.4057142857142857E-2</v>
      </c>
      <c r="AE134" s="35">
        <f t="shared" si="29"/>
        <v>3.4571428571428578E-3</v>
      </c>
      <c r="AF134">
        <v>0.1086</v>
      </c>
      <c r="AG134">
        <v>-3.0700000000000002E-2</v>
      </c>
      <c r="AH134">
        <v>-1.0200000000000001E-2</v>
      </c>
      <c r="AI134" s="35">
        <f t="shared" si="30"/>
        <v>1.8921428571428839E-3</v>
      </c>
      <c r="AJ134" s="35">
        <f t="shared" si="31"/>
        <v>3.5957142857142861E-2</v>
      </c>
      <c r="AK134" s="35">
        <f t="shared" si="31"/>
        <v>1.5457142857142859E-2</v>
      </c>
      <c r="AL134">
        <v>0.10780000000000001</v>
      </c>
      <c r="AM134">
        <v>-7.4000000000000003E-3</v>
      </c>
      <c r="AN134">
        <v>-7.0000000000000001E-3</v>
      </c>
      <c r="AO134" s="35">
        <f t="shared" si="32"/>
        <v>1.6456428571428566E-2</v>
      </c>
      <c r="AP134" s="35">
        <f t="shared" si="33"/>
        <v>1.2657142857142858E-2</v>
      </c>
      <c r="AQ134" s="35">
        <f t="shared" si="33"/>
        <v>1.2257142857142859E-2</v>
      </c>
      <c r="AR134">
        <v>6.0400000000000002E-2</v>
      </c>
      <c r="AS134">
        <v>-3.2300000000000002E-2</v>
      </c>
      <c r="AT134">
        <v>1.24E-2</v>
      </c>
      <c r="AU134" s="35">
        <f t="shared" si="34"/>
        <v>7.2857142857142912E-3</v>
      </c>
      <c r="AV134" s="35">
        <f t="shared" si="35"/>
        <v>3.7557142857142858E-2</v>
      </c>
      <c r="AW134" s="35">
        <f t="shared" si="35"/>
        <v>1.7657142857142857E-2</v>
      </c>
      <c r="AX134">
        <v>7.5800000000000006E-2</v>
      </c>
      <c r="AY134">
        <v>-5.1700000000000003E-2</v>
      </c>
      <c r="AZ134">
        <v>5.7000000000000002E-3</v>
      </c>
      <c r="BA134" s="35">
        <f t="shared" si="36"/>
        <v>3.3700000000000258E-3</v>
      </c>
      <c r="BB134" s="35">
        <f t="shared" si="37"/>
        <v>5.6957142857142859E-2</v>
      </c>
      <c r="BC134" s="35">
        <f t="shared" si="37"/>
        <v>1.0957142857142858E-2</v>
      </c>
    </row>
    <row r="135" spans="1:55" ht="15">
      <c r="A135" s="1">
        <v>129</v>
      </c>
      <c r="B135">
        <v>0.10100000000000001</v>
      </c>
      <c r="C135">
        <v>7.1000000000000004E-3</v>
      </c>
      <c r="D135">
        <v>-1.5599999999999999E-2</v>
      </c>
      <c r="E135" s="34">
        <f t="shared" si="19"/>
        <v>1.1620714285714331E-2</v>
      </c>
      <c r="F135" s="34">
        <f t="shared" si="20"/>
        <v>2.0778571428571427E-2</v>
      </c>
      <c r="G135" s="34">
        <f t="shared" si="21"/>
        <v>2.0857142857142859E-2</v>
      </c>
      <c r="H135">
        <v>9.1600000000000001E-2</v>
      </c>
      <c r="I135">
        <v>-1.2800000000000001E-2</v>
      </c>
      <c r="J135">
        <v>3.2000000000000002E-3</v>
      </c>
      <c r="K135" s="35">
        <f t="shared" si="22"/>
        <v>1.9728571428571789E-3</v>
      </c>
      <c r="L135" s="35">
        <f t="shared" si="23"/>
        <v>1.8057142857142858E-2</v>
      </c>
      <c r="M135" s="35">
        <f t="shared" si="23"/>
        <v>8.4571428571428575E-3</v>
      </c>
      <c r="N135">
        <v>0.1147</v>
      </c>
      <c r="O135">
        <v>-1.1000000000000001E-3</v>
      </c>
      <c r="P135">
        <v>-4.0000000000000001E-3</v>
      </c>
      <c r="Q135" s="35">
        <f t="shared" si="24"/>
        <v>5.490714285714321E-3</v>
      </c>
      <c r="R135" s="35">
        <f t="shared" si="25"/>
        <v>4.1571428571428575E-3</v>
      </c>
      <c r="S135" s="35">
        <f t="shared" si="25"/>
        <v>1.2571428571428577E-3</v>
      </c>
      <c r="T135">
        <v>0.1012</v>
      </c>
      <c r="U135">
        <v>-1.9400000000000001E-2</v>
      </c>
      <c r="V135">
        <v>-5.0000000000000001E-3</v>
      </c>
      <c r="W135" s="35">
        <f t="shared" si="26"/>
        <v>2.4550000000000544E-3</v>
      </c>
      <c r="X135" s="35">
        <f t="shared" si="27"/>
        <v>2.4657142857142857E-2</v>
      </c>
      <c r="Y135" s="35">
        <f t="shared" si="27"/>
        <v>2.5714285714285769E-4</v>
      </c>
      <c r="Z135">
        <v>3.4599999999999999E-2</v>
      </c>
      <c r="AA135">
        <v>-2.9700000000000001E-2</v>
      </c>
      <c r="AB135">
        <v>1.1900000000000001E-2</v>
      </c>
      <c r="AC135" s="35">
        <f t="shared" si="28"/>
        <v>2.9469999999999989E-2</v>
      </c>
      <c r="AD135" s="35">
        <f t="shared" si="29"/>
        <v>3.495714285714286E-2</v>
      </c>
      <c r="AE135" s="35">
        <f t="shared" si="29"/>
        <v>1.7157142857142857E-2</v>
      </c>
      <c r="AF135">
        <v>0.1163</v>
      </c>
      <c r="AG135">
        <v>-1.9300000000000001E-2</v>
      </c>
      <c r="AH135">
        <v>-2.3999999999999998E-3</v>
      </c>
      <c r="AI135" s="35">
        <f t="shared" si="30"/>
        <v>9.5921428571428824E-3</v>
      </c>
      <c r="AJ135" s="35">
        <f t="shared" si="31"/>
        <v>2.4557142857142861E-2</v>
      </c>
      <c r="AK135" s="35">
        <f t="shared" si="31"/>
        <v>2.857142857142858E-3</v>
      </c>
      <c r="AL135">
        <v>9.8199999999999996E-2</v>
      </c>
      <c r="AM135">
        <v>-3.0000000000000001E-3</v>
      </c>
      <c r="AN135">
        <v>-6.7000000000000002E-3</v>
      </c>
      <c r="AO135" s="35">
        <f t="shared" si="32"/>
        <v>6.856428571428555E-3</v>
      </c>
      <c r="AP135" s="35">
        <f t="shared" si="33"/>
        <v>2.2571428571428577E-3</v>
      </c>
      <c r="AQ135" s="35">
        <f t="shared" si="33"/>
        <v>1.1957142857142857E-2</v>
      </c>
      <c r="AR135">
        <v>8.5300000000000001E-2</v>
      </c>
      <c r="AS135">
        <v>2.3999999999999998E-3</v>
      </c>
      <c r="AT135">
        <v>5.3E-3</v>
      </c>
      <c r="AU135" s="35">
        <f t="shared" si="34"/>
        <v>3.218571428571429E-2</v>
      </c>
      <c r="AV135" s="35">
        <f t="shared" si="35"/>
        <v>7.6571428571428572E-3</v>
      </c>
      <c r="AW135" s="35">
        <f t="shared" si="35"/>
        <v>1.0557142857142859E-2</v>
      </c>
      <c r="AX135">
        <v>6.25E-2</v>
      </c>
      <c r="AY135">
        <v>-5.3800000000000001E-2</v>
      </c>
      <c r="AZ135">
        <v>8.0000000000000004E-4</v>
      </c>
      <c r="BA135" s="35">
        <f t="shared" si="36"/>
        <v>1.6670000000000032E-2</v>
      </c>
      <c r="BB135" s="35">
        <f t="shared" si="37"/>
        <v>5.9057142857142857E-2</v>
      </c>
      <c r="BC135" s="35">
        <f t="shared" si="37"/>
        <v>6.0571428571428582E-3</v>
      </c>
    </row>
    <row r="136" spans="1:55" ht="15">
      <c r="A136" s="1">
        <v>130</v>
      </c>
      <c r="B136">
        <v>0.1106</v>
      </c>
      <c r="C136">
        <v>-7.4000000000000003E-3</v>
      </c>
      <c r="D136">
        <v>-1.5800000000000002E-2</v>
      </c>
      <c r="E136" s="34">
        <f t="shared" ref="E136:E146" si="38">IF(B136&gt;$B$149,B136-$B$149,$B$149-B136)</f>
        <v>2.020714285714334E-3</v>
      </c>
      <c r="F136" s="34">
        <f t="shared" ref="F136:F146" si="39">IF(C136&gt;$C$149,C136-$C$149,IF(C136&gt;0,$C$149-C136,IF(C136&gt;(-$C$149),$C$149-(C136*(-1)),(C136+$C$149)*(-1))))</f>
        <v>6.2785714285714268E-3</v>
      </c>
      <c r="G136" s="34">
        <f t="shared" ref="G136:G146" si="40">IF(D136&gt;$D$149,D136-$D$149,IF(D136&gt;0,$D$149-D136,IF(D136&gt;(-$D$149),$D$149-(D136*(-1)),(D136+$D$149)*(-1))))</f>
        <v>2.1057142857142858E-2</v>
      </c>
      <c r="H136">
        <v>9.3700000000000006E-2</v>
      </c>
      <c r="I136">
        <v>-7.0000000000000001E-3</v>
      </c>
      <c r="J136">
        <v>7.4000000000000003E-3</v>
      </c>
      <c r="K136" s="35">
        <f t="shared" ref="K136:K146" si="41">IF(H136&gt;$H$149,H136-$H$149,$H$149-H136)</f>
        <v>1.2714285714282569E-4</v>
      </c>
      <c r="L136" s="35">
        <f t="shared" ref="L136:M146" si="42">IF(I136&gt;$D$149,I136-$D$149,IF(I136&gt;0,$D$149-I136,IF(I136&gt;(-$D$149),$D$149-(I136*(-1)),(I136+$D$149)*(-1))))</f>
        <v>1.2257142857142859E-2</v>
      </c>
      <c r="M136" s="35">
        <f t="shared" si="42"/>
        <v>1.2657142857142858E-2</v>
      </c>
      <c r="N136">
        <v>0.1159</v>
      </c>
      <c r="O136">
        <v>-6.4000000000000003E-3</v>
      </c>
      <c r="P136">
        <v>-3.2000000000000002E-3</v>
      </c>
      <c r="Q136" s="35">
        <f t="shared" ref="Q136:Q146" si="43">IF(N136&gt;$N$149,N136-$N$149,$N$149-N136)</f>
        <v>6.6907142857143276E-3</v>
      </c>
      <c r="R136" s="35">
        <f t="shared" ref="R136:S146" si="44">IF(O136&gt;$D$149,O136-$D$149,IF(O136&gt;0,$D$149-O136,IF(O136&gt;(-$D$149),$D$149-(O136*(-1)),(O136+$D$149)*(-1))))</f>
        <v>1.1657142857142859E-2</v>
      </c>
      <c r="S136" s="35">
        <f t="shared" si="44"/>
        <v>2.0571428571428576E-3</v>
      </c>
      <c r="T136">
        <v>0.1042</v>
      </c>
      <c r="U136">
        <v>-2.53E-2</v>
      </c>
      <c r="V136">
        <v>-2.5999999999999999E-3</v>
      </c>
      <c r="W136" s="35">
        <f t="shared" ref="W136:W146" si="45">IF(T136&gt;$T$149,T136-$T$149,$T$149-T136)</f>
        <v>5.449999999999483E-4</v>
      </c>
      <c r="X136" s="35">
        <f t="shared" ref="X136:Y146" si="46">IF(U136&gt;$D$149,U136-$D$149,IF(U136&gt;0,$D$149-U136,IF(U136&gt;(-$D$149),$D$149-(U136*(-1)),(U136+$D$149)*(-1))))</f>
        <v>3.0557142857142859E-2</v>
      </c>
      <c r="Y136" s="35">
        <f t="shared" si="46"/>
        <v>2.6571428571428579E-3</v>
      </c>
      <c r="Z136">
        <v>5.0999999999999997E-2</v>
      </c>
      <c r="AA136">
        <v>-1.4200000000000001E-2</v>
      </c>
      <c r="AB136">
        <v>-2.0000000000000001E-4</v>
      </c>
      <c r="AC136" s="35">
        <f t="shared" ref="AC136:AC146" si="47">IF(Z136&gt;$Z$149,Z136-$Z$149,$Z$149-Z136)</f>
        <v>1.3069999999999991E-2</v>
      </c>
      <c r="AD136" s="35">
        <f t="shared" ref="AD136:AE146" si="48">IF(AA136&gt;$D$149,AA136-$D$149,IF(AA136&gt;0,$D$149-AA136,IF(AA136&gt;(-$D$149),$D$149-(AA136*(-1)),(AA136+$D$149)*(-1))))</f>
        <v>1.945714285714286E-2</v>
      </c>
      <c r="AE136" s="35">
        <f t="shared" si="48"/>
        <v>5.0571428571428581E-3</v>
      </c>
      <c r="AF136">
        <v>0.10580000000000001</v>
      </c>
      <c r="AG136">
        <v>-2.0299999999999999E-2</v>
      </c>
      <c r="AH136">
        <v>-4.4000000000000003E-3</v>
      </c>
      <c r="AI136" s="35">
        <f t="shared" ref="AI136:AI146" si="49">IF(AF136&gt;$AF$149,AF136-$AF$149,$AF$149-AF136)</f>
        <v>9.0785714285711305E-4</v>
      </c>
      <c r="AJ136" s="35">
        <f t="shared" ref="AJ136:AK146" si="50">IF(AG136&gt;$D$149,AG136-$D$149,IF(AG136&gt;0,$D$149-AG136,IF(AG136&gt;(-$D$149),$D$149-(AG136*(-1)),(AG136+$D$149)*(-1))))</f>
        <v>2.5557142857142855E-2</v>
      </c>
      <c r="AK136" s="35">
        <f t="shared" si="50"/>
        <v>8.5714285714285753E-4</v>
      </c>
      <c r="AL136">
        <v>0.1069</v>
      </c>
      <c r="AM136">
        <v>1.1000000000000001E-3</v>
      </c>
      <c r="AN136">
        <v>-3.3E-3</v>
      </c>
      <c r="AO136" s="35">
        <f t="shared" ref="AO136:AO146" si="51">IF(AL136&gt;$AL$149,AL136-$AL$149,$AL$149-AL136)</f>
        <v>1.5556428571428554E-2</v>
      </c>
      <c r="AP136" s="35">
        <f t="shared" ref="AP136:AQ146" si="52">IF(AM136&gt;$D$149,AM136-$D$149,IF(AM136&gt;0,$D$149-AM136,IF(AM136&gt;(-$D$149),$D$149-(AM136*(-1)),(AM136+$D$149)*(-1))))</f>
        <v>6.3571428571428581E-3</v>
      </c>
      <c r="AQ136" s="35">
        <f t="shared" si="52"/>
        <v>1.9571428571428578E-3</v>
      </c>
      <c r="AR136">
        <v>6.54E-2</v>
      </c>
      <c r="AS136">
        <v>2.3199999999999998E-2</v>
      </c>
      <c r="AT136">
        <v>2.8E-3</v>
      </c>
      <c r="AU136" s="35">
        <f t="shared" ref="AU136:AU146" si="53">IF(AR136&gt;$AR$149,AR136-$AR$149,$AR$149-AR136)</f>
        <v>1.2285714285714289E-2</v>
      </c>
      <c r="AV136" s="35">
        <f t="shared" ref="AV136:AW146" si="54">IF(AS136&gt;$D$149,AS136-$D$149,IF(AS136&gt;0,$D$149-AS136,IF(AS136&gt;(-$D$149),$D$149-(AS136*(-1)),(AS136+$D$149)*(-1))))</f>
        <v>2.8457142857142854E-2</v>
      </c>
      <c r="AW136" s="35">
        <f t="shared" si="54"/>
        <v>8.0571428571428582E-3</v>
      </c>
      <c r="AX136">
        <v>8.7099999999999997E-2</v>
      </c>
      <c r="AY136">
        <v>-5.3699999999999998E-2</v>
      </c>
      <c r="AZ136">
        <v>1.34E-2</v>
      </c>
      <c r="BA136" s="35">
        <f t="shared" ref="BA136:BA146" si="55">IF(AX136&gt;$AX$149,AX136-$AX$149,$AX$149-AX136)</f>
        <v>7.9299999999999649E-3</v>
      </c>
      <c r="BB136" s="35">
        <f t="shared" ref="BB136:BC146" si="56">IF(AY136&gt;$D$149,AY136-$D$149,IF(AY136&gt;0,$D$149-AY136,IF(AY136&gt;(-$D$149),$D$149-(AY136*(-1)),(AY136+$D$149)*(-1))))</f>
        <v>5.8957142857142854E-2</v>
      </c>
      <c r="BC136" s="35">
        <f t="shared" si="56"/>
        <v>1.8657142857142858E-2</v>
      </c>
    </row>
    <row r="137" spans="1:55" ht="15">
      <c r="A137" s="1">
        <v>131</v>
      </c>
      <c r="B137">
        <v>0.1198</v>
      </c>
      <c r="C137">
        <v>-1.54E-2</v>
      </c>
      <c r="D137">
        <v>-1.29E-2</v>
      </c>
      <c r="E137" s="34">
        <f t="shared" si="38"/>
        <v>7.1792857142856659E-3</v>
      </c>
      <c r="F137" s="34">
        <f t="shared" si="39"/>
        <v>2.9078571428571426E-2</v>
      </c>
      <c r="G137" s="34">
        <f t="shared" si="40"/>
        <v>1.8157142857142858E-2</v>
      </c>
      <c r="H137">
        <v>9.8799999999999999E-2</v>
      </c>
      <c r="I137">
        <v>2E-3</v>
      </c>
      <c r="J137">
        <v>-3.5000000000000001E-3</v>
      </c>
      <c r="K137" s="35">
        <f t="shared" si="41"/>
        <v>5.2271428571428191E-3</v>
      </c>
      <c r="L137" s="35">
        <f t="shared" si="42"/>
        <v>7.2571428571428578E-3</v>
      </c>
      <c r="M137" s="35">
        <f t="shared" si="42"/>
        <v>1.7571428571428577E-3</v>
      </c>
      <c r="N137">
        <v>0.1145</v>
      </c>
      <c r="O137">
        <v>-8.2000000000000007E-3</v>
      </c>
      <c r="P137">
        <v>-1.1000000000000001E-3</v>
      </c>
      <c r="Q137" s="35">
        <f t="shared" si="43"/>
        <v>5.2907142857143291E-3</v>
      </c>
      <c r="R137" s="35">
        <f t="shared" si="44"/>
        <v>1.3457142857142858E-2</v>
      </c>
      <c r="S137" s="35">
        <f t="shared" si="44"/>
        <v>4.1571428571428575E-3</v>
      </c>
      <c r="T137">
        <v>0.1074</v>
      </c>
      <c r="U137">
        <v>-1.52E-2</v>
      </c>
      <c r="V137">
        <v>-4.0000000000000001E-3</v>
      </c>
      <c r="W137" s="35">
        <f t="shared" si="45"/>
        <v>3.7449999999999428E-3</v>
      </c>
      <c r="X137" s="35">
        <f t="shared" si="46"/>
        <v>2.0457142857142858E-2</v>
      </c>
      <c r="Y137" s="35">
        <f t="shared" si="46"/>
        <v>1.2571428571428577E-3</v>
      </c>
      <c r="Z137">
        <v>5.8400000000000001E-2</v>
      </c>
      <c r="AA137">
        <v>-1.37E-2</v>
      </c>
      <c r="AB137">
        <v>-2.8999999999999998E-3</v>
      </c>
      <c r="AC137" s="35">
        <f t="shared" si="47"/>
        <v>5.6699999999999875E-3</v>
      </c>
      <c r="AD137" s="35">
        <f t="shared" si="48"/>
        <v>1.895714285714286E-2</v>
      </c>
      <c r="AE137" s="35">
        <f t="shared" si="48"/>
        <v>2.357142857142858E-3</v>
      </c>
      <c r="AF137">
        <v>0.1135</v>
      </c>
      <c r="AG137">
        <v>-9.2999999999999992E-3</v>
      </c>
      <c r="AH137">
        <v>6.7999999999999996E-3</v>
      </c>
      <c r="AI137" s="35">
        <f t="shared" si="49"/>
        <v>6.7921428571428855E-3</v>
      </c>
      <c r="AJ137" s="35">
        <f t="shared" si="50"/>
        <v>1.4557142857142857E-2</v>
      </c>
      <c r="AK137" s="35">
        <f t="shared" si="50"/>
        <v>1.2057142857142857E-2</v>
      </c>
      <c r="AL137">
        <v>9.0700000000000003E-2</v>
      </c>
      <c r="AM137">
        <v>-1.7100000000000001E-2</v>
      </c>
      <c r="AN137">
        <v>-5.0000000000000001E-4</v>
      </c>
      <c r="AO137" s="35">
        <f t="shared" si="51"/>
        <v>6.4357142857143779E-4</v>
      </c>
      <c r="AP137" s="35">
        <f t="shared" si="52"/>
        <v>2.235714285714286E-2</v>
      </c>
      <c r="AQ137" s="35">
        <f t="shared" si="52"/>
        <v>4.7571428571428574E-3</v>
      </c>
      <c r="AR137">
        <v>6.4299999999999996E-2</v>
      </c>
      <c r="AS137">
        <v>-1.61E-2</v>
      </c>
      <c r="AT137">
        <v>1.35E-2</v>
      </c>
      <c r="AU137" s="35">
        <f t="shared" si="53"/>
        <v>1.1185714285714285E-2</v>
      </c>
      <c r="AV137" s="35">
        <f t="shared" si="54"/>
        <v>2.1357142857142859E-2</v>
      </c>
      <c r="AW137" s="35">
        <f t="shared" si="54"/>
        <v>1.8757142857142858E-2</v>
      </c>
      <c r="AX137">
        <v>9.6199999999999994E-2</v>
      </c>
      <c r="AY137">
        <v>-5.0999999999999997E-2</v>
      </c>
      <c r="AZ137">
        <v>2.5999999999999999E-3</v>
      </c>
      <c r="BA137" s="35">
        <f t="shared" si="55"/>
        <v>1.7029999999999962E-2</v>
      </c>
      <c r="BB137" s="35">
        <f t="shared" si="56"/>
        <v>5.6257142857142853E-2</v>
      </c>
      <c r="BC137" s="35">
        <f t="shared" si="56"/>
        <v>7.8571428571428577E-3</v>
      </c>
    </row>
    <row r="138" spans="1:55" ht="15">
      <c r="A138" s="1">
        <v>132</v>
      </c>
      <c r="B138">
        <v>0.1133</v>
      </c>
      <c r="C138">
        <v>-1.2699999999999999E-2</v>
      </c>
      <c r="D138">
        <v>-9.2999999999999992E-3</v>
      </c>
      <c r="E138" s="34">
        <f t="shared" si="38"/>
        <v>6.7928571428566009E-4</v>
      </c>
      <c r="F138" s="34">
        <f t="shared" si="39"/>
        <v>9.7857142857142761E-4</v>
      </c>
      <c r="G138" s="34">
        <f t="shared" si="40"/>
        <v>1.4557142857142857E-2</v>
      </c>
      <c r="H138">
        <v>0.1033</v>
      </c>
      <c r="I138">
        <v>4.1999999999999997E-3</v>
      </c>
      <c r="J138">
        <v>-1.5E-3</v>
      </c>
      <c r="K138" s="35">
        <f t="shared" si="41"/>
        <v>9.7271428571428231E-3</v>
      </c>
      <c r="L138" s="35">
        <f t="shared" si="42"/>
        <v>9.4571428571428584E-3</v>
      </c>
      <c r="M138" s="35">
        <f t="shared" si="42"/>
        <v>3.7571428571428578E-3</v>
      </c>
      <c r="N138">
        <v>0.11550000000000001</v>
      </c>
      <c r="O138">
        <v>-4.4000000000000003E-3</v>
      </c>
      <c r="P138">
        <v>-3.0000000000000001E-3</v>
      </c>
      <c r="Q138" s="35">
        <f t="shared" si="43"/>
        <v>6.29071428571433E-3</v>
      </c>
      <c r="R138" s="35">
        <f t="shared" si="44"/>
        <v>8.5714285714285753E-4</v>
      </c>
      <c r="S138" s="35">
        <f t="shared" si="44"/>
        <v>2.2571428571428577E-3</v>
      </c>
      <c r="T138">
        <v>0.1206</v>
      </c>
      <c r="U138">
        <v>-1.49E-2</v>
      </c>
      <c r="V138">
        <v>-6.9999999999999999E-4</v>
      </c>
      <c r="W138" s="35">
        <f t="shared" si="45"/>
        <v>1.6944999999999946E-2</v>
      </c>
      <c r="X138" s="35">
        <f t="shared" si="46"/>
        <v>2.015714285714286E-2</v>
      </c>
      <c r="Y138" s="35">
        <f t="shared" si="46"/>
        <v>4.5571428571428577E-3</v>
      </c>
      <c r="Z138">
        <v>0.06</v>
      </c>
      <c r="AA138">
        <v>-6.7999999999999996E-3</v>
      </c>
      <c r="AB138">
        <v>-3.0000000000000001E-3</v>
      </c>
      <c r="AC138" s="35">
        <f t="shared" si="47"/>
        <v>4.0699999999999903E-3</v>
      </c>
      <c r="AD138" s="35">
        <f t="shared" si="48"/>
        <v>1.2057142857142857E-2</v>
      </c>
      <c r="AE138" s="35">
        <f t="shared" si="48"/>
        <v>2.2571428571428577E-3</v>
      </c>
      <c r="AF138">
        <v>0.1031</v>
      </c>
      <c r="AG138">
        <v>-1.9400000000000001E-2</v>
      </c>
      <c r="AH138">
        <v>-2.8999999999999998E-3</v>
      </c>
      <c r="AI138" s="35">
        <f t="shared" si="49"/>
        <v>3.607857142857121E-3</v>
      </c>
      <c r="AJ138" s="35">
        <f t="shared" si="50"/>
        <v>2.4657142857142857E-2</v>
      </c>
      <c r="AK138" s="35">
        <f t="shared" si="50"/>
        <v>2.357142857142858E-3</v>
      </c>
      <c r="AL138">
        <v>0.1128</v>
      </c>
      <c r="AM138">
        <v>-2.0199999999999999E-2</v>
      </c>
      <c r="AN138">
        <v>8.6E-3</v>
      </c>
      <c r="AO138" s="35">
        <f t="shared" si="51"/>
        <v>2.1456428571428557E-2</v>
      </c>
      <c r="AP138" s="35">
        <f t="shared" si="52"/>
        <v>2.5457142857142859E-2</v>
      </c>
      <c r="AQ138" s="35">
        <f t="shared" si="52"/>
        <v>1.3857142857142858E-2</v>
      </c>
      <c r="AR138">
        <v>7.3899999999999993E-2</v>
      </c>
      <c r="AS138">
        <v>3.27E-2</v>
      </c>
      <c r="AT138">
        <v>-2.0999999999999999E-3</v>
      </c>
      <c r="AU138" s="35">
        <f t="shared" si="53"/>
        <v>2.0785714285714282E-2</v>
      </c>
      <c r="AV138" s="35">
        <f t="shared" si="54"/>
        <v>3.7957142857142856E-2</v>
      </c>
      <c r="AW138" s="35">
        <f t="shared" si="54"/>
        <v>3.1571428571428579E-3</v>
      </c>
      <c r="AX138">
        <v>8.5300000000000001E-2</v>
      </c>
      <c r="AY138">
        <v>-2.8799999999999999E-2</v>
      </c>
      <c r="AZ138">
        <v>-6.4000000000000003E-3</v>
      </c>
      <c r="BA138" s="35">
        <f t="shared" si="55"/>
        <v>6.1299999999999688E-3</v>
      </c>
      <c r="BB138" s="35">
        <f t="shared" si="56"/>
        <v>3.4057142857142855E-2</v>
      </c>
      <c r="BC138" s="35">
        <f t="shared" si="56"/>
        <v>1.1657142857142859E-2</v>
      </c>
    </row>
    <row r="139" spans="1:55" ht="15">
      <c r="A139" s="1">
        <v>133</v>
      </c>
      <c r="B139">
        <v>0.1095</v>
      </c>
      <c r="C139">
        <v>-1.4999999999999999E-2</v>
      </c>
      <c r="D139">
        <v>-1.0999999999999999E-2</v>
      </c>
      <c r="E139" s="34">
        <f t="shared" si="38"/>
        <v>3.1207142857143377E-3</v>
      </c>
      <c r="F139" s="34">
        <f t="shared" si="39"/>
        <v>2.8678571428571428E-2</v>
      </c>
      <c r="G139" s="34">
        <f t="shared" si="40"/>
        <v>1.6257142857142859E-2</v>
      </c>
      <c r="H139">
        <v>8.3299999999999999E-2</v>
      </c>
      <c r="I139">
        <v>-8.6999999999999994E-3</v>
      </c>
      <c r="J139">
        <v>-2.5999999999999999E-3</v>
      </c>
      <c r="K139" s="35">
        <f t="shared" si="41"/>
        <v>1.0272857142857181E-2</v>
      </c>
      <c r="L139" s="35">
        <f t="shared" si="42"/>
        <v>1.3957142857142857E-2</v>
      </c>
      <c r="M139" s="35">
        <f t="shared" si="42"/>
        <v>2.6571428571428579E-3</v>
      </c>
      <c r="N139">
        <v>0.1124</v>
      </c>
      <c r="O139">
        <v>-2.7000000000000001E-3</v>
      </c>
      <c r="P139">
        <v>-2.3999999999999998E-3</v>
      </c>
      <c r="Q139" s="35">
        <f t="shared" si="43"/>
        <v>3.1907142857143245E-3</v>
      </c>
      <c r="R139" s="35">
        <f t="shared" si="44"/>
        <v>2.5571428571428577E-3</v>
      </c>
      <c r="S139" s="35">
        <f t="shared" si="44"/>
        <v>2.857142857142858E-3</v>
      </c>
      <c r="T139">
        <v>0.1139</v>
      </c>
      <c r="U139">
        <v>-1.4200000000000001E-2</v>
      </c>
      <c r="V139">
        <v>-1.5E-3</v>
      </c>
      <c r="W139" s="35">
        <f t="shared" si="45"/>
        <v>1.0244999999999949E-2</v>
      </c>
      <c r="X139" s="35">
        <f t="shared" si="46"/>
        <v>1.945714285714286E-2</v>
      </c>
      <c r="Y139" s="35">
        <f t="shared" si="46"/>
        <v>3.7571428571428578E-3</v>
      </c>
      <c r="Z139">
        <v>6.2E-2</v>
      </c>
      <c r="AA139">
        <v>-6.6E-3</v>
      </c>
      <c r="AB139">
        <v>-6.4999999999999997E-3</v>
      </c>
      <c r="AC139" s="35">
        <f t="shared" si="47"/>
        <v>2.0699999999999885E-3</v>
      </c>
      <c r="AD139" s="35">
        <f t="shared" si="48"/>
        <v>1.1857142857142858E-2</v>
      </c>
      <c r="AE139" s="35">
        <f t="shared" si="48"/>
        <v>1.1757142857142858E-2</v>
      </c>
      <c r="AF139">
        <v>0.11409999999999999</v>
      </c>
      <c r="AG139">
        <v>-1.2699999999999999E-2</v>
      </c>
      <c r="AH139">
        <v>-5.8999999999999999E-3</v>
      </c>
      <c r="AI139" s="35">
        <f t="shared" si="49"/>
        <v>7.3921428571428749E-3</v>
      </c>
      <c r="AJ139" s="35">
        <f t="shared" si="50"/>
        <v>1.7957142857142859E-2</v>
      </c>
      <c r="AK139" s="35">
        <f t="shared" si="50"/>
        <v>1.1157142857142859E-2</v>
      </c>
      <c r="AL139">
        <v>8.7300000000000003E-2</v>
      </c>
      <c r="AM139">
        <v>-7.4999999999999997E-3</v>
      </c>
      <c r="AN139">
        <v>1.5E-3</v>
      </c>
      <c r="AO139" s="35">
        <f t="shared" si="51"/>
        <v>4.043571428571438E-3</v>
      </c>
      <c r="AP139" s="35">
        <f t="shared" si="52"/>
        <v>1.2757142857142858E-2</v>
      </c>
      <c r="AQ139" s="35">
        <f t="shared" si="52"/>
        <v>6.7571428571428574E-3</v>
      </c>
      <c r="AR139">
        <v>4.9200000000000001E-2</v>
      </c>
      <c r="AS139">
        <v>3.78E-2</v>
      </c>
      <c r="AT139">
        <v>-1.1999999999999999E-3</v>
      </c>
      <c r="AU139" s="35">
        <f t="shared" si="53"/>
        <v>3.9142857142857104E-3</v>
      </c>
      <c r="AV139" s="35">
        <f t="shared" si="54"/>
        <v>4.3057142857142856E-2</v>
      </c>
      <c r="AW139" s="35">
        <f t="shared" si="54"/>
        <v>4.0571428571428581E-3</v>
      </c>
      <c r="AX139">
        <v>6.6400000000000001E-2</v>
      </c>
      <c r="AY139">
        <v>-2.0299999999999999E-2</v>
      </c>
      <c r="AZ139">
        <v>-3.7000000000000002E-3</v>
      </c>
      <c r="BA139" s="35">
        <f t="shared" si="55"/>
        <v>1.2770000000000031E-2</v>
      </c>
      <c r="BB139" s="35">
        <f t="shared" si="56"/>
        <v>2.5557142857142855E-2</v>
      </c>
      <c r="BC139" s="35">
        <f t="shared" si="56"/>
        <v>1.5571428571428576E-3</v>
      </c>
    </row>
    <row r="140" spans="1:55" ht="15">
      <c r="A140" s="1">
        <v>134</v>
      </c>
      <c r="B140">
        <v>0.1109</v>
      </c>
      <c r="C140">
        <v>-1.5900000000000001E-2</v>
      </c>
      <c r="D140">
        <v>-9.9000000000000008E-3</v>
      </c>
      <c r="E140" s="34">
        <f t="shared" si="38"/>
        <v>1.7207142857143393E-3</v>
      </c>
      <c r="F140" s="34">
        <f t="shared" si="39"/>
        <v>2.9578571428571426E-2</v>
      </c>
      <c r="G140" s="34">
        <f t="shared" si="40"/>
        <v>1.5157142857142859E-2</v>
      </c>
      <c r="H140">
        <v>5.6099999999999997E-2</v>
      </c>
      <c r="I140">
        <v>-1.6E-2</v>
      </c>
      <c r="J140">
        <v>-4.8999999999999998E-3</v>
      </c>
      <c r="K140" s="35">
        <f t="shared" si="41"/>
        <v>3.7472857142857183E-2</v>
      </c>
      <c r="L140" s="35">
        <f t="shared" si="42"/>
        <v>2.1257142857142856E-2</v>
      </c>
      <c r="M140" s="35">
        <f t="shared" si="42"/>
        <v>3.5714285714285796E-4</v>
      </c>
      <c r="N140">
        <v>0.11509999999999999</v>
      </c>
      <c r="O140">
        <v>-6.8999999999999999E-3</v>
      </c>
      <c r="P140">
        <v>-1.6999999999999999E-3</v>
      </c>
      <c r="Q140" s="35">
        <f t="shared" si="43"/>
        <v>5.8907142857143185E-3</v>
      </c>
      <c r="R140" s="35">
        <f t="shared" si="44"/>
        <v>1.2157142857142858E-2</v>
      </c>
      <c r="S140" s="35">
        <f t="shared" si="44"/>
        <v>3.5571428571428577E-3</v>
      </c>
      <c r="T140">
        <v>0.1074</v>
      </c>
      <c r="U140">
        <v>-3.4799999999999998E-2</v>
      </c>
      <c r="V140">
        <v>-2.9999999999999997E-4</v>
      </c>
      <c r="W140" s="35">
        <f t="shared" si="45"/>
        <v>3.7449999999999428E-3</v>
      </c>
      <c r="X140" s="35">
        <f t="shared" si="46"/>
        <v>4.0057142857142854E-2</v>
      </c>
      <c r="Y140" s="35">
        <f t="shared" si="46"/>
        <v>4.9571428571428579E-3</v>
      </c>
      <c r="Z140">
        <v>5.4600000000000003E-2</v>
      </c>
      <c r="AA140">
        <v>-9.5999999999999992E-3</v>
      </c>
      <c r="AB140">
        <v>-1.23E-2</v>
      </c>
      <c r="AC140" s="35">
        <f t="shared" si="47"/>
        <v>9.4699999999999854E-3</v>
      </c>
      <c r="AD140" s="35">
        <f t="shared" si="48"/>
        <v>1.4857142857142857E-2</v>
      </c>
      <c r="AE140" s="35">
        <f t="shared" si="48"/>
        <v>1.7557142857142858E-2</v>
      </c>
      <c r="AF140">
        <v>0.1114</v>
      </c>
      <c r="AG140">
        <v>-1.77E-2</v>
      </c>
      <c r="AH140">
        <v>-8.3000000000000001E-3</v>
      </c>
      <c r="AI140" s="35">
        <f t="shared" si="49"/>
        <v>4.6921428571428808E-3</v>
      </c>
      <c r="AJ140" s="35">
        <f t="shared" si="50"/>
        <v>2.2957142857142857E-2</v>
      </c>
      <c r="AK140" s="35">
        <f t="shared" si="50"/>
        <v>1.3557142857142858E-2</v>
      </c>
      <c r="AL140">
        <v>9.8599999999999993E-2</v>
      </c>
      <c r="AM140">
        <v>5.7000000000000002E-3</v>
      </c>
      <c r="AN140">
        <v>-6.7999999999999996E-3</v>
      </c>
      <c r="AO140" s="35">
        <f t="shared" si="51"/>
        <v>7.2564285714285526E-3</v>
      </c>
      <c r="AP140" s="35">
        <f t="shared" si="52"/>
        <v>1.0957142857142858E-2</v>
      </c>
      <c r="AQ140" s="35">
        <f t="shared" si="52"/>
        <v>1.2057142857142857E-2</v>
      </c>
      <c r="AR140">
        <v>6.3600000000000004E-2</v>
      </c>
      <c r="AS140">
        <v>8.9999999999999998E-4</v>
      </c>
      <c r="AT140">
        <v>8.8000000000000005E-3</v>
      </c>
      <c r="AU140" s="35">
        <f t="shared" si="53"/>
        <v>1.0485714285714293E-2</v>
      </c>
      <c r="AV140" s="35">
        <f t="shared" si="54"/>
        <v>6.1571428571428576E-3</v>
      </c>
      <c r="AW140" s="35">
        <f t="shared" si="54"/>
        <v>1.4057142857142858E-2</v>
      </c>
      <c r="AX140">
        <v>7.1199999999999999E-2</v>
      </c>
      <c r="AY140">
        <v>-4.5100000000000001E-2</v>
      </c>
      <c r="AZ140">
        <v>-3.3999999999999998E-3</v>
      </c>
      <c r="BA140" s="35">
        <f t="shared" si="55"/>
        <v>7.9700000000000326E-3</v>
      </c>
      <c r="BB140" s="35">
        <f t="shared" si="56"/>
        <v>5.0357142857142857E-2</v>
      </c>
      <c r="BC140" s="35">
        <f t="shared" si="56"/>
        <v>1.857142857142858E-3</v>
      </c>
    </row>
    <row r="141" spans="1:55" ht="15">
      <c r="A141" s="1">
        <v>135</v>
      </c>
      <c r="B141">
        <v>0.1137</v>
      </c>
      <c r="C141">
        <v>-1.24E-2</v>
      </c>
      <c r="D141">
        <v>-7.7000000000000002E-3</v>
      </c>
      <c r="E141" s="34">
        <f t="shared" si="38"/>
        <v>1.0792857142856577E-3</v>
      </c>
      <c r="F141" s="34">
        <f t="shared" si="39"/>
        <v>1.2785714285714275E-3</v>
      </c>
      <c r="G141" s="34">
        <f t="shared" si="40"/>
        <v>1.2957142857142858E-2</v>
      </c>
      <c r="H141">
        <v>8.4099999999999994E-2</v>
      </c>
      <c r="I141">
        <v>-1.5599999999999999E-2</v>
      </c>
      <c r="J141">
        <v>2.8999999999999998E-3</v>
      </c>
      <c r="K141" s="35">
        <f t="shared" si="41"/>
        <v>9.4728571428571856E-3</v>
      </c>
      <c r="L141" s="35">
        <f t="shared" si="42"/>
        <v>2.0857142857142859E-2</v>
      </c>
      <c r="M141" s="35">
        <f t="shared" si="42"/>
        <v>8.1571428571428576E-3</v>
      </c>
      <c r="N141">
        <v>0.1208</v>
      </c>
      <c r="O141">
        <v>-5.0000000000000001E-3</v>
      </c>
      <c r="P141">
        <v>-5.9999999999999995E-4</v>
      </c>
      <c r="Q141" s="35">
        <f t="shared" si="43"/>
        <v>1.1590714285714329E-2</v>
      </c>
      <c r="R141" s="35">
        <f t="shared" si="44"/>
        <v>2.5714285714285769E-4</v>
      </c>
      <c r="S141" s="35">
        <f t="shared" si="44"/>
        <v>4.657142857142858E-3</v>
      </c>
      <c r="T141">
        <v>0.1047</v>
      </c>
      <c r="U141">
        <v>-2.2100000000000002E-2</v>
      </c>
      <c r="V141">
        <v>-4.0000000000000002E-4</v>
      </c>
      <c r="W141" s="35">
        <f t="shared" si="45"/>
        <v>1.0449999999999487E-3</v>
      </c>
      <c r="X141" s="35">
        <f t="shared" si="46"/>
        <v>2.7357142857142858E-2</v>
      </c>
      <c r="Y141" s="35">
        <f t="shared" si="46"/>
        <v>4.8571428571428576E-3</v>
      </c>
      <c r="Z141">
        <v>7.8E-2</v>
      </c>
      <c r="AA141">
        <v>2.8E-3</v>
      </c>
      <c r="AB141">
        <v>2.7000000000000001E-3</v>
      </c>
      <c r="AC141" s="35">
        <f t="shared" si="47"/>
        <v>1.3930000000000012E-2</v>
      </c>
      <c r="AD141" s="35">
        <f t="shared" si="48"/>
        <v>8.0571428571428582E-3</v>
      </c>
      <c r="AE141" s="35">
        <f t="shared" si="48"/>
        <v>7.9571428571428571E-3</v>
      </c>
      <c r="AF141">
        <v>0.1181</v>
      </c>
      <c r="AG141">
        <v>-1.3299999999999999E-2</v>
      </c>
      <c r="AH141">
        <v>-7.1999999999999998E-3</v>
      </c>
      <c r="AI141" s="35">
        <f t="shared" si="49"/>
        <v>1.1392142857142878E-2</v>
      </c>
      <c r="AJ141" s="35">
        <f t="shared" si="50"/>
        <v>1.8557142857142855E-2</v>
      </c>
      <c r="AK141" s="35">
        <f t="shared" si="50"/>
        <v>1.2457142857142858E-2</v>
      </c>
      <c r="AL141">
        <v>0.1275</v>
      </c>
      <c r="AM141">
        <v>-1.4200000000000001E-2</v>
      </c>
      <c r="AN141">
        <v>-4.4000000000000003E-3</v>
      </c>
      <c r="AO141" s="35">
        <f t="shared" si="51"/>
        <v>3.6156428571428562E-2</v>
      </c>
      <c r="AP141" s="35">
        <f t="shared" si="52"/>
        <v>1.945714285714286E-2</v>
      </c>
      <c r="AQ141" s="35">
        <f t="shared" si="52"/>
        <v>8.5714285714285753E-4</v>
      </c>
      <c r="AR141">
        <v>0.1041</v>
      </c>
      <c r="AS141">
        <v>2.75E-2</v>
      </c>
      <c r="AT141">
        <v>4.7999999999999996E-3</v>
      </c>
      <c r="AU141" s="35">
        <f t="shared" si="53"/>
        <v>5.0985714285714287E-2</v>
      </c>
      <c r="AV141" s="35">
        <f t="shared" si="54"/>
        <v>3.275714285714286E-2</v>
      </c>
      <c r="AW141" s="35">
        <f t="shared" si="54"/>
        <v>1.0057142857142858E-2</v>
      </c>
      <c r="AX141">
        <v>8.5099999999999995E-2</v>
      </c>
      <c r="AY141">
        <v>-6.0600000000000001E-2</v>
      </c>
      <c r="AZ141">
        <v>-3.8999999999999998E-3</v>
      </c>
      <c r="BA141" s="35">
        <f t="shared" si="55"/>
        <v>5.9299999999999631E-3</v>
      </c>
      <c r="BB141" s="35">
        <f t="shared" si="56"/>
        <v>6.5857142857142864E-2</v>
      </c>
      <c r="BC141" s="35">
        <f t="shared" si="56"/>
        <v>1.357142857142858E-3</v>
      </c>
    </row>
    <row r="142" spans="1:55" ht="15">
      <c r="A142" s="1">
        <v>136</v>
      </c>
      <c r="B142">
        <v>0.11509999999999999</v>
      </c>
      <c r="C142">
        <v>-1.54E-2</v>
      </c>
      <c r="D142">
        <v>-5.1999999999999998E-3</v>
      </c>
      <c r="E142" s="34">
        <f t="shared" si="38"/>
        <v>2.4792857142856561E-3</v>
      </c>
      <c r="F142" s="34">
        <f t="shared" si="39"/>
        <v>2.9078571428571426E-2</v>
      </c>
      <c r="G142" s="34">
        <f t="shared" si="40"/>
        <v>5.7142857142858036E-5</v>
      </c>
      <c r="H142">
        <v>9.4600000000000004E-2</v>
      </c>
      <c r="I142">
        <v>-8.6E-3</v>
      </c>
      <c r="J142">
        <v>-3.0999999999999999E-3</v>
      </c>
      <c r="K142" s="35">
        <f t="shared" si="41"/>
        <v>1.0271428571428237E-3</v>
      </c>
      <c r="L142" s="35">
        <f t="shared" si="42"/>
        <v>1.3857142857142858E-2</v>
      </c>
      <c r="M142" s="35">
        <f t="shared" si="42"/>
        <v>2.1571428571428579E-3</v>
      </c>
      <c r="N142">
        <v>0.1206</v>
      </c>
      <c r="O142">
        <v>-8.3999999999999995E-3</v>
      </c>
      <c r="P142">
        <v>-4.0000000000000001E-3</v>
      </c>
      <c r="Q142" s="35">
        <f t="shared" si="43"/>
        <v>1.1390714285714323E-2</v>
      </c>
      <c r="R142" s="35">
        <f t="shared" si="44"/>
        <v>1.3657142857142857E-2</v>
      </c>
      <c r="S142" s="35">
        <f t="shared" si="44"/>
        <v>1.2571428571428577E-3</v>
      </c>
      <c r="T142">
        <v>0.1004</v>
      </c>
      <c r="U142">
        <v>-1.89E-2</v>
      </c>
      <c r="V142">
        <v>1.5E-3</v>
      </c>
      <c r="W142" s="35">
        <f t="shared" si="45"/>
        <v>3.2550000000000495E-3</v>
      </c>
      <c r="X142" s="35">
        <f t="shared" si="46"/>
        <v>2.4157142857142856E-2</v>
      </c>
      <c r="Y142" s="35">
        <f t="shared" si="46"/>
        <v>6.7571428571428574E-3</v>
      </c>
      <c r="Z142">
        <v>8.0699999999999994E-2</v>
      </c>
      <c r="AA142">
        <v>1.0800000000000001E-2</v>
      </c>
      <c r="AB142">
        <v>-2.8E-3</v>
      </c>
      <c r="AC142" s="35">
        <f t="shared" si="47"/>
        <v>1.6630000000000006E-2</v>
      </c>
      <c r="AD142" s="35">
        <f t="shared" si="48"/>
        <v>1.605714285714286E-2</v>
      </c>
      <c r="AE142" s="35">
        <f t="shared" si="48"/>
        <v>2.4571428571428578E-3</v>
      </c>
      <c r="AF142">
        <v>0.1207</v>
      </c>
      <c r="AG142">
        <v>-2.0199999999999999E-2</v>
      </c>
      <c r="AH142">
        <v>-6.4999999999999997E-3</v>
      </c>
      <c r="AI142" s="35">
        <f t="shared" si="49"/>
        <v>1.3992142857142884E-2</v>
      </c>
      <c r="AJ142" s="35">
        <f t="shared" si="50"/>
        <v>2.5457142857142859E-2</v>
      </c>
      <c r="AK142" s="35">
        <f t="shared" si="50"/>
        <v>1.1757142857142858E-2</v>
      </c>
      <c r="AL142">
        <v>0.10050000000000001</v>
      </c>
      <c r="AM142">
        <v>-3.2000000000000002E-3</v>
      </c>
      <c r="AN142">
        <v>-1.2999999999999999E-3</v>
      </c>
      <c r="AO142" s="35">
        <f t="shared" si="51"/>
        <v>9.1564285714285654E-3</v>
      </c>
      <c r="AP142" s="35">
        <f t="shared" si="52"/>
        <v>2.0571428571428576E-3</v>
      </c>
      <c r="AQ142" s="35">
        <f t="shared" si="52"/>
        <v>3.9571428571428579E-3</v>
      </c>
      <c r="AR142">
        <v>4.2000000000000003E-2</v>
      </c>
      <c r="AS142">
        <v>1.2500000000000001E-2</v>
      </c>
      <c r="AT142">
        <v>9.1999999999999998E-3</v>
      </c>
      <c r="AU142" s="35">
        <f t="shared" si="53"/>
        <v>1.1114285714285708E-2</v>
      </c>
      <c r="AV142" s="35">
        <f t="shared" si="54"/>
        <v>1.775714285714286E-2</v>
      </c>
      <c r="AW142" s="35">
        <f t="shared" si="54"/>
        <v>1.4457142857142858E-2</v>
      </c>
      <c r="AX142">
        <v>8.3500000000000005E-2</v>
      </c>
      <c r="AY142">
        <v>-4.8599999999999997E-2</v>
      </c>
      <c r="AZ142">
        <v>-3.5000000000000001E-3</v>
      </c>
      <c r="BA142" s="35">
        <f t="shared" si="55"/>
        <v>4.3299999999999728E-3</v>
      </c>
      <c r="BB142" s="35">
        <f t="shared" si="56"/>
        <v>5.3857142857142853E-2</v>
      </c>
      <c r="BC142" s="35">
        <f t="shared" si="56"/>
        <v>1.7571428571428577E-3</v>
      </c>
    </row>
    <row r="143" spans="1:55" ht="15">
      <c r="A143" s="1">
        <v>137</v>
      </c>
      <c r="B143">
        <v>0.1113</v>
      </c>
      <c r="C143">
        <v>-1.66E-2</v>
      </c>
      <c r="D143">
        <v>-9.7000000000000003E-3</v>
      </c>
      <c r="E143" s="34">
        <f t="shared" si="38"/>
        <v>1.3207142857143417E-3</v>
      </c>
      <c r="F143" s="34">
        <f t="shared" si="39"/>
        <v>3.0278571428571426E-2</v>
      </c>
      <c r="G143" s="34">
        <f t="shared" si="40"/>
        <v>1.4957142857142858E-2</v>
      </c>
      <c r="H143">
        <v>8.6599999999999996E-2</v>
      </c>
      <c r="I143">
        <v>8.8000000000000005E-3</v>
      </c>
      <c r="J143">
        <v>2.0000000000000001E-4</v>
      </c>
      <c r="K143" s="35">
        <f t="shared" si="41"/>
        <v>6.9728571428571834E-3</v>
      </c>
      <c r="L143" s="35">
        <f t="shared" si="42"/>
        <v>1.4057142857142858E-2</v>
      </c>
      <c r="M143" s="35">
        <f t="shared" si="42"/>
        <v>5.4571428571428575E-3</v>
      </c>
      <c r="N143">
        <v>0.1173</v>
      </c>
      <c r="O143">
        <v>-1.03E-2</v>
      </c>
      <c r="P143">
        <v>-2.2000000000000001E-3</v>
      </c>
      <c r="Q143" s="35">
        <f t="shared" si="43"/>
        <v>8.090714285714326E-3</v>
      </c>
      <c r="R143" s="35">
        <f t="shared" si="44"/>
        <v>1.5557142857142858E-2</v>
      </c>
      <c r="S143" s="35">
        <f t="shared" si="44"/>
        <v>3.0571428571428577E-3</v>
      </c>
      <c r="T143">
        <v>9.4200000000000006E-2</v>
      </c>
      <c r="U143">
        <v>-1.0200000000000001E-2</v>
      </c>
      <c r="V143">
        <v>4.0000000000000001E-3</v>
      </c>
      <c r="W143" s="35">
        <f t="shared" si="45"/>
        <v>9.4550000000000467E-3</v>
      </c>
      <c r="X143" s="35">
        <f t="shared" si="46"/>
        <v>1.5457142857142859E-2</v>
      </c>
      <c r="Y143" s="35">
        <f t="shared" si="46"/>
        <v>9.2571428571428579E-3</v>
      </c>
      <c r="Z143">
        <v>7.5200000000000003E-2</v>
      </c>
      <c r="AA143">
        <v>-6.4000000000000003E-3</v>
      </c>
      <c r="AB143">
        <v>6.9999999999999999E-4</v>
      </c>
      <c r="AC143" s="35">
        <f t="shared" si="47"/>
        <v>1.1130000000000015E-2</v>
      </c>
      <c r="AD143" s="35">
        <f t="shared" si="48"/>
        <v>1.1657142857142859E-2</v>
      </c>
      <c r="AE143" s="35">
        <f t="shared" si="48"/>
        <v>5.9571428571428579E-3</v>
      </c>
      <c r="AF143">
        <v>0.1144</v>
      </c>
      <c r="AG143">
        <v>-2E-3</v>
      </c>
      <c r="AH143">
        <v>-4.1000000000000003E-3</v>
      </c>
      <c r="AI143" s="35">
        <f t="shared" si="49"/>
        <v>7.6921428571428835E-3</v>
      </c>
      <c r="AJ143" s="35">
        <f t="shared" si="50"/>
        <v>3.2571428571428578E-3</v>
      </c>
      <c r="AK143" s="35">
        <f t="shared" si="50"/>
        <v>1.1571428571428575E-3</v>
      </c>
      <c r="AL143">
        <v>9.7799999999999998E-2</v>
      </c>
      <c r="AM143">
        <v>-5.0000000000000001E-4</v>
      </c>
      <c r="AN143">
        <v>4.0000000000000002E-4</v>
      </c>
      <c r="AO143" s="35">
        <f t="shared" si="51"/>
        <v>6.4564285714285574E-3</v>
      </c>
      <c r="AP143" s="35">
        <f t="shared" si="52"/>
        <v>4.7571428571428574E-3</v>
      </c>
      <c r="AQ143" s="35">
        <f t="shared" si="52"/>
        <v>5.657142857142858E-3</v>
      </c>
      <c r="AR143">
        <v>2.9700000000000001E-2</v>
      </c>
      <c r="AS143">
        <v>-6.4999999999999997E-3</v>
      </c>
      <c r="AT143">
        <v>5.0000000000000001E-4</v>
      </c>
      <c r="AU143" s="35">
        <f t="shared" si="53"/>
        <v>2.341428571428571E-2</v>
      </c>
      <c r="AV143" s="35">
        <f t="shared" si="54"/>
        <v>1.1757142857142858E-2</v>
      </c>
      <c r="AW143" s="35">
        <f t="shared" si="54"/>
        <v>5.7571428571428582E-3</v>
      </c>
      <c r="AX143">
        <v>9.5200000000000007E-2</v>
      </c>
      <c r="AY143">
        <v>-5.0099999999999999E-2</v>
      </c>
      <c r="AZ143">
        <v>-5.0000000000000001E-4</v>
      </c>
      <c r="BA143" s="35">
        <f t="shared" si="55"/>
        <v>1.6029999999999975E-2</v>
      </c>
      <c r="BB143" s="35">
        <f t="shared" si="56"/>
        <v>5.5357142857142855E-2</v>
      </c>
      <c r="BC143" s="35">
        <f t="shared" si="56"/>
        <v>4.7571428571428574E-3</v>
      </c>
    </row>
    <row r="144" spans="1:55" ht="15">
      <c r="A144" s="1">
        <v>138</v>
      </c>
      <c r="B144">
        <v>0.1075</v>
      </c>
      <c r="C144">
        <v>-8.8000000000000005E-3</v>
      </c>
      <c r="D144">
        <v>-8.0999999999999996E-3</v>
      </c>
      <c r="E144" s="34">
        <f t="shared" si="38"/>
        <v>5.1207142857143395E-3</v>
      </c>
      <c r="F144" s="34">
        <f t="shared" si="39"/>
        <v>4.8785714285714266E-3</v>
      </c>
      <c r="G144" s="34">
        <f t="shared" si="40"/>
        <v>1.3357142857142857E-2</v>
      </c>
      <c r="H144">
        <v>7.4099999999999999E-2</v>
      </c>
      <c r="I144">
        <v>-3.3999999999999998E-3</v>
      </c>
      <c r="J144">
        <v>-6.7999999999999996E-3</v>
      </c>
      <c r="K144" s="35">
        <f t="shared" si="41"/>
        <v>1.9472857142857181E-2</v>
      </c>
      <c r="L144" s="35">
        <f t="shared" si="42"/>
        <v>1.857142857142858E-3</v>
      </c>
      <c r="M144" s="35">
        <f t="shared" si="42"/>
        <v>1.2057142857142857E-2</v>
      </c>
      <c r="N144">
        <v>0.11550000000000001</v>
      </c>
      <c r="O144">
        <v>-1.5100000000000001E-2</v>
      </c>
      <c r="P144">
        <v>5.9999999999999995E-4</v>
      </c>
      <c r="Q144" s="35">
        <f t="shared" si="43"/>
        <v>6.29071428571433E-3</v>
      </c>
      <c r="R144" s="35">
        <f t="shared" si="44"/>
        <v>2.0357142857142858E-2</v>
      </c>
      <c r="S144" s="35">
        <f t="shared" si="44"/>
        <v>5.8571428571428576E-3</v>
      </c>
      <c r="T144">
        <v>9.2399999999999996E-2</v>
      </c>
      <c r="U144">
        <v>-2.3E-3</v>
      </c>
      <c r="V144">
        <v>6.3E-3</v>
      </c>
      <c r="W144" s="35">
        <f t="shared" si="45"/>
        <v>1.1255000000000057E-2</v>
      </c>
      <c r="X144" s="35">
        <f t="shared" si="46"/>
        <v>2.9571428571428578E-3</v>
      </c>
      <c r="Y144" s="35">
        <f t="shared" si="46"/>
        <v>1.1557142857142858E-2</v>
      </c>
      <c r="Z144">
        <v>6.7299999999999999E-2</v>
      </c>
      <c r="AA144">
        <v>-1.61E-2</v>
      </c>
      <c r="AB144">
        <v>1.47E-2</v>
      </c>
      <c r="AC144" s="35">
        <f t="shared" si="47"/>
        <v>3.2300000000000106E-3</v>
      </c>
      <c r="AD144" s="35">
        <f t="shared" si="48"/>
        <v>2.1357142857142859E-2</v>
      </c>
      <c r="AE144" s="35">
        <f t="shared" si="48"/>
        <v>1.9957142857142857E-2</v>
      </c>
      <c r="AF144">
        <v>0.1246</v>
      </c>
      <c r="AG144">
        <v>-1.49E-2</v>
      </c>
      <c r="AH144">
        <v>-4.3E-3</v>
      </c>
      <c r="AI144" s="35">
        <f t="shared" si="49"/>
        <v>1.7892142857142884E-2</v>
      </c>
      <c r="AJ144" s="35">
        <f t="shared" si="50"/>
        <v>2.015714285714286E-2</v>
      </c>
      <c r="AK144" s="35">
        <f t="shared" si="50"/>
        <v>9.5714285714285779E-4</v>
      </c>
      <c r="AL144">
        <v>9.7600000000000006E-2</v>
      </c>
      <c r="AM144">
        <v>1.2999999999999999E-3</v>
      </c>
      <c r="AN144">
        <v>-3.7000000000000002E-3</v>
      </c>
      <c r="AO144" s="35">
        <f t="shared" si="51"/>
        <v>6.2564285714285656E-3</v>
      </c>
      <c r="AP144" s="35">
        <f t="shared" si="52"/>
        <v>6.5571428571428577E-3</v>
      </c>
      <c r="AQ144" s="35">
        <f t="shared" si="52"/>
        <v>1.5571428571428576E-3</v>
      </c>
      <c r="AR144">
        <v>3.0300000000000001E-2</v>
      </c>
      <c r="AS144">
        <v>-2.4199999999999999E-2</v>
      </c>
      <c r="AT144">
        <v>-1.8E-3</v>
      </c>
      <c r="AU144" s="35">
        <f t="shared" si="53"/>
        <v>2.2814285714285711E-2</v>
      </c>
      <c r="AV144" s="35">
        <f t="shared" si="54"/>
        <v>2.9457142857142855E-2</v>
      </c>
      <c r="AW144" s="35">
        <f t="shared" si="54"/>
        <v>3.4571428571428578E-3</v>
      </c>
      <c r="AX144">
        <v>8.8900000000000007E-2</v>
      </c>
      <c r="AY144">
        <v>-5.74E-2</v>
      </c>
      <c r="AZ144">
        <v>-2.5000000000000001E-3</v>
      </c>
      <c r="BA144" s="35">
        <f t="shared" si="55"/>
        <v>9.7299999999999748E-3</v>
      </c>
      <c r="BB144" s="35">
        <f t="shared" si="56"/>
        <v>6.2657142857142856E-2</v>
      </c>
      <c r="BC144" s="35">
        <f t="shared" si="56"/>
        <v>2.7571428571428577E-3</v>
      </c>
    </row>
    <row r="145" spans="1:55" ht="15">
      <c r="A145" s="1">
        <v>139</v>
      </c>
      <c r="B145">
        <v>0.10730000000000001</v>
      </c>
      <c r="C145">
        <v>-1.32E-2</v>
      </c>
      <c r="D145">
        <v>-4.7999999999999996E-3</v>
      </c>
      <c r="E145" s="34">
        <f t="shared" si="38"/>
        <v>5.3207142857143314E-3</v>
      </c>
      <c r="F145" s="34">
        <f t="shared" si="39"/>
        <v>4.7857142857142716E-4</v>
      </c>
      <c r="G145" s="34">
        <f t="shared" si="40"/>
        <v>4.5714285714285822E-4</v>
      </c>
      <c r="H145">
        <v>6.8199999999999997E-2</v>
      </c>
      <c r="I145">
        <v>-1.01E-2</v>
      </c>
      <c r="J145">
        <v>-3.8999999999999998E-3</v>
      </c>
      <c r="K145" s="35">
        <f t="shared" si="41"/>
        <v>2.5372857142857183E-2</v>
      </c>
      <c r="L145" s="35">
        <f t="shared" si="42"/>
        <v>1.5357142857142857E-2</v>
      </c>
      <c r="M145" s="35">
        <f t="shared" si="42"/>
        <v>1.357142857142858E-3</v>
      </c>
      <c r="N145">
        <v>0.1109</v>
      </c>
      <c r="O145">
        <v>-9.7999999999999997E-3</v>
      </c>
      <c r="P145">
        <v>1E-3</v>
      </c>
      <c r="Q145" s="35">
        <f t="shared" si="43"/>
        <v>1.6907142857143231E-3</v>
      </c>
      <c r="R145" s="35">
        <f t="shared" si="44"/>
        <v>1.5057142857142857E-2</v>
      </c>
      <c r="S145" s="35">
        <f t="shared" si="44"/>
        <v>6.2571428571428578E-3</v>
      </c>
      <c r="T145">
        <v>0.1051</v>
      </c>
      <c r="U145">
        <v>8.9999999999999998E-4</v>
      </c>
      <c r="V145">
        <v>7.3000000000000001E-3</v>
      </c>
      <c r="W145" s="35">
        <f t="shared" si="45"/>
        <v>1.4449999999999463E-3</v>
      </c>
      <c r="X145" s="35">
        <f t="shared" si="46"/>
        <v>6.1571428571428576E-3</v>
      </c>
      <c r="Y145" s="35">
        <f t="shared" si="46"/>
        <v>1.2557142857142857E-2</v>
      </c>
      <c r="Z145">
        <v>5.9499999999999997E-2</v>
      </c>
      <c r="AA145">
        <v>8.8999999999999999E-3</v>
      </c>
      <c r="AB145">
        <v>9.5999999999999992E-3</v>
      </c>
      <c r="AC145" s="35">
        <f t="shared" si="47"/>
        <v>4.5699999999999907E-3</v>
      </c>
      <c r="AD145" s="35">
        <f t="shared" si="48"/>
        <v>1.4157142857142858E-2</v>
      </c>
      <c r="AE145" s="35">
        <f t="shared" si="48"/>
        <v>1.4857142857142857E-2</v>
      </c>
      <c r="AF145">
        <v>0.1182</v>
      </c>
      <c r="AG145">
        <v>-4.1999999999999997E-3</v>
      </c>
      <c r="AH145">
        <v>-1.4E-2</v>
      </c>
      <c r="AI145" s="35">
        <f t="shared" si="49"/>
        <v>1.1492142857142881E-2</v>
      </c>
      <c r="AJ145" s="35">
        <f t="shared" si="50"/>
        <v>1.0571428571428581E-3</v>
      </c>
      <c r="AK145" s="35">
        <f t="shared" si="50"/>
        <v>1.9257142857142858E-2</v>
      </c>
      <c r="AL145">
        <v>9.4200000000000006E-2</v>
      </c>
      <c r="AM145">
        <v>1.1000000000000001E-3</v>
      </c>
      <c r="AN145">
        <v>-6.9999999999999999E-4</v>
      </c>
      <c r="AO145" s="35">
        <f t="shared" si="51"/>
        <v>2.8564285714285653E-3</v>
      </c>
      <c r="AP145" s="35">
        <f t="shared" si="52"/>
        <v>6.3571428571428581E-3</v>
      </c>
      <c r="AQ145" s="35">
        <f t="shared" si="52"/>
        <v>4.5571428571428577E-3</v>
      </c>
      <c r="AR145">
        <v>4.6800000000000001E-2</v>
      </c>
      <c r="AS145">
        <v>-2.2800000000000001E-2</v>
      </c>
      <c r="AT145">
        <v>-7.3000000000000001E-3</v>
      </c>
      <c r="AU145" s="35">
        <f t="shared" si="53"/>
        <v>6.3142857142857098E-3</v>
      </c>
      <c r="AV145" s="35">
        <f t="shared" si="54"/>
        <v>2.8057142857142857E-2</v>
      </c>
      <c r="AW145" s="35">
        <f t="shared" si="54"/>
        <v>1.2557142857142857E-2</v>
      </c>
      <c r="AX145">
        <v>6.5799999999999997E-2</v>
      </c>
      <c r="AY145">
        <v>-6.3299999999999995E-2</v>
      </c>
      <c r="AZ145">
        <v>1.9E-3</v>
      </c>
      <c r="BA145" s="35">
        <f t="shared" si="55"/>
        <v>1.3370000000000035E-2</v>
      </c>
      <c r="BB145" s="35">
        <f t="shared" si="56"/>
        <v>6.8557142857142858E-2</v>
      </c>
      <c r="BC145" s="35">
        <f t="shared" si="56"/>
        <v>7.1571428571428576E-3</v>
      </c>
    </row>
    <row r="146" spans="1:55" ht="15">
      <c r="A146" s="1">
        <v>140</v>
      </c>
      <c r="B146">
        <v>0.107</v>
      </c>
      <c r="C146">
        <v>-2.1000000000000001E-2</v>
      </c>
      <c r="D146">
        <v>-4.7000000000000002E-3</v>
      </c>
      <c r="E146" s="34">
        <f t="shared" si="38"/>
        <v>5.62071428571434E-3</v>
      </c>
      <c r="F146" s="34">
        <f t="shared" si="39"/>
        <v>3.4678571428571427E-2</v>
      </c>
      <c r="G146" s="34">
        <f t="shared" si="40"/>
        <v>5.5714285714285761E-4</v>
      </c>
      <c r="H146">
        <v>7.2999999999999995E-2</v>
      </c>
      <c r="I146">
        <v>-6.3E-3</v>
      </c>
      <c r="J146">
        <v>-8.3999999999999995E-3</v>
      </c>
      <c r="K146" s="35">
        <f t="shared" si="41"/>
        <v>2.0572857142857184E-2</v>
      </c>
      <c r="L146" s="35">
        <f t="shared" si="42"/>
        <v>1.1557142857142858E-2</v>
      </c>
      <c r="M146" s="35">
        <f t="shared" si="42"/>
        <v>1.3657142857142857E-2</v>
      </c>
      <c r="N146">
        <v>0.1123</v>
      </c>
      <c r="O146">
        <v>-4.7999999999999996E-3</v>
      </c>
      <c r="P146">
        <v>5.0000000000000001E-4</v>
      </c>
      <c r="Q146" s="35">
        <f t="shared" si="43"/>
        <v>3.0907142857143216E-3</v>
      </c>
      <c r="R146" s="35">
        <f t="shared" si="44"/>
        <v>4.5714285714285822E-4</v>
      </c>
      <c r="S146" s="35">
        <f t="shared" si="44"/>
        <v>5.7571428571428582E-3</v>
      </c>
      <c r="T146">
        <v>0.1024</v>
      </c>
      <c r="U146">
        <v>2.8999999999999998E-3</v>
      </c>
      <c r="V146">
        <v>3.3E-3</v>
      </c>
      <c r="W146" s="35">
        <f t="shared" si="45"/>
        <v>1.2550000000000477E-3</v>
      </c>
      <c r="X146" s="35">
        <f t="shared" si="46"/>
        <v>8.1571428571428576E-3</v>
      </c>
      <c r="Y146" s="35">
        <f t="shared" si="46"/>
        <v>8.5571428571428569E-3</v>
      </c>
      <c r="Z146">
        <v>7.3099999999999998E-2</v>
      </c>
      <c r="AA146">
        <v>-8.9999999999999998E-4</v>
      </c>
      <c r="AB146">
        <v>7.4000000000000003E-3</v>
      </c>
      <c r="AC146" s="35">
        <f t="shared" si="47"/>
        <v>9.0300000000000102E-3</v>
      </c>
      <c r="AD146" s="35">
        <f t="shared" si="48"/>
        <v>4.357142857142858E-3</v>
      </c>
      <c r="AE146" s="35">
        <f t="shared" si="48"/>
        <v>1.2657142857142858E-2</v>
      </c>
      <c r="AF146">
        <v>0.10829999999999999</v>
      </c>
      <c r="AG146">
        <v>-1.0999999999999999E-2</v>
      </c>
      <c r="AH146">
        <v>-1.49E-2</v>
      </c>
      <c r="AI146" s="35">
        <f t="shared" si="49"/>
        <v>1.5921428571428753E-3</v>
      </c>
      <c r="AJ146" s="35">
        <f t="shared" si="50"/>
        <v>1.6257142857142859E-2</v>
      </c>
      <c r="AK146" s="35">
        <f t="shared" si="50"/>
        <v>2.015714285714286E-2</v>
      </c>
      <c r="AL146">
        <v>0.10390000000000001</v>
      </c>
      <c r="AM146">
        <v>6.9999999999999999E-4</v>
      </c>
      <c r="AN146">
        <v>-5.0000000000000001E-4</v>
      </c>
      <c r="AO146" s="35">
        <f t="shared" si="51"/>
        <v>1.2556428571428566E-2</v>
      </c>
      <c r="AP146" s="35">
        <f t="shared" si="52"/>
        <v>5.9571428571428579E-3</v>
      </c>
      <c r="AQ146" s="35">
        <f t="shared" si="52"/>
        <v>4.7571428571428574E-3</v>
      </c>
      <c r="AR146">
        <v>4.5900000000000003E-2</v>
      </c>
      <c r="AS146">
        <v>-2.7199999999999998E-2</v>
      </c>
      <c r="AT146">
        <v>-1.66E-2</v>
      </c>
      <c r="AU146" s="35">
        <f t="shared" si="53"/>
        <v>7.2142857142857078E-3</v>
      </c>
      <c r="AV146" s="35">
        <f t="shared" si="54"/>
        <v>3.2457142857142858E-2</v>
      </c>
      <c r="AW146" s="35">
        <f t="shared" si="54"/>
        <v>2.185714285714286E-2</v>
      </c>
      <c r="AX146">
        <v>6.6799999999999998E-2</v>
      </c>
      <c r="AY146">
        <v>-6.7900000000000002E-2</v>
      </c>
      <c r="AZ146">
        <v>2.3E-3</v>
      </c>
      <c r="BA146" s="35">
        <f t="shared" si="55"/>
        <v>1.2370000000000034E-2</v>
      </c>
      <c r="BB146" s="35">
        <f t="shared" si="56"/>
        <v>7.3157142857142865E-2</v>
      </c>
      <c r="BC146" s="35">
        <f t="shared" si="56"/>
        <v>7.5571428571428578E-3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0.11262071428571434</v>
      </c>
      <c r="C149" s="5">
        <f t="shared" si="57"/>
        <v>-1.3678571428571427E-2</v>
      </c>
      <c r="D149" s="5">
        <f t="shared" si="57"/>
        <v>-5.2571428571428578E-3</v>
      </c>
      <c r="E149" s="18">
        <f t="shared" si="57"/>
        <v>3.6816020408163277E-3</v>
      </c>
      <c r="F149" s="18">
        <f t="shared" si="57"/>
        <v>1.7627142857142859E-2</v>
      </c>
      <c r="G149" s="18">
        <f t="shared" si="57"/>
        <v>9.222857142857149E-3</v>
      </c>
      <c r="H149" s="5">
        <f t="shared" si="57"/>
        <v>9.357285714285718E-2</v>
      </c>
      <c r="I149" s="5">
        <f t="shared" si="57"/>
        <v>-8.2650000000000015E-3</v>
      </c>
      <c r="J149" s="5">
        <f t="shared" si="57"/>
        <v>-1.3107142857142853E-3</v>
      </c>
      <c r="K149" s="18">
        <f t="shared" si="57"/>
        <v>1.0751693877551023E-2</v>
      </c>
      <c r="L149" s="18">
        <f t="shared" si="57"/>
        <v>1.5900714285714285E-2</v>
      </c>
      <c r="M149" s="18">
        <f t="shared" si="57"/>
        <v>9.8721428571428536E-3</v>
      </c>
      <c r="N149" s="5">
        <f t="shared" si="57"/>
        <v>0.10920928571428568</v>
      </c>
      <c r="O149" s="5">
        <f t="shared" si="57"/>
        <v>-1.1978571428571429E-2</v>
      </c>
      <c r="P149" s="5">
        <f t="shared" si="57"/>
        <v>-2.1521428571428572E-3</v>
      </c>
      <c r="Q149" s="18">
        <f t="shared" si="57"/>
        <v>7.0565306122449033E-3</v>
      </c>
      <c r="R149" s="18">
        <f t="shared" si="57"/>
        <v>1.649142857142858E-2</v>
      </c>
      <c r="S149" s="18">
        <f t="shared" si="57"/>
        <v>7.7735714285714274E-3</v>
      </c>
      <c r="T149" s="5">
        <f t="shared" si="57"/>
        <v>0.10365500000000005</v>
      </c>
      <c r="U149" s="5">
        <f t="shared" si="57"/>
        <v>-1.3577142857142866E-2</v>
      </c>
      <c r="V149" s="5">
        <f t="shared" si="57"/>
        <v>-1.1257142857142854E-3</v>
      </c>
      <c r="W149" s="18">
        <f t="shared" si="57"/>
        <v>5.7104285714285668E-3</v>
      </c>
      <c r="X149" s="18">
        <f t="shared" si="57"/>
        <v>1.8377142857142859E-2</v>
      </c>
      <c r="Y149" s="18">
        <f t="shared" si="57"/>
        <v>6.1014285714285719E-3</v>
      </c>
      <c r="Z149" s="5">
        <f t="shared" si="57"/>
        <v>6.4069999999999988E-2</v>
      </c>
      <c r="AA149" s="5">
        <f t="shared" si="57"/>
        <v>-5.7042857142857147E-3</v>
      </c>
      <c r="AB149" s="5">
        <f t="shared" si="57"/>
        <v>3.3185714285714281E-3</v>
      </c>
      <c r="AC149" s="18">
        <f t="shared" si="57"/>
        <v>1.0503714285714292E-2</v>
      </c>
      <c r="AD149" s="18">
        <f t="shared" si="57"/>
        <v>1.8421428571428589E-2</v>
      </c>
      <c r="AE149" s="18">
        <f t="shared" si="57"/>
        <v>1.3697142857142861E-2</v>
      </c>
      <c r="AF149" s="5">
        <f t="shared" si="57"/>
        <v>0.10670785714285712</v>
      </c>
      <c r="AG149" s="5">
        <f t="shared" si="57"/>
        <v>-2.2354285714285712E-2</v>
      </c>
      <c r="AH149" s="5">
        <f t="shared" ref="AH149:BC149" si="58">(SUM(AH7:AH146))/140</f>
        <v>-1.0157142857142861E-2</v>
      </c>
      <c r="AI149" s="18">
        <f t="shared" si="58"/>
        <v>5.4209387755102057E-3</v>
      </c>
      <c r="AJ149" s="18">
        <f t="shared" si="58"/>
        <v>2.7522857142857148E-2</v>
      </c>
      <c r="AK149" s="18">
        <f t="shared" si="58"/>
        <v>1.4979999999999997E-2</v>
      </c>
      <c r="AL149" s="5">
        <f t="shared" si="58"/>
        <v>9.1343571428571441E-2</v>
      </c>
      <c r="AM149" s="5">
        <f t="shared" si="58"/>
        <v>-5.6507142857142824E-3</v>
      </c>
      <c r="AN149" s="5">
        <f t="shared" si="58"/>
        <v>7.7857142857142838E-4</v>
      </c>
      <c r="AO149" s="18">
        <f t="shared" si="58"/>
        <v>1.395555102040816E-2</v>
      </c>
      <c r="AP149" s="18">
        <f t="shared" si="58"/>
        <v>1.4877857142857146E-2</v>
      </c>
      <c r="AQ149" s="18">
        <f t="shared" si="58"/>
        <v>9.0600000000000021E-3</v>
      </c>
      <c r="AR149" s="5">
        <f t="shared" si="58"/>
        <v>5.3114285714285711E-2</v>
      </c>
      <c r="AS149" s="5">
        <f t="shared" si="58"/>
        <v>-4.2142857142857147E-3</v>
      </c>
      <c r="AT149" s="5">
        <f t="shared" si="58"/>
        <v>-1.9607142857142853E-3</v>
      </c>
      <c r="AU149" s="18">
        <f t="shared" si="58"/>
        <v>1.3999591836734694E-2</v>
      </c>
      <c r="AV149" s="18">
        <f t="shared" si="58"/>
        <v>2.2250000000000006E-2</v>
      </c>
      <c r="AW149" s="18">
        <f t="shared" si="58"/>
        <v>1.1389285714285713E-2</v>
      </c>
      <c r="AX149" s="5">
        <f t="shared" si="58"/>
        <v>7.9170000000000032E-2</v>
      </c>
      <c r="AY149" s="5">
        <f t="shared" si="58"/>
        <v>-4.9540714285714264E-2</v>
      </c>
      <c r="AZ149" s="5">
        <f t="shared" si="58"/>
        <v>-1.5457142857142855E-3</v>
      </c>
      <c r="BA149" s="18">
        <f t="shared" si="58"/>
        <v>1.1291142857142857E-2</v>
      </c>
      <c r="BB149" s="18">
        <f t="shared" si="58"/>
        <v>5.4730714285714292E-2</v>
      </c>
      <c r="BC149" s="18">
        <f t="shared" si="58"/>
        <v>8.0714285714285714E-3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0.33309746775393623</v>
      </c>
      <c r="D151" s="5" t="s">
        <v>17</v>
      </c>
      <c r="E151" s="18">
        <f>$A150*E149*F149</f>
        <v>0.63663098739402357</v>
      </c>
      <c r="F151" s="18" t="s">
        <v>18</v>
      </c>
      <c r="G151" s="18">
        <f>$A150*F149*G149</f>
        <v>1.5948374062040827</v>
      </c>
      <c r="H151" s="5" t="s">
        <v>16</v>
      </c>
      <c r="I151" s="5">
        <f>$A150*K149*M149</f>
        <v>1.0412555501505829</v>
      </c>
      <c r="J151" s="5" t="s">
        <v>17</v>
      </c>
      <c r="K151" s="18">
        <f>$A150*K149*L149</f>
        <v>1.6771137979814872</v>
      </c>
      <c r="L151" s="18" t="s">
        <v>18</v>
      </c>
      <c r="M151" s="18">
        <f>$A150*L149*M149</f>
        <v>1.5399161462295914</v>
      </c>
      <c r="N151" s="5" t="s">
        <v>16</v>
      </c>
      <c r="O151" s="5">
        <f t="shared" ref="O151" si="59">$A150*Q149*S149</f>
        <v>0.5381221030189508</v>
      </c>
      <c r="P151" s="5" t="s">
        <v>17</v>
      </c>
      <c r="Q151" s="18">
        <f t="shared" ref="Q151" si="60">$A150*Q149*R149</f>
        <v>1.1416119741341122</v>
      </c>
      <c r="R151" s="18" t="s">
        <v>18</v>
      </c>
      <c r="S151" s="18">
        <f t="shared" ref="S151" si="61">$A150*R149*S149</f>
        <v>1.2576154929795924</v>
      </c>
      <c r="T151" s="5" t="s">
        <v>16</v>
      </c>
      <c r="U151" s="5">
        <f t="shared" ref="U151" si="62">$A150*W149*Y149</f>
        <v>0.34179778372040792</v>
      </c>
      <c r="V151" s="5" t="s">
        <v>17</v>
      </c>
      <c r="W151" s="18">
        <f t="shared" ref="W151" si="63">$A150*W149*X149</f>
        <v>1.0294747576163259</v>
      </c>
      <c r="X151" s="18" t="s">
        <v>18</v>
      </c>
      <c r="Y151" s="18">
        <f t="shared" ref="Y151" si="64">$A150*X149*Y149</f>
        <v>1.0999641482448981</v>
      </c>
      <c r="Z151" s="5" t="s">
        <v>16</v>
      </c>
      <c r="AA151" s="5">
        <f t="shared" ref="AA151" si="65">$A150*AC149*AE149</f>
        <v>1.4113732847510216</v>
      </c>
      <c r="AB151" s="5" t="s">
        <v>17</v>
      </c>
      <c r="AC151" s="18">
        <f t="shared" ref="AC151" si="66">$A150*AC149*AD149</f>
        <v>1.8981704742244927</v>
      </c>
      <c r="AD151" s="18" t="s">
        <v>18</v>
      </c>
      <c r="AE151" s="18">
        <f t="shared" ref="AE151" si="67">$A150*AD149*AE149</f>
        <v>2.4752684093877582</v>
      </c>
      <c r="AF151" s="5" t="s">
        <v>16</v>
      </c>
      <c r="AG151" s="5">
        <f t="shared" ref="AG151" si="68">$A150*AI149*AK149</f>
        <v>0.79662755262857143</v>
      </c>
      <c r="AH151" s="5" t="s">
        <v>17</v>
      </c>
      <c r="AI151" s="18">
        <f t="shared" ref="AI151" si="69">$A150*AI149*AJ149</f>
        <v>1.4636492875207003</v>
      </c>
      <c r="AJ151" s="18" t="s">
        <v>18</v>
      </c>
      <c r="AK151" s="18">
        <f t="shared" ref="AK151" si="70">$A150*AJ149*AK149</f>
        <v>4.0445884439999995</v>
      </c>
      <c r="AL151" s="5" t="s">
        <v>16</v>
      </c>
      <c r="AM151" s="5">
        <f t="shared" ref="AM151" si="71">$A150*AO149*AQ149</f>
        <v>1.2403498369224488</v>
      </c>
      <c r="AN151" s="5" t="s">
        <v>17</v>
      </c>
      <c r="AO151" s="18">
        <f t="shared" ref="AO151" si="72">$A150*AO149*AP149</f>
        <v>2.0368374923728862</v>
      </c>
      <c r="AP151" s="18" t="s">
        <v>18</v>
      </c>
      <c r="AQ151" s="18">
        <f t="shared" ref="AQ151" si="73">$A150*AP149*AQ149</f>
        <v>1.3223231138571434</v>
      </c>
      <c r="AR151" s="5" t="s">
        <v>16</v>
      </c>
      <c r="AS151" s="5">
        <f t="shared" ref="AS151" si="74">$A150*AU149*AW149</f>
        <v>1.5641588963702624</v>
      </c>
      <c r="AT151" s="5" t="s">
        <v>17</v>
      </c>
      <c r="AU151" s="18">
        <f t="shared" ref="AU151" si="75">$A150*AU149*AV149</f>
        <v>3.0557259091836744</v>
      </c>
      <c r="AV151" s="18" t="s">
        <v>18</v>
      </c>
      <c r="AW151" s="18">
        <f t="shared" ref="AW151" si="76">$A150*AV149*AW149</f>
        <v>2.4859678660714288</v>
      </c>
      <c r="AX151" s="5" t="s">
        <v>16</v>
      </c>
      <c r="AY151" s="5">
        <f t="shared" ref="AY151" si="77">$A150*BA149*BC149</f>
        <v>0.89404075653061232</v>
      </c>
      <c r="AZ151" s="5" t="s">
        <v>17</v>
      </c>
      <c r="BA151" s="18">
        <f t="shared" ref="BA151" si="78">$A150*BA149*BB149</f>
        <v>6.0623083971367357</v>
      </c>
      <c r="BB151" s="18" t="s">
        <v>18</v>
      </c>
      <c r="BC151" s="18">
        <f t="shared" ref="BC151" si="79">$A150*BB149*BC149</f>
        <v>4.3336170505102043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5.8270824328561146E-3</v>
      </c>
      <c r="D153" s="5" t="s">
        <v>17</v>
      </c>
      <c r="E153" s="19">
        <f>SQRT(E151/$A150)</f>
        <v>8.0558131257259247E-3</v>
      </c>
      <c r="F153" s="18" t="s">
        <v>18</v>
      </c>
      <c r="G153" s="20">
        <f>SQRT(G151/$A150)</f>
        <v>1.2750396872574727E-2</v>
      </c>
      <c r="H153" s="5" t="s">
        <v>16</v>
      </c>
      <c r="I153" s="45">
        <f>SQRT(I151/$A150)</f>
        <v>1.0302536479695274E-2</v>
      </c>
      <c r="J153" s="5" t="s">
        <v>17</v>
      </c>
      <c r="K153" s="19">
        <f>SQRT(K151/$A150)</f>
        <v>1.3075152482262008E-2</v>
      </c>
      <c r="L153" s="18" t="s">
        <v>18</v>
      </c>
      <c r="M153" s="20">
        <f>SQRT(M151/$A150)</f>
        <v>1.2528931437244904E-2</v>
      </c>
      <c r="N153" s="5" t="s">
        <v>16</v>
      </c>
      <c r="O153" s="45">
        <f t="shared" ref="O153" si="80">SQRT(O151/$A150)</f>
        <v>7.4063786530386509E-3</v>
      </c>
      <c r="P153" s="5" t="s">
        <v>17</v>
      </c>
      <c r="Q153" s="19">
        <f t="shared" ref="Q153" si="81">SQRT(Q151/$A150)</f>
        <v>1.0787597997419815E-2</v>
      </c>
      <c r="R153" s="18" t="s">
        <v>18</v>
      </c>
      <c r="S153" s="20">
        <f t="shared" ref="S153" si="82">SQRT(S151/$A150)</f>
        <v>1.1322424561867645E-2</v>
      </c>
      <c r="T153" s="5" t="s">
        <v>16</v>
      </c>
      <c r="U153" s="45">
        <f t="shared" ref="U153" si="83">SQRT(U151/$A150)</f>
        <v>5.9026919317220258E-3</v>
      </c>
      <c r="V153" s="5" t="s">
        <v>17</v>
      </c>
      <c r="W153" s="19">
        <f t="shared" ref="W153" si="84">SQRT(W151/$A150)</f>
        <v>1.0244089107024255E-2</v>
      </c>
      <c r="X153" s="18" t="s">
        <v>18</v>
      </c>
      <c r="Y153" s="20">
        <f t="shared" ref="Y153" si="85">SQRT(Y151/$A150)</f>
        <v>1.0588995442901839E-2</v>
      </c>
      <c r="Z153" s="5" t="s">
        <v>16</v>
      </c>
      <c r="AA153" s="45">
        <f t="shared" ref="AA153" si="86">SQRT(AA151/$A150)</f>
        <v>1.1994618589269146E-2</v>
      </c>
      <c r="AB153" s="5" t="s">
        <v>17</v>
      </c>
      <c r="AC153" s="19">
        <f t="shared" ref="AC153" si="87">SQRT(AC151/$A150)</f>
        <v>1.3910191316045222E-2</v>
      </c>
      <c r="AD153" s="18" t="s">
        <v>18</v>
      </c>
      <c r="AE153" s="20">
        <f t="shared" ref="AE153" si="88">SQRT(AE151/$A150)</f>
        <v>1.5884613271197712E-2</v>
      </c>
      <c r="AF153" s="5" t="s">
        <v>16</v>
      </c>
      <c r="AG153" s="45">
        <f t="shared" ref="AG153" si="89">SQRT(AG151/$A150)</f>
        <v>9.0114184708703238E-3</v>
      </c>
      <c r="AH153" s="5" t="s">
        <v>17</v>
      </c>
      <c r="AI153" s="19">
        <f t="shared" ref="AI153" si="90">SQRT(AI151/$A150)</f>
        <v>1.2214733869329381E-2</v>
      </c>
      <c r="AJ153" s="18" t="s">
        <v>18</v>
      </c>
      <c r="AK153" s="20">
        <f t="shared" ref="AK153" si="91">SQRT(AK151/$A150)</f>
        <v>2.0304984609696208E-2</v>
      </c>
      <c r="AL153" s="5" t="s">
        <v>16</v>
      </c>
      <c r="AM153" s="45">
        <f t="shared" ref="AM153" si="92">SQRT(AM151/$A150)</f>
        <v>1.1244433833897461E-2</v>
      </c>
      <c r="AN153" s="5" t="s">
        <v>17</v>
      </c>
      <c r="AO153" s="19">
        <f t="shared" ref="AO153" si="93">SQRT(AO151/$A150)</f>
        <v>1.4409326647400526E-2</v>
      </c>
      <c r="AP153" s="18" t="s">
        <v>18</v>
      </c>
      <c r="AQ153" s="20">
        <f t="shared" ref="AQ153" si="94">SQRT(AQ151/$A150)</f>
        <v>1.1610055370853568E-2</v>
      </c>
      <c r="AR153" s="5" t="s">
        <v>16</v>
      </c>
      <c r="AS153" s="45">
        <f t="shared" ref="AS153" si="95">SQRT(AS151/$A150)</f>
        <v>1.2627167192682346E-2</v>
      </c>
      <c r="AT153" s="5" t="s">
        <v>17</v>
      </c>
      <c r="AU153" s="19">
        <f t="shared" ref="AU153" si="96">SQRT(AU151/$A150)</f>
        <v>1.7649105313509439E-2</v>
      </c>
      <c r="AV153" s="18" t="s">
        <v>18</v>
      </c>
      <c r="AW153" s="20">
        <f t="shared" ref="AW153" si="97">SQRT(AW151/$A150)</f>
        <v>1.5918907222006704E-2</v>
      </c>
      <c r="AX153" s="5" t="s">
        <v>16</v>
      </c>
      <c r="AY153" s="45">
        <f t="shared" ref="AY153" si="98">SQRT(AY151/$A150)</f>
        <v>9.5464995187358858E-3</v>
      </c>
      <c r="AZ153" s="5" t="s">
        <v>17</v>
      </c>
      <c r="BA153" s="19">
        <f t="shared" ref="BA153" si="99">SQRT(BA151/$A150)</f>
        <v>2.4859048929383232E-2</v>
      </c>
      <c r="BB153" s="18" t="s">
        <v>18</v>
      </c>
      <c r="BC153" s="20">
        <f t="shared" ref="BC153" si="100">SQRT(BC151/$A150)</f>
        <v>2.1017969716897209E-2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0.11262071428571434</v>
      </c>
      <c r="D156" s="23">
        <f>C149</f>
        <v>-1.3678571428571427E-2</v>
      </c>
      <c r="E156" s="5">
        <f>D149</f>
        <v>-5.2571428571428578E-3</v>
      </c>
      <c r="F156" s="5">
        <f t="shared" ref="F156:H156" si="101">E149</f>
        <v>3.6816020408163277E-3</v>
      </c>
      <c r="G156" s="23">
        <f t="shared" si="101"/>
        <v>1.7627142857142859E-2</v>
      </c>
      <c r="H156" s="5">
        <f t="shared" si="101"/>
        <v>9.222857142857149E-3</v>
      </c>
      <c r="I156" s="5">
        <f>C151</f>
        <v>0.33309746775393623</v>
      </c>
      <c r="J156" s="23">
        <f>E151</f>
        <v>0.63663098739402357</v>
      </c>
      <c r="K156" s="23">
        <f>G151</f>
        <v>1.5948374062040827</v>
      </c>
      <c r="L156" s="5">
        <f>C153</f>
        <v>5.8270824328561146E-3</v>
      </c>
      <c r="M156" s="23">
        <f>E153</f>
        <v>8.0558131257259247E-3</v>
      </c>
      <c r="N156" s="23">
        <f>G153</f>
        <v>1.2750396872574727E-2</v>
      </c>
    </row>
    <row r="157" spans="1:55" ht="15">
      <c r="B157" s="3">
        <v>2</v>
      </c>
      <c r="C157" s="5">
        <f>H149</f>
        <v>9.357285714285718E-2</v>
      </c>
      <c r="D157" s="23">
        <f t="shared" ref="D157:H157" si="102">I149</f>
        <v>-8.2650000000000015E-3</v>
      </c>
      <c r="E157" s="5">
        <f t="shared" si="102"/>
        <v>-1.3107142857142853E-3</v>
      </c>
      <c r="F157" s="5">
        <f t="shared" si="102"/>
        <v>1.0751693877551023E-2</v>
      </c>
      <c r="G157" s="23">
        <f t="shared" si="102"/>
        <v>1.5900714285714285E-2</v>
      </c>
      <c r="H157" s="5">
        <f t="shared" si="102"/>
        <v>9.8721428571428536E-3</v>
      </c>
      <c r="I157" s="5">
        <f>I151</f>
        <v>1.0412555501505829</v>
      </c>
      <c r="J157" s="23">
        <f>K151</f>
        <v>1.6771137979814872</v>
      </c>
      <c r="K157" s="23">
        <f>M51</f>
        <v>1.0157142857142858E-2</v>
      </c>
      <c r="L157" s="5">
        <f>I153</f>
        <v>1.0302536479695274E-2</v>
      </c>
      <c r="M157" s="23">
        <f>K153</f>
        <v>1.3075152482262008E-2</v>
      </c>
      <c r="N157" s="23">
        <f>M153</f>
        <v>1.2528931437244904E-2</v>
      </c>
    </row>
    <row r="158" spans="1:55" ht="15">
      <c r="B158" s="3">
        <v>3</v>
      </c>
      <c r="C158" s="5">
        <f>N149</f>
        <v>0.10920928571428568</v>
      </c>
      <c r="D158" s="23">
        <f t="shared" ref="D158:H158" si="103">O149</f>
        <v>-1.1978571428571429E-2</v>
      </c>
      <c r="E158" s="5">
        <f t="shared" si="103"/>
        <v>-2.1521428571428572E-3</v>
      </c>
      <c r="F158" s="5">
        <f t="shared" si="103"/>
        <v>7.0565306122449033E-3</v>
      </c>
      <c r="G158" s="23">
        <f t="shared" si="103"/>
        <v>1.649142857142858E-2</v>
      </c>
      <c r="H158" s="5">
        <f t="shared" si="103"/>
        <v>7.7735714285714274E-3</v>
      </c>
      <c r="I158" s="5">
        <f>O151</f>
        <v>0.5381221030189508</v>
      </c>
      <c r="J158" s="23">
        <f>Q151</f>
        <v>1.1416119741341122</v>
      </c>
      <c r="K158" s="23">
        <f>S151</f>
        <v>1.2576154929795924</v>
      </c>
      <c r="L158" s="5">
        <f>O153</f>
        <v>7.4063786530386509E-3</v>
      </c>
      <c r="M158" s="23">
        <f>Q153</f>
        <v>1.0787597997419815E-2</v>
      </c>
      <c r="N158" s="23">
        <f>S153</f>
        <v>1.1322424561867645E-2</v>
      </c>
    </row>
    <row r="159" spans="1:55" ht="15">
      <c r="B159" s="3">
        <v>4</v>
      </c>
      <c r="C159" s="5">
        <f>T149</f>
        <v>0.10365500000000005</v>
      </c>
      <c r="D159" s="23">
        <f t="shared" ref="D159:H159" si="104">U149</f>
        <v>-1.3577142857142866E-2</v>
      </c>
      <c r="E159" s="5">
        <f t="shared" si="104"/>
        <v>-1.1257142857142854E-3</v>
      </c>
      <c r="F159" s="5">
        <f t="shared" si="104"/>
        <v>5.7104285714285668E-3</v>
      </c>
      <c r="G159" s="23">
        <f t="shared" si="104"/>
        <v>1.8377142857142859E-2</v>
      </c>
      <c r="H159" s="5">
        <f t="shared" si="104"/>
        <v>6.1014285714285719E-3</v>
      </c>
      <c r="I159" s="5">
        <f>U151</f>
        <v>0.34179778372040792</v>
      </c>
      <c r="J159" s="23">
        <f>W151</f>
        <v>1.0294747576163259</v>
      </c>
      <c r="K159" s="23">
        <f>Y151</f>
        <v>1.0999641482448981</v>
      </c>
      <c r="L159" s="5">
        <f>U153</f>
        <v>5.9026919317220258E-3</v>
      </c>
      <c r="M159" s="23">
        <f>W153</f>
        <v>1.0244089107024255E-2</v>
      </c>
      <c r="N159" s="23">
        <f>Y153</f>
        <v>1.0588995442901839E-2</v>
      </c>
    </row>
    <row r="160" spans="1:55" ht="15">
      <c r="B160" s="3">
        <v>5</v>
      </c>
      <c r="C160" s="5">
        <f>Z149</f>
        <v>6.4069999999999988E-2</v>
      </c>
      <c r="D160" s="23">
        <f t="shared" ref="D160:H160" si="105">AA149</f>
        <v>-5.7042857142857147E-3</v>
      </c>
      <c r="E160" s="5">
        <f t="shared" si="105"/>
        <v>3.3185714285714281E-3</v>
      </c>
      <c r="F160" s="5">
        <f t="shared" si="105"/>
        <v>1.0503714285714292E-2</v>
      </c>
      <c r="G160" s="23">
        <f t="shared" si="105"/>
        <v>1.8421428571428589E-2</v>
      </c>
      <c r="H160" s="5">
        <f t="shared" si="105"/>
        <v>1.3697142857142861E-2</v>
      </c>
      <c r="I160" s="5">
        <f>AA151</f>
        <v>1.4113732847510216</v>
      </c>
      <c r="J160" s="23">
        <f>AC151</f>
        <v>1.8981704742244927</v>
      </c>
      <c r="K160" s="23">
        <f>AE151</f>
        <v>2.4752684093877582</v>
      </c>
      <c r="L160" s="5">
        <f>AA153</f>
        <v>1.1994618589269146E-2</v>
      </c>
      <c r="M160" s="23">
        <f>AC153</f>
        <v>1.3910191316045222E-2</v>
      </c>
      <c r="N160" s="23">
        <f>AE153</f>
        <v>1.5884613271197712E-2</v>
      </c>
    </row>
    <row r="161" spans="2:55" ht="15">
      <c r="B161" s="3">
        <v>6</v>
      </c>
      <c r="C161" s="5">
        <f>AF149</f>
        <v>0.10670785714285712</v>
      </c>
      <c r="D161" s="23">
        <f t="shared" ref="D161:H161" si="106">AG149</f>
        <v>-2.2354285714285712E-2</v>
      </c>
      <c r="E161" s="5">
        <f t="shared" si="106"/>
        <v>-1.0157142857142861E-2</v>
      </c>
      <c r="F161" s="5">
        <f t="shared" si="106"/>
        <v>5.4209387755102057E-3</v>
      </c>
      <c r="G161" s="23">
        <f t="shared" si="106"/>
        <v>2.7522857142857148E-2</v>
      </c>
      <c r="H161" s="5">
        <f t="shared" si="106"/>
        <v>1.4979999999999997E-2</v>
      </c>
      <c r="I161" s="5">
        <f>AG151</f>
        <v>0.79662755262857143</v>
      </c>
      <c r="J161" s="23">
        <f>AI151</f>
        <v>1.4636492875207003</v>
      </c>
      <c r="K161" s="23">
        <f>AK151</f>
        <v>4.0445884439999995</v>
      </c>
      <c r="L161" s="5">
        <f>AG153</f>
        <v>9.0114184708703238E-3</v>
      </c>
      <c r="M161" s="23">
        <f>AI153</f>
        <v>1.2214733869329381E-2</v>
      </c>
      <c r="N161" s="23">
        <f>AK153</f>
        <v>2.0304984609696208E-2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9.1343571428571441E-2</v>
      </c>
      <c r="D162" s="23">
        <f t="shared" ref="D162:H162" si="107">AM149</f>
        <v>-5.6507142857142824E-3</v>
      </c>
      <c r="E162" s="5">
        <f t="shared" si="107"/>
        <v>7.7857142857142838E-4</v>
      </c>
      <c r="F162" s="5">
        <f t="shared" si="107"/>
        <v>1.395555102040816E-2</v>
      </c>
      <c r="G162" s="23">
        <f t="shared" si="107"/>
        <v>1.4877857142857146E-2</v>
      </c>
      <c r="H162" s="5">
        <f t="shared" si="107"/>
        <v>9.0600000000000021E-3</v>
      </c>
      <c r="I162" s="5">
        <f>AM151</f>
        <v>1.2403498369224488</v>
      </c>
      <c r="J162" s="23">
        <f>AO151</f>
        <v>2.0368374923728862</v>
      </c>
      <c r="K162" s="23">
        <f>AQ151</f>
        <v>1.3223231138571434</v>
      </c>
      <c r="L162" s="5">
        <f>AM153</f>
        <v>1.1244433833897461E-2</v>
      </c>
      <c r="M162" s="23">
        <f>AO153</f>
        <v>1.4409326647400526E-2</v>
      </c>
      <c r="N162" s="23">
        <f>AQ153</f>
        <v>1.1610055370853568E-2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5.3114285714285711E-2</v>
      </c>
      <c r="D163" s="23">
        <f t="shared" ref="D163:H163" si="108">AS149</f>
        <v>-4.2142857142857147E-3</v>
      </c>
      <c r="E163" s="5">
        <f t="shared" si="108"/>
        <v>-1.9607142857142853E-3</v>
      </c>
      <c r="F163" s="5">
        <f t="shared" si="108"/>
        <v>1.3999591836734694E-2</v>
      </c>
      <c r="G163" s="23">
        <f t="shared" si="108"/>
        <v>2.2250000000000006E-2</v>
      </c>
      <c r="H163" s="5">
        <f t="shared" si="108"/>
        <v>1.1389285714285713E-2</v>
      </c>
      <c r="I163" s="5">
        <f>AS151</f>
        <v>1.5641588963702624</v>
      </c>
      <c r="J163" s="23">
        <f>AU151</f>
        <v>3.0557259091836744</v>
      </c>
      <c r="K163" s="23">
        <f>AW151</f>
        <v>2.4859678660714288</v>
      </c>
      <c r="L163" s="5">
        <f>AS153</f>
        <v>1.2627167192682346E-2</v>
      </c>
      <c r="M163" s="23">
        <f>AU153</f>
        <v>1.7649105313509439E-2</v>
      </c>
      <c r="N163" s="23">
        <f>AW153</f>
        <v>1.5918907222006704E-2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7.9170000000000032E-2</v>
      </c>
      <c r="D164" s="23">
        <f t="shared" ref="D164:H164" si="109">AY149</f>
        <v>-4.9540714285714264E-2</v>
      </c>
      <c r="E164" s="5">
        <f t="shared" si="109"/>
        <v>-1.5457142857142855E-3</v>
      </c>
      <c r="F164" s="5">
        <f t="shared" si="109"/>
        <v>1.1291142857142857E-2</v>
      </c>
      <c r="G164" s="23">
        <f>0.0275</f>
        <v>2.75E-2</v>
      </c>
      <c r="H164" s="5">
        <f t="shared" si="109"/>
        <v>8.0714285714285714E-3</v>
      </c>
      <c r="I164" s="5">
        <f>AY151</f>
        <v>0.89404075653061232</v>
      </c>
      <c r="J164" s="23">
        <f>BA151</f>
        <v>6.0623083971367357</v>
      </c>
      <c r="K164" s="23">
        <f>BC151</f>
        <v>4.3336170505102043</v>
      </c>
      <c r="L164" s="5">
        <f>AY153</f>
        <v>9.5464995187358858E-3</v>
      </c>
      <c r="M164" s="23">
        <f>BA153</f>
        <v>2.4859048929383232E-2</v>
      </c>
      <c r="N164" s="23">
        <f>BC153</f>
        <v>2.1017969716897209E-2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5.5332731944932913E-3</v>
      </c>
      <c r="D182" s="1">
        <f t="shared" ref="D182:BC182" si="110">_xlfn.STDEV.P(D7:D146)</f>
        <v>4.4458028819670007E-3</v>
      </c>
      <c r="E182" s="21">
        <f t="shared" si="110"/>
        <v>2.8982048956446601E-3</v>
      </c>
      <c r="F182" s="21">
        <f t="shared" si="110"/>
        <v>1.4217215347771095E-2</v>
      </c>
      <c r="G182" s="21">
        <f t="shared" si="110"/>
        <v>5.6281279738289404E-3</v>
      </c>
      <c r="H182" s="1">
        <f t="shared" si="110"/>
        <v>1.4187966948172839E-2</v>
      </c>
      <c r="I182" s="1">
        <f t="shared" si="110"/>
        <v>1.1360639600958091E-2</v>
      </c>
      <c r="J182" s="1">
        <f t="shared" si="110"/>
        <v>7.4178519843162462E-3</v>
      </c>
      <c r="K182" s="21">
        <f t="shared" si="110"/>
        <v>9.2574016271241462E-3</v>
      </c>
      <c r="L182" s="21">
        <f t="shared" si="110"/>
        <v>9.1699915151408351E-3</v>
      </c>
      <c r="M182" s="21">
        <f t="shared" si="110"/>
        <v>5.9535094692122576E-3</v>
      </c>
      <c r="N182" s="1">
        <f t="shared" si="110"/>
        <v>8.9069066012887783E-3</v>
      </c>
      <c r="O182" s="1">
        <f t="shared" si="110"/>
        <v>6.7795573571719104E-3</v>
      </c>
      <c r="P182" s="1">
        <f t="shared" si="110"/>
        <v>5.2266278100995614E-3</v>
      </c>
      <c r="Q182" s="21">
        <f t="shared" si="110"/>
        <v>5.43492050747131E-3</v>
      </c>
      <c r="R182" s="21">
        <f t="shared" si="110"/>
        <v>7.9523201594482434E-3</v>
      </c>
      <c r="S182" s="21">
        <f t="shared" si="110"/>
        <v>5.0613184436226789E-3</v>
      </c>
      <c r="T182" s="1">
        <f t="shared" si="110"/>
        <v>6.9764023167901016E-3</v>
      </c>
      <c r="U182" s="1">
        <f t="shared" si="110"/>
        <v>7.1936414666717999E-3</v>
      </c>
      <c r="V182" s="1">
        <f t="shared" si="110"/>
        <v>3.8698721172774732E-3</v>
      </c>
      <c r="W182" s="21">
        <f t="shared" si="110"/>
        <v>4.0076420519211276E-3</v>
      </c>
      <c r="X182" s="21">
        <f t="shared" si="110"/>
        <v>7.9970548150106822E-3</v>
      </c>
      <c r="Y182" s="21">
        <f t="shared" si="110"/>
        <v>3.9408532692547594E-3</v>
      </c>
      <c r="Z182" s="1">
        <f t="shared" si="110"/>
        <v>1.3009604693675939E-2</v>
      </c>
      <c r="AA182" s="1">
        <f t="shared" si="110"/>
        <v>1.5999084221241144E-2</v>
      </c>
      <c r="AB182" s="1">
        <f t="shared" si="110"/>
        <v>1.0466515218367885E-2</v>
      </c>
      <c r="AC182" s="21">
        <f t="shared" si="110"/>
        <v>7.6760537055049162E-3</v>
      </c>
      <c r="AD182" s="21">
        <f t="shared" si="110"/>
        <v>1.0733645841987882E-2</v>
      </c>
      <c r="AE182" s="21">
        <f t="shared" si="110"/>
        <v>7.0233366103908913E-3</v>
      </c>
      <c r="AF182" s="1">
        <f t="shared" si="110"/>
        <v>6.9489985697544186E-3</v>
      </c>
      <c r="AG182" s="1">
        <f t="shared" si="110"/>
        <v>7.2720047484324726E-3</v>
      </c>
      <c r="AH182" s="1">
        <f t="shared" si="110"/>
        <v>5.352558038080513E-3</v>
      </c>
      <c r="AI182" s="21">
        <f t="shared" si="110"/>
        <v>4.3476434898251336E-3</v>
      </c>
      <c r="AJ182" s="21">
        <f t="shared" si="110"/>
        <v>7.5388401099958004E-3</v>
      </c>
      <c r="AK182" s="21">
        <f t="shared" si="110"/>
        <v>6.1060197797763718E-3</v>
      </c>
      <c r="AL182" s="1">
        <f t="shared" si="110"/>
        <v>1.8674027841264623E-2</v>
      </c>
      <c r="AM182" s="1">
        <f t="shared" si="110"/>
        <v>1.2912571374044599E-2</v>
      </c>
      <c r="AN182" s="1">
        <f>_xlfn.STDEV.P(AN7:AN146)</f>
        <v>7.1232194337982335E-3</v>
      </c>
      <c r="AO182" s="21">
        <f t="shared" si="110"/>
        <v>1.2408138923025938E-2</v>
      </c>
      <c r="AP182" s="21">
        <f t="shared" si="110"/>
        <v>1.03008217177672E-2</v>
      </c>
      <c r="AQ182" s="21">
        <f t="shared" si="110"/>
        <v>6.0732780376374206E-3</v>
      </c>
      <c r="AR182" s="1">
        <f t="shared" si="110"/>
        <v>1.7935720828354068E-2</v>
      </c>
      <c r="AS182" s="1">
        <f t="shared" si="110"/>
        <v>2.0893162146735856E-2</v>
      </c>
      <c r="AT182" s="1">
        <f t="shared" si="110"/>
        <v>8.7509566532430472E-3</v>
      </c>
      <c r="AU182" s="21">
        <f t="shared" si="110"/>
        <v>1.1211668476970067E-2</v>
      </c>
      <c r="AV182" s="21">
        <f t="shared" si="110"/>
        <v>1.2865738793162156E-2</v>
      </c>
      <c r="AW182" s="21">
        <f t="shared" si="110"/>
        <v>6.5437349302011607E-3</v>
      </c>
      <c r="AX182" s="1">
        <f t="shared" si="110"/>
        <v>1.5434634985734448E-2</v>
      </c>
      <c r="AY182" s="1">
        <f t="shared" si="110"/>
        <v>1.5693587846308379E-2</v>
      </c>
      <c r="AZ182" s="1">
        <f t="shared" si="110"/>
        <v>6.0743532451561257E-3</v>
      </c>
      <c r="BA182" s="21">
        <f t="shared" si="110"/>
        <v>1.0523214818792261E-2</v>
      </c>
      <c r="BB182" s="21">
        <f t="shared" si="110"/>
        <v>1.5903986969644152E-2</v>
      </c>
      <c r="BC182" s="21">
        <f t="shared" si="110"/>
        <v>5.6006067455559999E-3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182"/>
  <sheetViews>
    <sheetView topLeftCell="A161" workbookViewId="0">
      <selection activeCell="C182" sqref="C182:BC182"/>
    </sheetView>
  </sheetViews>
  <sheetFormatPr defaultColWidth="9" defaultRowHeight="14.25"/>
  <cols>
    <col min="1" max="1" width="9" style="1"/>
    <col min="2" max="2" width="11.42578125" style="1" bestFit="1" customWidth="1"/>
    <col min="3" max="4" width="9" style="1"/>
    <col min="5" max="7" width="9" style="21"/>
    <col min="8" max="10" width="9" style="1"/>
    <col min="11" max="11" width="11.42578125" style="21" bestFit="1" customWidth="1"/>
    <col min="12" max="13" width="9" style="21"/>
    <col min="14" max="16" width="9" style="1"/>
    <col min="17" max="17" width="11.42578125" style="21" bestFit="1" customWidth="1"/>
    <col min="18" max="19" width="9" style="21"/>
    <col min="20" max="22" width="9" style="1"/>
    <col min="23" max="23" width="11.42578125" style="21" bestFit="1" customWidth="1"/>
    <col min="24" max="25" width="9" style="21"/>
    <col min="26" max="28" width="9" style="1"/>
    <col min="29" max="29" width="11.42578125" style="21" bestFit="1" customWidth="1"/>
    <col min="30" max="31" width="9" style="21"/>
    <col min="32" max="34" width="9" style="1"/>
    <col min="35" max="37" width="9" style="21"/>
    <col min="38" max="40" width="9" style="1"/>
    <col min="41" max="41" width="11.42578125" style="21" bestFit="1" customWidth="1"/>
    <col min="42" max="43" width="9" style="21"/>
    <col min="44" max="46" width="9" style="1"/>
    <col min="47" max="47" width="11.42578125" style="21" bestFit="1" customWidth="1"/>
    <col min="48" max="49" width="9" style="21"/>
    <col min="50" max="52" width="9" style="1"/>
    <col min="53" max="53" width="11.42578125" style="21" bestFit="1" customWidth="1"/>
    <col min="54" max="55" width="9" style="21"/>
    <col min="56" max="16384" width="9" style="1"/>
  </cols>
  <sheetData>
    <row r="2" spans="1:55" s="2" customFormat="1" ht="15">
      <c r="E2" s="11"/>
      <c r="F2" s="11"/>
      <c r="G2" s="11"/>
      <c r="K2" s="11"/>
      <c r="L2" s="11"/>
      <c r="M2" s="11"/>
      <c r="Q2" s="11"/>
      <c r="R2" s="11"/>
      <c r="S2" s="11"/>
      <c r="W2" s="11"/>
      <c r="X2" s="11"/>
      <c r="Y2" s="11"/>
      <c r="AC2" s="11"/>
      <c r="AD2" s="11"/>
      <c r="AE2" s="11"/>
      <c r="AI2" s="11"/>
      <c r="AJ2" s="11"/>
      <c r="AK2" s="11"/>
      <c r="AO2" s="11"/>
      <c r="AP2" s="11"/>
      <c r="AQ2" s="11"/>
      <c r="AU2" s="11"/>
      <c r="AV2" s="11"/>
      <c r="AW2" s="11"/>
      <c r="BA2" s="11"/>
      <c r="BB2" s="11"/>
      <c r="BC2" s="11"/>
    </row>
    <row r="3" spans="1:55" s="2" customFormat="1" ht="15">
      <c r="E3" s="11"/>
      <c r="F3" s="11"/>
      <c r="G3" s="11"/>
      <c r="K3" s="11"/>
      <c r="L3" s="11"/>
      <c r="M3" s="11"/>
      <c r="Q3" s="11"/>
      <c r="R3" s="11"/>
      <c r="S3" s="11"/>
      <c r="W3" s="11"/>
      <c r="X3" s="11"/>
      <c r="Y3" s="11"/>
      <c r="AC3" s="11"/>
      <c r="AD3" s="11"/>
      <c r="AE3" s="11"/>
      <c r="AI3" s="11"/>
      <c r="AJ3" s="11"/>
      <c r="AK3" s="11"/>
      <c r="AO3" s="11"/>
      <c r="AP3" s="11"/>
      <c r="AQ3" s="11"/>
      <c r="AU3" s="11"/>
      <c r="AV3" s="11"/>
      <c r="AW3" s="11"/>
      <c r="BA3" s="11"/>
      <c r="BB3" s="11"/>
      <c r="BC3" s="11"/>
    </row>
    <row r="4" spans="1:55" s="2" customFormat="1" ht="30">
      <c r="A4" s="3" t="s">
        <v>3</v>
      </c>
      <c r="B4" s="105">
        <v>1</v>
      </c>
      <c r="C4" s="106"/>
      <c r="D4" s="106"/>
      <c r="E4" s="106"/>
      <c r="F4" s="106"/>
      <c r="G4" s="107"/>
      <c r="H4" s="105">
        <v>2</v>
      </c>
      <c r="I4" s="106"/>
      <c r="J4" s="106"/>
      <c r="K4" s="106"/>
      <c r="L4" s="106"/>
      <c r="M4" s="107"/>
      <c r="N4" s="105">
        <v>3</v>
      </c>
      <c r="O4" s="106"/>
      <c r="P4" s="106"/>
      <c r="Q4" s="106"/>
      <c r="R4" s="106"/>
      <c r="S4" s="107"/>
      <c r="T4" s="105">
        <v>4</v>
      </c>
      <c r="U4" s="106"/>
      <c r="V4" s="106"/>
      <c r="W4" s="106"/>
      <c r="X4" s="106"/>
      <c r="Y4" s="107"/>
      <c r="Z4" s="105">
        <v>5</v>
      </c>
      <c r="AA4" s="106"/>
      <c r="AB4" s="106"/>
      <c r="AC4" s="106"/>
      <c r="AD4" s="106"/>
      <c r="AE4" s="107"/>
      <c r="AF4" s="105">
        <v>6</v>
      </c>
      <c r="AG4" s="106"/>
      <c r="AH4" s="106"/>
      <c r="AI4" s="106"/>
      <c r="AJ4" s="106"/>
      <c r="AK4" s="107"/>
      <c r="AL4" s="105">
        <v>7</v>
      </c>
      <c r="AM4" s="106"/>
      <c r="AN4" s="106"/>
      <c r="AO4" s="106"/>
      <c r="AP4" s="106"/>
      <c r="AQ4" s="107"/>
      <c r="AR4" s="105">
        <v>8</v>
      </c>
      <c r="AS4" s="106"/>
      <c r="AT4" s="106"/>
      <c r="AU4" s="106"/>
      <c r="AV4" s="106"/>
      <c r="AW4" s="107"/>
      <c r="AX4" s="105">
        <v>9</v>
      </c>
      <c r="AY4" s="106"/>
      <c r="AZ4" s="106"/>
      <c r="BA4" s="106"/>
      <c r="BB4" s="106"/>
      <c r="BC4" s="107"/>
    </row>
    <row r="5" spans="1:55" s="2" customFormat="1" ht="15">
      <c r="A5" s="3"/>
      <c r="B5" s="43" t="s">
        <v>0</v>
      </c>
      <c r="C5" s="44" t="s">
        <v>1</v>
      </c>
      <c r="D5" s="43" t="s">
        <v>2</v>
      </c>
      <c r="E5" s="12" t="s">
        <v>0</v>
      </c>
      <c r="F5" s="13" t="s">
        <v>1</v>
      </c>
      <c r="G5" s="12" t="s">
        <v>2</v>
      </c>
      <c r="H5" s="43" t="s">
        <v>0</v>
      </c>
      <c r="I5" s="44" t="s">
        <v>1</v>
      </c>
      <c r="J5" s="43" t="s">
        <v>2</v>
      </c>
      <c r="K5" s="12" t="s">
        <v>0</v>
      </c>
      <c r="L5" s="13" t="s">
        <v>1</v>
      </c>
      <c r="M5" s="12" t="s">
        <v>2</v>
      </c>
      <c r="N5" s="43" t="s">
        <v>0</v>
      </c>
      <c r="O5" s="44" t="s">
        <v>1</v>
      </c>
      <c r="P5" s="43" t="s">
        <v>2</v>
      </c>
      <c r="Q5" s="12" t="s">
        <v>0</v>
      </c>
      <c r="R5" s="13" t="s">
        <v>1</v>
      </c>
      <c r="S5" s="12" t="s">
        <v>2</v>
      </c>
      <c r="T5" s="43" t="s">
        <v>0</v>
      </c>
      <c r="U5" s="44" t="s">
        <v>1</v>
      </c>
      <c r="V5" s="43" t="s">
        <v>2</v>
      </c>
      <c r="W5" s="12" t="s">
        <v>0</v>
      </c>
      <c r="X5" s="13" t="s">
        <v>1</v>
      </c>
      <c r="Y5" s="12" t="s">
        <v>2</v>
      </c>
      <c r="Z5" s="43" t="s">
        <v>0</v>
      </c>
      <c r="AA5" s="44" t="s">
        <v>1</v>
      </c>
      <c r="AB5" s="43" t="s">
        <v>2</v>
      </c>
      <c r="AC5" s="12" t="s">
        <v>0</v>
      </c>
      <c r="AD5" s="13" t="s">
        <v>1</v>
      </c>
      <c r="AE5" s="12" t="s">
        <v>2</v>
      </c>
      <c r="AF5" s="43" t="s">
        <v>0</v>
      </c>
      <c r="AG5" s="44" t="s">
        <v>1</v>
      </c>
      <c r="AH5" s="43" t="s">
        <v>2</v>
      </c>
      <c r="AI5" s="12" t="s">
        <v>0</v>
      </c>
      <c r="AJ5" s="13" t="s">
        <v>1</v>
      </c>
      <c r="AK5" s="12" t="s">
        <v>2</v>
      </c>
      <c r="AL5" s="43" t="s">
        <v>0</v>
      </c>
      <c r="AM5" s="44" t="s">
        <v>1</v>
      </c>
      <c r="AN5" s="43" t="s">
        <v>2</v>
      </c>
      <c r="AO5" s="12" t="s">
        <v>0</v>
      </c>
      <c r="AP5" s="13" t="s">
        <v>1</v>
      </c>
      <c r="AQ5" s="12" t="s">
        <v>2</v>
      </c>
      <c r="AR5" s="43" t="s">
        <v>0</v>
      </c>
      <c r="AS5" s="44" t="s">
        <v>1</v>
      </c>
      <c r="AT5" s="43" t="s">
        <v>2</v>
      </c>
      <c r="AU5" s="12" t="s">
        <v>0</v>
      </c>
      <c r="AV5" s="13" t="s">
        <v>1</v>
      </c>
      <c r="AW5" s="12" t="s">
        <v>2</v>
      </c>
      <c r="AX5" s="43" t="s">
        <v>0</v>
      </c>
      <c r="AY5" s="44" t="s">
        <v>1</v>
      </c>
      <c r="AZ5" s="43" t="s">
        <v>2</v>
      </c>
      <c r="BA5" s="12" t="s">
        <v>0</v>
      </c>
      <c r="BB5" s="13" t="s">
        <v>1</v>
      </c>
      <c r="BC5" s="12" t="s">
        <v>2</v>
      </c>
    </row>
    <row r="6" spans="1:55" s="2" customFormat="1" ht="15">
      <c r="A6" s="6"/>
      <c r="B6" s="6" t="s">
        <v>10</v>
      </c>
      <c r="C6" s="6" t="s">
        <v>11</v>
      </c>
      <c r="D6" s="6" t="s">
        <v>12</v>
      </c>
      <c r="E6" s="14" t="s">
        <v>5</v>
      </c>
      <c r="F6" s="14" t="s">
        <v>7</v>
      </c>
      <c r="G6" s="14" t="s">
        <v>6</v>
      </c>
      <c r="H6" s="6" t="s">
        <v>10</v>
      </c>
      <c r="I6" s="6" t="s">
        <v>11</v>
      </c>
      <c r="J6" s="6" t="s">
        <v>12</v>
      </c>
      <c r="K6" s="14" t="s">
        <v>5</v>
      </c>
      <c r="L6" s="14" t="s">
        <v>7</v>
      </c>
      <c r="M6" s="14" t="s">
        <v>6</v>
      </c>
      <c r="N6" s="6" t="s">
        <v>10</v>
      </c>
      <c r="O6" s="6" t="s">
        <v>11</v>
      </c>
      <c r="P6" s="6" t="s">
        <v>12</v>
      </c>
      <c r="Q6" s="14" t="s">
        <v>5</v>
      </c>
      <c r="R6" s="14" t="s">
        <v>7</v>
      </c>
      <c r="S6" s="14" t="s">
        <v>6</v>
      </c>
      <c r="T6" s="6" t="s">
        <v>10</v>
      </c>
      <c r="U6" s="6" t="s">
        <v>11</v>
      </c>
      <c r="V6" s="6" t="s">
        <v>12</v>
      </c>
      <c r="W6" s="14" t="s">
        <v>5</v>
      </c>
      <c r="X6" s="14" t="s">
        <v>7</v>
      </c>
      <c r="Y6" s="14" t="s">
        <v>6</v>
      </c>
      <c r="Z6" s="6" t="s">
        <v>10</v>
      </c>
      <c r="AA6" s="6" t="s">
        <v>11</v>
      </c>
      <c r="AB6" s="6" t="s">
        <v>12</v>
      </c>
      <c r="AC6" s="14" t="s">
        <v>5</v>
      </c>
      <c r="AD6" s="14" t="s">
        <v>7</v>
      </c>
      <c r="AE6" s="14" t="s">
        <v>6</v>
      </c>
      <c r="AF6" s="6" t="s">
        <v>10</v>
      </c>
      <c r="AG6" s="6" t="s">
        <v>11</v>
      </c>
      <c r="AH6" s="6" t="s">
        <v>12</v>
      </c>
      <c r="AI6" s="14" t="s">
        <v>5</v>
      </c>
      <c r="AJ6" s="14" t="s">
        <v>7</v>
      </c>
      <c r="AK6" s="14" t="s">
        <v>6</v>
      </c>
      <c r="AL6" s="6" t="s">
        <v>10</v>
      </c>
      <c r="AM6" s="6" t="s">
        <v>11</v>
      </c>
      <c r="AN6" s="6" t="s">
        <v>12</v>
      </c>
      <c r="AO6" s="14" t="s">
        <v>5</v>
      </c>
      <c r="AP6" s="14" t="s">
        <v>7</v>
      </c>
      <c r="AQ6" s="14" t="s">
        <v>6</v>
      </c>
      <c r="AR6" s="6" t="s">
        <v>10</v>
      </c>
      <c r="AS6" s="6" t="s">
        <v>11</v>
      </c>
      <c r="AT6" s="6" t="s">
        <v>12</v>
      </c>
      <c r="AU6" s="14" t="s">
        <v>5</v>
      </c>
      <c r="AV6" s="14" t="s">
        <v>7</v>
      </c>
      <c r="AW6" s="14" t="s">
        <v>6</v>
      </c>
      <c r="AX6" s="6" t="s">
        <v>10</v>
      </c>
      <c r="AY6" s="6" t="s">
        <v>11</v>
      </c>
      <c r="AZ6" s="6" t="s">
        <v>12</v>
      </c>
      <c r="BA6" s="14" t="s">
        <v>5</v>
      </c>
      <c r="BB6" s="14" t="s">
        <v>7</v>
      </c>
      <c r="BC6" s="14" t="s">
        <v>6</v>
      </c>
    </row>
    <row r="7" spans="1:55" ht="15">
      <c r="A7" s="1">
        <v>1</v>
      </c>
      <c r="B7">
        <v>0.22770000000000001</v>
      </c>
      <c r="C7">
        <v>-4.07E-2</v>
      </c>
      <c r="D7">
        <v>-6.7000000000000002E-3</v>
      </c>
      <c r="E7" s="34">
        <f>IF(B7&gt;$B$149,B7-$B$149,$B$149-B7)</f>
        <v>1.206642857142845E-2</v>
      </c>
      <c r="F7" s="34">
        <f>IF(C7&gt;$C$149,C7-$C$149,IF(C7&gt;0,$C$149-C7,IF(C7&gt;(-$C$149),$C$149-(C7*(-1)),(C7+$C$149)*(-1))))</f>
        <v>6.361E-2</v>
      </c>
      <c r="G7" s="34">
        <f>IF(D7&gt;$D$149,D7-$D$149,IF(D7&gt;0,$D$149-D7,IF(D7&gt;(-$D$149),$D$149-(D7*(-1)),(D7+$D$149)*(-1))))</f>
        <v>1.1158571428571427E-2</v>
      </c>
      <c r="H7">
        <v>0.1971</v>
      </c>
      <c r="I7">
        <v>-1.8100000000000002E-2</v>
      </c>
      <c r="J7">
        <v>-1.4E-3</v>
      </c>
      <c r="K7" s="35">
        <f>IF(H7&gt;$H$149,H7-$H$149,$H$149-H7)</f>
        <v>5.7178571428570524E-3</v>
      </c>
      <c r="L7" s="35">
        <f>IF(I7&gt;$D$149,I7-$D$149,IF(I7&gt;0,$D$149-I7,IF(I7&gt;(-$D$149),$D$149-(I7*(-1)),(I7+$D$149)*(-1))))</f>
        <v>2.2558571428571428E-2</v>
      </c>
      <c r="M7" s="35">
        <f>IF(J7&gt;$D$149,J7-$D$149,IF(J7&gt;0,$D$149-J7,IF(J7&gt;(-$D$149),$D$149-(J7*(-1)),(J7+$D$149)*(-1))))</f>
        <v>3.058571428571427E-3</v>
      </c>
      <c r="N7">
        <v>0.23350000000000001</v>
      </c>
      <c r="O7">
        <v>-2.0799999999999999E-2</v>
      </c>
      <c r="P7">
        <v>2.9999999999999997E-4</v>
      </c>
      <c r="Q7" s="35">
        <f>IF(N7&gt;$N$149,N7-$N$149,$N$149-N7)</f>
        <v>1.3532142857142854E-2</v>
      </c>
      <c r="R7" s="35">
        <f>IF(O7&gt;$D$149,O7-$D$149,IF(O7&gt;0,$D$149-O7,IF(O7&gt;(-$D$149),$D$149-(O7*(-1)),(O7+$D$149)*(-1))))</f>
        <v>2.5258571428571425E-2</v>
      </c>
      <c r="S7" s="35">
        <f>IF(P7&gt;$D$149,P7-$D$149,IF(P7&gt;0,$D$149-P7,IF(P7&gt;(-$D$149),$D$149-(P7*(-1)),(P7+$D$149)*(-1))))</f>
        <v>4.7585714285714271E-3</v>
      </c>
      <c r="T7">
        <v>0.20250000000000001</v>
      </c>
      <c r="U7">
        <v>-6.3E-3</v>
      </c>
      <c r="V7">
        <v>1.4E-3</v>
      </c>
      <c r="W7" s="35">
        <f>IF(T7&gt;$T$149,T7-$T$149,$T$149-T7)</f>
        <v>8.341428571428694E-3</v>
      </c>
      <c r="X7" s="35">
        <f>IF(U7&gt;$D$149,U7-$D$149,IF(U7&gt;0,$D$149-U7,IF(U7&gt;(-$D$149),$D$149-(U7*(-1)),(U7+$D$149)*(-1))))</f>
        <v>1.0758571428571426E-2</v>
      </c>
      <c r="Y7" s="35">
        <f>IF(V7&gt;$D$149,V7-$D$149,IF(V7&gt;0,$D$149-V7,IF(V7&gt;(-$D$149),$D$149-(V7*(-1)),(V7+$D$149)*(-1))))</f>
        <v>5.8585714285714274E-3</v>
      </c>
      <c r="Z7">
        <v>0.12909999999999999</v>
      </c>
      <c r="AA7">
        <v>-4.1099999999999998E-2</v>
      </c>
      <c r="AB7">
        <v>-1.9E-3</v>
      </c>
      <c r="AC7" s="35">
        <f>IF(Z7&gt;$Z$149,Z7-$Z$149,$Z$149-Z7)</f>
        <v>1.2309285714285759E-2</v>
      </c>
      <c r="AD7" s="35">
        <f>IF(AA7&gt;$D$149,AA7-$D$149,IF(AA7&gt;0,$D$149-AA7,IF(AA7&gt;(-$D$149),$D$149-(AA7*(-1)),(AA7+$D$149)*(-1))))</f>
        <v>4.5558571428571427E-2</v>
      </c>
      <c r="AE7" s="35">
        <f>IF(AB7&gt;$D$149,AB7-$D$149,IF(AB7&gt;0,$D$149-AB7,IF(AB7&gt;(-$D$149),$D$149-(AB7*(-1)),(AB7+$D$149)*(-1))))</f>
        <v>2.5585714285714274E-3</v>
      </c>
      <c r="AF7">
        <v>0.19789999999999999</v>
      </c>
      <c r="AG7">
        <v>-1.61E-2</v>
      </c>
      <c r="AH7">
        <v>2.7199999999999998E-2</v>
      </c>
      <c r="AI7" s="35">
        <f>IF(AF7&gt;$AF$149,AF7-$AF$149,$AF$149-AF7)</f>
        <v>3.9542857142857157E-3</v>
      </c>
      <c r="AJ7" s="35">
        <f>IF(AG7&gt;$D$149,AG7-$D$149,IF(AG7&gt;0,$D$149-AG7,IF(AG7&gt;(-$D$149),$D$149-(AG7*(-1)),(AG7+$D$149)*(-1))))</f>
        <v>2.0558571428571426E-2</v>
      </c>
      <c r="AK7" s="35">
        <f>IF(AH7&gt;$D$149,AH7-$D$149,IF(AH7&gt;0,$D$149-AH7,IF(AH7&gt;(-$D$149),$D$149-(AH7*(-1)),(AH7+$D$149)*(-1))))</f>
        <v>3.1658571428571425E-2</v>
      </c>
      <c r="AL7">
        <v>0.18479999999999999</v>
      </c>
      <c r="AM7">
        <v>-2.76E-2</v>
      </c>
      <c r="AN7">
        <v>-1.0200000000000001E-2</v>
      </c>
      <c r="AO7" s="35">
        <f>IF(AL7&gt;$AL$149,AL7-$AL$149,$AL$149-AL7)</f>
        <v>1.560214285714287E-2</v>
      </c>
      <c r="AP7" s="35">
        <f>IF(AM7&gt;$D$149,AM7-$D$149,IF(AM7&gt;0,$D$149-AM7,IF(AM7&gt;(-$D$149),$D$149-(AM7*(-1)),(AM7+$D$149)*(-1))))</f>
        <v>3.2058571428571429E-2</v>
      </c>
      <c r="AQ7" s="35">
        <f>IF(AN7&gt;$D$149,AN7-$D$149,IF(AN7&gt;0,$D$149-AN7,IF(AN7&gt;(-$D$149),$D$149-(AN7*(-1)),(AN7+$D$149)*(-1))))</f>
        <v>1.4658571428571427E-2</v>
      </c>
      <c r="AR7">
        <v>0.1351</v>
      </c>
      <c r="AS7">
        <v>-1.89E-2</v>
      </c>
      <c r="AT7">
        <v>2.1299999999999999E-2</v>
      </c>
      <c r="AU7" s="35">
        <f>IF(AR7&gt;$AR$149,AR7-$AR$149,$AR$149-AR7)</f>
        <v>2.7510000000000034E-2</v>
      </c>
      <c r="AV7" s="35">
        <f>IF(AS7&gt;$D$149,AS7-$D$149,IF(AS7&gt;0,$D$149-AS7,IF(AS7&gt;(-$D$149),$D$149-(AS7*(-1)),(AS7+$D$149)*(-1))))</f>
        <v>2.3358571428571426E-2</v>
      </c>
      <c r="AW7" s="35">
        <f>IF(AT7&gt;$D$149,AT7-$D$149,IF(AT7&gt;0,$D$149-AT7,IF(AT7&gt;(-$D$149),$D$149-(AT7*(-1)),(AT7+$D$149)*(-1))))</f>
        <v>2.5758571428571426E-2</v>
      </c>
      <c r="AX7">
        <v>0.1686</v>
      </c>
      <c r="AY7">
        <v>-2.4E-2</v>
      </c>
      <c r="AZ7">
        <v>-1.32E-2</v>
      </c>
      <c r="BA7" s="35">
        <f>IF(AX7&gt;$AX$149,AX7-$AX$149,$AX$149-AX7)</f>
        <v>4.2521428571428987E-3</v>
      </c>
      <c r="BB7" s="35">
        <f>IF(AY7&gt;$D$149,AY7-$D$149,IF(AY7&gt;0,$D$149-AY7,IF(AY7&gt;(-$D$149),$D$149-(AY7*(-1)),(AY7+$D$149)*(-1))))</f>
        <v>2.8458571428571427E-2</v>
      </c>
      <c r="BC7" s="35">
        <f>IF(AZ7&gt;$D$149,AZ7-$D$149,IF(AZ7&gt;0,$D$149-AZ7,IF(AZ7&gt;(-$D$149),$D$149-(AZ7*(-1)),(AZ7+$D$149)*(-1))))</f>
        <v>1.7658571428571426E-2</v>
      </c>
    </row>
    <row r="8" spans="1:55" ht="15">
      <c r="A8" s="1">
        <v>2</v>
      </c>
      <c r="B8">
        <v>0.2266</v>
      </c>
      <c r="C8">
        <v>-4.1599999999999998E-2</v>
      </c>
      <c r="D8">
        <v>-5.0000000000000001E-4</v>
      </c>
      <c r="E8" s="34">
        <f t="shared" ref="E8:E71" si="0">IF(B8&gt;$B$149,B8-$B$149,$B$149-B8)</f>
        <v>1.0966428571428433E-2</v>
      </c>
      <c r="F8" s="34">
        <f t="shared" ref="F8:F71" si="1">IF(C8&gt;$C$149,C8-$C$149,IF(C8&gt;0,$C$149-C8,IF(C8&gt;(-$C$149),$C$149-(C8*(-1)),(C8+$C$149)*(-1))))</f>
        <v>6.4509999999999998E-2</v>
      </c>
      <c r="G8" s="34">
        <f t="shared" ref="G8:G71" si="2">IF(D8&gt;$D$149,D8-$D$149,IF(D8&gt;0,$D$149-D8,IF(D8&gt;(-$D$149),$D$149-(D8*(-1)),(D8+$D$149)*(-1))))</f>
        <v>3.9585714285714276E-3</v>
      </c>
      <c r="H8">
        <v>0.18310000000000001</v>
      </c>
      <c r="I8">
        <v>-2.41E-2</v>
      </c>
      <c r="J8">
        <v>-1.2699999999999999E-2</v>
      </c>
      <c r="K8" s="35">
        <f t="shared" ref="K8:K71" si="3">IF(H8&gt;$H$149,H8-$H$149,$H$149-H8)</f>
        <v>8.2821428571429323E-3</v>
      </c>
      <c r="L8" s="35">
        <f t="shared" ref="L8:M71" si="4">IF(I8&gt;$D$149,I8-$D$149,IF(I8&gt;0,$D$149-I8,IF(I8&gt;(-$D$149),$D$149-(I8*(-1)),(I8+$D$149)*(-1))))</f>
        <v>2.8558571428571426E-2</v>
      </c>
      <c r="M8" s="35">
        <f t="shared" si="4"/>
        <v>1.7158571428571426E-2</v>
      </c>
      <c r="N8">
        <v>0.23230000000000001</v>
      </c>
      <c r="O8">
        <v>-3.8E-3</v>
      </c>
      <c r="P8">
        <v>-3.3999999999999998E-3</v>
      </c>
      <c r="Q8" s="35">
        <f t="shared" ref="Q8:Q71" si="5">IF(N8&gt;$N$149,N8-$N$149,$N$149-N8)</f>
        <v>1.2332142857142847E-2</v>
      </c>
      <c r="R8" s="35">
        <f t="shared" ref="R8:S71" si="6">IF(O8&gt;$D$149,O8-$D$149,IF(O8&gt;0,$D$149-O8,IF(O8&gt;(-$D$149),$D$149-(O8*(-1)),(O8+$D$149)*(-1))))</f>
        <v>6.585714285714272E-4</v>
      </c>
      <c r="S8" s="35">
        <f t="shared" si="6"/>
        <v>1.0585714285714274E-3</v>
      </c>
      <c r="T8">
        <v>0.21160000000000001</v>
      </c>
      <c r="U8">
        <v>-6.0000000000000001E-3</v>
      </c>
      <c r="V8">
        <v>-9.9000000000000008E-3</v>
      </c>
      <c r="W8" s="35">
        <f t="shared" ref="W8:W71" si="7">IF(T8&gt;$T$149,T8-$T$149,$T$149-T8)</f>
        <v>1.7441428571428691E-2</v>
      </c>
      <c r="X8" s="35">
        <f t="shared" ref="X8:Y71" si="8">IF(U8&gt;$D$149,U8-$D$149,IF(U8&gt;0,$D$149-U8,IF(U8&gt;(-$D$149),$D$149-(U8*(-1)),(U8+$D$149)*(-1))))</f>
        <v>1.0458571428571428E-2</v>
      </c>
      <c r="Y8" s="35">
        <f t="shared" si="8"/>
        <v>1.4358571428571429E-2</v>
      </c>
      <c r="Z8">
        <v>0.1046</v>
      </c>
      <c r="AA8">
        <v>-1.5699999999999999E-2</v>
      </c>
      <c r="AB8">
        <v>-4.0000000000000002E-4</v>
      </c>
      <c r="AC8" s="35">
        <f t="shared" ref="AC8:AC71" si="9">IF(Z8&gt;$Z$149,Z8-$Z$149,$Z$149-Z8)</f>
        <v>1.2190714285714235E-2</v>
      </c>
      <c r="AD8" s="35">
        <f t="shared" ref="AD8:AE71" si="10">IF(AA8&gt;$D$149,AA8-$D$149,IF(AA8&gt;0,$D$149-AA8,IF(AA8&gt;(-$D$149),$D$149-(AA8*(-1)),(AA8+$D$149)*(-1))))</f>
        <v>2.0158571428571425E-2</v>
      </c>
      <c r="AE8" s="35">
        <f t="shared" si="10"/>
        <v>4.058571428571427E-3</v>
      </c>
      <c r="AF8">
        <v>0.19400000000000001</v>
      </c>
      <c r="AG8">
        <v>-1.83E-2</v>
      </c>
      <c r="AH8">
        <v>1E-3</v>
      </c>
      <c r="AI8" s="35">
        <f t="shared" ref="AI8:AI71" si="11">IF(AF8&gt;$AF$149,AF8-$AF$149,$AF$149-AF8)</f>
        <v>7.8542857142857025E-3</v>
      </c>
      <c r="AJ8" s="35">
        <f t="shared" ref="AJ8:AK71" si="12">IF(AG8&gt;$D$149,AG8-$D$149,IF(AG8&gt;0,$D$149-AG8,IF(AG8&gt;(-$D$149),$D$149-(AG8*(-1)),(AG8+$D$149)*(-1))))</f>
        <v>2.2758571428571427E-2</v>
      </c>
      <c r="AK8" s="35">
        <f t="shared" si="12"/>
        <v>5.4585714285714272E-3</v>
      </c>
      <c r="AL8">
        <v>0.19689999999999999</v>
      </c>
      <c r="AM8">
        <v>-5.0000000000000001E-3</v>
      </c>
      <c r="AN8">
        <v>-1.14E-2</v>
      </c>
      <c r="AO8" s="35">
        <f t="shared" ref="AO8:AO71" si="13">IF(AL8&gt;$AL$149,AL8-$AL$149,$AL$149-AL8)</f>
        <v>3.5021428571428703E-3</v>
      </c>
      <c r="AP8" s="35">
        <f t="shared" ref="AP8:AQ71" si="14">IF(AM8&gt;$D$149,AM8-$D$149,IF(AM8&gt;0,$D$149-AM8,IF(AM8&gt;(-$D$149),$D$149-(AM8*(-1)),(AM8+$D$149)*(-1))))</f>
        <v>9.4585714285714273E-3</v>
      </c>
      <c r="AQ8" s="35">
        <f t="shared" si="14"/>
        <v>1.5858571428571427E-2</v>
      </c>
      <c r="AR8">
        <v>0.12509999999999999</v>
      </c>
      <c r="AS8">
        <v>-2.7099999999999999E-2</v>
      </c>
      <c r="AT8">
        <v>-1.2699999999999999E-2</v>
      </c>
      <c r="AU8" s="35">
        <f t="shared" ref="AU8:AU71" si="15">IF(AR8&gt;$AR$149,AR8-$AR$149,$AR$149-AR8)</f>
        <v>3.7510000000000043E-2</v>
      </c>
      <c r="AV8" s="35">
        <f t="shared" ref="AV8:AW71" si="16">IF(AS8&gt;$D$149,AS8-$D$149,IF(AS8&gt;0,$D$149-AS8,IF(AS8&gt;(-$D$149),$D$149-(AS8*(-1)),(AS8+$D$149)*(-1))))</f>
        <v>3.1558571428571429E-2</v>
      </c>
      <c r="AW8" s="35">
        <f t="shared" si="16"/>
        <v>1.7158571428571426E-2</v>
      </c>
      <c r="AX8">
        <v>0.1633</v>
      </c>
      <c r="AY8">
        <v>-2.06E-2</v>
      </c>
      <c r="AZ8">
        <v>-3.8999999999999998E-3</v>
      </c>
      <c r="BA8" s="35">
        <f t="shared" ref="BA8:BA71" si="17">IF(AX8&gt;$AX$149,AX8-$AX$149,$AX$149-AX8)</f>
        <v>1.0478571428571004E-3</v>
      </c>
      <c r="BB8" s="35">
        <f t="shared" ref="BB8:BC71" si="18">IF(AY8&gt;$D$149,AY8-$D$149,IF(AY8&gt;0,$D$149-AY8,IF(AY8&gt;(-$D$149),$D$149-(AY8*(-1)),(AY8+$D$149)*(-1))))</f>
        <v>2.5058571428571427E-2</v>
      </c>
      <c r="BC8" s="35">
        <f t="shared" si="18"/>
        <v>5.5857142857142737E-4</v>
      </c>
    </row>
    <row r="9" spans="1:55" ht="15">
      <c r="A9" s="1">
        <v>3</v>
      </c>
      <c r="B9">
        <v>0.22939999999999999</v>
      </c>
      <c r="C9">
        <v>-3.49E-2</v>
      </c>
      <c r="D9">
        <v>-3.8E-3</v>
      </c>
      <c r="E9" s="34">
        <f t="shared" si="0"/>
        <v>1.376642857142843E-2</v>
      </c>
      <c r="F9" s="34">
        <f t="shared" si="1"/>
        <v>5.781E-2</v>
      </c>
      <c r="G9" s="34">
        <f t="shared" si="2"/>
        <v>6.585714285714272E-4</v>
      </c>
      <c r="H9">
        <v>0.18459999999999999</v>
      </c>
      <c r="I9">
        <v>-2.7400000000000001E-2</v>
      </c>
      <c r="J9">
        <v>-3.7000000000000002E-3</v>
      </c>
      <c r="K9" s="35">
        <f t="shared" si="3"/>
        <v>6.7821428571429587E-3</v>
      </c>
      <c r="L9" s="35">
        <f t="shared" si="4"/>
        <v>3.1858571428571431E-2</v>
      </c>
      <c r="M9" s="35">
        <f t="shared" si="4"/>
        <v>7.5857142857142703E-4</v>
      </c>
      <c r="N9">
        <v>0.2321</v>
      </c>
      <c r="O9">
        <v>-4.0000000000000001E-3</v>
      </c>
      <c r="P9">
        <v>2.9999999999999997E-4</v>
      </c>
      <c r="Q9" s="35">
        <f t="shared" si="5"/>
        <v>1.2132142857142841E-2</v>
      </c>
      <c r="R9" s="35">
        <f t="shared" si="6"/>
        <v>4.5857142857142711E-4</v>
      </c>
      <c r="S9" s="35">
        <f t="shared" si="6"/>
        <v>4.7585714285714271E-3</v>
      </c>
      <c r="T9">
        <v>0.18290000000000001</v>
      </c>
      <c r="U9">
        <v>-1.54E-2</v>
      </c>
      <c r="V9">
        <v>-1.5699999999999999E-2</v>
      </c>
      <c r="W9" s="35">
        <f t="shared" si="7"/>
        <v>1.1258571428571312E-2</v>
      </c>
      <c r="X9" s="35">
        <f t="shared" si="8"/>
        <v>1.9858571428571427E-2</v>
      </c>
      <c r="Y9" s="35">
        <f t="shared" si="8"/>
        <v>2.0158571428571425E-2</v>
      </c>
      <c r="Z9">
        <v>0.1056</v>
      </c>
      <c r="AA9">
        <v>4.4000000000000003E-3</v>
      </c>
      <c r="AB9">
        <v>6.1999999999999998E-3</v>
      </c>
      <c r="AC9" s="35">
        <f t="shared" si="9"/>
        <v>1.1190714285714234E-2</v>
      </c>
      <c r="AD9" s="35">
        <f t="shared" si="10"/>
        <v>8.8585714285714275E-3</v>
      </c>
      <c r="AE9" s="35">
        <f t="shared" si="10"/>
        <v>1.0658571428571427E-2</v>
      </c>
      <c r="AF9">
        <v>0.19650000000000001</v>
      </c>
      <c r="AG9">
        <v>-2.3400000000000001E-2</v>
      </c>
      <c r="AH9">
        <v>-1.06E-2</v>
      </c>
      <c r="AI9" s="35">
        <f t="shared" si="11"/>
        <v>5.3542857142857003E-3</v>
      </c>
      <c r="AJ9" s="35">
        <f t="shared" si="12"/>
        <v>2.7858571428571427E-2</v>
      </c>
      <c r="AK9" s="35">
        <f t="shared" si="12"/>
        <v>1.5058571428571428E-2</v>
      </c>
      <c r="AL9">
        <v>0.19789999999999999</v>
      </c>
      <c r="AM9">
        <v>-1.37E-2</v>
      </c>
      <c r="AN9">
        <v>-5.1000000000000004E-3</v>
      </c>
      <c r="AO9" s="35">
        <f t="shared" si="13"/>
        <v>2.5021428571428694E-3</v>
      </c>
      <c r="AP9" s="35">
        <f t="shared" si="14"/>
        <v>1.8158571428571427E-2</v>
      </c>
      <c r="AQ9" s="35">
        <f t="shared" si="14"/>
        <v>9.5585714285714267E-3</v>
      </c>
      <c r="AR9">
        <v>0.12529999999999999</v>
      </c>
      <c r="AS9">
        <v>-3.5000000000000001E-3</v>
      </c>
      <c r="AT9">
        <v>-1.23E-2</v>
      </c>
      <c r="AU9" s="35">
        <f t="shared" si="15"/>
        <v>3.7310000000000038E-2</v>
      </c>
      <c r="AV9" s="35">
        <f t="shared" si="16"/>
        <v>9.5857142857142712E-4</v>
      </c>
      <c r="AW9" s="35">
        <f t="shared" si="16"/>
        <v>1.6758571428571428E-2</v>
      </c>
      <c r="AX9">
        <v>0.15540000000000001</v>
      </c>
      <c r="AY9">
        <v>-1.5299999999999999E-2</v>
      </c>
      <c r="AZ9">
        <v>1.23E-2</v>
      </c>
      <c r="BA9" s="35">
        <f t="shared" si="17"/>
        <v>8.9478571428570908E-3</v>
      </c>
      <c r="BB9" s="35">
        <f t="shared" si="18"/>
        <v>1.9758571428571427E-2</v>
      </c>
      <c r="BC9" s="35">
        <f t="shared" si="18"/>
        <v>1.6758571428571428E-2</v>
      </c>
    </row>
    <row r="10" spans="1:55" ht="15">
      <c r="A10" s="1">
        <v>4</v>
      </c>
      <c r="B10">
        <v>0.2359</v>
      </c>
      <c r="C10">
        <v>-2.8400000000000002E-2</v>
      </c>
      <c r="D10">
        <v>-1.2999999999999999E-3</v>
      </c>
      <c r="E10" s="34">
        <f t="shared" si="0"/>
        <v>2.0266428571428435E-2</v>
      </c>
      <c r="F10" s="34">
        <f t="shared" si="1"/>
        <v>5.1310000000000001E-2</v>
      </c>
      <c r="G10" s="34">
        <f t="shared" si="2"/>
        <v>3.1585714285714273E-3</v>
      </c>
      <c r="H10">
        <v>0.17910000000000001</v>
      </c>
      <c r="I10">
        <v>-2.86E-2</v>
      </c>
      <c r="J10">
        <v>-3.3999999999999998E-3</v>
      </c>
      <c r="K10" s="35">
        <f t="shared" si="3"/>
        <v>1.2282142857142936E-2</v>
      </c>
      <c r="L10" s="35">
        <f t="shared" si="4"/>
        <v>3.305857142857143E-2</v>
      </c>
      <c r="M10" s="35">
        <f t="shared" si="4"/>
        <v>1.0585714285714274E-3</v>
      </c>
      <c r="N10">
        <v>0.24390000000000001</v>
      </c>
      <c r="O10">
        <v>-6.7000000000000002E-3</v>
      </c>
      <c r="P10">
        <v>-2.5999999999999999E-3</v>
      </c>
      <c r="Q10" s="35">
        <f t="shared" si="5"/>
        <v>2.3932142857142846E-2</v>
      </c>
      <c r="R10" s="35">
        <f t="shared" si="6"/>
        <v>1.1158571428571427E-2</v>
      </c>
      <c r="S10" s="35">
        <f t="shared" si="6"/>
        <v>1.8585714285714273E-3</v>
      </c>
      <c r="T10">
        <v>0.1221</v>
      </c>
      <c r="U10">
        <v>-5.0999999999999997E-2</v>
      </c>
      <c r="V10">
        <v>1.38E-2</v>
      </c>
      <c r="W10" s="35">
        <f t="shared" si="7"/>
        <v>7.2058571428571319E-2</v>
      </c>
      <c r="X10" s="35">
        <f t="shared" si="8"/>
        <v>5.5458571428571427E-2</v>
      </c>
      <c r="Y10" s="35">
        <f t="shared" si="8"/>
        <v>1.8258571428571426E-2</v>
      </c>
      <c r="Z10">
        <v>8.6900000000000005E-2</v>
      </c>
      <c r="AA10">
        <v>3.09E-2</v>
      </c>
      <c r="AB10">
        <v>-8.3000000000000001E-3</v>
      </c>
      <c r="AC10" s="35">
        <f t="shared" si="9"/>
        <v>2.9890714285714229E-2</v>
      </c>
      <c r="AD10" s="35">
        <f t="shared" si="10"/>
        <v>3.5358571428571427E-2</v>
      </c>
      <c r="AE10" s="35">
        <f t="shared" si="10"/>
        <v>1.2758571428571428E-2</v>
      </c>
      <c r="AF10">
        <v>0.19539999999999999</v>
      </c>
      <c r="AG10">
        <v>-8.8999999999999999E-3</v>
      </c>
      <c r="AH10">
        <v>-1.9900000000000001E-2</v>
      </c>
      <c r="AI10" s="35">
        <f t="shared" si="11"/>
        <v>6.454285714285718E-3</v>
      </c>
      <c r="AJ10" s="35">
        <f t="shared" si="12"/>
        <v>1.3358571428571428E-2</v>
      </c>
      <c r="AK10" s="35">
        <f t="shared" si="12"/>
        <v>2.4358571428571427E-2</v>
      </c>
      <c r="AL10">
        <v>0.2072</v>
      </c>
      <c r="AM10">
        <v>-1.29E-2</v>
      </c>
      <c r="AN10">
        <v>-9.5999999999999992E-3</v>
      </c>
      <c r="AO10" s="35">
        <f t="shared" si="13"/>
        <v>6.7978571428571333E-3</v>
      </c>
      <c r="AP10" s="35">
        <f t="shared" si="14"/>
        <v>1.7358571428571428E-2</v>
      </c>
      <c r="AQ10" s="35">
        <f t="shared" si="14"/>
        <v>1.4058571428571427E-2</v>
      </c>
      <c r="AR10">
        <v>0.12709999999999999</v>
      </c>
      <c r="AS10">
        <v>-2.69E-2</v>
      </c>
      <c r="AT10">
        <v>-2.2800000000000001E-2</v>
      </c>
      <c r="AU10" s="35">
        <f t="shared" si="15"/>
        <v>3.5510000000000042E-2</v>
      </c>
      <c r="AV10" s="35">
        <f t="shared" si="16"/>
        <v>3.135857142857143E-2</v>
      </c>
      <c r="AW10" s="35">
        <f t="shared" si="16"/>
        <v>2.7258571428571427E-2</v>
      </c>
      <c r="AX10">
        <v>0.1305</v>
      </c>
      <c r="AY10">
        <v>8.6999999999999994E-3</v>
      </c>
      <c r="AZ10">
        <v>1.4999999999999999E-2</v>
      </c>
      <c r="BA10" s="35">
        <f t="shared" si="17"/>
        <v>3.3847857142857096E-2</v>
      </c>
      <c r="BB10" s="35">
        <f t="shared" si="18"/>
        <v>1.3158571428571426E-2</v>
      </c>
      <c r="BC10" s="35">
        <f t="shared" si="18"/>
        <v>1.9458571428571426E-2</v>
      </c>
    </row>
    <row r="11" spans="1:55" ht="15">
      <c r="A11" s="1">
        <v>5</v>
      </c>
      <c r="B11">
        <v>0.2341</v>
      </c>
      <c r="C11">
        <v>-2.93E-2</v>
      </c>
      <c r="D11">
        <v>1.6999999999999999E-3</v>
      </c>
      <c r="E11" s="34">
        <f t="shared" si="0"/>
        <v>1.8466428571428439E-2</v>
      </c>
      <c r="F11" s="34">
        <f t="shared" si="1"/>
        <v>5.2209999999999999E-2</v>
      </c>
      <c r="G11" s="34">
        <f t="shared" si="2"/>
        <v>6.1585714285714273E-3</v>
      </c>
      <c r="H11">
        <v>0.17169999999999999</v>
      </c>
      <c r="I11">
        <v>-2.01E-2</v>
      </c>
      <c r="J11">
        <v>-4.4999999999999997E-3</v>
      </c>
      <c r="K11" s="35">
        <f t="shared" si="3"/>
        <v>1.9682142857142954E-2</v>
      </c>
      <c r="L11" s="35">
        <f t="shared" si="4"/>
        <v>2.4558571428571426E-2</v>
      </c>
      <c r="M11" s="35">
        <f t="shared" si="4"/>
        <v>8.9585714285714269E-3</v>
      </c>
      <c r="N11">
        <v>0.25030000000000002</v>
      </c>
      <c r="O11">
        <v>-1.24E-2</v>
      </c>
      <c r="P11">
        <v>-3.7000000000000002E-3</v>
      </c>
      <c r="Q11" s="35">
        <f t="shared" si="5"/>
        <v>3.0332142857142863E-2</v>
      </c>
      <c r="R11" s="35">
        <f t="shared" si="6"/>
        <v>1.6858571428571428E-2</v>
      </c>
      <c r="S11" s="35">
        <f t="shared" si="6"/>
        <v>7.5857142857142703E-4</v>
      </c>
      <c r="T11">
        <v>0.16009999999999999</v>
      </c>
      <c r="U11">
        <v>-3.2800000000000003E-2</v>
      </c>
      <c r="V11">
        <v>6.1000000000000004E-3</v>
      </c>
      <c r="W11" s="35">
        <f t="shared" si="7"/>
        <v>3.4058571428571327E-2</v>
      </c>
      <c r="X11" s="35">
        <f t="shared" si="8"/>
        <v>3.7258571428571433E-2</v>
      </c>
      <c r="Y11" s="35">
        <f t="shared" si="8"/>
        <v>1.0558571428571428E-2</v>
      </c>
      <c r="Z11">
        <v>0.1028</v>
      </c>
      <c r="AA11">
        <v>-1.89E-2</v>
      </c>
      <c r="AB11">
        <v>1.21E-2</v>
      </c>
      <c r="AC11" s="35">
        <f t="shared" si="9"/>
        <v>1.3990714285714231E-2</v>
      </c>
      <c r="AD11" s="35">
        <f t="shared" si="10"/>
        <v>2.3358571428571426E-2</v>
      </c>
      <c r="AE11" s="35">
        <f t="shared" si="10"/>
        <v>1.6558571428571426E-2</v>
      </c>
      <c r="AF11">
        <v>0.1913</v>
      </c>
      <c r="AG11">
        <v>-1.6E-2</v>
      </c>
      <c r="AH11">
        <v>-8.0000000000000004E-4</v>
      </c>
      <c r="AI11" s="35">
        <f t="shared" si="11"/>
        <v>1.055428571428571E-2</v>
      </c>
      <c r="AJ11" s="35">
        <f t="shared" si="12"/>
        <v>2.0458571428571427E-2</v>
      </c>
      <c r="AK11" s="35">
        <f t="shared" si="12"/>
        <v>3.6585714285714273E-3</v>
      </c>
      <c r="AL11">
        <v>0.21010000000000001</v>
      </c>
      <c r="AM11">
        <v>-7.1000000000000004E-3</v>
      </c>
      <c r="AN11">
        <v>-4.8999999999999998E-3</v>
      </c>
      <c r="AO11" s="35">
        <f t="shared" si="13"/>
        <v>9.697857142857147E-3</v>
      </c>
      <c r="AP11" s="35">
        <f t="shared" si="14"/>
        <v>1.1558571428571428E-2</v>
      </c>
      <c r="AQ11" s="35">
        <f t="shared" si="14"/>
        <v>9.3585714285714279E-3</v>
      </c>
      <c r="AR11">
        <v>0.1502</v>
      </c>
      <c r="AS11">
        <v>-1.5299999999999999E-2</v>
      </c>
      <c r="AT11">
        <v>1.9E-3</v>
      </c>
      <c r="AU11" s="35">
        <f t="shared" si="15"/>
        <v>1.2410000000000032E-2</v>
      </c>
      <c r="AV11" s="35">
        <f t="shared" si="16"/>
        <v>1.9758571428571427E-2</v>
      </c>
      <c r="AW11" s="35">
        <f t="shared" si="16"/>
        <v>6.358571428571427E-3</v>
      </c>
      <c r="AX11">
        <v>0.12970000000000001</v>
      </c>
      <c r="AY11">
        <v>1.34E-2</v>
      </c>
      <c r="AZ11">
        <v>1.2200000000000001E-2</v>
      </c>
      <c r="BA11" s="35">
        <f t="shared" si="17"/>
        <v>3.4647857142857091E-2</v>
      </c>
      <c r="BB11" s="35">
        <f t="shared" si="18"/>
        <v>1.7858571428571429E-2</v>
      </c>
      <c r="BC11" s="35">
        <f t="shared" si="18"/>
        <v>1.6658571428571429E-2</v>
      </c>
    </row>
    <row r="12" spans="1:55" ht="15">
      <c r="A12" s="1">
        <v>6</v>
      </c>
      <c r="B12">
        <v>0.22559999999999999</v>
      </c>
      <c r="C12">
        <v>-2.9100000000000001E-2</v>
      </c>
      <c r="D12">
        <v>-1E-3</v>
      </c>
      <c r="E12" s="34">
        <f t="shared" si="0"/>
        <v>9.9664285714284317E-3</v>
      </c>
      <c r="F12" s="34">
        <f t="shared" si="1"/>
        <v>5.2010000000000001E-2</v>
      </c>
      <c r="G12" s="34">
        <f t="shared" si="2"/>
        <v>3.4585714285714272E-3</v>
      </c>
      <c r="H12">
        <v>0.19550000000000001</v>
      </c>
      <c r="I12">
        <v>-2.2599999999999999E-2</v>
      </c>
      <c r="J12">
        <v>5.0000000000000001E-4</v>
      </c>
      <c r="K12" s="35">
        <f t="shared" si="3"/>
        <v>4.1178571428570621E-3</v>
      </c>
      <c r="L12" s="35">
        <f t="shared" si="4"/>
        <v>2.7058571428571425E-2</v>
      </c>
      <c r="M12" s="35">
        <f t="shared" si="4"/>
        <v>4.9585714285714268E-3</v>
      </c>
      <c r="N12">
        <v>0.2366</v>
      </c>
      <c r="O12">
        <v>-1.32E-2</v>
      </c>
      <c r="P12">
        <v>-8.0000000000000004E-4</v>
      </c>
      <c r="Q12" s="35">
        <f t="shared" si="5"/>
        <v>1.6632142857142845E-2</v>
      </c>
      <c r="R12" s="35">
        <f t="shared" si="6"/>
        <v>1.7658571428571426E-2</v>
      </c>
      <c r="S12" s="35">
        <f t="shared" si="6"/>
        <v>3.6585714285714273E-3</v>
      </c>
      <c r="T12">
        <v>0.2155</v>
      </c>
      <c r="U12">
        <v>-1.4200000000000001E-2</v>
      </c>
      <c r="V12">
        <v>6.9999999999999999E-4</v>
      </c>
      <c r="W12" s="35">
        <f t="shared" si="7"/>
        <v>2.1341428571428678E-2</v>
      </c>
      <c r="X12" s="35">
        <f t="shared" si="8"/>
        <v>1.8658571428571427E-2</v>
      </c>
      <c r="Y12" s="35">
        <f t="shared" si="8"/>
        <v>5.1585714285714273E-3</v>
      </c>
      <c r="Z12">
        <v>0.12280000000000001</v>
      </c>
      <c r="AA12">
        <v>1.2999999999999999E-2</v>
      </c>
      <c r="AB12">
        <v>4.2099999999999999E-2</v>
      </c>
      <c r="AC12" s="35">
        <f t="shared" si="9"/>
        <v>6.0092857142857725E-3</v>
      </c>
      <c r="AD12" s="35">
        <f t="shared" si="10"/>
        <v>1.7458571428571427E-2</v>
      </c>
      <c r="AE12" s="35">
        <f t="shared" si="10"/>
        <v>4.6558571428571428E-2</v>
      </c>
      <c r="AF12">
        <v>0.19259999999999999</v>
      </c>
      <c r="AG12">
        <v>-8.3999999999999995E-3</v>
      </c>
      <c r="AH12">
        <v>5.0000000000000001E-4</v>
      </c>
      <c r="AI12" s="35">
        <f t="shared" si="11"/>
        <v>9.2542857142857149E-3</v>
      </c>
      <c r="AJ12" s="35">
        <f t="shared" si="12"/>
        <v>1.2858571428571428E-2</v>
      </c>
      <c r="AK12" s="35">
        <f t="shared" si="12"/>
        <v>4.9585714285714268E-3</v>
      </c>
      <c r="AL12">
        <v>0.2014</v>
      </c>
      <c r="AM12">
        <v>-1.6000000000000001E-3</v>
      </c>
      <c r="AN12">
        <v>-4.4000000000000003E-3</v>
      </c>
      <c r="AO12" s="35">
        <f t="shared" si="13"/>
        <v>9.9785714285713367E-4</v>
      </c>
      <c r="AP12" s="35">
        <f t="shared" si="14"/>
        <v>2.8585714285714273E-3</v>
      </c>
      <c r="AQ12" s="35">
        <f t="shared" si="14"/>
        <v>5.8571428571426928E-5</v>
      </c>
      <c r="AR12">
        <v>0.13789999999999999</v>
      </c>
      <c r="AS12">
        <v>-4.4000000000000003E-3</v>
      </c>
      <c r="AT12">
        <v>-4.8999999999999998E-3</v>
      </c>
      <c r="AU12" s="35">
        <f t="shared" si="15"/>
        <v>2.4710000000000037E-2</v>
      </c>
      <c r="AV12" s="35">
        <f t="shared" si="16"/>
        <v>5.8571428571426928E-5</v>
      </c>
      <c r="AW12" s="35">
        <f t="shared" si="16"/>
        <v>9.3585714285714279E-3</v>
      </c>
      <c r="AX12">
        <v>0.1157</v>
      </c>
      <c r="AY12">
        <v>-1.6999999999999999E-3</v>
      </c>
      <c r="AZ12">
        <v>1.6299999999999999E-2</v>
      </c>
      <c r="BA12" s="35">
        <f t="shared" si="17"/>
        <v>4.8647857142857104E-2</v>
      </c>
      <c r="BB12" s="35">
        <f t="shared" si="18"/>
        <v>2.7585714285714271E-3</v>
      </c>
      <c r="BC12" s="35">
        <f t="shared" si="18"/>
        <v>2.0758571428571425E-2</v>
      </c>
    </row>
    <row r="13" spans="1:55" ht="15">
      <c r="A13" s="1">
        <v>7</v>
      </c>
      <c r="B13">
        <v>0.23400000000000001</v>
      </c>
      <c r="C13">
        <v>-3.1800000000000002E-2</v>
      </c>
      <c r="D13">
        <v>-1.2999999999999999E-2</v>
      </c>
      <c r="E13" s="34">
        <f t="shared" si="0"/>
        <v>1.836642857142845E-2</v>
      </c>
      <c r="F13" s="34">
        <f t="shared" si="1"/>
        <v>5.4710000000000002E-2</v>
      </c>
      <c r="G13" s="34">
        <f t="shared" si="2"/>
        <v>1.7458571428571427E-2</v>
      </c>
      <c r="H13">
        <v>0.17549999999999999</v>
      </c>
      <c r="I13">
        <v>-4.5999999999999999E-3</v>
      </c>
      <c r="J13">
        <v>5.5999999999999999E-3</v>
      </c>
      <c r="K13" s="35">
        <f t="shared" si="3"/>
        <v>1.5882142857142956E-2</v>
      </c>
      <c r="L13" s="35">
        <f t="shared" si="4"/>
        <v>9.0585714285714262E-3</v>
      </c>
      <c r="M13" s="35">
        <f t="shared" si="4"/>
        <v>1.0058571428571427E-2</v>
      </c>
      <c r="N13">
        <v>0.23680000000000001</v>
      </c>
      <c r="O13">
        <v>-3.7000000000000002E-3</v>
      </c>
      <c r="P13">
        <v>-4.0000000000000002E-4</v>
      </c>
      <c r="Q13" s="35">
        <f t="shared" si="5"/>
        <v>1.6832142857142851E-2</v>
      </c>
      <c r="R13" s="35">
        <f t="shared" si="6"/>
        <v>7.5857142857142703E-4</v>
      </c>
      <c r="S13" s="35">
        <f t="shared" si="6"/>
        <v>4.058571428571427E-3</v>
      </c>
      <c r="T13">
        <v>0.2213</v>
      </c>
      <c r="U13">
        <v>8.9999999999999993E-3</v>
      </c>
      <c r="V13">
        <v>-9.7999999999999997E-3</v>
      </c>
      <c r="W13" s="35">
        <f t="shared" si="7"/>
        <v>2.7141428571428677E-2</v>
      </c>
      <c r="X13" s="35">
        <f t="shared" si="8"/>
        <v>1.3458571428571427E-2</v>
      </c>
      <c r="Y13" s="35">
        <f t="shared" si="8"/>
        <v>1.4258571428571426E-2</v>
      </c>
      <c r="Z13">
        <v>0.1555</v>
      </c>
      <c r="AA13">
        <v>4.9299999999999997E-2</v>
      </c>
      <c r="AB13">
        <v>1.9099999999999999E-2</v>
      </c>
      <c r="AC13" s="35">
        <f t="shared" si="9"/>
        <v>3.8709285714285765E-2</v>
      </c>
      <c r="AD13" s="35">
        <f t="shared" si="10"/>
        <v>5.3758571428571426E-2</v>
      </c>
      <c r="AE13" s="35">
        <f t="shared" si="10"/>
        <v>2.3558571428571425E-2</v>
      </c>
      <c r="AF13">
        <v>0.2072</v>
      </c>
      <c r="AG13">
        <v>-2.46E-2</v>
      </c>
      <c r="AH13">
        <v>-6.1999999999999998E-3</v>
      </c>
      <c r="AI13" s="35">
        <f t="shared" si="11"/>
        <v>5.345714285714287E-3</v>
      </c>
      <c r="AJ13" s="35">
        <f t="shared" si="12"/>
        <v>2.9058571428571427E-2</v>
      </c>
      <c r="AK13" s="35">
        <f t="shared" si="12"/>
        <v>1.0658571428571427E-2</v>
      </c>
      <c r="AL13">
        <v>0.19400000000000001</v>
      </c>
      <c r="AM13">
        <v>1.15E-2</v>
      </c>
      <c r="AN13">
        <v>3.8E-3</v>
      </c>
      <c r="AO13" s="35">
        <f t="shared" si="13"/>
        <v>6.4021428571428562E-3</v>
      </c>
      <c r="AP13" s="35">
        <f t="shared" si="14"/>
        <v>1.5958571428571426E-2</v>
      </c>
      <c r="AQ13" s="35">
        <f t="shared" si="14"/>
        <v>8.2585714285714276E-3</v>
      </c>
      <c r="AR13">
        <v>0.1105</v>
      </c>
      <c r="AS13">
        <v>-3.9800000000000002E-2</v>
      </c>
      <c r="AT13">
        <v>1.5299999999999999E-2</v>
      </c>
      <c r="AU13" s="35">
        <f t="shared" si="15"/>
        <v>5.2110000000000031E-2</v>
      </c>
      <c r="AV13" s="35">
        <f t="shared" si="16"/>
        <v>4.4258571428571432E-2</v>
      </c>
      <c r="AW13" s="35">
        <f t="shared" si="16"/>
        <v>1.9758571428571427E-2</v>
      </c>
      <c r="AX13">
        <v>0.14130000000000001</v>
      </c>
      <c r="AY13">
        <v>-2.3199999999999998E-2</v>
      </c>
      <c r="AZ13">
        <v>4.4000000000000003E-3</v>
      </c>
      <c r="BA13" s="35">
        <f t="shared" si="17"/>
        <v>2.3047857142857092E-2</v>
      </c>
      <c r="BB13" s="35">
        <f t="shared" si="18"/>
        <v>2.7658571428571425E-2</v>
      </c>
      <c r="BC13" s="35">
        <f t="shared" si="18"/>
        <v>8.8585714285714275E-3</v>
      </c>
    </row>
    <row r="14" spans="1:55" ht="15">
      <c r="A14" s="1">
        <v>8</v>
      </c>
      <c r="B14">
        <v>0.22600000000000001</v>
      </c>
      <c r="C14">
        <v>-3.3599999999999998E-2</v>
      </c>
      <c r="D14">
        <v>-3.8999999999999998E-3</v>
      </c>
      <c r="E14" s="34">
        <f t="shared" si="0"/>
        <v>1.0366428571428443E-2</v>
      </c>
      <c r="F14" s="34">
        <f t="shared" si="1"/>
        <v>5.6509999999999998E-2</v>
      </c>
      <c r="G14" s="34">
        <f t="shared" si="2"/>
        <v>5.5857142857142737E-4</v>
      </c>
      <c r="H14">
        <v>0.1842</v>
      </c>
      <c r="I14">
        <v>-1.17E-2</v>
      </c>
      <c r="J14">
        <v>1.6999999999999999E-3</v>
      </c>
      <c r="K14" s="35">
        <f t="shared" si="3"/>
        <v>7.1821428571429424E-3</v>
      </c>
      <c r="L14" s="35">
        <f t="shared" si="4"/>
        <v>1.6158571428571428E-2</v>
      </c>
      <c r="M14" s="35">
        <f t="shared" si="4"/>
        <v>6.1585714285714273E-3</v>
      </c>
      <c r="N14">
        <v>0.2414</v>
      </c>
      <c r="O14">
        <v>-9.1999999999999998E-3</v>
      </c>
      <c r="P14">
        <v>2.2000000000000001E-3</v>
      </c>
      <c r="Q14" s="35">
        <f t="shared" si="5"/>
        <v>2.1432142857142844E-2</v>
      </c>
      <c r="R14" s="35">
        <f t="shared" si="6"/>
        <v>1.3658571428571426E-2</v>
      </c>
      <c r="S14" s="35">
        <f t="shared" si="6"/>
        <v>6.6585714285714269E-3</v>
      </c>
      <c r="T14">
        <v>0.1807</v>
      </c>
      <c r="U14">
        <v>-5.6800000000000003E-2</v>
      </c>
      <c r="V14">
        <v>4.1500000000000002E-2</v>
      </c>
      <c r="W14" s="35">
        <f t="shared" si="7"/>
        <v>1.345857142857132E-2</v>
      </c>
      <c r="X14" s="35">
        <f t="shared" si="8"/>
        <v>6.1258571428571433E-2</v>
      </c>
      <c r="Y14" s="35">
        <f t="shared" si="8"/>
        <v>4.5958571428571432E-2</v>
      </c>
      <c r="Z14">
        <v>0.12809999999999999</v>
      </c>
      <c r="AA14">
        <v>-1.18E-2</v>
      </c>
      <c r="AB14">
        <v>6.4000000000000003E-3</v>
      </c>
      <c r="AC14" s="35">
        <f t="shared" si="9"/>
        <v>1.1309285714285758E-2</v>
      </c>
      <c r="AD14" s="35">
        <f t="shared" si="10"/>
        <v>1.6258571428571428E-2</v>
      </c>
      <c r="AE14" s="35">
        <f t="shared" si="10"/>
        <v>1.0858571428571428E-2</v>
      </c>
      <c r="AF14">
        <v>0.2233</v>
      </c>
      <c r="AG14">
        <v>-2.9000000000000001E-2</v>
      </c>
      <c r="AH14">
        <v>-1.8499999999999999E-2</v>
      </c>
      <c r="AI14" s="35">
        <f t="shared" si="11"/>
        <v>2.144571428571429E-2</v>
      </c>
      <c r="AJ14" s="35">
        <f t="shared" si="12"/>
        <v>3.3458571428571428E-2</v>
      </c>
      <c r="AK14" s="35">
        <f t="shared" si="12"/>
        <v>2.2958571428571425E-2</v>
      </c>
      <c r="AL14">
        <v>0.1825</v>
      </c>
      <c r="AM14">
        <v>-7.7999999999999996E-3</v>
      </c>
      <c r="AN14">
        <v>-8.8999999999999999E-3</v>
      </c>
      <c r="AO14" s="35">
        <f t="shared" si="13"/>
        <v>1.7902142857142866E-2</v>
      </c>
      <c r="AP14" s="35">
        <f t="shared" si="14"/>
        <v>1.2258571428571428E-2</v>
      </c>
      <c r="AQ14" s="35">
        <f t="shared" si="14"/>
        <v>1.3358571428571428E-2</v>
      </c>
      <c r="AR14">
        <v>7.2300000000000003E-2</v>
      </c>
      <c r="AS14">
        <v>-3.6700000000000003E-2</v>
      </c>
      <c r="AT14">
        <v>-5.4999999999999997E-3</v>
      </c>
      <c r="AU14" s="35">
        <f t="shared" si="15"/>
        <v>9.0310000000000029E-2</v>
      </c>
      <c r="AV14" s="35">
        <f t="shared" si="16"/>
        <v>4.1158571428571433E-2</v>
      </c>
      <c r="AW14" s="35">
        <f t="shared" si="16"/>
        <v>9.9585714285714277E-3</v>
      </c>
      <c r="AX14">
        <v>0.16650000000000001</v>
      </c>
      <c r="AY14">
        <v>-2.52E-2</v>
      </c>
      <c r="AZ14">
        <v>9.1999999999999998E-3</v>
      </c>
      <c r="BA14" s="35">
        <f t="shared" si="17"/>
        <v>2.152142857142908E-3</v>
      </c>
      <c r="BB14" s="35">
        <f t="shared" si="18"/>
        <v>2.9658571428571427E-2</v>
      </c>
      <c r="BC14" s="35">
        <f t="shared" si="18"/>
        <v>1.3658571428571426E-2</v>
      </c>
    </row>
    <row r="15" spans="1:55" ht="15">
      <c r="A15" s="1">
        <v>9</v>
      </c>
      <c r="B15">
        <v>0.22070000000000001</v>
      </c>
      <c r="C15">
        <v>-3.4299999999999997E-2</v>
      </c>
      <c r="D15">
        <v>-1.29E-2</v>
      </c>
      <c r="E15" s="34">
        <f t="shared" si="0"/>
        <v>5.066428571428444E-3</v>
      </c>
      <c r="F15" s="34">
        <f t="shared" si="1"/>
        <v>5.7209999999999997E-2</v>
      </c>
      <c r="G15" s="34">
        <f t="shared" si="2"/>
        <v>1.7358571428571428E-2</v>
      </c>
      <c r="H15">
        <v>0.20619999999999999</v>
      </c>
      <c r="I15">
        <v>-1.83E-2</v>
      </c>
      <c r="J15">
        <v>-1.4E-3</v>
      </c>
      <c r="K15" s="35">
        <f t="shared" si="3"/>
        <v>1.4817857142857049E-2</v>
      </c>
      <c r="L15" s="35">
        <f t="shared" si="4"/>
        <v>2.2758571428571427E-2</v>
      </c>
      <c r="M15" s="35">
        <f t="shared" si="4"/>
        <v>3.058571428571427E-3</v>
      </c>
      <c r="N15">
        <v>0.23580000000000001</v>
      </c>
      <c r="O15">
        <v>-1.23E-2</v>
      </c>
      <c r="P15">
        <v>-5.1999999999999998E-3</v>
      </c>
      <c r="Q15" s="35">
        <f t="shared" si="5"/>
        <v>1.583214285714285E-2</v>
      </c>
      <c r="R15" s="35">
        <f t="shared" si="6"/>
        <v>1.6758571428571428E-2</v>
      </c>
      <c r="S15" s="35">
        <f t="shared" si="6"/>
        <v>9.6585714285714261E-3</v>
      </c>
      <c r="T15">
        <v>0.1857</v>
      </c>
      <c r="U15">
        <v>-1.21E-2</v>
      </c>
      <c r="V15">
        <v>1.43E-2</v>
      </c>
      <c r="W15" s="35">
        <f t="shared" si="7"/>
        <v>8.4585714285713154E-3</v>
      </c>
      <c r="X15" s="35">
        <f t="shared" si="8"/>
        <v>1.6558571428571426E-2</v>
      </c>
      <c r="Y15" s="35">
        <f t="shared" si="8"/>
        <v>1.8758571428571427E-2</v>
      </c>
      <c r="Z15">
        <v>0.1439</v>
      </c>
      <c r="AA15">
        <v>8.6E-3</v>
      </c>
      <c r="AB15">
        <v>1.11E-2</v>
      </c>
      <c r="AC15" s="35">
        <f t="shared" si="9"/>
        <v>2.7109285714285766E-2</v>
      </c>
      <c r="AD15" s="35">
        <f t="shared" si="10"/>
        <v>1.3058571428571426E-2</v>
      </c>
      <c r="AE15" s="35">
        <f t="shared" si="10"/>
        <v>1.5558571428571429E-2</v>
      </c>
      <c r="AF15">
        <v>0.21890000000000001</v>
      </c>
      <c r="AG15">
        <v>-1.9599999999999999E-2</v>
      </c>
      <c r="AH15">
        <v>-7.1999999999999998E-3</v>
      </c>
      <c r="AI15" s="35">
        <f t="shared" si="11"/>
        <v>1.7045714285714303E-2</v>
      </c>
      <c r="AJ15" s="35">
        <f t="shared" si="12"/>
        <v>2.4058571428571426E-2</v>
      </c>
      <c r="AK15" s="35">
        <f t="shared" si="12"/>
        <v>1.1658571428571428E-2</v>
      </c>
      <c r="AL15">
        <v>0.17799999999999999</v>
      </c>
      <c r="AM15">
        <v>-1.5900000000000001E-2</v>
      </c>
      <c r="AN15">
        <v>-1.2E-2</v>
      </c>
      <c r="AO15" s="35">
        <f t="shared" si="13"/>
        <v>2.240214285714287E-2</v>
      </c>
      <c r="AP15" s="35">
        <f t="shared" si="14"/>
        <v>2.0358571428571427E-2</v>
      </c>
      <c r="AQ15" s="35">
        <f t="shared" si="14"/>
        <v>1.6458571428571427E-2</v>
      </c>
      <c r="AR15">
        <v>0.15609999999999999</v>
      </c>
      <c r="AS15">
        <v>-2.3E-2</v>
      </c>
      <c r="AT15">
        <v>-1.2500000000000001E-2</v>
      </c>
      <c r="AU15" s="35">
        <f t="shared" si="15"/>
        <v>6.5100000000000435E-3</v>
      </c>
      <c r="AV15" s="35">
        <f t="shared" si="16"/>
        <v>2.7458571428571426E-2</v>
      </c>
      <c r="AW15" s="35">
        <f t="shared" si="16"/>
        <v>1.6958571428571427E-2</v>
      </c>
      <c r="AX15">
        <v>0.14810000000000001</v>
      </c>
      <c r="AY15">
        <v>-2.81E-2</v>
      </c>
      <c r="AZ15">
        <v>2E-3</v>
      </c>
      <c r="BA15" s="35">
        <f t="shared" si="17"/>
        <v>1.6247857142857092E-2</v>
      </c>
      <c r="BB15" s="35">
        <f t="shared" si="18"/>
        <v>3.255857142857143E-2</v>
      </c>
      <c r="BC15" s="35">
        <f t="shared" si="18"/>
        <v>6.4585714285714272E-3</v>
      </c>
    </row>
    <row r="16" spans="1:55" ht="15">
      <c r="A16" s="1">
        <v>10</v>
      </c>
      <c r="B16">
        <v>0.21829999999999999</v>
      </c>
      <c r="C16">
        <v>-3.2500000000000001E-2</v>
      </c>
      <c r="D16">
        <v>-1.04E-2</v>
      </c>
      <c r="E16" s="34">
        <f t="shared" si="0"/>
        <v>2.6664285714284308E-3</v>
      </c>
      <c r="F16" s="34">
        <f t="shared" si="1"/>
        <v>5.5410000000000001E-2</v>
      </c>
      <c r="G16" s="34">
        <f t="shared" si="2"/>
        <v>1.4858571428571426E-2</v>
      </c>
      <c r="H16">
        <v>0.2001</v>
      </c>
      <c r="I16">
        <v>-3.39E-2</v>
      </c>
      <c r="J16">
        <v>7.4000000000000003E-3</v>
      </c>
      <c r="K16" s="35">
        <f t="shared" si="3"/>
        <v>8.717857142857055E-3</v>
      </c>
      <c r="L16" s="35">
        <f t="shared" si="4"/>
        <v>3.8358571428571429E-2</v>
      </c>
      <c r="M16" s="35">
        <f t="shared" si="4"/>
        <v>1.1858571428571427E-2</v>
      </c>
      <c r="N16">
        <v>0.2417</v>
      </c>
      <c r="O16">
        <v>0</v>
      </c>
      <c r="P16">
        <v>-6.6E-3</v>
      </c>
      <c r="Q16" s="35">
        <f t="shared" si="5"/>
        <v>2.1732142857142839E-2</v>
      </c>
      <c r="R16" s="35">
        <f t="shared" si="6"/>
        <v>4.4585714285714272E-3</v>
      </c>
      <c r="S16" s="35">
        <f t="shared" si="6"/>
        <v>1.1058571428571428E-2</v>
      </c>
      <c r="T16">
        <v>0.21820000000000001</v>
      </c>
      <c r="U16">
        <v>-1.84E-2</v>
      </c>
      <c r="V16">
        <v>2.5999999999999999E-3</v>
      </c>
      <c r="W16" s="35">
        <f t="shared" si="7"/>
        <v>2.4041428571428686E-2</v>
      </c>
      <c r="X16" s="35">
        <f t="shared" si="8"/>
        <v>2.2858571428571426E-2</v>
      </c>
      <c r="Y16" s="35">
        <f t="shared" si="8"/>
        <v>7.0585714285714271E-3</v>
      </c>
      <c r="Z16">
        <v>0.1242</v>
      </c>
      <c r="AA16">
        <v>-3.04E-2</v>
      </c>
      <c r="AB16">
        <v>2.64E-2</v>
      </c>
      <c r="AC16" s="35">
        <f t="shared" si="9"/>
        <v>7.409285714285771E-3</v>
      </c>
      <c r="AD16" s="35">
        <f t="shared" si="10"/>
        <v>3.4858571428571426E-2</v>
      </c>
      <c r="AE16" s="35">
        <f t="shared" si="10"/>
        <v>3.0858571428571426E-2</v>
      </c>
      <c r="AF16">
        <v>0.2019</v>
      </c>
      <c r="AG16">
        <v>-1.4999999999999999E-2</v>
      </c>
      <c r="AH16">
        <v>-8.6999999999999994E-3</v>
      </c>
      <c r="AI16" s="35">
        <f t="shared" si="11"/>
        <v>4.5714285714287817E-5</v>
      </c>
      <c r="AJ16" s="35">
        <f t="shared" si="12"/>
        <v>1.9458571428571426E-2</v>
      </c>
      <c r="AK16" s="35">
        <f t="shared" si="12"/>
        <v>1.3158571428571426E-2</v>
      </c>
      <c r="AL16">
        <v>0.21870000000000001</v>
      </c>
      <c r="AM16">
        <v>7.0000000000000001E-3</v>
      </c>
      <c r="AN16">
        <v>-8.9999999999999998E-4</v>
      </c>
      <c r="AO16" s="35">
        <f t="shared" si="13"/>
        <v>1.8297857142857143E-2</v>
      </c>
      <c r="AP16" s="35">
        <f t="shared" si="14"/>
        <v>1.1458571428571427E-2</v>
      </c>
      <c r="AQ16" s="35">
        <f t="shared" si="14"/>
        <v>3.5585714285714274E-3</v>
      </c>
      <c r="AR16">
        <v>0.191</v>
      </c>
      <c r="AS16">
        <v>1.3100000000000001E-2</v>
      </c>
      <c r="AT16">
        <v>7.6E-3</v>
      </c>
      <c r="AU16" s="35">
        <f t="shared" si="15"/>
        <v>2.8389999999999971E-2</v>
      </c>
      <c r="AV16" s="35">
        <f t="shared" si="16"/>
        <v>1.7558571428571427E-2</v>
      </c>
      <c r="AW16" s="35">
        <f t="shared" si="16"/>
        <v>1.2058571428571427E-2</v>
      </c>
      <c r="AX16">
        <v>0.1588</v>
      </c>
      <c r="AY16">
        <v>-2.0799999999999999E-2</v>
      </c>
      <c r="AZ16">
        <v>1.2E-2</v>
      </c>
      <c r="BA16" s="35">
        <f t="shared" si="17"/>
        <v>5.5478571428571044E-3</v>
      </c>
      <c r="BB16" s="35">
        <f t="shared" si="18"/>
        <v>2.5258571428571425E-2</v>
      </c>
      <c r="BC16" s="35">
        <f t="shared" si="18"/>
        <v>1.6458571428571427E-2</v>
      </c>
    </row>
    <row r="17" spans="1:55" ht="15">
      <c r="A17" s="1">
        <v>11</v>
      </c>
      <c r="B17">
        <v>0.22550000000000001</v>
      </c>
      <c r="C17">
        <v>-3.7400000000000003E-2</v>
      </c>
      <c r="D17">
        <v>-5.4000000000000003E-3</v>
      </c>
      <c r="E17" s="34">
        <f t="shared" si="0"/>
        <v>9.8664285714284428E-3</v>
      </c>
      <c r="F17" s="34">
        <f t="shared" si="1"/>
        <v>6.0310000000000002E-2</v>
      </c>
      <c r="G17" s="34">
        <f t="shared" si="2"/>
        <v>9.8585714285714283E-3</v>
      </c>
      <c r="H17">
        <v>0.20180000000000001</v>
      </c>
      <c r="I17">
        <v>5.1000000000000004E-3</v>
      </c>
      <c r="J17">
        <v>9.5999999999999992E-3</v>
      </c>
      <c r="K17" s="35">
        <f t="shared" si="3"/>
        <v>1.0417857142857062E-2</v>
      </c>
      <c r="L17" s="35">
        <f t="shared" si="4"/>
        <v>9.5585714285714267E-3</v>
      </c>
      <c r="M17" s="35">
        <f t="shared" si="4"/>
        <v>1.4058571428571427E-2</v>
      </c>
      <c r="N17">
        <v>0.2135</v>
      </c>
      <c r="O17">
        <v>-1.5900000000000001E-2</v>
      </c>
      <c r="P17">
        <v>-1.23E-2</v>
      </c>
      <c r="Q17" s="35">
        <f t="shared" si="5"/>
        <v>6.4678571428571641E-3</v>
      </c>
      <c r="R17" s="35">
        <f t="shared" si="6"/>
        <v>2.0358571428571427E-2</v>
      </c>
      <c r="S17" s="35">
        <f t="shared" si="6"/>
        <v>1.6758571428571428E-2</v>
      </c>
      <c r="T17">
        <v>0.1978</v>
      </c>
      <c r="U17">
        <v>-2.47E-2</v>
      </c>
      <c r="V17">
        <v>-1.3899999999999999E-2</v>
      </c>
      <c r="W17" s="35">
        <f t="shared" si="7"/>
        <v>3.6414285714286843E-3</v>
      </c>
      <c r="X17" s="35">
        <f t="shared" si="8"/>
        <v>2.9158571428571426E-2</v>
      </c>
      <c r="Y17" s="35">
        <f t="shared" si="8"/>
        <v>1.8358571428571425E-2</v>
      </c>
      <c r="Z17">
        <v>0.10929999999999999</v>
      </c>
      <c r="AA17">
        <v>2.5999999999999999E-3</v>
      </c>
      <c r="AB17">
        <v>2.64E-2</v>
      </c>
      <c r="AC17" s="35">
        <f t="shared" si="9"/>
        <v>7.4907142857142395E-3</v>
      </c>
      <c r="AD17" s="35">
        <f t="shared" si="10"/>
        <v>7.0585714285714271E-3</v>
      </c>
      <c r="AE17" s="35">
        <f t="shared" si="10"/>
        <v>3.0858571428571426E-2</v>
      </c>
      <c r="AF17">
        <v>0.20899999999999999</v>
      </c>
      <c r="AG17">
        <v>-2.3900000000000001E-2</v>
      </c>
      <c r="AH17">
        <v>-7.7000000000000002E-3</v>
      </c>
      <c r="AI17" s="35">
        <f t="shared" si="11"/>
        <v>7.145714285714283E-3</v>
      </c>
      <c r="AJ17" s="35">
        <f t="shared" si="12"/>
        <v>2.8358571428571427E-2</v>
      </c>
      <c r="AK17" s="35">
        <f t="shared" si="12"/>
        <v>1.2158571428571428E-2</v>
      </c>
      <c r="AL17">
        <v>0.215</v>
      </c>
      <c r="AM17">
        <v>1.32E-2</v>
      </c>
      <c r="AN17">
        <v>5.1000000000000004E-3</v>
      </c>
      <c r="AO17" s="35">
        <f t="shared" si="13"/>
        <v>1.4597857142857135E-2</v>
      </c>
      <c r="AP17" s="35">
        <f t="shared" si="14"/>
        <v>1.7658571428571426E-2</v>
      </c>
      <c r="AQ17" s="35">
        <f t="shared" si="14"/>
        <v>9.5585714285714267E-3</v>
      </c>
      <c r="AR17">
        <v>0.2036</v>
      </c>
      <c r="AS17">
        <v>-1.38E-2</v>
      </c>
      <c r="AT17">
        <v>8.3000000000000001E-3</v>
      </c>
      <c r="AU17" s="35">
        <f t="shared" si="15"/>
        <v>4.0989999999999971E-2</v>
      </c>
      <c r="AV17" s="35">
        <f t="shared" si="16"/>
        <v>1.8258571428571426E-2</v>
      </c>
      <c r="AW17" s="35">
        <f t="shared" si="16"/>
        <v>1.2758571428571428E-2</v>
      </c>
      <c r="AX17">
        <v>0.14979999999999999</v>
      </c>
      <c r="AY17">
        <v>-3.3999999999999998E-3</v>
      </c>
      <c r="AZ17">
        <v>-1.0999999999999999E-2</v>
      </c>
      <c r="BA17" s="35">
        <f t="shared" si="17"/>
        <v>1.4547857142857112E-2</v>
      </c>
      <c r="BB17" s="35">
        <f t="shared" si="18"/>
        <v>1.0585714285714274E-3</v>
      </c>
      <c r="BC17" s="35">
        <f t="shared" si="18"/>
        <v>1.5458571428571426E-2</v>
      </c>
    </row>
    <row r="18" spans="1:55" ht="15">
      <c r="A18" s="1">
        <v>12</v>
      </c>
      <c r="B18">
        <v>0.216</v>
      </c>
      <c r="C18">
        <v>-3.4299999999999997E-2</v>
      </c>
      <c r="D18">
        <v>1.4E-3</v>
      </c>
      <c r="E18" s="34">
        <f t="shared" si="0"/>
        <v>3.6642857142843432E-4</v>
      </c>
      <c r="F18" s="34">
        <f t="shared" si="1"/>
        <v>5.7209999999999997E-2</v>
      </c>
      <c r="G18" s="34">
        <f t="shared" si="2"/>
        <v>5.8585714285714274E-3</v>
      </c>
      <c r="H18">
        <v>0.1983</v>
      </c>
      <c r="I18">
        <v>-1.7299999999999999E-2</v>
      </c>
      <c r="J18">
        <v>4.5999999999999999E-3</v>
      </c>
      <c r="K18" s="35">
        <f t="shared" si="3"/>
        <v>6.917857142857059E-3</v>
      </c>
      <c r="L18" s="35">
        <f t="shared" si="4"/>
        <v>2.1758571428571426E-2</v>
      </c>
      <c r="M18" s="35">
        <f t="shared" si="4"/>
        <v>9.0585714285714262E-3</v>
      </c>
      <c r="N18">
        <v>0.2077</v>
      </c>
      <c r="O18">
        <v>-2.7900000000000001E-2</v>
      </c>
      <c r="P18">
        <v>-6.4000000000000003E-3</v>
      </c>
      <c r="Q18" s="35">
        <f t="shared" si="5"/>
        <v>1.2267857142857164E-2</v>
      </c>
      <c r="R18" s="35">
        <f t="shared" si="6"/>
        <v>3.2358571428571431E-2</v>
      </c>
      <c r="S18" s="35">
        <f t="shared" si="6"/>
        <v>1.0858571428571428E-2</v>
      </c>
      <c r="T18">
        <v>0.21079999999999999</v>
      </c>
      <c r="U18">
        <v>5.0000000000000001E-4</v>
      </c>
      <c r="V18">
        <v>-3.0999999999999999E-3</v>
      </c>
      <c r="W18" s="35">
        <f t="shared" si="7"/>
        <v>1.6641428571428668E-2</v>
      </c>
      <c r="X18" s="35">
        <f t="shared" si="8"/>
        <v>4.9585714285714268E-3</v>
      </c>
      <c r="Y18" s="35">
        <f t="shared" si="8"/>
        <v>1.3585714285714273E-3</v>
      </c>
      <c r="Z18">
        <v>9.3200000000000005E-2</v>
      </c>
      <c r="AA18">
        <v>-3.8E-3</v>
      </c>
      <c r="AB18">
        <v>1.12E-2</v>
      </c>
      <c r="AC18" s="35">
        <f t="shared" si="9"/>
        <v>2.3590714285714229E-2</v>
      </c>
      <c r="AD18" s="35">
        <f t="shared" si="10"/>
        <v>6.585714285714272E-4</v>
      </c>
      <c r="AE18" s="35">
        <f t="shared" si="10"/>
        <v>1.5658571428571428E-2</v>
      </c>
      <c r="AF18">
        <v>0.21840000000000001</v>
      </c>
      <c r="AG18">
        <v>-0.02</v>
      </c>
      <c r="AH18">
        <v>-1.8800000000000001E-2</v>
      </c>
      <c r="AI18" s="35">
        <f t="shared" si="11"/>
        <v>1.6545714285714302E-2</v>
      </c>
      <c r="AJ18" s="35">
        <f t="shared" si="12"/>
        <v>2.4458571428571427E-2</v>
      </c>
      <c r="AK18" s="35">
        <f t="shared" si="12"/>
        <v>2.3258571428571427E-2</v>
      </c>
      <c r="AL18">
        <v>0.20930000000000001</v>
      </c>
      <c r="AM18">
        <v>1.8800000000000001E-2</v>
      </c>
      <c r="AN18">
        <v>2.76E-2</v>
      </c>
      <c r="AO18" s="35">
        <f t="shared" si="13"/>
        <v>8.8978571428571518E-3</v>
      </c>
      <c r="AP18" s="35">
        <f t="shared" si="14"/>
        <v>2.3258571428571427E-2</v>
      </c>
      <c r="AQ18" s="35">
        <f t="shared" si="14"/>
        <v>3.2058571428571429E-2</v>
      </c>
      <c r="AR18">
        <v>0.2205</v>
      </c>
      <c r="AS18">
        <v>-1.35E-2</v>
      </c>
      <c r="AT18">
        <v>-5.1999999999999998E-3</v>
      </c>
      <c r="AU18" s="35">
        <f t="shared" si="15"/>
        <v>5.7889999999999969E-2</v>
      </c>
      <c r="AV18" s="35">
        <f t="shared" si="16"/>
        <v>1.7958571428571428E-2</v>
      </c>
      <c r="AW18" s="35">
        <f t="shared" si="16"/>
        <v>9.6585714285714261E-3</v>
      </c>
      <c r="AX18">
        <v>0.17380000000000001</v>
      </c>
      <c r="AY18">
        <v>-1.34E-2</v>
      </c>
      <c r="AZ18">
        <v>-7.7000000000000002E-3</v>
      </c>
      <c r="BA18" s="35">
        <f t="shared" si="17"/>
        <v>9.4521428571429089E-3</v>
      </c>
      <c r="BB18" s="35">
        <f t="shared" si="18"/>
        <v>1.7858571428571429E-2</v>
      </c>
      <c r="BC18" s="35">
        <f t="shared" si="18"/>
        <v>1.2158571428571428E-2</v>
      </c>
    </row>
    <row r="19" spans="1:55" ht="15">
      <c r="A19" s="1">
        <v>13</v>
      </c>
      <c r="B19">
        <v>0.21440000000000001</v>
      </c>
      <c r="C19">
        <v>-4.53E-2</v>
      </c>
      <c r="D19">
        <v>-7.4000000000000003E-3</v>
      </c>
      <c r="E19" s="34">
        <f t="shared" si="0"/>
        <v>1.233571428571556E-3</v>
      </c>
      <c r="F19" s="34">
        <f t="shared" si="1"/>
        <v>6.8209999999999993E-2</v>
      </c>
      <c r="G19" s="34">
        <f t="shared" si="2"/>
        <v>1.1858571428571427E-2</v>
      </c>
      <c r="H19">
        <v>0.20169999999999999</v>
      </c>
      <c r="I19">
        <v>-1.29E-2</v>
      </c>
      <c r="J19">
        <v>1.4E-3</v>
      </c>
      <c r="K19" s="35">
        <f t="shared" si="3"/>
        <v>1.0317857142857045E-2</v>
      </c>
      <c r="L19" s="35">
        <f t="shared" si="4"/>
        <v>1.7358571428571428E-2</v>
      </c>
      <c r="M19" s="35">
        <f t="shared" si="4"/>
        <v>5.8585714285714274E-3</v>
      </c>
      <c r="N19">
        <v>0.21490000000000001</v>
      </c>
      <c r="O19">
        <v>-8.0000000000000002E-3</v>
      </c>
      <c r="P19">
        <v>-7.7999999999999996E-3</v>
      </c>
      <c r="Q19" s="35">
        <f t="shared" si="5"/>
        <v>5.0678571428571517E-3</v>
      </c>
      <c r="R19" s="35">
        <f t="shared" si="6"/>
        <v>1.2458571428571426E-2</v>
      </c>
      <c r="S19" s="35">
        <f t="shared" si="6"/>
        <v>1.2258571428571428E-2</v>
      </c>
      <c r="T19">
        <v>0.19520000000000001</v>
      </c>
      <c r="U19">
        <v>-6.4000000000000003E-3</v>
      </c>
      <c r="V19">
        <v>-1.6799999999999999E-2</v>
      </c>
      <c r="W19" s="35">
        <f t="shared" si="7"/>
        <v>1.0414285714286931E-3</v>
      </c>
      <c r="X19" s="35">
        <f t="shared" si="8"/>
        <v>1.0858571428571428E-2</v>
      </c>
      <c r="Y19" s="35">
        <f t="shared" si="8"/>
        <v>2.1258571428571425E-2</v>
      </c>
      <c r="Z19">
        <v>0.11840000000000001</v>
      </c>
      <c r="AA19">
        <v>-1.5699999999999999E-2</v>
      </c>
      <c r="AB19">
        <v>2.2800000000000001E-2</v>
      </c>
      <c r="AC19" s="35">
        <f t="shared" si="9"/>
        <v>1.6092857142857714E-3</v>
      </c>
      <c r="AD19" s="35">
        <f t="shared" si="10"/>
        <v>2.0158571428571425E-2</v>
      </c>
      <c r="AE19" s="35">
        <f t="shared" si="10"/>
        <v>2.7258571428571427E-2</v>
      </c>
      <c r="AF19">
        <v>0.223</v>
      </c>
      <c r="AG19">
        <v>-3.4500000000000003E-2</v>
      </c>
      <c r="AH19">
        <v>-1.8499999999999999E-2</v>
      </c>
      <c r="AI19" s="35">
        <f t="shared" si="11"/>
        <v>2.1145714285714295E-2</v>
      </c>
      <c r="AJ19" s="35">
        <f t="shared" si="12"/>
        <v>3.8958571428571433E-2</v>
      </c>
      <c r="AK19" s="35">
        <f t="shared" si="12"/>
        <v>2.2958571428571425E-2</v>
      </c>
      <c r="AL19">
        <v>0.16259999999999999</v>
      </c>
      <c r="AM19">
        <v>-2.87E-2</v>
      </c>
      <c r="AN19">
        <v>-8.0999999999999996E-3</v>
      </c>
      <c r="AO19" s="35">
        <f t="shared" si="13"/>
        <v>3.7802142857142867E-2</v>
      </c>
      <c r="AP19" s="35">
        <f t="shared" si="14"/>
        <v>3.3158571428571426E-2</v>
      </c>
      <c r="AQ19" s="35">
        <f t="shared" si="14"/>
        <v>1.2558571428571426E-2</v>
      </c>
      <c r="AR19">
        <v>0.2135</v>
      </c>
      <c r="AS19">
        <v>-1.4200000000000001E-2</v>
      </c>
      <c r="AT19">
        <v>2.4400000000000002E-2</v>
      </c>
      <c r="AU19" s="35">
        <f t="shared" si="15"/>
        <v>5.0889999999999963E-2</v>
      </c>
      <c r="AV19" s="35">
        <f t="shared" si="16"/>
        <v>1.8658571428571427E-2</v>
      </c>
      <c r="AW19" s="35">
        <f t="shared" si="16"/>
        <v>2.8858571428571428E-2</v>
      </c>
      <c r="AX19">
        <v>0.16420000000000001</v>
      </c>
      <c r="AY19">
        <v>-7.6E-3</v>
      </c>
      <c r="AZ19">
        <v>6.0000000000000001E-3</v>
      </c>
      <c r="BA19" s="35">
        <f t="shared" si="17"/>
        <v>1.4785714285708851E-4</v>
      </c>
      <c r="BB19" s="35">
        <f t="shared" si="18"/>
        <v>1.2058571428571427E-2</v>
      </c>
      <c r="BC19" s="35">
        <f t="shared" si="18"/>
        <v>1.0458571428571428E-2</v>
      </c>
    </row>
    <row r="20" spans="1:55" ht="15">
      <c r="A20" s="1">
        <v>14</v>
      </c>
      <c r="B20">
        <v>0.2056</v>
      </c>
      <c r="C20">
        <v>-4.3799999999999999E-2</v>
      </c>
      <c r="D20">
        <v>-3.8E-3</v>
      </c>
      <c r="E20" s="34">
        <f t="shared" si="0"/>
        <v>1.0033571428571558E-2</v>
      </c>
      <c r="F20" s="34">
        <f t="shared" si="1"/>
        <v>6.6709999999999992E-2</v>
      </c>
      <c r="G20" s="34">
        <f t="shared" si="2"/>
        <v>6.585714285714272E-4</v>
      </c>
      <c r="H20">
        <v>0.1908</v>
      </c>
      <c r="I20">
        <v>-4.2299999999999997E-2</v>
      </c>
      <c r="J20">
        <v>1.15E-2</v>
      </c>
      <c r="K20" s="35">
        <f t="shared" si="3"/>
        <v>5.8214285714294767E-4</v>
      </c>
      <c r="L20" s="35">
        <f t="shared" si="4"/>
        <v>4.6758571428571427E-2</v>
      </c>
      <c r="M20" s="35">
        <f t="shared" si="4"/>
        <v>1.5958571428571426E-2</v>
      </c>
      <c r="N20">
        <v>0.21510000000000001</v>
      </c>
      <c r="O20">
        <v>-1.4E-2</v>
      </c>
      <c r="P20">
        <v>2.0999999999999999E-3</v>
      </c>
      <c r="Q20" s="35">
        <f t="shared" si="5"/>
        <v>4.867857142857146E-3</v>
      </c>
      <c r="R20" s="35">
        <f t="shared" si="6"/>
        <v>1.8458571428571428E-2</v>
      </c>
      <c r="S20" s="35">
        <f t="shared" si="6"/>
        <v>6.5585714285714275E-3</v>
      </c>
      <c r="T20">
        <v>0.1676</v>
      </c>
      <c r="U20">
        <v>-3.8199999999999998E-2</v>
      </c>
      <c r="V20">
        <v>1.9099999999999999E-2</v>
      </c>
      <c r="W20" s="35">
        <f t="shared" si="7"/>
        <v>2.655857142857132E-2</v>
      </c>
      <c r="X20" s="35">
        <f t="shared" si="8"/>
        <v>4.2658571428571428E-2</v>
      </c>
      <c r="Y20" s="35">
        <f t="shared" si="8"/>
        <v>2.3558571428571425E-2</v>
      </c>
      <c r="Z20">
        <v>0.1222</v>
      </c>
      <c r="AA20">
        <v>-1.9900000000000001E-2</v>
      </c>
      <c r="AB20">
        <v>1.9599999999999999E-2</v>
      </c>
      <c r="AC20" s="35">
        <f t="shared" si="9"/>
        <v>5.4092857142857692E-3</v>
      </c>
      <c r="AD20" s="35">
        <f t="shared" si="10"/>
        <v>2.4358571428571427E-2</v>
      </c>
      <c r="AE20" s="35">
        <f t="shared" si="10"/>
        <v>2.4058571428571426E-2</v>
      </c>
      <c r="AF20">
        <v>0.21990000000000001</v>
      </c>
      <c r="AG20">
        <v>-3.1E-2</v>
      </c>
      <c r="AH20">
        <v>-2.3999999999999998E-3</v>
      </c>
      <c r="AI20" s="35">
        <f t="shared" si="11"/>
        <v>1.8045714285714304E-2</v>
      </c>
      <c r="AJ20" s="35">
        <f t="shared" si="12"/>
        <v>3.545857142857143E-2</v>
      </c>
      <c r="AK20" s="35">
        <f t="shared" si="12"/>
        <v>2.0585714285714274E-3</v>
      </c>
      <c r="AL20">
        <v>0.1812</v>
      </c>
      <c r="AM20">
        <v>-1.8200000000000001E-2</v>
      </c>
      <c r="AN20">
        <v>-5.0000000000000001E-3</v>
      </c>
      <c r="AO20" s="35">
        <f t="shared" si="13"/>
        <v>1.9202142857142862E-2</v>
      </c>
      <c r="AP20" s="35">
        <f t="shared" si="14"/>
        <v>2.2658571428571427E-2</v>
      </c>
      <c r="AQ20" s="35">
        <f t="shared" si="14"/>
        <v>9.4585714285714273E-3</v>
      </c>
      <c r="AR20">
        <v>0.1711</v>
      </c>
      <c r="AS20">
        <v>3.1300000000000001E-2</v>
      </c>
      <c r="AT20">
        <v>-7.4999999999999997E-3</v>
      </c>
      <c r="AU20" s="35">
        <f t="shared" si="15"/>
        <v>8.4899999999999698E-3</v>
      </c>
      <c r="AV20" s="35">
        <f t="shared" si="16"/>
        <v>3.5758571428571431E-2</v>
      </c>
      <c r="AW20" s="35">
        <f t="shared" si="16"/>
        <v>1.1958571428571426E-2</v>
      </c>
      <c r="AX20">
        <v>0.16250000000000001</v>
      </c>
      <c r="AY20">
        <v>-3.9300000000000002E-2</v>
      </c>
      <c r="AZ20">
        <v>1.52E-2</v>
      </c>
      <c r="BA20" s="35">
        <f t="shared" si="17"/>
        <v>1.8478571428570956E-3</v>
      </c>
      <c r="BB20" s="35">
        <f t="shared" si="18"/>
        <v>4.3758571428571431E-2</v>
      </c>
      <c r="BC20" s="35">
        <f t="shared" si="18"/>
        <v>1.9658571428571428E-2</v>
      </c>
    </row>
    <row r="21" spans="1:55" ht="15">
      <c r="A21" s="1">
        <v>15</v>
      </c>
      <c r="B21">
        <v>0.22320000000000001</v>
      </c>
      <c r="C21">
        <v>-4.9000000000000002E-2</v>
      </c>
      <c r="D21">
        <v>2.2000000000000001E-3</v>
      </c>
      <c r="E21" s="34">
        <f t="shared" si="0"/>
        <v>7.5664285714284463E-3</v>
      </c>
      <c r="F21" s="34">
        <f t="shared" si="1"/>
        <v>7.1910000000000002E-2</v>
      </c>
      <c r="G21" s="34">
        <f t="shared" si="2"/>
        <v>6.6585714285714269E-3</v>
      </c>
      <c r="H21">
        <v>0.17810000000000001</v>
      </c>
      <c r="I21">
        <v>-1.72E-2</v>
      </c>
      <c r="J21">
        <v>1.55E-2</v>
      </c>
      <c r="K21" s="35">
        <f t="shared" si="3"/>
        <v>1.3282142857142937E-2</v>
      </c>
      <c r="L21" s="35">
        <f t="shared" si="4"/>
        <v>2.1658571428571426E-2</v>
      </c>
      <c r="M21" s="35">
        <f t="shared" si="4"/>
        <v>1.9958571428571426E-2</v>
      </c>
      <c r="N21">
        <v>0.21</v>
      </c>
      <c r="O21">
        <v>-1.8700000000000001E-2</v>
      </c>
      <c r="P21">
        <v>3.0000000000000001E-3</v>
      </c>
      <c r="Q21" s="35">
        <f t="shared" si="5"/>
        <v>9.9678571428571672E-3</v>
      </c>
      <c r="R21" s="35">
        <f t="shared" si="6"/>
        <v>2.3158571428571428E-2</v>
      </c>
      <c r="S21" s="35">
        <f t="shared" si="6"/>
        <v>7.4585714285714273E-3</v>
      </c>
      <c r="T21">
        <v>0.1759</v>
      </c>
      <c r="U21">
        <v>-2.1100000000000001E-2</v>
      </c>
      <c r="V21">
        <v>1.2E-2</v>
      </c>
      <c r="W21" s="35">
        <f t="shared" si="7"/>
        <v>1.8258571428571319E-2</v>
      </c>
      <c r="X21" s="35">
        <f t="shared" si="8"/>
        <v>2.5558571428571427E-2</v>
      </c>
      <c r="Y21" s="35">
        <f t="shared" si="8"/>
        <v>1.6458571428571427E-2</v>
      </c>
      <c r="Z21">
        <v>0.1012</v>
      </c>
      <c r="AA21">
        <v>2.9999999999999997E-4</v>
      </c>
      <c r="AB21">
        <v>2.0199999999999999E-2</v>
      </c>
      <c r="AC21" s="35">
        <f t="shared" si="9"/>
        <v>1.5590714285714236E-2</v>
      </c>
      <c r="AD21" s="35">
        <f t="shared" si="10"/>
        <v>4.7585714285714271E-3</v>
      </c>
      <c r="AE21" s="35">
        <f t="shared" si="10"/>
        <v>2.4658571428571426E-2</v>
      </c>
      <c r="AF21">
        <v>0.22009999999999999</v>
      </c>
      <c r="AG21">
        <v>-3.3799999999999997E-2</v>
      </c>
      <c r="AH21">
        <v>-2.5999999999999999E-3</v>
      </c>
      <c r="AI21" s="35">
        <f t="shared" si="11"/>
        <v>1.8245714285714282E-2</v>
      </c>
      <c r="AJ21" s="35">
        <f t="shared" si="12"/>
        <v>3.8258571428571427E-2</v>
      </c>
      <c r="AK21" s="35">
        <f t="shared" si="12"/>
        <v>1.8585714285714273E-3</v>
      </c>
      <c r="AL21">
        <v>0.19159999999999999</v>
      </c>
      <c r="AM21">
        <v>-6.1000000000000004E-3</v>
      </c>
      <c r="AN21">
        <v>-1.1599999999999999E-2</v>
      </c>
      <c r="AO21" s="35">
        <f t="shared" si="13"/>
        <v>8.8021428571428695E-3</v>
      </c>
      <c r="AP21" s="35">
        <f t="shared" si="14"/>
        <v>1.0558571428571428E-2</v>
      </c>
      <c r="AQ21" s="35">
        <f t="shared" si="14"/>
        <v>1.6058571428571426E-2</v>
      </c>
      <c r="AR21">
        <v>0.17249999999999999</v>
      </c>
      <c r="AS21">
        <v>-3.2000000000000002E-3</v>
      </c>
      <c r="AT21">
        <v>5.0000000000000001E-4</v>
      </c>
      <c r="AU21" s="35">
        <f t="shared" si="15"/>
        <v>9.8899999999999544E-3</v>
      </c>
      <c r="AV21" s="35">
        <f t="shared" si="16"/>
        <v>1.258571428571427E-3</v>
      </c>
      <c r="AW21" s="35">
        <f t="shared" si="16"/>
        <v>4.9585714285714268E-3</v>
      </c>
      <c r="AX21">
        <v>0.16619999999999999</v>
      </c>
      <c r="AY21">
        <v>-1.9199999999999998E-2</v>
      </c>
      <c r="AZ21">
        <v>1.23E-2</v>
      </c>
      <c r="BA21" s="35">
        <f t="shared" si="17"/>
        <v>1.8521428571428855E-3</v>
      </c>
      <c r="BB21" s="35">
        <f t="shared" si="18"/>
        <v>2.3658571428571425E-2</v>
      </c>
      <c r="BC21" s="35">
        <f t="shared" si="18"/>
        <v>1.6758571428571428E-2</v>
      </c>
    </row>
    <row r="22" spans="1:55" ht="15">
      <c r="A22" s="1">
        <v>16</v>
      </c>
      <c r="B22">
        <v>0.223</v>
      </c>
      <c r="C22">
        <v>-5.3400000000000003E-2</v>
      </c>
      <c r="D22">
        <v>5.8999999999999999E-3</v>
      </c>
      <c r="E22" s="34">
        <f t="shared" si="0"/>
        <v>7.3664285714284405E-3</v>
      </c>
      <c r="F22" s="34">
        <f t="shared" si="1"/>
        <v>7.6310000000000003E-2</v>
      </c>
      <c r="G22" s="34">
        <f t="shared" si="2"/>
        <v>1.0358571428571427E-2</v>
      </c>
      <c r="H22">
        <v>0.20749999999999999</v>
      </c>
      <c r="I22">
        <v>-8.0000000000000002E-3</v>
      </c>
      <c r="J22">
        <v>2.23E-2</v>
      </c>
      <c r="K22" s="35">
        <f t="shared" si="3"/>
        <v>1.6117857142857045E-2</v>
      </c>
      <c r="L22" s="35">
        <f t="shared" si="4"/>
        <v>1.2458571428571426E-2</v>
      </c>
      <c r="M22" s="35">
        <f t="shared" si="4"/>
        <v>2.6758571428571427E-2</v>
      </c>
      <c r="N22">
        <v>0.20849999999999999</v>
      </c>
      <c r="O22">
        <v>-2.4199999999999999E-2</v>
      </c>
      <c r="P22">
        <v>-2.7000000000000001E-3</v>
      </c>
      <c r="Q22" s="35">
        <f t="shared" si="5"/>
        <v>1.1467857142857169E-2</v>
      </c>
      <c r="R22" s="35">
        <f t="shared" si="6"/>
        <v>2.8658571428571426E-2</v>
      </c>
      <c r="S22" s="35">
        <f t="shared" si="6"/>
        <v>1.7585714285714271E-3</v>
      </c>
      <c r="T22">
        <v>0.2094</v>
      </c>
      <c r="U22">
        <v>-8.3000000000000001E-3</v>
      </c>
      <c r="V22">
        <v>-1.7299999999999999E-2</v>
      </c>
      <c r="W22" s="35">
        <f t="shared" si="7"/>
        <v>1.5241428571428683E-2</v>
      </c>
      <c r="X22" s="35">
        <f t="shared" si="8"/>
        <v>1.2758571428571428E-2</v>
      </c>
      <c r="Y22" s="35">
        <f t="shared" si="8"/>
        <v>2.1758571428571426E-2</v>
      </c>
      <c r="Z22">
        <v>0.1038</v>
      </c>
      <c r="AA22">
        <v>-3.0999999999999999E-3</v>
      </c>
      <c r="AB22">
        <v>2.2800000000000001E-2</v>
      </c>
      <c r="AC22" s="35">
        <f t="shared" si="9"/>
        <v>1.299071428571423E-2</v>
      </c>
      <c r="AD22" s="35">
        <f t="shared" si="10"/>
        <v>1.3585714285714273E-3</v>
      </c>
      <c r="AE22" s="35">
        <f t="shared" si="10"/>
        <v>2.7258571428571427E-2</v>
      </c>
      <c r="AF22">
        <v>0.2283</v>
      </c>
      <c r="AG22">
        <v>-2.5100000000000001E-2</v>
      </c>
      <c r="AH22">
        <v>-1.84E-2</v>
      </c>
      <c r="AI22" s="35">
        <f t="shared" si="11"/>
        <v>2.6445714285714295E-2</v>
      </c>
      <c r="AJ22" s="35">
        <f t="shared" si="12"/>
        <v>2.9558571428571427E-2</v>
      </c>
      <c r="AK22" s="35">
        <f t="shared" si="12"/>
        <v>2.2858571428571426E-2</v>
      </c>
      <c r="AL22">
        <v>0.20369999999999999</v>
      </c>
      <c r="AM22">
        <v>8.5000000000000006E-3</v>
      </c>
      <c r="AN22">
        <v>-8.2000000000000007E-3</v>
      </c>
      <c r="AO22" s="35">
        <f t="shared" si="13"/>
        <v>3.2978571428571302E-3</v>
      </c>
      <c r="AP22" s="35">
        <f t="shared" si="14"/>
        <v>1.2958571428571427E-2</v>
      </c>
      <c r="AQ22" s="35">
        <f t="shared" si="14"/>
        <v>1.2658571428571429E-2</v>
      </c>
      <c r="AR22">
        <v>0.15190000000000001</v>
      </c>
      <c r="AS22">
        <v>-1.4E-2</v>
      </c>
      <c r="AT22">
        <v>-1.35E-2</v>
      </c>
      <c r="AU22" s="35">
        <f t="shared" si="15"/>
        <v>1.0710000000000025E-2</v>
      </c>
      <c r="AV22" s="35">
        <f t="shared" si="16"/>
        <v>1.8458571428571428E-2</v>
      </c>
      <c r="AW22" s="35">
        <f t="shared" si="16"/>
        <v>1.7958571428571428E-2</v>
      </c>
      <c r="AX22">
        <v>0.17180000000000001</v>
      </c>
      <c r="AY22">
        <v>-1.7999999999999999E-2</v>
      </c>
      <c r="AZ22">
        <v>4.4000000000000003E-3</v>
      </c>
      <c r="BA22" s="35">
        <f t="shared" si="17"/>
        <v>7.4521428571429071E-3</v>
      </c>
      <c r="BB22" s="35">
        <f t="shared" si="18"/>
        <v>2.2458571428571425E-2</v>
      </c>
      <c r="BC22" s="35">
        <f t="shared" si="18"/>
        <v>8.8585714285714275E-3</v>
      </c>
    </row>
    <row r="23" spans="1:55" ht="15">
      <c r="A23" s="1">
        <v>17</v>
      </c>
      <c r="B23">
        <v>0.22600000000000001</v>
      </c>
      <c r="C23">
        <v>-6.1699999999999998E-2</v>
      </c>
      <c r="D23">
        <v>7.1999999999999998E-3</v>
      </c>
      <c r="E23" s="34">
        <f t="shared" si="0"/>
        <v>1.0366428571428443E-2</v>
      </c>
      <c r="F23" s="34">
        <f t="shared" si="1"/>
        <v>8.4609999999999991E-2</v>
      </c>
      <c r="G23" s="34">
        <f t="shared" si="2"/>
        <v>1.1658571428571428E-2</v>
      </c>
      <c r="H23">
        <v>0.2112</v>
      </c>
      <c r="I23">
        <v>-2.4400000000000002E-2</v>
      </c>
      <c r="J23">
        <v>-5.1000000000000004E-3</v>
      </c>
      <c r="K23" s="35">
        <f t="shared" si="3"/>
        <v>1.9817857142857054E-2</v>
      </c>
      <c r="L23" s="35">
        <f t="shared" si="4"/>
        <v>2.8858571428571428E-2</v>
      </c>
      <c r="M23" s="35">
        <f t="shared" si="4"/>
        <v>9.5585714285714267E-3</v>
      </c>
      <c r="N23">
        <v>0.19600000000000001</v>
      </c>
      <c r="O23">
        <v>-1.7500000000000002E-2</v>
      </c>
      <c r="P23">
        <v>2.2800000000000001E-2</v>
      </c>
      <c r="Q23" s="35">
        <f t="shared" si="5"/>
        <v>2.3967857142857152E-2</v>
      </c>
      <c r="R23" s="35">
        <f t="shared" si="6"/>
        <v>2.1958571428571428E-2</v>
      </c>
      <c r="S23" s="35">
        <f t="shared" si="6"/>
        <v>2.7258571428571427E-2</v>
      </c>
      <c r="T23">
        <v>0.20219999999999999</v>
      </c>
      <c r="U23">
        <v>-2.1700000000000001E-2</v>
      </c>
      <c r="V23">
        <v>-4.1999999999999997E-3</v>
      </c>
      <c r="W23" s="35">
        <f t="shared" si="7"/>
        <v>8.0414285714286715E-3</v>
      </c>
      <c r="X23" s="35">
        <f t="shared" si="8"/>
        <v>2.6158571428571427E-2</v>
      </c>
      <c r="Y23" s="35">
        <f t="shared" si="8"/>
        <v>2.5857142857142745E-4</v>
      </c>
      <c r="Z23">
        <v>0.1283</v>
      </c>
      <c r="AA23">
        <v>9.5999999999999992E-3</v>
      </c>
      <c r="AB23">
        <v>1.2800000000000001E-2</v>
      </c>
      <c r="AC23" s="35">
        <f t="shared" si="9"/>
        <v>1.1509285714285764E-2</v>
      </c>
      <c r="AD23" s="35">
        <f t="shared" si="10"/>
        <v>1.4058571428571427E-2</v>
      </c>
      <c r="AE23" s="35">
        <f t="shared" si="10"/>
        <v>1.7258571428571429E-2</v>
      </c>
      <c r="AF23">
        <v>0.22220000000000001</v>
      </c>
      <c r="AG23">
        <v>-2.63E-2</v>
      </c>
      <c r="AH23">
        <v>-2.0799999999999999E-2</v>
      </c>
      <c r="AI23" s="35">
        <f t="shared" si="11"/>
        <v>2.03457142857143E-2</v>
      </c>
      <c r="AJ23" s="35">
        <f t="shared" si="12"/>
        <v>3.0758571428571427E-2</v>
      </c>
      <c r="AK23" s="35">
        <f t="shared" si="12"/>
        <v>2.5258571428571425E-2</v>
      </c>
      <c r="AL23">
        <v>0.19889999999999999</v>
      </c>
      <c r="AM23">
        <v>-2.76E-2</v>
      </c>
      <c r="AN23">
        <v>2.3900000000000001E-2</v>
      </c>
      <c r="AO23" s="35">
        <f t="shared" si="13"/>
        <v>1.5021428571428685E-3</v>
      </c>
      <c r="AP23" s="35">
        <f t="shared" si="14"/>
        <v>3.2058571428571429E-2</v>
      </c>
      <c r="AQ23" s="35">
        <f t="shared" si="14"/>
        <v>2.8358571428571427E-2</v>
      </c>
      <c r="AR23">
        <v>0.1857</v>
      </c>
      <c r="AS23">
        <v>1E-4</v>
      </c>
      <c r="AT23">
        <v>1.2999999999999999E-3</v>
      </c>
      <c r="AU23" s="35">
        <f t="shared" si="15"/>
        <v>2.3089999999999972E-2</v>
      </c>
      <c r="AV23" s="35">
        <f t="shared" si="16"/>
        <v>4.5585714285714275E-3</v>
      </c>
      <c r="AW23" s="35">
        <f t="shared" si="16"/>
        <v>5.7585714285714271E-3</v>
      </c>
      <c r="AX23">
        <v>0.15709999999999999</v>
      </c>
      <c r="AY23">
        <v>-1E-3</v>
      </c>
      <c r="AZ23">
        <v>3.0000000000000001E-3</v>
      </c>
      <c r="BA23" s="35">
        <f t="shared" si="17"/>
        <v>7.2478571428571115E-3</v>
      </c>
      <c r="BB23" s="35">
        <f t="shared" si="18"/>
        <v>3.4585714285714272E-3</v>
      </c>
      <c r="BC23" s="35">
        <f t="shared" si="18"/>
        <v>7.4585714285714273E-3</v>
      </c>
    </row>
    <row r="24" spans="1:55" ht="15">
      <c r="A24" s="1">
        <v>18</v>
      </c>
      <c r="B24">
        <v>0.21379999999999999</v>
      </c>
      <c r="C24">
        <v>-5.8400000000000001E-2</v>
      </c>
      <c r="D24">
        <v>1.06E-2</v>
      </c>
      <c r="E24" s="34">
        <f t="shared" si="0"/>
        <v>1.8335714285715732E-3</v>
      </c>
      <c r="F24" s="34">
        <f t="shared" si="1"/>
        <v>8.1309999999999993E-2</v>
      </c>
      <c r="G24" s="34">
        <f t="shared" si="2"/>
        <v>1.5058571428571428E-2</v>
      </c>
      <c r="H24">
        <v>0.19020000000000001</v>
      </c>
      <c r="I24">
        <v>-2.1100000000000001E-2</v>
      </c>
      <c r="J24">
        <v>9.5999999999999992E-3</v>
      </c>
      <c r="K24" s="35">
        <f t="shared" si="3"/>
        <v>1.1821428571429371E-3</v>
      </c>
      <c r="L24" s="35">
        <f t="shared" si="4"/>
        <v>2.5558571428571427E-2</v>
      </c>
      <c r="M24" s="35">
        <f t="shared" si="4"/>
        <v>1.4058571428571427E-2</v>
      </c>
      <c r="N24">
        <v>0.2084</v>
      </c>
      <c r="O24">
        <v>-1.7399999999999999E-2</v>
      </c>
      <c r="P24">
        <v>1.2800000000000001E-2</v>
      </c>
      <c r="Q24" s="35">
        <f t="shared" si="5"/>
        <v>1.1567857142857157E-2</v>
      </c>
      <c r="R24" s="35">
        <f t="shared" si="6"/>
        <v>2.1858571428571425E-2</v>
      </c>
      <c r="S24" s="35">
        <f t="shared" si="6"/>
        <v>1.7258571428571429E-2</v>
      </c>
      <c r="T24">
        <v>0.1845</v>
      </c>
      <c r="U24">
        <v>-5.7000000000000002E-3</v>
      </c>
      <c r="V24">
        <v>-2.3999999999999998E-3</v>
      </c>
      <c r="W24" s="35">
        <f t="shared" si="7"/>
        <v>9.658571428571322E-3</v>
      </c>
      <c r="X24" s="35">
        <f t="shared" si="8"/>
        <v>1.0158571428571427E-2</v>
      </c>
      <c r="Y24" s="35">
        <f t="shared" si="8"/>
        <v>2.0585714285714274E-3</v>
      </c>
      <c r="Z24">
        <v>0.15329999999999999</v>
      </c>
      <c r="AA24">
        <v>-2.3900000000000001E-2</v>
      </c>
      <c r="AB24">
        <v>-3.3999999999999998E-3</v>
      </c>
      <c r="AC24" s="35">
        <f t="shared" si="9"/>
        <v>3.6509285714285758E-2</v>
      </c>
      <c r="AD24" s="35">
        <f t="shared" si="10"/>
        <v>2.8358571428571427E-2</v>
      </c>
      <c r="AE24" s="35">
        <f t="shared" si="10"/>
        <v>1.0585714285714274E-3</v>
      </c>
      <c r="AF24">
        <v>0.22020000000000001</v>
      </c>
      <c r="AG24">
        <v>-2.0299999999999999E-2</v>
      </c>
      <c r="AH24">
        <v>-2.4199999999999999E-2</v>
      </c>
      <c r="AI24" s="35">
        <f t="shared" si="11"/>
        <v>1.8345714285714299E-2</v>
      </c>
      <c r="AJ24" s="35">
        <f t="shared" si="12"/>
        <v>2.4758571428571425E-2</v>
      </c>
      <c r="AK24" s="35">
        <f t="shared" si="12"/>
        <v>2.8658571428571426E-2</v>
      </c>
      <c r="AL24">
        <v>0.1993</v>
      </c>
      <c r="AM24">
        <v>-2.6800000000000001E-2</v>
      </c>
      <c r="AN24">
        <v>-1.0500000000000001E-2</v>
      </c>
      <c r="AO24" s="35">
        <f t="shared" si="13"/>
        <v>1.1021428571428571E-3</v>
      </c>
      <c r="AP24" s="35">
        <f t="shared" si="14"/>
        <v>3.1258571428571427E-2</v>
      </c>
      <c r="AQ24" s="35">
        <f t="shared" si="14"/>
        <v>1.4958571428571429E-2</v>
      </c>
      <c r="AR24">
        <v>0.1782</v>
      </c>
      <c r="AS24">
        <v>7.6E-3</v>
      </c>
      <c r="AT24">
        <v>-2.0500000000000001E-2</v>
      </c>
      <c r="AU24" s="35">
        <f t="shared" si="15"/>
        <v>1.5589999999999965E-2</v>
      </c>
      <c r="AV24" s="35">
        <f t="shared" si="16"/>
        <v>1.2058571428571427E-2</v>
      </c>
      <c r="AW24" s="35">
        <f t="shared" si="16"/>
        <v>2.4958571428571427E-2</v>
      </c>
      <c r="AX24">
        <v>0.17469999999999999</v>
      </c>
      <c r="AY24">
        <v>-5.4999999999999997E-3</v>
      </c>
      <c r="AZ24">
        <v>5.0000000000000001E-3</v>
      </c>
      <c r="BA24" s="35">
        <f t="shared" si="17"/>
        <v>1.0352142857142893E-2</v>
      </c>
      <c r="BB24" s="35">
        <f t="shared" si="18"/>
        <v>9.9585714285714277E-3</v>
      </c>
      <c r="BC24" s="35">
        <f t="shared" si="18"/>
        <v>9.4585714285714273E-3</v>
      </c>
    </row>
    <row r="25" spans="1:55" ht="15">
      <c r="A25" s="1">
        <v>19</v>
      </c>
      <c r="B25">
        <v>0.20930000000000001</v>
      </c>
      <c r="C25">
        <v>-4.4600000000000001E-2</v>
      </c>
      <c r="D25">
        <v>9.7000000000000003E-3</v>
      </c>
      <c r="E25" s="34">
        <f t="shared" si="0"/>
        <v>6.3335714285715494E-3</v>
      </c>
      <c r="F25" s="34">
        <f t="shared" si="1"/>
        <v>6.7510000000000001E-2</v>
      </c>
      <c r="G25" s="34">
        <f t="shared" si="2"/>
        <v>1.4158571428571427E-2</v>
      </c>
      <c r="H25">
        <v>0.1447</v>
      </c>
      <c r="I25">
        <v>-2.3199999999999998E-2</v>
      </c>
      <c r="J25">
        <v>1.17E-2</v>
      </c>
      <c r="K25" s="35">
        <f t="shared" si="3"/>
        <v>4.668214285714295E-2</v>
      </c>
      <c r="L25" s="35">
        <f t="shared" si="4"/>
        <v>2.7658571428571425E-2</v>
      </c>
      <c r="M25" s="35">
        <f t="shared" si="4"/>
        <v>1.6158571428571428E-2</v>
      </c>
      <c r="N25">
        <v>0.23</v>
      </c>
      <c r="O25">
        <v>-1.9900000000000001E-2</v>
      </c>
      <c r="P25">
        <v>-1.21E-2</v>
      </c>
      <c r="Q25" s="35">
        <f t="shared" si="5"/>
        <v>1.0032142857142851E-2</v>
      </c>
      <c r="R25" s="35">
        <f t="shared" si="6"/>
        <v>2.4358571428571427E-2</v>
      </c>
      <c r="S25" s="35">
        <f t="shared" si="6"/>
        <v>1.6558571428571426E-2</v>
      </c>
      <c r="T25">
        <v>0.15570000000000001</v>
      </c>
      <c r="U25">
        <v>-4.0500000000000001E-2</v>
      </c>
      <c r="V25">
        <v>-1.0200000000000001E-2</v>
      </c>
      <c r="W25" s="35">
        <f t="shared" si="7"/>
        <v>3.8458571428571314E-2</v>
      </c>
      <c r="X25" s="35">
        <f t="shared" si="8"/>
        <v>4.4958571428571431E-2</v>
      </c>
      <c r="Y25" s="35">
        <f t="shared" si="8"/>
        <v>1.4658571428571427E-2</v>
      </c>
      <c r="Z25">
        <v>0.14530000000000001</v>
      </c>
      <c r="AA25">
        <v>4.2000000000000003E-2</v>
      </c>
      <c r="AB25">
        <v>8.3000000000000001E-3</v>
      </c>
      <c r="AC25" s="35">
        <f t="shared" si="9"/>
        <v>2.8509285714285779E-2</v>
      </c>
      <c r="AD25" s="35">
        <f t="shared" si="10"/>
        <v>4.6458571428571432E-2</v>
      </c>
      <c r="AE25" s="35">
        <f t="shared" si="10"/>
        <v>1.2758571428571428E-2</v>
      </c>
      <c r="AF25">
        <v>0.22009999999999999</v>
      </c>
      <c r="AG25">
        <v>-2.3E-2</v>
      </c>
      <c r="AH25">
        <v>-1.8200000000000001E-2</v>
      </c>
      <c r="AI25" s="35">
        <f t="shared" si="11"/>
        <v>1.8245714285714282E-2</v>
      </c>
      <c r="AJ25" s="35">
        <f t="shared" si="12"/>
        <v>2.7458571428571426E-2</v>
      </c>
      <c r="AK25" s="35">
        <f t="shared" si="12"/>
        <v>2.2658571428571427E-2</v>
      </c>
      <c r="AL25">
        <v>0.193</v>
      </c>
      <c r="AM25">
        <v>-8.6E-3</v>
      </c>
      <c r="AN25">
        <v>-4.7999999999999996E-3</v>
      </c>
      <c r="AO25" s="35">
        <f t="shared" si="13"/>
        <v>7.4021428571428571E-3</v>
      </c>
      <c r="AP25" s="35">
        <f t="shared" si="14"/>
        <v>1.3058571428571426E-2</v>
      </c>
      <c r="AQ25" s="35">
        <f t="shared" si="14"/>
        <v>9.2585714285714268E-3</v>
      </c>
      <c r="AR25">
        <v>0.18279999999999999</v>
      </c>
      <c r="AS25">
        <v>-3.4500000000000003E-2</v>
      </c>
      <c r="AT25">
        <v>-5.9999999999999995E-4</v>
      </c>
      <c r="AU25" s="35">
        <f t="shared" si="15"/>
        <v>2.0189999999999958E-2</v>
      </c>
      <c r="AV25" s="35">
        <f t="shared" si="16"/>
        <v>3.8958571428571433E-2</v>
      </c>
      <c r="AW25" s="35">
        <f t="shared" si="16"/>
        <v>3.8585714285714274E-3</v>
      </c>
      <c r="AX25">
        <v>0.1862</v>
      </c>
      <c r="AY25">
        <v>-8.0999999999999996E-3</v>
      </c>
      <c r="AZ25">
        <v>-3.0599999999999999E-2</v>
      </c>
      <c r="BA25" s="35">
        <f t="shared" si="17"/>
        <v>2.1852142857142903E-2</v>
      </c>
      <c r="BB25" s="35">
        <f t="shared" si="18"/>
        <v>1.2558571428571426E-2</v>
      </c>
      <c r="BC25" s="35">
        <f t="shared" si="18"/>
        <v>3.5058571428571425E-2</v>
      </c>
    </row>
    <row r="26" spans="1:55" ht="15">
      <c r="A26" s="1">
        <v>20</v>
      </c>
      <c r="B26">
        <v>0.21590000000000001</v>
      </c>
      <c r="C26">
        <v>-4.2500000000000003E-2</v>
      </c>
      <c r="D26">
        <v>1.41E-2</v>
      </c>
      <c r="E26" s="34">
        <f t="shared" si="0"/>
        <v>2.6642857142844534E-4</v>
      </c>
      <c r="F26" s="34">
        <f t="shared" si="1"/>
        <v>6.5409999999999996E-2</v>
      </c>
      <c r="G26" s="34">
        <f t="shared" si="2"/>
        <v>1.8558571428571428E-2</v>
      </c>
      <c r="H26">
        <v>0.2094</v>
      </c>
      <c r="I26">
        <v>-9.4000000000000004E-3</v>
      </c>
      <c r="J26">
        <v>1.09E-2</v>
      </c>
      <c r="K26" s="35">
        <f t="shared" si="3"/>
        <v>1.8017857142857058E-2</v>
      </c>
      <c r="L26" s="35">
        <f t="shared" si="4"/>
        <v>1.3858571428571428E-2</v>
      </c>
      <c r="M26" s="35">
        <f t="shared" si="4"/>
        <v>1.5358571428571426E-2</v>
      </c>
      <c r="N26">
        <v>0.22520000000000001</v>
      </c>
      <c r="O26">
        <v>-3.8800000000000001E-2</v>
      </c>
      <c r="P26">
        <v>3.8E-3</v>
      </c>
      <c r="Q26" s="35">
        <f t="shared" si="5"/>
        <v>5.2321428571428519E-3</v>
      </c>
      <c r="R26" s="35">
        <f t="shared" si="6"/>
        <v>4.3258571428571431E-2</v>
      </c>
      <c r="S26" s="35">
        <f t="shared" si="6"/>
        <v>8.2585714285714276E-3</v>
      </c>
      <c r="T26">
        <v>0.17899999999999999</v>
      </c>
      <c r="U26">
        <v>-1.17E-2</v>
      </c>
      <c r="V26">
        <v>2E-3</v>
      </c>
      <c r="W26" s="35">
        <f t="shared" si="7"/>
        <v>1.5158571428571327E-2</v>
      </c>
      <c r="X26" s="35">
        <f t="shared" si="8"/>
        <v>1.6158571428571428E-2</v>
      </c>
      <c r="Y26" s="35">
        <f t="shared" si="8"/>
        <v>6.4585714285714272E-3</v>
      </c>
      <c r="Z26">
        <v>0.16</v>
      </c>
      <c r="AA26">
        <v>-9.4999999999999998E-3</v>
      </c>
      <c r="AB26">
        <v>-7.3000000000000001E-3</v>
      </c>
      <c r="AC26" s="35">
        <f t="shared" si="9"/>
        <v>4.3209285714285769E-2</v>
      </c>
      <c r="AD26" s="35">
        <f t="shared" si="10"/>
        <v>1.3958571428571428E-2</v>
      </c>
      <c r="AE26" s="35">
        <f t="shared" si="10"/>
        <v>1.1758571428571427E-2</v>
      </c>
      <c r="AF26">
        <v>0.22439999999999999</v>
      </c>
      <c r="AG26">
        <v>-3.0800000000000001E-2</v>
      </c>
      <c r="AH26">
        <v>-2.2599999999999999E-2</v>
      </c>
      <c r="AI26" s="35">
        <f t="shared" si="11"/>
        <v>2.254571428571428E-2</v>
      </c>
      <c r="AJ26" s="35">
        <f t="shared" si="12"/>
        <v>3.5258571428571431E-2</v>
      </c>
      <c r="AK26" s="35">
        <f t="shared" si="12"/>
        <v>2.7058571428571425E-2</v>
      </c>
      <c r="AL26">
        <v>0.21410000000000001</v>
      </c>
      <c r="AM26">
        <v>9.1999999999999998E-3</v>
      </c>
      <c r="AN26">
        <v>-2.8E-3</v>
      </c>
      <c r="AO26" s="35">
        <f t="shared" si="13"/>
        <v>1.3697857142857151E-2</v>
      </c>
      <c r="AP26" s="35">
        <f t="shared" si="14"/>
        <v>1.3658571428571426E-2</v>
      </c>
      <c r="AQ26" s="35">
        <f t="shared" si="14"/>
        <v>1.6585714285714272E-3</v>
      </c>
      <c r="AR26">
        <v>0.16669999999999999</v>
      </c>
      <c r="AS26">
        <v>-5.1000000000000004E-3</v>
      </c>
      <c r="AT26">
        <v>2.1000000000000001E-2</v>
      </c>
      <c r="AU26" s="35">
        <f t="shared" si="15"/>
        <v>4.0899999999999548E-3</v>
      </c>
      <c r="AV26" s="35">
        <f t="shared" si="16"/>
        <v>9.5585714285714267E-3</v>
      </c>
      <c r="AW26" s="35">
        <f t="shared" si="16"/>
        <v>2.5458571428571428E-2</v>
      </c>
      <c r="AX26">
        <v>0.12280000000000001</v>
      </c>
      <c r="AY26">
        <v>-1.12E-2</v>
      </c>
      <c r="AZ26">
        <v>2.5999999999999999E-3</v>
      </c>
      <c r="BA26" s="35">
        <f t="shared" si="17"/>
        <v>4.1547857142857095E-2</v>
      </c>
      <c r="BB26" s="35">
        <f t="shared" si="18"/>
        <v>1.5658571428571428E-2</v>
      </c>
      <c r="BC26" s="35">
        <f t="shared" si="18"/>
        <v>7.0585714285714271E-3</v>
      </c>
    </row>
    <row r="27" spans="1:55" ht="15">
      <c r="A27" s="1">
        <v>21</v>
      </c>
      <c r="B27">
        <v>0.2316</v>
      </c>
      <c r="C27">
        <v>-4.9299999999999997E-2</v>
      </c>
      <c r="D27">
        <v>2.2200000000000001E-2</v>
      </c>
      <c r="E27" s="34">
        <f t="shared" si="0"/>
        <v>1.5966428571428437E-2</v>
      </c>
      <c r="F27" s="34">
        <f t="shared" si="1"/>
        <v>7.2209999999999996E-2</v>
      </c>
      <c r="G27" s="34">
        <f t="shared" si="2"/>
        <v>2.6658571428571427E-2</v>
      </c>
      <c r="H27">
        <v>0.19439999999999999</v>
      </c>
      <c r="I27">
        <v>-2.4E-2</v>
      </c>
      <c r="J27">
        <v>-3.7000000000000002E-3</v>
      </c>
      <c r="K27" s="35">
        <f t="shared" si="3"/>
        <v>3.0178571428570444E-3</v>
      </c>
      <c r="L27" s="35">
        <f t="shared" si="4"/>
        <v>2.8458571428571427E-2</v>
      </c>
      <c r="M27" s="35">
        <f t="shared" si="4"/>
        <v>7.5857142857142703E-4</v>
      </c>
      <c r="N27">
        <v>0.2082</v>
      </c>
      <c r="O27">
        <v>-4.3299999999999998E-2</v>
      </c>
      <c r="P27">
        <v>1.44E-2</v>
      </c>
      <c r="Q27" s="35">
        <f t="shared" si="5"/>
        <v>1.1767857142857163E-2</v>
      </c>
      <c r="R27" s="35">
        <f t="shared" si="6"/>
        <v>4.7758571428571428E-2</v>
      </c>
      <c r="S27" s="35">
        <f t="shared" si="6"/>
        <v>1.8858571428571426E-2</v>
      </c>
      <c r="T27">
        <v>0.18090000000000001</v>
      </c>
      <c r="U27">
        <v>-1.1299999999999999E-2</v>
      </c>
      <c r="V27">
        <v>-2.3E-3</v>
      </c>
      <c r="W27" s="35">
        <f t="shared" si="7"/>
        <v>1.3258571428571314E-2</v>
      </c>
      <c r="X27" s="35">
        <f t="shared" si="8"/>
        <v>1.5758571428571427E-2</v>
      </c>
      <c r="Y27" s="35">
        <f t="shared" si="8"/>
        <v>2.1585714285714272E-3</v>
      </c>
      <c r="Z27">
        <v>0.12809999999999999</v>
      </c>
      <c r="AA27">
        <v>-3.7400000000000003E-2</v>
      </c>
      <c r="AB27">
        <v>-2.0999999999999999E-3</v>
      </c>
      <c r="AC27" s="35">
        <f t="shared" si="9"/>
        <v>1.1309285714285758E-2</v>
      </c>
      <c r="AD27" s="35">
        <f t="shared" si="10"/>
        <v>4.1858571428571432E-2</v>
      </c>
      <c r="AE27" s="35">
        <f t="shared" si="10"/>
        <v>2.3585714285714273E-3</v>
      </c>
      <c r="AF27">
        <v>0.21609999999999999</v>
      </c>
      <c r="AG27">
        <v>-4.5100000000000001E-2</v>
      </c>
      <c r="AH27">
        <v>-6.4000000000000003E-3</v>
      </c>
      <c r="AI27" s="35">
        <f t="shared" si="11"/>
        <v>1.4245714285714278E-2</v>
      </c>
      <c r="AJ27" s="35">
        <f t="shared" si="12"/>
        <v>4.9558571428571431E-2</v>
      </c>
      <c r="AK27" s="35">
        <f t="shared" si="12"/>
        <v>1.0858571428571428E-2</v>
      </c>
      <c r="AL27">
        <v>0.20230000000000001</v>
      </c>
      <c r="AM27">
        <v>-1.77E-2</v>
      </c>
      <c r="AN27">
        <v>4.1000000000000003E-3</v>
      </c>
      <c r="AO27" s="35">
        <f t="shared" si="13"/>
        <v>1.8978571428571456E-3</v>
      </c>
      <c r="AP27" s="35">
        <f t="shared" si="14"/>
        <v>2.2158571428571427E-2</v>
      </c>
      <c r="AQ27" s="35">
        <f t="shared" si="14"/>
        <v>8.5585714285714275E-3</v>
      </c>
      <c r="AR27">
        <v>0.15859999999999999</v>
      </c>
      <c r="AS27">
        <v>2.53E-2</v>
      </c>
      <c r="AT27">
        <v>-3.0000000000000001E-3</v>
      </c>
      <c r="AU27" s="35">
        <f t="shared" si="15"/>
        <v>4.0100000000000413E-3</v>
      </c>
      <c r="AV27" s="35">
        <f t="shared" si="16"/>
        <v>2.9758571428571426E-2</v>
      </c>
      <c r="AW27" s="35">
        <f t="shared" si="16"/>
        <v>1.4585714285714271E-3</v>
      </c>
      <c r="AX27">
        <v>0.14149999999999999</v>
      </c>
      <c r="AY27">
        <v>3.2800000000000003E-2</v>
      </c>
      <c r="AZ27">
        <v>8.0000000000000002E-3</v>
      </c>
      <c r="BA27" s="35">
        <f t="shared" si="17"/>
        <v>2.2847857142857114E-2</v>
      </c>
      <c r="BB27" s="35">
        <f t="shared" si="18"/>
        <v>3.7258571428571433E-2</v>
      </c>
      <c r="BC27" s="35">
        <f t="shared" si="18"/>
        <v>1.2458571428571426E-2</v>
      </c>
    </row>
    <row r="28" spans="1:55" ht="15">
      <c r="A28" s="1">
        <v>22</v>
      </c>
      <c r="B28">
        <v>0.21490000000000001</v>
      </c>
      <c r="C28">
        <v>-4.0300000000000002E-2</v>
      </c>
      <c r="D28">
        <v>7.4000000000000003E-3</v>
      </c>
      <c r="E28" s="34">
        <f t="shared" si="0"/>
        <v>7.3357142857155555E-4</v>
      </c>
      <c r="F28" s="34">
        <f t="shared" si="1"/>
        <v>6.3210000000000002E-2</v>
      </c>
      <c r="G28" s="34">
        <f t="shared" si="2"/>
        <v>1.1858571428571427E-2</v>
      </c>
      <c r="H28">
        <v>0.16189999999999999</v>
      </c>
      <c r="I28">
        <v>-1.8100000000000002E-2</v>
      </c>
      <c r="J28">
        <v>3.2000000000000002E-3</v>
      </c>
      <c r="K28" s="35">
        <f t="shared" si="3"/>
        <v>2.9482142857142957E-2</v>
      </c>
      <c r="L28" s="35">
        <f t="shared" si="4"/>
        <v>2.2558571428571428E-2</v>
      </c>
      <c r="M28" s="35">
        <f t="shared" si="4"/>
        <v>7.6585714285714278E-3</v>
      </c>
      <c r="N28">
        <v>0.21199999999999999</v>
      </c>
      <c r="O28">
        <v>-4.0300000000000002E-2</v>
      </c>
      <c r="P28">
        <v>5.7999999999999996E-3</v>
      </c>
      <c r="Q28" s="35">
        <f t="shared" si="5"/>
        <v>7.9678571428571654E-3</v>
      </c>
      <c r="R28" s="35">
        <f t="shared" si="6"/>
        <v>4.4758571428571432E-2</v>
      </c>
      <c r="S28" s="35">
        <f t="shared" si="6"/>
        <v>1.0258571428571426E-2</v>
      </c>
      <c r="T28">
        <v>0.19070000000000001</v>
      </c>
      <c r="U28">
        <v>-8.0000000000000002E-3</v>
      </c>
      <c r="V28">
        <v>-7.4999999999999997E-3</v>
      </c>
      <c r="W28" s="35">
        <f t="shared" si="7"/>
        <v>3.4585714285713109E-3</v>
      </c>
      <c r="X28" s="35">
        <f t="shared" si="8"/>
        <v>1.2458571428571426E-2</v>
      </c>
      <c r="Y28" s="35">
        <f t="shared" si="8"/>
        <v>1.1958571428571426E-2</v>
      </c>
      <c r="Z28">
        <v>0.14710000000000001</v>
      </c>
      <c r="AA28">
        <v>-3.1399999999999997E-2</v>
      </c>
      <c r="AB28">
        <v>1.84E-2</v>
      </c>
      <c r="AC28" s="35">
        <f t="shared" si="9"/>
        <v>3.0309285714285775E-2</v>
      </c>
      <c r="AD28" s="35">
        <f t="shared" si="10"/>
        <v>3.5858571428571427E-2</v>
      </c>
      <c r="AE28" s="35">
        <f t="shared" si="10"/>
        <v>2.2858571428571426E-2</v>
      </c>
      <c r="AF28">
        <v>0.223</v>
      </c>
      <c r="AG28">
        <v>-2.4299999999999999E-2</v>
      </c>
      <c r="AH28">
        <v>-1E-4</v>
      </c>
      <c r="AI28" s="35">
        <f t="shared" si="11"/>
        <v>2.1145714285714295E-2</v>
      </c>
      <c r="AJ28" s="35">
        <f t="shared" si="12"/>
        <v>2.8758571428571425E-2</v>
      </c>
      <c r="AK28" s="35">
        <f t="shared" si="12"/>
        <v>4.3585714285714269E-3</v>
      </c>
      <c r="AL28">
        <v>0.15959999999999999</v>
      </c>
      <c r="AM28">
        <v>-5.45E-2</v>
      </c>
      <c r="AN28">
        <v>1.2500000000000001E-2</v>
      </c>
      <c r="AO28" s="35">
        <f t="shared" si="13"/>
        <v>4.080214285714287E-2</v>
      </c>
      <c r="AP28" s="35">
        <f t="shared" si="14"/>
        <v>5.895857142857143E-2</v>
      </c>
      <c r="AQ28" s="35">
        <f t="shared" si="14"/>
        <v>1.6958571428571427E-2</v>
      </c>
      <c r="AR28">
        <v>0.17510000000000001</v>
      </c>
      <c r="AS28">
        <v>2.35E-2</v>
      </c>
      <c r="AT28">
        <v>1.0200000000000001E-2</v>
      </c>
      <c r="AU28" s="35">
        <f t="shared" si="15"/>
        <v>1.2489999999999973E-2</v>
      </c>
      <c r="AV28" s="35">
        <f t="shared" si="16"/>
        <v>2.7958571428571426E-2</v>
      </c>
      <c r="AW28" s="35">
        <f t="shared" si="16"/>
        <v>1.4658571428571427E-2</v>
      </c>
      <c r="AX28">
        <v>0.14860000000000001</v>
      </c>
      <c r="AY28">
        <v>9.4999999999999998E-3</v>
      </c>
      <c r="AZ28">
        <v>-9.7000000000000003E-3</v>
      </c>
      <c r="BA28" s="35">
        <f t="shared" si="17"/>
        <v>1.5747857142857091E-2</v>
      </c>
      <c r="BB28" s="35">
        <f t="shared" si="18"/>
        <v>1.3958571428571428E-2</v>
      </c>
      <c r="BC28" s="35">
        <f t="shared" si="18"/>
        <v>1.4158571428571427E-2</v>
      </c>
    </row>
    <row r="29" spans="1:55" ht="15">
      <c r="A29" s="1">
        <v>23</v>
      </c>
      <c r="B29">
        <v>0.20910000000000001</v>
      </c>
      <c r="C29">
        <v>-4.58E-2</v>
      </c>
      <c r="D29">
        <v>7.0000000000000001E-3</v>
      </c>
      <c r="E29" s="34">
        <f t="shared" si="0"/>
        <v>6.5335714285715552E-3</v>
      </c>
      <c r="F29" s="34">
        <f t="shared" si="1"/>
        <v>6.8709999999999993E-2</v>
      </c>
      <c r="G29" s="34">
        <f t="shared" si="2"/>
        <v>1.1458571428571427E-2</v>
      </c>
      <c r="H29">
        <v>0.2021</v>
      </c>
      <c r="I29">
        <v>-3.8E-3</v>
      </c>
      <c r="J29">
        <v>-2.3999999999999998E-3</v>
      </c>
      <c r="K29" s="35">
        <f t="shared" si="3"/>
        <v>1.0717857142857057E-2</v>
      </c>
      <c r="L29" s="35">
        <f t="shared" si="4"/>
        <v>6.585714285714272E-4</v>
      </c>
      <c r="M29" s="35">
        <f t="shared" si="4"/>
        <v>2.0585714285714274E-3</v>
      </c>
      <c r="N29">
        <v>0.21029999999999999</v>
      </c>
      <c r="O29">
        <v>-3.8199999999999998E-2</v>
      </c>
      <c r="P29">
        <v>-6.3E-3</v>
      </c>
      <c r="Q29" s="35">
        <f t="shared" si="5"/>
        <v>9.6678571428571725E-3</v>
      </c>
      <c r="R29" s="35">
        <f t="shared" si="6"/>
        <v>4.2658571428571428E-2</v>
      </c>
      <c r="S29" s="35">
        <f t="shared" si="6"/>
        <v>1.0758571428571426E-2</v>
      </c>
      <c r="T29">
        <v>0.17680000000000001</v>
      </c>
      <c r="U29">
        <v>-8.6999999999999994E-3</v>
      </c>
      <c r="V29">
        <v>2.3999999999999998E-3</v>
      </c>
      <c r="W29" s="35">
        <f t="shared" si="7"/>
        <v>1.7358571428571307E-2</v>
      </c>
      <c r="X29" s="35">
        <f t="shared" si="8"/>
        <v>1.3158571428571426E-2</v>
      </c>
      <c r="Y29" s="35">
        <f t="shared" si="8"/>
        <v>6.8585714285714274E-3</v>
      </c>
      <c r="Z29">
        <v>0.1454</v>
      </c>
      <c r="AA29">
        <v>2.4500000000000001E-2</v>
      </c>
      <c r="AB29">
        <v>2.06E-2</v>
      </c>
      <c r="AC29" s="35">
        <f t="shared" si="9"/>
        <v>2.8609285714285768E-2</v>
      </c>
      <c r="AD29" s="35">
        <f t="shared" si="10"/>
        <v>2.8958571428571427E-2</v>
      </c>
      <c r="AE29" s="35">
        <f t="shared" si="10"/>
        <v>2.5058571428571427E-2</v>
      </c>
      <c r="AF29">
        <v>0.21379999999999999</v>
      </c>
      <c r="AG29">
        <v>-3.32E-2</v>
      </c>
      <c r="AH29">
        <v>-1.01E-2</v>
      </c>
      <c r="AI29" s="35">
        <f t="shared" si="11"/>
        <v>1.1945714285714282E-2</v>
      </c>
      <c r="AJ29" s="35">
        <f t="shared" si="12"/>
        <v>3.765857142857143E-2</v>
      </c>
      <c r="AK29" s="35">
        <f t="shared" si="12"/>
        <v>1.4558571428571428E-2</v>
      </c>
      <c r="AL29">
        <v>0.19470000000000001</v>
      </c>
      <c r="AM29">
        <v>-2.8000000000000001E-2</v>
      </c>
      <c r="AN29">
        <v>-1E-3</v>
      </c>
      <c r="AO29" s="35">
        <f t="shared" si="13"/>
        <v>5.7021428571428501E-3</v>
      </c>
      <c r="AP29" s="35">
        <f t="shared" si="14"/>
        <v>3.2458571428571427E-2</v>
      </c>
      <c r="AQ29" s="35">
        <f t="shared" si="14"/>
        <v>3.4585714285714272E-3</v>
      </c>
      <c r="AR29">
        <v>0.2273</v>
      </c>
      <c r="AS29">
        <v>-3.8E-3</v>
      </c>
      <c r="AT29">
        <v>1.17E-2</v>
      </c>
      <c r="AU29" s="35">
        <f t="shared" si="15"/>
        <v>6.468999999999997E-2</v>
      </c>
      <c r="AV29" s="35">
        <f t="shared" si="16"/>
        <v>6.585714285714272E-4</v>
      </c>
      <c r="AW29" s="35">
        <f t="shared" si="16"/>
        <v>1.6158571428571428E-2</v>
      </c>
      <c r="AX29">
        <v>0.17899999999999999</v>
      </c>
      <c r="AY29">
        <v>-3.1699999999999999E-2</v>
      </c>
      <c r="AZ29">
        <v>1.2999999999999999E-3</v>
      </c>
      <c r="BA29" s="35">
        <f t="shared" si="17"/>
        <v>1.4652142857142891E-2</v>
      </c>
      <c r="BB29" s="35">
        <f t="shared" si="18"/>
        <v>3.6158571428571429E-2</v>
      </c>
      <c r="BC29" s="35">
        <f t="shared" si="18"/>
        <v>5.7585714285714271E-3</v>
      </c>
    </row>
    <row r="30" spans="1:55" ht="15">
      <c r="A30" s="1">
        <v>24</v>
      </c>
      <c r="B30">
        <v>0.2072</v>
      </c>
      <c r="C30">
        <v>-4.0099999999999997E-2</v>
      </c>
      <c r="D30">
        <v>7.9000000000000008E-3</v>
      </c>
      <c r="E30" s="34">
        <f t="shared" si="0"/>
        <v>8.4335714285715679E-3</v>
      </c>
      <c r="F30" s="34">
        <f t="shared" si="1"/>
        <v>6.3009999999999997E-2</v>
      </c>
      <c r="G30" s="34">
        <f t="shared" si="2"/>
        <v>1.2358571428571427E-2</v>
      </c>
      <c r="H30">
        <v>0.20030000000000001</v>
      </c>
      <c r="I30">
        <v>1.2999999999999999E-3</v>
      </c>
      <c r="J30">
        <v>-1.6899999999999998E-2</v>
      </c>
      <c r="K30" s="35">
        <f t="shared" si="3"/>
        <v>8.9178571428570608E-3</v>
      </c>
      <c r="L30" s="35">
        <f t="shared" si="4"/>
        <v>5.7585714285714271E-3</v>
      </c>
      <c r="M30" s="35">
        <f t="shared" si="4"/>
        <v>2.1358571428571425E-2</v>
      </c>
      <c r="N30">
        <v>0.21249999999999999</v>
      </c>
      <c r="O30">
        <v>-3.5999999999999997E-2</v>
      </c>
      <c r="P30">
        <v>-1.26E-2</v>
      </c>
      <c r="Q30" s="35">
        <f t="shared" si="5"/>
        <v>7.467857142857165E-3</v>
      </c>
      <c r="R30" s="35">
        <f t="shared" si="6"/>
        <v>4.0458571428571427E-2</v>
      </c>
      <c r="S30" s="35">
        <f t="shared" si="6"/>
        <v>1.7058571428571426E-2</v>
      </c>
      <c r="T30">
        <v>0.20419999999999999</v>
      </c>
      <c r="U30">
        <v>-3.4000000000000002E-2</v>
      </c>
      <c r="V30">
        <v>-1.3299999999999999E-2</v>
      </c>
      <c r="W30" s="35">
        <f t="shared" si="7"/>
        <v>1.0041428571428673E-2</v>
      </c>
      <c r="X30" s="35">
        <f t="shared" si="8"/>
        <v>3.8458571428571432E-2</v>
      </c>
      <c r="Y30" s="35">
        <f t="shared" si="8"/>
        <v>1.7758571428571426E-2</v>
      </c>
      <c r="Z30">
        <v>0.1004</v>
      </c>
      <c r="AA30">
        <v>1.44E-2</v>
      </c>
      <c r="AB30">
        <v>-1.6500000000000001E-2</v>
      </c>
      <c r="AC30" s="35">
        <f t="shared" si="9"/>
        <v>1.6390714285714231E-2</v>
      </c>
      <c r="AD30" s="35">
        <f t="shared" si="10"/>
        <v>1.8858571428571426E-2</v>
      </c>
      <c r="AE30" s="35">
        <f t="shared" si="10"/>
        <v>2.0958571428571427E-2</v>
      </c>
      <c r="AF30">
        <v>0.222</v>
      </c>
      <c r="AG30">
        <v>-3.9399999999999998E-2</v>
      </c>
      <c r="AH30">
        <v>-1.17E-2</v>
      </c>
      <c r="AI30" s="35">
        <f t="shared" si="11"/>
        <v>2.0145714285714295E-2</v>
      </c>
      <c r="AJ30" s="35">
        <f t="shared" si="12"/>
        <v>4.3858571428571427E-2</v>
      </c>
      <c r="AK30" s="35">
        <f t="shared" si="12"/>
        <v>1.6158571428571428E-2</v>
      </c>
      <c r="AL30">
        <v>0.2253</v>
      </c>
      <c r="AM30">
        <v>4.1000000000000003E-3</v>
      </c>
      <c r="AN30">
        <v>8.3999999999999995E-3</v>
      </c>
      <c r="AO30" s="35">
        <f t="shared" si="13"/>
        <v>2.4897857142857138E-2</v>
      </c>
      <c r="AP30" s="35">
        <f t="shared" si="14"/>
        <v>8.5585714285714275E-3</v>
      </c>
      <c r="AQ30" s="35">
        <f t="shared" si="14"/>
        <v>1.2858571428571428E-2</v>
      </c>
      <c r="AR30">
        <v>0.15970000000000001</v>
      </c>
      <c r="AS30">
        <v>8.5000000000000006E-3</v>
      </c>
      <c r="AT30">
        <v>-5.2499999999999998E-2</v>
      </c>
      <c r="AU30" s="35">
        <f t="shared" si="15"/>
        <v>2.9100000000000237E-3</v>
      </c>
      <c r="AV30" s="35">
        <f t="shared" si="16"/>
        <v>1.2958571428571427E-2</v>
      </c>
      <c r="AW30" s="35">
        <f t="shared" si="16"/>
        <v>5.6958571428571428E-2</v>
      </c>
      <c r="AX30">
        <v>0.1767</v>
      </c>
      <c r="AY30">
        <v>-5.0500000000000003E-2</v>
      </c>
      <c r="AZ30">
        <v>-5.4000000000000003E-3</v>
      </c>
      <c r="BA30" s="35">
        <f t="shared" si="17"/>
        <v>1.2352142857142895E-2</v>
      </c>
      <c r="BB30" s="35">
        <f t="shared" si="18"/>
        <v>5.4958571428571433E-2</v>
      </c>
      <c r="BC30" s="35">
        <f t="shared" si="18"/>
        <v>9.8585714285714283E-3</v>
      </c>
    </row>
    <row r="31" spans="1:55" ht="15">
      <c r="A31" s="1">
        <v>25</v>
      </c>
      <c r="B31">
        <v>0.2026</v>
      </c>
      <c r="C31">
        <v>-4.4699999999999997E-2</v>
      </c>
      <c r="D31">
        <v>1.23E-2</v>
      </c>
      <c r="E31" s="34">
        <f t="shared" si="0"/>
        <v>1.3033571428571561E-2</v>
      </c>
      <c r="F31" s="34">
        <f t="shared" si="1"/>
        <v>6.7610000000000003E-2</v>
      </c>
      <c r="G31" s="34">
        <f t="shared" si="2"/>
        <v>1.6758571428571428E-2</v>
      </c>
      <c r="H31">
        <v>0.17680000000000001</v>
      </c>
      <c r="I31">
        <v>-1.7500000000000002E-2</v>
      </c>
      <c r="J31">
        <v>-1.5100000000000001E-2</v>
      </c>
      <c r="K31" s="35">
        <f t="shared" si="3"/>
        <v>1.4582142857142932E-2</v>
      </c>
      <c r="L31" s="35">
        <f t="shared" si="4"/>
        <v>2.1958571428571428E-2</v>
      </c>
      <c r="M31" s="35">
        <f t="shared" si="4"/>
        <v>1.9558571428571429E-2</v>
      </c>
      <c r="N31">
        <v>0.21729999999999999</v>
      </c>
      <c r="O31">
        <v>-2.7E-2</v>
      </c>
      <c r="P31">
        <v>-1.6199999999999999E-2</v>
      </c>
      <c r="Q31" s="35">
        <f t="shared" si="5"/>
        <v>2.6678571428571662E-3</v>
      </c>
      <c r="R31" s="35">
        <f t="shared" si="6"/>
        <v>3.1458571428571426E-2</v>
      </c>
      <c r="S31" s="35">
        <f t="shared" si="6"/>
        <v>2.0658571428571425E-2</v>
      </c>
      <c r="T31">
        <v>0.21279999999999999</v>
      </c>
      <c r="U31">
        <v>-6.7000000000000002E-3</v>
      </c>
      <c r="V31">
        <v>-9.2999999999999992E-3</v>
      </c>
      <c r="W31" s="35">
        <f t="shared" si="7"/>
        <v>1.864142857142867E-2</v>
      </c>
      <c r="X31" s="35">
        <f t="shared" si="8"/>
        <v>1.1158571428571427E-2</v>
      </c>
      <c r="Y31" s="35">
        <f t="shared" si="8"/>
        <v>1.3758571428571426E-2</v>
      </c>
      <c r="Z31">
        <v>0.1416</v>
      </c>
      <c r="AA31">
        <v>-6.7599999999999993E-2</v>
      </c>
      <c r="AB31">
        <v>-1.5699999999999999E-2</v>
      </c>
      <c r="AC31" s="35">
        <f t="shared" si="9"/>
        <v>2.480928571428577E-2</v>
      </c>
      <c r="AD31" s="35">
        <f t="shared" si="10"/>
        <v>7.2058571428571416E-2</v>
      </c>
      <c r="AE31" s="35">
        <f t="shared" si="10"/>
        <v>2.0158571428571425E-2</v>
      </c>
      <c r="AF31">
        <v>0.2238</v>
      </c>
      <c r="AG31">
        <v>-3.2199999999999999E-2</v>
      </c>
      <c r="AH31">
        <v>-4.8999999999999998E-3</v>
      </c>
      <c r="AI31" s="35">
        <f t="shared" si="11"/>
        <v>2.1945714285714291E-2</v>
      </c>
      <c r="AJ31" s="35">
        <f t="shared" si="12"/>
        <v>3.6658571428571429E-2</v>
      </c>
      <c r="AK31" s="35">
        <f t="shared" si="12"/>
        <v>9.3585714285714279E-3</v>
      </c>
      <c r="AL31">
        <v>0.21840000000000001</v>
      </c>
      <c r="AM31">
        <v>3.8E-3</v>
      </c>
      <c r="AN31">
        <v>-8.8000000000000005E-3</v>
      </c>
      <c r="AO31" s="35">
        <f t="shared" si="13"/>
        <v>1.7997857142857149E-2</v>
      </c>
      <c r="AP31" s="35">
        <f t="shared" si="14"/>
        <v>8.2585714285714276E-3</v>
      </c>
      <c r="AQ31" s="35">
        <f t="shared" si="14"/>
        <v>1.3258571428571429E-2</v>
      </c>
      <c r="AR31">
        <v>0.1341</v>
      </c>
      <c r="AS31">
        <v>3.0099999999999998E-2</v>
      </c>
      <c r="AT31">
        <v>-3.2000000000000002E-3</v>
      </c>
      <c r="AU31" s="35">
        <f t="shared" si="15"/>
        <v>2.8510000000000035E-2</v>
      </c>
      <c r="AV31" s="35">
        <f t="shared" si="16"/>
        <v>3.4558571428571425E-2</v>
      </c>
      <c r="AW31" s="35">
        <f t="shared" si="16"/>
        <v>1.258571428571427E-3</v>
      </c>
      <c r="AX31">
        <v>0.17499999999999999</v>
      </c>
      <c r="AY31">
        <v>-0.05</v>
      </c>
      <c r="AZ31">
        <v>1.23E-2</v>
      </c>
      <c r="BA31" s="35">
        <f t="shared" si="17"/>
        <v>1.0652142857142888E-2</v>
      </c>
      <c r="BB31" s="35">
        <f t="shared" si="18"/>
        <v>5.4458571428571433E-2</v>
      </c>
      <c r="BC31" s="35">
        <f t="shared" si="18"/>
        <v>1.6758571428571428E-2</v>
      </c>
    </row>
    <row r="32" spans="1:55" ht="15">
      <c r="A32" s="1">
        <v>26</v>
      </c>
      <c r="B32">
        <v>0.22189999999999999</v>
      </c>
      <c r="C32">
        <v>-4.02E-2</v>
      </c>
      <c r="D32">
        <v>8.0999999999999996E-3</v>
      </c>
      <c r="E32" s="34">
        <f t="shared" si="0"/>
        <v>6.2664285714284229E-3</v>
      </c>
      <c r="F32" s="34">
        <f t="shared" si="1"/>
        <v>6.3109999999999999E-2</v>
      </c>
      <c r="G32" s="34">
        <f t="shared" si="2"/>
        <v>1.2558571428571426E-2</v>
      </c>
      <c r="H32">
        <v>0.19020000000000001</v>
      </c>
      <c r="I32">
        <v>-1.6299999999999999E-2</v>
      </c>
      <c r="J32">
        <v>-2.7300000000000001E-2</v>
      </c>
      <c r="K32" s="35">
        <f t="shared" si="3"/>
        <v>1.1821428571429371E-3</v>
      </c>
      <c r="L32" s="35">
        <f t="shared" si="4"/>
        <v>2.0758571428571425E-2</v>
      </c>
      <c r="M32" s="35">
        <f t="shared" si="4"/>
        <v>3.1758571428571428E-2</v>
      </c>
      <c r="N32">
        <v>0.21260000000000001</v>
      </c>
      <c r="O32">
        <v>-3.0599999999999999E-2</v>
      </c>
      <c r="P32">
        <v>-1.34E-2</v>
      </c>
      <c r="Q32" s="35">
        <f t="shared" si="5"/>
        <v>7.3678571428571482E-3</v>
      </c>
      <c r="R32" s="35">
        <f t="shared" si="6"/>
        <v>3.5058571428571425E-2</v>
      </c>
      <c r="S32" s="35">
        <f t="shared" si="6"/>
        <v>1.7858571428571429E-2</v>
      </c>
      <c r="T32">
        <v>0.19750000000000001</v>
      </c>
      <c r="U32">
        <v>-6.4999999999999997E-3</v>
      </c>
      <c r="V32">
        <v>-1.6999999999999999E-3</v>
      </c>
      <c r="W32" s="35">
        <f t="shared" si="7"/>
        <v>3.3414285714286895E-3</v>
      </c>
      <c r="X32" s="35">
        <f t="shared" si="8"/>
        <v>1.0958571428571427E-2</v>
      </c>
      <c r="Y32" s="35">
        <f t="shared" si="8"/>
        <v>2.7585714285714271E-3</v>
      </c>
      <c r="Z32">
        <v>0.1149</v>
      </c>
      <c r="AA32">
        <v>-3.1E-2</v>
      </c>
      <c r="AB32">
        <v>-1.2999999999999999E-3</v>
      </c>
      <c r="AC32" s="35">
        <f t="shared" si="9"/>
        <v>1.8907142857142317E-3</v>
      </c>
      <c r="AD32" s="35">
        <f t="shared" si="10"/>
        <v>3.545857142857143E-2</v>
      </c>
      <c r="AE32" s="35">
        <f t="shared" si="10"/>
        <v>3.1585714285714273E-3</v>
      </c>
      <c r="AF32">
        <v>0.22070000000000001</v>
      </c>
      <c r="AG32">
        <v>-3.5700000000000003E-2</v>
      </c>
      <c r="AH32">
        <v>-1.44E-2</v>
      </c>
      <c r="AI32" s="35">
        <f t="shared" si="11"/>
        <v>1.8845714285714299E-2</v>
      </c>
      <c r="AJ32" s="35">
        <f t="shared" si="12"/>
        <v>4.0158571428571432E-2</v>
      </c>
      <c r="AK32" s="35">
        <f t="shared" si="12"/>
        <v>1.8858571428571426E-2</v>
      </c>
      <c r="AL32">
        <v>0.20599999999999999</v>
      </c>
      <c r="AM32">
        <v>-1.09E-2</v>
      </c>
      <c r="AN32">
        <v>-4.1999999999999997E-3</v>
      </c>
      <c r="AO32" s="35">
        <f t="shared" si="13"/>
        <v>5.5978571428571267E-3</v>
      </c>
      <c r="AP32" s="35">
        <f t="shared" si="14"/>
        <v>1.5358571428571426E-2</v>
      </c>
      <c r="AQ32" s="35">
        <f t="shared" si="14"/>
        <v>2.5857142857142745E-4</v>
      </c>
      <c r="AR32">
        <v>0.1767</v>
      </c>
      <c r="AS32">
        <v>1.2999999999999999E-2</v>
      </c>
      <c r="AT32">
        <v>3.8E-3</v>
      </c>
      <c r="AU32" s="35">
        <f t="shared" si="15"/>
        <v>1.4089999999999964E-2</v>
      </c>
      <c r="AV32" s="35">
        <f t="shared" si="16"/>
        <v>1.7458571428571427E-2</v>
      </c>
      <c r="AW32" s="35">
        <f t="shared" si="16"/>
        <v>8.2585714285714276E-3</v>
      </c>
      <c r="AX32">
        <v>0.16650000000000001</v>
      </c>
      <c r="AY32">
        <v>-2.4799999999999999E-2</v>
      </c>
      <c r="AZ32">
        <v>2.6599999999999999E-2</v>
      </c>
      <c r="BA32" s="35">
        <f t="shared" si="17"/>
        <v>2.152142857142908E-3</v>
      </c>
      <c r="BB32" s="35">
        <f t="shared" si="18"/>
        <v>2.9258571428571425E-2</v>
      </c>
      <c r="BC32" s="35">
        <f t="shared" si="18"/>
        <v>3.1058571428571425E-2</v>
      </c>
    </row>
    <row r="33" spans="1:55" ht="15">
      <c r="A33" s="1">
        <v>27</v>
      </c>
      <c r="B33">
        <v>0.2152</v>
      </c>
      <c r="C33">
        <v>-5.62E-2</v>
      </c>
      <c r="D33">
        <v>8.3999999999999995E-3</v>
      </c>
      <c r="E33" s="34">
        <f t="shared" si="0"/>
        <v>4.3357142857156084E-4</v>
      </c>
      <c r="F33" s="34">
        <f t="shared" si="1"/>
        <v>7.911E-2</v>
      </c>
      <c r="G33" s="34">
        <f t="shared" si="2"/>
        <v>1.2858571428571428E-2</v>
      </c>
      <c r="H33">
        <v>0.17119999999999999</v>
      </c>
      <c r="I33">
        <v>-9.4000000000000004E-3</v>
      </c>
      <c r="J33">
        <v>-5.4000000000000003E-3</v>
      </c>
      <c r="K33" s="35">
        <f t="shared" si="3"/>
        <v>2.0182142857142954E-2</v>
      </c>
      <c r="L33" s="35">
        <f t="shared" si="4"/>
        <v>1.3858571428571428E-2</v>
      </c>
      <c r="M33" s="35">
        <f t="shared" si="4"/>
        <v>9.8585714285714283E-3</v>
      </c>
      <c r="N33">
        <v>0.2152</v>
      </c>
      <c r="O33">
        <v>-4.58E-2</v>
      </c>
      <c r="P33">
        <v>-1.7899999999999999E-2</v>
      </c>
      <c r="Q33" s="35">
        <f t="shared" si="5"/>
        <v>4.767857142857157E-3</v>
      </c>
      <c r="R33" s="35">
        <f t="shared" si="6"/>
        <v>5.025857142857143E-2</v>
      </c>
      <c r="S33" s="35">
        <f t="shared" si="6"/>
        <v>2.2358571428571426E-2</v>
      </c>
      <c r="T33">
        <v>0.16370000000000001</v>
      </c>
      <c r="U33">
        <v>-2.4E-2</v>
      </c>
      <c r="V33">
        <v>9.1999999999999998E-3</v>
      </c>
      <c r="W33" s="35">
        <f t="shared" si="7"/>
        <v>3.0458571428571307E-2</v>
      </c>
      <c r="X33" s="35">
        <f t="shared" si="8"/>
        <v>2.8458571428571427E-2</v>
      </c>
      <c r="Y33" s="35">
        <f t="shared" si="8"/>
        <v>1.3658571428571426E-2</v>
      </c>
      <c r="Z33">
        <v>0.12130000000000001</v>
      </c>
      <c r="AA33">
        <v>-2.4400000000000002E-2</v>
      </c>
      <c r="AB33">
        <v>2.1700000000000001E-2</v>
      </c>
      <c r="AC33" s="35">
        <f t="shared" si="9"/>
        <v>4.5092857142857712E-3</v>
      </c>
      <c r="AD33" s="35">
        <f t="shared" si="10"/>
        <v>2.8858571428571428E-2</v>
      </c>
      <c r="AE33" s="35">
        <f t="shared" si="10"/>
        <v>2.6158571428571427E-2</v>
      </c>
      <c r="AF33">
        <v>0.2094</v>
      </c>
      <c r="AG33">
        <v>-3.2300000000000002E-2</v>
      </c>
      <c r="AH33">
        <v>-5.1999999999999998E-3</v>
      </c>
      <c r="AI33" s="35">
        <f t="shared" si="11"/>
        <v>7.5457142857142945E-3</v>
      </c>
      <c r="AJ33" s="35">
        <f t="shared" si="12"/>
        <v>3.6758571428571432E-2</v>
      </c>
      <c r="AK33" s="35">
        <f t="shared" si="12"/>
        <v>9.6585714285714261E-3</v>
      </c>
      <c r="AL33">
        <v>0.22109999999999999</v>
      </c>
      <c r="AM33">
        <v>-1.67E-2</v>
      </c>
      <c r="AN33">
        <v>-8.6E-3</v>
      </c>
      <c r="AO33" s="35">
        <f t="shared" si="13"/>
        <v>2.0697857142857129E-2</v>
      </c>
      <c r="AP33" s="35">
        <f t="shared" si="14"/>
        <v>2.1158571428571426E-2</v>
      </c>
      <c r="AQ33" s="35">
        <f t="shared" si="14"/>
        <v>1.3058571428571426E-2</v>
      </c>
      <c r="AR33">
        <v>0.15140000000000001</v>
      </c>
      <c r="AS33">
        <v>4.5499999999999999E-2</v>
      </c>
      <c r="AT33">
        <v>5.7000000000000002E-3</v>
      </c>
      <c r="AU33" s="35">
        <f t="shared" si="15"/>
        <v>1.1210000000000025E-2</v>
      </c>
      <c r="AV33" s="35">
        <f t="shared" si="16"/>
        <v>4.9958571428571429E-2</v>
      </c>
      <c r="AW33" s="35">
        <f t="shared" si="16"/>
        <v>1.0158571428571427E-2</v>
      </c>
      <c r="AX33">
        <v>0.1938</v>
      </c>
      <c r="AY33">
        <v>-1.4800000000000001E-2</v>
      </c>
      <c r="AZ33">
        <v>9.1999999999999998E-3</v>
      </c>
      <c r="BA33" s="35">
        <f t="shared" si="17"/>
        <v>2.9452142857142899E-2</v>
      </c>
      <c r="BB33" s="35">
        <f t="shared" si="18"/>
        <v>1.9258571428571427E-2</v>
      </c>
      <c r="BC33" s="35">
        <f t="shared" si="18"/>
        <v>1.3658571428571426E-2</v>
      </c>
    </row>
    <row r="34" spans="1:55" ht="15">
      <c r="A34" s="1">
        <v>28</v>
      </c>
      <c r="B34">
        <v>0.2044</v>
      </c>
      <c r="C34">
        <v>-6.9400000000000003E-2</v>
      </c>
      <c r="D34">
        <v>0.01</v>
      </c>
      <c r="E34" s="34">
        <f t="shared" si="0"/>
        <v>1.1233571428571565E-2</v>
      </c>
      <c r="F34" s="34">
        <f t="shared" si="1"/>
        <v>9.2310000000000003E-2</v>
      </c>
      <c r="G34" s="34">
        <f t="shared" si="2"/>
        <v>1.4458571428571428E-2</v>
      </c>
      <c r="H34">
        <v>0.17730000000000001</v>
      </c>
      <c r="I34">
        <v>-2.1299999999999999E-2</v>
      </c>
      <c r="J34">
        <v>-2.3199999999999998E-2</v>
      </c>
      <c r="K34" s="35">
        <f t="shared" si="3"/>
        <v>1.4082142857142932E-2</v>
      </c>
      <c r="L34" s="35">
        <f t="shared" si="4"/>
        <v>2.5758571428571426E-2</v>
      </c>
      <c r="M34" s="35">
        <f t="shared" si="4"/>
        <v>2.7658571428571425E-2</v>
      </c>
      <c r="N34">
        <v>0.22009999999999999</v>
      </c>
      <c r="O34">
        <v>-2.3800000000000002E-2</v>
      </c>
      <c r="P34">
        <v>-4.0000000000000002E-4</v>
      </c>
      <c r="Q34" s="35">
        <f t="shared" si="5"/>
        <v>1.3214285714283069E-4</v>
      </c>
      <c r="R34" s="35">
        <f t="shared" si="6"/>
        <v>2.8258571428571428E-2</v>
      </c>
      <c r="S34" s="35">
        <f t="shared" si="6"/>
        <v>4.058571428571427E-3</v>
      </c>
      <c r="T34">
        <v>0.20680000000000001</v>
      </c>
      <c r="U34">
        <v>-8.0999999999999996E-3</v>
      </c>
      <c r="V34">
        <v>-4.3E-3</v>
      </c>
      <c r="W34" s="35">
        <f t="shared" si="7"/>
        <v>1.2641428571428692E-2</v>
      </c>
      <c r="X34" s="35">
        <f t="shared" si="8"/>
        <v>1.2558571428571426E-2</v>
      </c>
      <c r="Y34" s="35">
        <f t="shared" si="8"/>
        <v>1.5857142857142719E-4</v>
      </c>
      <c r="Z34">
        <v>0.14710000000000001</v>
      </c>
      <c r="AA34">
        <v>2.92E-2</v>
      </c>
      <c r="AB34">
        <v>2.75E-2</v>
      </c>
      <c r="AC34" s="35">
        <f t="shared" si="9"/>
        <v>3.0309285714285775E-2</v>
      </c>
      <c r="AD34" s="35">
        <f t="shared" si="10"/>
        <v>3.3658571428571427E-2</v>
      </c>
      <c r="AE34" s="35">
        <f t="shared" si="10"/>
        <v>3.1958571428571426E-2</v>
      </c>
      <c r="AF34">
        <v>0.21759999999999999</v>
      </c>
      <c r="AG34">
        <v>-3.4500000000000003E-2</v>
      </c>
      <c r="AH34">
        <v>-7.4000000000000003E-3</v>
      </c>
      <c r="AI34" s="35">
        <f t="shared" si="11"/>
        <v>1.574571428571428E-2</v>
      </c>
      <c r="AJ34" s="35">
        <f t="shared" si="12"/>
        <v>3.8958571428571433E-2</v>
      </c>
      <c r="AK34" s="35">
        <f t="shared" si="12"/>
        <v>1.1858571428571427E-2</v>
      </c>
      <c r="AL34">
        <v>0.2039</v>
      </c>
      <c r="AM34">
        <v>-8.9999999999999993E-3</v>
      </c>
      <c r="AN34">
        <v>-1.2500000000000001E-2</v>
      </c>
      <c r="AO34" s="35">
        <f t="shared" si="13"/>
        <v>3.4978571428571359E-3</v>
      </c>
      <c r="AP34" s="35">
        <f t="shared" si="14"/>
        <v>1.3458571428571427E-2</v>
      </c>
      <c r="AQ34" s="35">
        <f t="shared" si="14"/>
        <v>1.6958571428571427E-2</v>
      </c>
      <c r="AR34">
        <v>0.13469999999999999</v>
      </c>
      <c r="AS34">
        <v>-9.7000000000000003E-3</v>
      </c>
      <c r="AT34">
        <v>2.3E-3</v>
      </c>
      <c r="AU34" s="35">
        <f t="shared" si="15"/>
        <v>2.7910000000000046E-2</v>
      </c>
      <c r="AV34" s="35">
        <f t="shared" si="16"/>
        <v>1.4158571428571427E-2</v>
      </c>
      <c r="AW34" s="35">
        <f t="shared" si="16"/>
        <v>6.7585714285714272E-3</v>
      </c>
      <c r="AX34">
        <v>0.1489</v>
      </c>
      <c r="AY34">
        <v>8.9999999999999993E-3</v>
      </c>
      <c r="AZ34">
        <v>-1.77E-2</v>
      </c>
      <c r="BA34" s="35">
        <f t="shared" si="17"/>
        <v>1.5447857142857097E-2</v>
      </c>
      <c r="BB34" s="35">
        <f t="shared" si="18"/>
        <v>1.3458571428571427E-2</v>
      </c>
      <c r="BC34" s="35">
        <f t="shared" si="18"/>
        <v>2.2158571428571427E-2</v>
      </c>
    </row>
    <row r="35" spans="1:55" ht="15">
      <c r="A35" s="1">
        <v>29</v>
      </c>
      <c r="B35">
        <v>0.1925</v>
      </c>
      <c r="C35">
        <v>-5.3600000000000002E-2</v>
      </c>
      <c r="D35">
        <v>5.0000000000000001E-3</v>
      </c>
      <c r="E35" s="34">
        <f t="shared" si="0"/>
        <v>2.3133571428571559E-2</v>
      </c>
      <c r="F35" s="34">
        <f t="shared" si="1"/>
        <v>7.6509999999999995E-2</v>
      </c>
      <c r="G35" s="34">
        <f t="shared" si="2"/>
        <v>9.4585714285714273E-3</v>
      </c>
      <c r="H35">
        <v>0.17799999999999999</v>
      </c>
      <c r="I35">
        <v>-2.52E-2</v>
      </c>
      <c r="J35">
        <v>-2.3900000000000001E-2</v>
      </c>
      <c r="K35" s="35">
        <f t="shared" si="3"/>
        <v>1.3382142857142953E-2</v>
      </c>
      <c r="L35" s="35">
        <f t="shared" si="4"/>
        <v>2.9658571428571427E-2</v>
      </c>
      <c r="M35" s="35">
        <f t="shared" si="4"/>
        <v>2.8358571428571427E-2</v>
      </c>
      <c r="N35">
        <v>0.21909999999999999</v>
      </c>
      <c r="O35">
        <v>-3.1899999999999998E-2</v>
      </c>
      <c r="P35">
        <v>5.0000000000000001E-4</v>
      </c>
      <c r="Q35" s="35">
        <f t="shared" si="5"/>
        <v>8.6785714285717019E-4</v>
      </c>
      <c r="R35" s="35">
        <f t="shared" si="6"/>
        <v>3.6358571428571428E-2</v>
      </c>
      <c r="S35" s="35">
        <f t="shared" si="6"/>
        <v>4.9585714285714268E-3</v>
      </c>
      <c r="T35">
        <v>0.1986</v>
      </c>
      <c r="U35">
        <v>-2.8899999999999999E-2</v>
      </c>
      <c r="V35">
        <v>-4.7999999999999996E-3</v>
      </c>
      <c r="W35" s="35">
        <f t="shared" si="7"/>
        <v>4.4414285714286794E-3</v>
      </c>
      <c r="X35" s="35">
        <f t="shared" si="8"/>
        <v>3.3358571428571425E-2</v>
      </c>
      <c r="Y35" s="35">
        <f t="shared" si="8"/>
        <v>9.2585714285714268E-3</v>
      </c>
      <c r="Z35">
        <v>0.12920000000000001</v>
      </c>
      <c r="AA35">
        <v>-4.0399999999999998E-2</v>
      </c>
      <c r="AB35">
        <v>2.5000000000000001E-3</v>
      </c>
      <c r="AC35" s="35">
        <f t="shared" si="9"/>
        <v>1.2409285714285775E-2</v>
      </c>
      <c r="AD35" s="35">
        <f t="shared" si="10"/>
        <v>4.4858571428571428E-2</v>
      </c>
      <c r="AE35" s="35">
        <f t="shared" si="10"/>
        <v>6.9585714285714268E-3</v>
      </c>
      <c r="AF35">
        <v>0.23380000000000001</v>
      </c>
      <c r="AG35">
        <v>-3.7600000000000001E-2</v>
      </c>
      <c r="AH35">
        <v>-9.2999999999999992E-3</v>
      </c>
      <c r="AI35" s="35">
        <f t="shared" si="11"/>
        <v>3.1945714285714299E-2</v>
      </c>
      <c r="AJ35" s="35">
        <f t="shared" si="12"/>
        <v>4.2058571428571431E-2</v>
      </c>
      <c r="AK35" s="35">
        <f t="shared" si="12"/>
        <v>1.3758571428571426E-2</v>
      </c>
      <c r="AL35">
        <v>0.2112</v>
      </c>
      <c r="AM35">
        <v>-3.8999999999999998E-3</v>
      </c>
      <c r="AN35">
        <v>-7.1000000000000004E-3</v>
      </c>
      <c r="AO35" s="35">
        <f t="shared" si="13"/>
        <v>1.0797857142857137E-2</v>
      </c>
      <c r="AP35" s="35">
        <f t="shared" si="14"/>
        <v>5.5857142857142737E-4</v>
      </c>
      <c r="AQ35" s="35">
        <f t="shared" si="14"/>
        <v>1.1558571428571428E-2</v>
      </c>
      <c r="AR35">
        <v>0.1938</v>
      </c>
      <c r="AS35">
        <v>-3.49E-2</v>
      </c>
      <c r="AT35">
        <v>5.1000000000000004E-3</v>
      </c>
      <c r="AU35" s="35">
        <f t="shared" si="15"/>
        <v>3.1189999999999968E-2</v>
      </c>
      <c r="AV35" s="35">
        <f t="shared" si="16"/>
        <v>3.935857142857143E-2</v>
      </c>
      <c r="AW35" s="35">
        <f t="shared" si="16"/>
        <v>9.5585714285714267E-3</v>
      </c>
      <c r="AX35">
        <v>0.12920000000000001</v>
      </c>
      <c r="AY35">
        <v>-4.8999999999999998E-3</v>
      </c>
      <c r="AZ35">
        <v>8.5000000000000006E-3</v>
      </c>
      <c r="BA35" s="35">
        <f t="shared" si="17"/>
        <v>3.5147857142857092E-2</v>
      </c>
      <c r="BB35" s="35">
        <f t="shared" si="18"/>
        <v>9.3585714285714279E-3</v>
      </c>
      <c r="BC35" s="35">
        <f t="shared" si="18"/>
        <v>1.2958571428571427E-2</v>
      </c>
    </row>
    <row r="36" spans="1:55" ht="15">
      <c r="A36" s="1">
        <v>30</v>
      </c>
      <c r="B36">
        <v>0.20680000000000001</v>
      </c>
      <c r="C36">
        <v>-4.1700000000000001E-2</v>
      </c>
      <c r="D36">
        <v>8.2000000000000007E-3</v>
      </c>
      <c r="E36" s="34">
        <f t="shared" si="0"/>
        <v>8.8335714285715516E-3</v>
      </c>
      <c r="F36" s="34">
        <f t="shared" si="1"/>
        <v>6.4610000000000001E-2</v>
      </c>
      <c r="G36" s="34">
        <f t="shared" si="2"/>
        <v>1.2658571428571429E-2</v>
      </c>
      <c r="H36">
        <v>0.17760000000000001</v>
      </c>
      <c r="I36">
        <v>-1.5599999999999999E-2</v>
      </c>
      <c r="J36">
        <v>-7.6E-3</v>
      </c>
      <c r="K36" s="35">
        <f t="shared" si="3"/>
        <v>1.3782142857142937E-2</v>
      </c>
      <c r="L36" s="35">
        <f t="shared" si="4"/>
        <v>2.0058571428571426E-2</v>
      </c>
      <c r="M36" s="35">
        <f t="shared" si="4"/>
        <v>1.2058571428571427E-2</v>
      </c>
      <c r="N36">
        <v>0.21909999999999999</v>
      </c>
      <c r="O36">
        <v>-2.9600000000000001E-2</v>
      </c>
      <c r="P36">
        <v>5.4999999999999997E-3</v>
      </c>
      <c r="Q36" s="35">
        <f t="shared" si="5"/>
        <v>8.6785714285717019E-4</v>
      </c>
      <c r="R36" s="35">
        <f t="shared" si="6"/>
        <v>3.4058571428571431E-2</v>
      </c>
      <c r="S36" s="35">
        <f t="shared" si="6"/>
        <v>9.9585714285714277E-3</v>
      </c>
      <c r="T36">
        <v>0.16450000000000001</v>
      </c>
      <c r="U36">
        <v>-4.4499999999999998E-2</v>
      </c>
      <c r="V36">
        <v>-8.0000000000000004E-4</v>
      </c>
      <c r="W36" s="35">
        <f t="shared" si="7"/>
        <v>2.9658571428571312E-2</v>
      </c>
      <c r="X36" s="35">
        <f t="shared" si="8"/>
        <v>4.8958571428571428E-2</v>
      </c>
      <c r="Y36" s="35">
        <f t="shared" si="8"/>
        <v>3.6585714285714273E-3</v>
      </c>
      <c r="Z36">
        <v>0.1109</v>
      </c>
      <c r="AA36">
        <v>-2.1399999999999999E-2</v>
      </c>
      <c r="AB36">
        <v>1.4E-3</v>
      </c>
      <c r="AC36" s="35">
        <f t="shared" si="9"/>
        <v>5.8907142857142353E-3</v>
      </c>
      <c r="AD36" s="35">
        <f t="shared" si="10"/>
        <v>2.5858571428571425E-2</v>
      </c>
      <c r="AE36" s="35">
        <f t="shared" si="10"/>
        <v>5.8585714285714274E-3</v>
      </c>
      <c r="AF36">
        <v>0.2303</v>
      </c>
      <c r="AG36">
        <v>-3.9300000000000002E-2</v>
      </c>
      <c r="AH36">
        <v>-1.24E-2</v>
      </c>
      <c r="AI36" s="35">
        <f t="shared" si="11"/>
        <v>2.8445714285714296E-2</v>
      </c>
      <c r="AJ36" s="35">
        <f t="shared" si="12"/>
        <v>4.3758571428571431E-2</v>
      </c>
      <c r="AK36" s="35">
        <f t="shared" si="12"/>
        <v>1.6858571428571428E-2</v>
      </c>
      <c r="AL36">
        <v>0.21560000000000001</v>
      </c>
      <c r="AM36">
        <v>-4.1000000000000003E-3</v>
      </c>
      <c r="AN36">
        <v>-2.3999999999999998E-3</v>
      </c>
      <c r="AO36" s="35">
        <f t="shared" si="13"/>
        <v>1.5197857142857152E-2</v>
      </c>
      <c r="AP36" s="35">
        <f t="shared" si="14"/>
        <v>3.5857142857142685E-4</v>
      </c>
      <c r="AQ36" s="35">
        <f t="shared" si="14"/>
        <v>2.0585714285714274E-3</v>
      </c>
      <c r="AR36">
        <v>0.21160000000000001</v>
      </c>
      <c r="AS36">
        <v>-1.26E-2</v>
      </c>
      <c r="AT36">
        <v>5.8999999999999999E-3</v>
      </c>
      <c r="AU36" s="35">
        <f t="shared" si="15"/>
        <v>4.8989999999999978E-2</v>
      </c>
      <c r="AV36" s="35">
        <f t="shared" si="16"/>
        <v>1.7058571428571426E-2</v>
      </c>
      <c r="AW36" s="35">
        <f t="shared" si="16"/>
        <v>1.0358571428571427E-2</v>
      </c>
      <c r="AX36">
        <v>0.15229999999999999</v>
      </c>
      <c r="AY36">
        <v>-1.1999999999999999E-3</v>
      </c>
      <c r="AZ36">
        <v>1.5100000000000001E-2</v>
      </c>
      <c r="BA36" s="35">
        <f t="shared" si="17"/>
        <v>1.204785714285711E-2</v>
      </c>
      <c r="BB36" s="35">
        <f t="shared" si="18"/>
        <v>3.2585714285714275E-3</v>
      </c>
      <c r="BC36" s="35">
        <f t="shared" si="18"/>
        <v>1.9558571428571429E-2</v>
      </c>
    </row>
    <row r="37" spans="1:55" ht="15">
      <c r="A37" s="1">
        <v>31</v>
      </c>
      <c r="B37">
        <v>0.2137</v>
      </c>
      <c r="C37">
        <v>-3.1199999999999999E-2</v>
      </c>
      <c r="D37">
        <v>1.5900000000000001E-2</v>
      </c>
      <c r="E37" s="34">
        <f t="shared" si="0"/>
        <v>1.9335714285715622E-3</v>
      </c>
      <c r="F37" s="34">
        <f t="shared" si="1"/>
        <v>5.4109999999999998E-2</v>
      </c>
      <c r="G37" s="34">
        <f t="shared" si="2"/>
        <v>2.0358571428571427E-2</v>
      </c>
      <c r="H37">
        <v>0.18290000000000001</v>
      </c>
      <c r="I37">
        <v>-1.67E-2</v>
      </c>
      <c r="J37">
        <v>-5.7000000000000002E-3</v>
      </c>
      <c r="K37" s="35">
        <f t="shared" si="3"/>
        <v>8.482142857142938E-3</v>
      </c>
      <c r="L37" s="35">
        <f t="shared" si="4"/>
        <v>2.1158571428571426E-2</v>
      </c>
      <c r="M37" s="35">
        <f t="shared" si="4"/>
        <v>1.0158571428571427E-2</v>
      </c>
      <c r="N37">
        <v>0.2021</v>
      </c>
      <c r="O37">
        <v>-1.3599999999999999E-2</v>
      </c>
      <c r="P37">
        <v>2.9999999999999997E-4</v>
      </c>
      <c r="Q37" s="35">
        <f t="shared" si="5"/>
        <v>1.7867857142857158E-2</v>
      </c>
      <c r="R37" s="35">
        <f t="shared" si="6"/>
        <v>1.8058571428571427E-2</v>
      </c>
      <c r="S37" s="35">
        <f t="shared" si="6"/>
        <v>4.7585714285714271E-3</v>
      </c>
      <c r="T37">
        <v>0.1777</v>
      </c>
      <c r="U37">
        <v>-2.3400000000000001E-2</v>
      </c>
      <c r="V37">
        <v>1.5E-3</v>
      </c>
      <c r="W37" s="35">
        <f t="shared" si="7"/>
        <v>1.6458571428571322E-2</v>
      </c>
      <c r="X37" s="35">
        <f t="shared" si="8"/>
        <v>2.7858571428571427E-2</v>
      </c>
      <c r="Y37" s="35">
        <f t="shared" si="8"/>
        <v>5.9585714285714277E-3</v>
      </c>
      <c r="Z37">
        <v>0.114</v>
      </c>
      <c r="AA37">
        <v>3.0700000000000002E-2</v>
      </c>
      <c r="AB37">
        <v>-4.4000000000000003E-3</v>
      </c>
      <c r="AC37" s="35">
        <f t="shared" si="9"/>
        <v>2.7907142857142297E-3</v>
      </c>
      <c r="AD37" s="35">
        <f t="shared" si="10"/>
        <v>3.5158571428571428E-2</v>
      </c>
      <c r="AE37" s="35">
        <f t="shared" si="10"/>
        <v>5.8571428571426928E-5</v>
      </c>
      <c r="AF37">
        <v>0.22589999999999999</v>
      </c>
      <c r="AG37">
        <v>-0.04</v>
      </c>
      <c r="AH37">
        <v>-8.0999999999999996E-3</v>
      </c>
      <c r="AI37" s="35">
        <f t="shared" si="11"/>
        <v>2.4045714285714281E-2</v>
      </c>
      <c r="AJ37" s="35">
        <f t="shared" si="12"/>
        <v>4.4458571428571431E-2</v>
      </c>
      <c r="AK37" s="35">
        <f t="shared" si="12"/>
        <v>1.2558571428571426E-2</v>
      </c>
      <c r="AL37">
        <v>0.2026</v>
      </c>
      <c r="AM37">
        <v>2E-3</v>
      </c>
      <c r="AN37">
        <v>-9.9000000000000008E-3</v>
      </c>
      <c r="AO37" s="35">
        <f t="shared" si="13"/>
        <v>2.1978571428571403E-3</v>
      </c>
      <c r="AP37" s="35">
        <f t="shared" si="14"/>
        <v>6.4585714285714272E-3</v>
      </c>
      <c r="AQ37" s="35">
        <f t="shared" si="14"/>
        <v>1.4358571428571429E-2</v>
      </c>
      <c r="AR37">
        <v>0.1915</v>
      </c>
      <c r="AS37">
        <v>6.0000000000000001E-3</v>
      </c>
      <c r="AT37">
        <v>2.92E-2</v>
      </c>
      <c r="AU37" s="35">
        <f t="shared" si="15"/>
        <v>2.8889999999999971E-2</v>
      </c>
      <c r="AV37" s="35">
        <f t="shared" si="16"/>
        <v>1.0458571428571428E-2</v>
      </c>
      <c r="AW37" s="35">
        <f t="shared" si="16"/>
        <v>3.3658571428571427E-2</v>
      </c>
      <c r="AX37">
        <v>0.13719999999999999</v>
      </c>
      <c r="AY37">
        <v>-1.6299999999999999E-2</v>
      </c>
      <c r="AZ37">
        <v>1.6500000000000001E-2</v>
      </c>
      <c r="BA37" s="35">
        <f t="shared" si="17"/>
        <v>2.7147857142857112E-2</v>
      </c>
      <c r="BB37" s="35">
        <f t="shared" si="18"/>
        <v>2.0758571428571425E-2</v>
      </c>
      <c r="BC37" s="35">
        <f t="shared" si="18"/>
        <v>2.0958571428571427E-2</v>
      </c>
    </row>
    <row r="38" spans="1:55" ht="15">
      <c r="A38" s="1">
        <v>32</v>
      </c>
      <c r="B38">
        <v>0.2114</v>
      </c>
      <c r="C38">
        <v>-2.0199999999999999E-2</v>
      </c>
      <c r="D38">
        <v>9.9000000000000008E-3</v>
      </c>
      <c r="E38" s="34">
        <f t="shared" si="0"/>
        <v>4.2335714285715587E-3</v>
      </c>
      <c r="F38" s="34">
        <f t="shared" si="1"/>
        <v>2.7100000000000006E-3</v>
      </c>
      <c r="G38" s="34">
        <f t="shared" si="2"/>
        <v>1.4358571428571429E-2</v>
      </c>
      <c r="H38">
        <v>0.1757</v>
      </c>
      <c r="I38">
        <v>-2.8299999999999999E-2</v>
      </c>
      <c r="J38">
        <v>1.3899999999999999E-2</v>
      </c>
      <c r="K38" s="35">
        <f t="shared" si="3"/>
        <v>1.568214285714295E-2</v>
      </c>
      <c r="L38" s="35">
        <f t="shared" si="4"/>
        <v>3.2758571428571429E-2</v>
      </c>
      <c r="M38" s="35">
        <f t="shared" si="4"/>
        <v>1.8358571428571425E-2</v>
      </c>
      <c r="N38">
        <v>0.21199999999999999</v>
      </c>
      <c r="O38">
        <v>-2.3E-2</v>
      </c>
      <c r="P38">
        <v>-1.06E-2</v>
      </c>
      <c r="Q38" s="35">
        <f t="shared" si="5"/>
        <v>7.9678571428571654E-3</v>
      </c>
      <c r="R38" s="35">
        <f t="shared" si="6"/>
        <v>2.7458571428571426E-2</v>
      </c>
      <c r="S38" s="35">
        <f t="shared" si="6"/>
        <v>1.5058571428571428E-2</v>
      </c>
      <c r="T38">
        <v>0.20230000000000001</v>
      </c>
      <c r="U38">
        <v>1.1000000000000001E-3</v>
      </c>
      <c r="V38">
        <v>-1.1900000000000001E-2</v>
      </c>
      <c r="W38" s="35">
        <f t="shared" si="7"/>
        <v>8.1414285714286883E-3</v>
      </c>
      <c r="X38" s="35">
        <f t="shared" si="8"/>
        <v>5.5585714285714275E-3</v>
      </c>
      <c r="Y38" s="35">
        <f t="shared" si="8"/>
        <v>1.6358571428571427E-2</v>
      </c>
      <c r="Z38">
        <v>0.1258</v>
      </c>
      <c r="AA38">
        <v>1.1299999999999999E-2</v>
      </c>
      <c r="AB38">
        <v>1.17E-2</v>
      </c>
      <c r="AC38" s="35">
        <f t="shared" si="9"/>
        <v>9.0092857142857613E-3</v>
      </c>
      <c r="AD38" s="35">
        <f t="shared" si="10"/>
        <v>1.5758571428571427E-2</v>
      </c>
      <c r="AE38" s="35">
        <f t="shared" si="10"/>
        <v>1.6158571428571428E-2</v>
      </c>
      <c r="AF38">
        <v>0.2281</v>
      </c>
      <c r="AG38">
        <v>-3.5400000000000001E-2</v>
      </c>
      <c r="AH38">
        <v>-1.77E-2</v>
      </c>
      <c r="AI38" s="35">
        <f t="shared" si="11"/>
        <v>2.6245714285714289E-2</v>
      </c>
      <c r="AJ38" s="35">
        <f t="shared" si="12"/>
        <v>3.9858571428571431E-2</v>
      </c>
      <c r="AK38" s="35">
        <f t="shared" si="12"/>
        <v>2.2158571428571427E-2</v>
      </c>
      <c r="AL38">
        <v>0.19040000000000001</v>
      </c>
      <c r="AM38">
        <v>3.8999999999999998E-3</v>
      </c>
      <c r="AN38">
        <v>-1.1999999999999999E-3</v>
      </c>
      <c r="AO38" s="35">
        <f t="shared" si="13"/>
        <v>1.0002142857142848E-2</v>
      </c>
      <c r="AP38" s="35">
        <f t="shared" si="14"/>
        <v>8.358571428571427E-3</v>
      </c>
      <c r="AQ38" s="35">
        <f t="shared" si="14"/>
        <v>3.2585714285714275E-3</v>
      </c>
      <c r="AR38">
        <v>0.13700000000000001</v>
      </c>
      <c r="AS38">
        <v>2.8899999999999999E-2</v>
      </c>
      <c r="AT38">
        <v>-4.3700000000000003E-2</v>
      </c>
      <c r="AU38" s="35">
        <f t="shared" si="15"/>
        <v>2.5610000000000022E-2</v>
      </c>
      <c r="AV38" s="35">
        <f t="shared" si="16"/>
        <v>3.3358571428571425E-2</v>
      </c>
      <c r="AW38" s="35">
        <f t="shared" si="16"/>
        <v>4.8158571428571433E-2</v>
      </c>
      <c r="AX38">
        <v>0.15720000000000001</v>
      </c>
      <c r="AY38">
        <v>-8.2000000000000007E-3</v>
      </c>
      <c r="AZ38">
        <v>2.9999999999999997E-4</v>
      </c>
      <c r="BA38" s="35">
        <f t="shared" si="17"/>
        <v>7.1478571428570947E-3</v>
      </c>
      <c r="BB38" s="35">
        <f t="shared" si="18"/>
        <v>1.2658571428571429E-2</v>
      </c>
      <c r="BC38" s="35">
        <f t="shared" si="18"/>
        <v>4.7585714285714271E-3</v>
      </c>
    </row>
    <row r="39" spans="1:55" ht="15">
      <c r="A39" s="1">
        <v>33</v>
      </c>
      <c r="B39">
        <v>0.2009</v>
      </c>
      <c r="C39">
        <v>-2.3300000000000001E-2</v>
      </c>
      <c r="D39">
        <v>1.0999999999999999E-2</v>
      </c>
      <c r="E39" s="34">
        <f t="shared" si="0"/>
        <v>1.4733571428571568E-2</v>
      </c>
      <c r="F39" s="34">
        <f t="shared" si="1"/>
        <v>4.6210000000000001E-2</v>
      </c>
      <c r="G39" s="34">
        <f t="shared" si="2"/>
        <v>1.5458571428571426E-2</v>
      </c>
      <c r="H39">
        <v>0.21990000000000001</v>
      </c>
      <c r="I39">
        <v>-0.01</v>
      </c>
      <c r="J39">
        <v>9.4000000000000004E-3</v>
      </c>
      <c r="K39" s="35">
        <f t="shared" si="3"/>
        <v>2.8517857142857067E-2</v>
      </c>
      <c r="L39" s="35">
        <f t="shared" si="4"/>
        <v>1.4458571428571428E-2</v>
      </c>
      <c r="M39" s="35">
        <f t="shared" si="4"/>
        <v>1.3858571428571428E-2</v>
      </c>
      <c r="N39">
        <v>0.2117</v>
      </c>
      <c r="O39">
        <v>-3.1800000000000002E-2</v>
      </c>
      <c r="P39">
        <v>-1.37E-2</v>
      </c>
      <c r="Q39" s="35">
        <f t="shared" si="5"/>
        <v>8.2678571428571601E-3</v>
      </c>
      <c r="R39" s="35">
        <f t="shared" si="6"/>
        <v>3.6258571428571432E-2</v>
      </c>
      <c r="S39" s="35">
        <f t="shared" si="6"/>
        <v>1.8158571428571427E-2</v>
      </c>
      <c r="T39">
        <v>0.19059999999999999</v>
      </c>
      <c r="U39">
        <v>-2.3599999999999999E-2</v>
      </c>
      <c r="V39">
        <v>4.4000000000000003E-3</v>
      </c>
      <c r="W39" s="35">
        <f t="shared" si="7"/>
        <v>3.5585714285713277E-3</v>
      </c>
      <c r="X39" s="35">
        <f t="shared" si="8"/>
        <v>2.8058571428571426E-2</v>
      </c>
      <c r="Y39" s="35">
        <f t="shared" si="8"/>
        <v>8.8585714285714275E-3</v>
      </c>
      <c r="Z39">
        <v>0.1258</v>
      </c>
      <c r="AA39">
        <v>-1.2500000000000001E-2</v>
      </c>
      <c r="AB39">
        <v>1.43E-2</v>
      </c>
      <c r="AC39" s="35">
        <f t="shared" si="9"/>
        <v>9.0092857142857613E-3</v>
      </c>
      <c r="AD39" s="35">
        <f t="shared" si="10"/>
        <v>1.6958571428571427E-2</v>
      </c>
      <c r="AE39" s="35">
        <f t="shared" si="10"/>
        <v>1.8758571428571427E-2</v>
      </c>
      <c r="AF39">
        <v>0.22259999999999999</v>
      </c>
      <c r="AG39">
        <v>3.8999999999999998E-3</v>
      </c>
      <c r="AH39">
        <v>8.6E-3</v>
      </c>
      <c r="AI39" s="35">
        <f t="shared" si="11"/>
        <v>2.0745714285714284E-2</v>
      </c>
      <c r="AJ39" s="35">
        <f t="shared" si="12"/>
        <v>8.358571428571427E-3</v>
      </c>
      <c r="AK39" s="35">
        <f t="shared" si="12"/>
        <v>1.3058571428571426E-2</v>
      </c>
      <c r="AL39">
        <v>0.21149999999999999</v>
      </c>
      <c r="AM39">
        <v>2.5000000000000001E-3</v>
      </c>
      <c r="AN39">
        <v>8.9999999999999998E-4</v>
      </c>
      <c r="AO39" s="35">
        <f t="shared" si="13"/>
        <v>1.1097857142857132E-2</v>
      </c>
      <c r="AP39" s="35">
        <f t="shared" si="14"/>
        <v>6.9585714285714268E-3</v>
      </c>
      <c r="AQ39" s="35">
        <f t="shared" si="14"/>
        <v>5.358571428571427E-3</v>
      </c>
      <c r="AR39">
        <v>0.15679999999999999</v>
      </c>
      <c r="AS39">
        <v>1.2999999999999999E-2</v>
      </c>
      <c r="AT39">
        <v>-6.8999999999999999E-3</v>
      </c>
      <c r="AU39" s="35">
        <f t="shared" si="15"/>
        <v>5.8100000000000374E-3</v>
      </c>
      <c r="AV39" s="35">
        <f t="shared" si="16"/>
        <v>1.7458571428571427E-2</v>
      </c>
      <c r="AW39" s="35">
        <f t="shared" si="16"/>
        <v>1.1358571428571426E-2</v>
      </c>
      <c r="AX39">
        <v>0.16719999999999999</v>
      </c>
      <c r="AY39">
        <v>-3.3999999999999998E-3</v>
      </c>
      <c r="AZ39">
        <v>1.2200000000000001E-2</v>
      </c>
      <c r="BA39" s="35">
        <f t="shared" si="17"/>
        <v>2.8521428571428864E-3</v>
      </c>
      <c r="BB39" s="35">
        <f t="shared" si="18"/>
        <v>1.0585714285714274E-3</v>
      </c>
      <c r="BC39" s="35">
        <f t="shared" si="18"/>
        <v>1.6658571428571429E-2</v>
      </c>
    </row>
    <row r="40" spans="1:55" ht="15">
      <c r="A40" s="1">
        <v>34</v>
      </c>
      <c r="B40">
        <v>0.19159999999999999</v>
      </c>
      <c r="C40">
        <v>-3.2399999999999998E-2</v>
      </c>
      <c r="D40">
        <v>1.11E-2</v>
      </c>
      <c r="E40" s="34">
        <f t="shared" si="0"/>
        <v>2.4033571428571571E-2</v>
      </c>
      <c r="F40" s="34">
        <f t="shared" si="1"/>
        <v>5.5309999999999998E-2</v>
      </c>
      <c r="G40" s="34">
        <f t="shared" si="2"/>
        <v>1.5558571428571429E-2</v>
      </c>
      <c r="H40">
        <v>0.18410000000000001</v>
      </c>
      <c r="I40">
        <v>-2.8299999999999999E-2</v>
      </c>
      <c r="J40">
        <v>-1.1900000000000001E-2</v>
      </c>
      <c r="K40" s="35">
        <f t="shared" si="3"/>
        <v>7.2821428571429314E-3</v>
      </c>
      <c r="L40" s="35">
        <f t="shared" si="4"/>
        <v>3.2758571428571429E-2</v>
      </c>
      <c r="M40" s="35">
        <f t="shared" si="4"/>
        <v>1.6358571428571427E-2</v>
      </c>
      <c r="N40">
        <v>0.21290000000000001</v>
      </c>
      <c r="O40">
        <v>-3.9199999999999999E-2</v>
      </c>
      <c r="P40">
        <v>-8.9999999999999993E-3</v>
      </c>
      <c r="Q40" s="35">
        <f t="shared" si="5"/>
        <v>7.0678571428571535E-3</v>
      </c>
      <c r="R40" s="35">
        <f t="shared" si="6"/>
        <v>4.3658571428571429E-2</v>
      </c>
      <c r="S40" s="35">
        <f t="shared" si="6"/>
        <v>1.3458571428571427E-2</v>
      </c>
      <c r="T40">
        <v>0.1913</v>
      </c>
      <c r="U40">
        <v>-4.3099999999999999E-2</v>
      </c>
      <c r="V40">
        <v>1.6799999999999999E-2</v>
      </c>
      <c r="W40" s="35">
        <f t="shared" si="7"/>
        <v>2.8585714285713215E-3</v>
      </c>
      <c r="X40" s="35">
        <f t="shared" si="8"/>
        <v>4.7558571428571429E-2</v>
      </c>
      <c r="Y40" s="35">
        <f t="shared" si="8"/>
        <v>2.1258571428571425E-2</v>
      </c>
      <c r="Z40">
        <v>0.1157</v>
      </c>
      <c r="AA40">
        <v>-1.0800000000000001E-2</v>
      </c>
      <c r="AB40">
        <v>1.6500000000000001E-2</v>
      </c>
      <c r="AC40" s="35">
        <f t="shared" si="9"/>
        <v>1.0907142857142366E-3</v>
      </c>
      <c r="AD40" s="35">
        <f t="shared" si="10"/>
        <v>1.5258571428571427E-2</v>
      </c>
      <c r="AE40" s="35">
        <f t="shared" si="10"/>
        <v>2.0958571428571427E-2</v>
      </c>
      <c r="AF40">
        <v>0.2266</v>
      </c>
      <c r="AG40">
        <v>-2.1100000000000001E-2</v>
      </c>
      <c r="AH40">
        <v>5.0000000000000001E-4</v>
      </c>
      <c r="AI40" s="35">
        <f t="shared" si="11"/>
        <v>2.4745714285714288E-2</v>
      </c>
      <c r="AJ40" s="35">
        <f t="shared" si="12"/>
        <v>2.5558571428571427E-2</v>
      </c>
      <c r="AK40" s="35">
        <f t="shared" si="12"/>
        <v>4.9585714285714268E-3</v>
      </c>
      <c r="AL40">
        <v>0.21190000000000001</v>
      </c>
      <c r="AM40">
        <v>-7.1000000000000004E-3</v>
      </c>
      <c r="AN40">
        <v>2.0000000000000001E-4</v>
      </c>
      <c r="AO40" s="35">
        <f t="shared" si="13"/>
        <v>1.1497857142857143E-2</v>
      </c>
      <c r="AP40" s="35">
        <f t="shared" si="14"/>
        <v>1.1558571428571428E-2</v>
      </c>
      <c r="AQ40" s="35">
        <f t="shared" si="14"/>
        <v>4.6585714285714269E-3</v>
      </c>
      <c r="AR40">
        <v>0.2165</v>
      </c>
      <c r="AS40">
        <v>6.9999999999999999E-4</v>
      </c>
      <c r="AT40">
        <v>-5.7000000000000002E-3</v>
      </c>
      <c r="AU40" s="35">
        <f t="shared" si="15"/>
        <v>5.3889999999999966E-2</v>
      </c>
      <c r="AV40" s="35">
        <f t="shared" si="16"/>
        <v>5.1585714285714273E-3</v>
      </c>
      <c r="AW40" s="35">
        <f t="shared" si="16"/>
        <v>1.0158571428571427E-2</v>
      </c>
      <c r="AX40">
        <v>0.16520000000000001</v>
      </c>
      <c r="AY40">
        <v>-5.1999999999999998E-3</v>
      </c>
      <c r="AZ40">
        <v>-8.0999999999999996E-3</v>
      </c>
      <c r="BA40" s="35">
        <f t="shared" si="17"/>
        <v>8.5214285714291238E-4</v>
      </c>
      <c r="BB40" s="35">
        <f t="shared" si="18"/>
        <v>9.6585714285714261E-3</v>
      </c>
      <c r="BC40" s="35">
        <f t="shared" si="18"/>
        <v>1.2558571428571426E-2</v>
      </c>
    </row>
    <row r="41" spans="1:55" ht="15">
      <c r="A41" s="1">
        <v>35</v>
      </c>
      <c r="B41">
        <v>0.2054</v>
      </c>
      <c r="C41">
        <v>-4.4900000000000002E-2</v>
      </c>
      <c r="D41">
        <v>1.2999999999999999E-2</v>
      </c>
      <c r="E41" s="34">
        <f t="shared" si="0"/>
        <v>1.0233571428571564E-2</v>
      </c>
      <c r="F41" s="34">
        <f t="shared" si="1"/>
        <v>6.7810000000000009E-2</v>
      </c>
      <c r="G41" s="34">
        <f t="shared" si="2"/>
        <v>1.7458571428571427E-2</v>
      </c>
      <c r="H41">
        <v>0.18390000000000001</v>
      </c>
      <c r="I41">
        <v>-3.0800000000000001E-2</v>
      </c>
      <c r="J41">
        <v>1E-4</v>
      </c>
      <c r="K41" s="35">
        <f t="shared" si="3"/>
        <v>7.4821428571429371E-3</v>
      </c>
      <c r="L41" s="35">
        <f t="shared" si="4"/>
        <v>3.5258571428571431E-2</v>
      </c>
      <c r="M41" s="35">
        <f t="shared" si="4"/>
        <v>4.5585714285714275E-3</v>
      </c>
      <c r="N41">
        <v>0.22489999999999999</v>
      </c>
      <c r="O41">
        <v>-3.3500000000000002E-2</v>
      </c>
      <c r="P41">
        <v>1.8E-3</v>
      </c>
      <c r="Q41" s="35">
        <f t="shared" si="5"/>
        <v>4.9321428571428294E-3</v>
      </c>
      <c r="R41" s="35">
        <f t="shared" si="6"/>
        <v>3.7958571428571432E-2</v>
      </c>
      <c r="S41" s="35">
        <f t="shared" si="6"/>
        <v>6.2585714285714276E-3</v>
      </c>
      <c r="T41">
        <v>0.186</v>
      </c>
      <c r="U41">
        <v>-1.7100000000000001E-2</v>
      </c>
      <c r="V41">
        <v>1.41E-2</v>
      </c>
      <c r="W41" s="35">
        <f t="shared" si="7"/>
        <v>8.1585714285713207E-3</v>
      </c>
      <c r="X41" s="35">
        <f t="shared" si="8"/>
        <v>2.1558571428571427E-2</v>
      </c>
      <c r="Y41" s="35">
        <f t="shared" si="8"/>
        <v>1.8558571428571428E-2</v>
      </c>
      <c r="Z41">
        <v>0.1166</v>
      </c>
      <c r="AA41">
        <v>-1.5800000000000002E-2</v>
      </c>
      <c r="AB41">
        <v>-5.4999999999999997E-3</v>
      </c>
      <c r="AC41" s="35">
        <f t="shared" si="9"/>
        <v>1.9071428571423854E-4</v>
      </c>
      <c r="AD41" s="35">
        <f t="shared" si="10"/>
        <v>2.0258571428571428E-2</v>
      </c>
      <c r="AE41" s="35">
        <f t="shared" si="10"/>
        <v>9.9585714285714277E-3</v>
      </c>
      <c r="AF41">
        <v>0.21410000000000001</v>
      </c>
      <c r="AG41">
        <v>-4.2599999999999999E-2</v>
      </c>
      <c r="AH41">
        <v>-1.24E-2</v>
      </c>
      <c r="AI41" s="35">
        <f t="shared" si="11"/>
        <v>1.2245714285714304E-2</v>
      </c>
      <c r="AJ41" s="35">
        <f t="shared" si="12"/>
        <v>4.7058571428571429E-2</v>
      </c>
      <c r="AK41" s="35">
        <f t="shared" si="12"/>
        <v>1.6858571428571428E-2</v>
      </c>
      <c r="AL41">
        <v>0.21560000000000001</v>
      </c>
      <c r="AM41">
        <v>7.0000000000000001E-3</v>
      </c>
      <c r="AN41">
        <v>1E-4</v>
      </c>
      <c r="AO41" s="35">
        <f t="shared" si="13"/>
        <v>1.5197857142857152E-2</v>
      </c>
      <c r="AP41" s="35">
        <f t="shared" si="14"/>
        <v>1.1458571428571427E-2</v>
      </c>
      <c r="AQ41" s="35">
        <f t="shared" si="14"/>
        <v>4.5585714285714275E-3</v>
      </c>
      <c r="AR41">
        <v>0.19409999999999999</v>
      </c>
      <c r="AS41">
        <v>3.3999999999999998E-3</v>
      </c>
      <c r="AT41">
        <v>-3.78E-2</v>
      </c>
      <c r="AU41" s="35">
        <f t="shared" si="15"/>
        <v>3.1489999999999962E-2</v>
      </c>
      <c r="AV41" s="35">
        <f t="shared" si="16"/>
        <v>7.8585714285714266E-3</v>
      </c>
      <c r="AW41" s="35">
        <f t="shared" si="16"/>
        <v>4.225857142857143E-2</v>
      </c>
      <c r="AX41">
        <v>0.1492</v>
      </c>
      <c r="AY41">
        <v>-1.4E-2</v>
      </c>
      <c r="AZ41">
        <v>1.4E-3</v>
      </c>
      <c r="BA41" s="35">
        <f t="shared" si="17"/>
        <v>1.5147857142857102E-2</v>
      </c>
      <c r="BB41" s="35">
        <f t="shared" si="18"/>
        <v>1.8458571428571428E-2</v>
      </c>
      <c r="BC41" s="35">
        <f t="shared" si="18"/>
        <v>5.8585714285714274E-3</v>
      </c>
    </row>
    <row r="42" spans="1:55" ht="15">
      <c r="A42" s="1">
        <v>36</v>
      </c>
      <c r="B42">
        <v>0.20280000000000001</v>
      </c>
      <c r="C42">
        <v>-3.6600000000000001E-2</v>
      </c>
      <c r="D42">
        <v>1.6E-2</v>
      </c>
      <c r="E42" s="34">
        <f t="shared" si="0"/>
        <v>1.2833571428571555E-2</v>
      </c>
      <c r="F42" s="34">
        <f t="shared" si="1"/>
        <v>5.951E-2</v>
      </c>
      <c r="G42" s="34">
        <f t="shared" si="2"/>
        <v>2.0458571428571427E-2</v>
      </c>
      <c r="H42">
        <v>0.16539999999999999</v>
      </c>
      <c r="I42">
        <v>-4.4299999999999999E-2</v>
      </c>
      <c r="J42">
        <v>1.2800000000000001E-2</v>
      </c>
      <c r="K42" s="35">
        <f t="shared" si="3"/>
        <v>2.5982142857142954E-2</v>
      </c>
      <c r="L42" s="35">
        <f t="shared" si="4"/>
        <v>4.8758571428571429E-2</v>
      </c>
      <c r="M42" s="35">
        <f t="shared" si="4"/>
        <v>1.7258571428571429E-2</v>
      </c>
      <c r="N42">
        <v>0.2117</v>
      </c>
      <c r="O42">
        <v>-2.6800000000000001E-2</v>
      </c>
      <c r="P42">
        <v>-8.9999999999999993E-3</v>
      </c>
      <c r="Q42" s="35">
        <f t="shared" si="5"/>
        <v>8.2678571428571601E-3</v>
      </c>
      <c r="R42" s="35">
        <f t="shared" si="6"/>
        <v>3.1258571428571427E-2</v>
      </c>
      <c r="S42" s="35">
        <f t="shared" si="6"/>
        <v>1.3458571428571427E-2</v>
      </c>
      <c r="T42">
        <v>0.2195</v>
      </c>
      <c r="U42">
        <v>-1.26E-2</v>
      </c>
      <c r="V42">
        <v>-4.8999999999999998E-3</v>
      </c>
      <c r="W42" s="35">
        <f t="shared" si="7"/>
        <v>2.5341428571428681E-2</v>
      </c>
      <c r="X42" s="35">
        <f t="shared" si="8"/>
        <v>1.7058571428571426E-2</v>
      </c>
      <c r="Y42" s="35">
        <f t="shared" si="8"/>
        <v>9.3585714285714279E-3</v>
      </c>
      <c r="Z42">
        <v>0.1108</v>
      </c>
      <c r="AA42">
        <v>-7.6E-3</v>
      </c>
      <c r="AB42">
        <v>-2.4E-2</v>
      </c>
      <c r="AC42" s="35">
        <f t="shared" si="9"/>
        <v>5.9907142857142381E-3</v>
      </c>
      <c r="AD42" s="35">
        <f t="shared" si="10"/>
        <v>1.2058571428571427E-2</v>
      </c>
      <c r="AE42" s="35">
        <f t="shared" si="10"/>
        <v>2.8458571428571427E-2</v>
      </c>
      <c r="AF42">
        <v>0.2238</v>
      </c>
      <c r="AG42">
        <v>-3.4500000000000003E-2</v>
      </c>
      <c r="AH42">
        <v>-8.2000000000000007E-3</v>
      </c>
      <c r="AI42" s="35">
        <f t="shared" si="11"/>
        <v>2.1945714285714291E-2</v>
      </c>
      <c r="AJ42" s="35">
        <f t="shared" si="12"/>
        <v>3.8958571428571433E-2</v>
      </c>
      <c r="AK42" s="35">
        <f t="shared" si="12"/>
        <v>1.2658571428571429E-2</v>
      </c>
      <c r="AL42">
        <v>0.23280000000000001</v>
      </c>
      <c r="AM42">
        <v>4.0000000000000002E-4</v>
      </c>
      <c r="AN42">
        <v>-7.4999999999999997E-3</v>
      </c>
      <c r="AO42" s="35">
        <f t="shared" si="13"/>
        <v>3.2397857142857145E-2</v>
      </c>
      <c r="AP42" s="35">
        <f t="shared" si="14"/>
        <v>4.8585714285714274E-3</v>
      </c>
      <c r="AQ42" s="35">
        <f t="shared" si="14"/>
        <v>1.1958571428571426E-2</v>
      </c>
      <c r="AR42">
        <v>0.16800000000000001</v>
      </c>
      <c r="AS42">
        <v>2.7099999999999999E-2</v>
      </c>
      <c r="AT42">
        <v>-3.4599999999999999E-2</v>
      </c>
      <c r="AU42" s="35">
        <f t="shared" si="15"/>
        <v>5.3899999999999781E-3</v>
      </c>
      <c r="AV42" s="35">
        <f t="shared" si="16"/>
        <v>3.1558571428571429E-2</v>
      </c>
      <c r="AW42" s="35">
        <f t="shared" si="16"/>
        <v>3.9058571428571429E-2</v>
      </c>
      <c r="AX42">
        <v>0.19670000000000001</v>
      </c>
      <c r="AY42">
        <v>-3.2300000000000002E-2</v>
      </c>
      <c r="AZ42">
        <v>1.61E-2</v>
      </c>
      <c r="BA42" s="35">
        <f t="shared" si="17"/>
        <v>3.2352142857142913E-2</v>
      </c>
      <c r="BB42" s="35">
        <f t="shared" si="18"/>
        <v>3.6758571428571432E-2</v>
      </c>
      <c r="BC42" s="35">
        <f t="shared" si="18"/>
        <v>2.0558571428571426E-2</v>
      </c>
    </row>
    <row r="43" spans="1:55" ht="15">
      <c r="A43" s="1">
        <v>37</v>
      </c>
      <c r="B43">
        <v>0.20430000000000001</v>
      </c>
      <c r="C43">
        <v>-2.7199999999999998E-2</v>
      </c>
      <c r="D43">
        <v>9.9000000000000008E-3</v>
      </c>
      <c r="E43" s="34">
        <f t="shared" si="0"/>
        <v>1.1333571428571554E-2</v>
      </c>
      <c r="F43" s="34">
        <f t="shared" si="1"/>
        <v>5.0110000000000002E-2</v>
      </c>
      <c r="G43" s="34">
        <f t="shared" si="2"/>
        <v>1.4358571428571429E-2</v>
      </c>
      <c r="H43">
        <v>0.14829999999999999</v>
      </c>
      <c r="I43">
        <v>-1.24E-2</v>
      </c>
      <c r="J43">
        <v>-3.3999999999999998E-3</v>
      </c>
      <c r="K43" s="35">
        <f t="shared" si="3"/>
        <v>4.3082142857142958E-2</v>
      </c>
      <c r="L43" s="35">
        <f t="shared" si="4"/>
        <v>1.6858571428571428E-2</v>
      </c>
      <c r="M43" s="35">
        <f t="shared" si="4"/>
        <v>1.0585714285714274E-3</v>
      </c>
      <c r="N43">
        <v>0.2208</v>
      </c>
      <c r="O43">
        <v>-2.9399999999999999E-2</v>
      </c>
      <c r="P43">
        <v>-2.3999999999999998E-3</v>
      </c>
      <c r="Q43" s="35">
        <f t="shared" si="5"/>
        <v>8.3214285714283687E-4</v>
      </c>
      <c r="R43" s="35">
        <f t="shared" si="6"/>
        <v>3.3858571428571425E-2</v>
      </c>
      <c r="S43" s="35">
        <f t="shared" si="6"/>
        <v>2.0585714285714274E-3</v>
      </c>
      <c r="T43">
        <v>0.22919999999999999</v>
      </c>
      <c r="U43">
        <v>-8.3999999999999995E-3</v>
      </c>
      <c r="V43">
        <v>-1.23E-2</v>
      </c>
      <c r="W43" s="35">
        <f t="shared" si="7"/>
        <v>3.5041428571428668E-2</v>
      </c>
      <c r="X43" s="35">
        <f t="shared" si="8"/>
        <v>1.2858571428571428E-2</v>
      </c>
      <c r="Y43" s="35">
        <f t="shared" si="8"/>
        <v>1.6758571428571428E-2</v>
      </c>
      <c r="Z43">
        <v>0.13569999999999999</v>
      </c>
      <c r="AA43">
        <v>1.43E-2</v>
      </c>
      <c r="AB43">
        <v>5.8999999999999999E-3</v>
      </c>
      <c r="AC43" s="35">
        <f t="shared" si="9"/>
        <v>1.8909285714285753E-2</v>
      </c>
      <c r="AD43" s="35">
        <f t="shared" si="10"/>
        <v>1.8758571428571427E-2</v>
      </c>
      <c r="AE43" s="35">
        <f t="shared" si="10"/>
        <v>1.0358571428571427E-2</v>
      </c>
      <c r="AF43">
        <v>0.2152</v>
      </c>
      <c r="AG43">
        <v>-3.4299999999999997E-2</v>
      </c>
      <c r="AH43">
        <v>-7.7999999999999996E-3</v>
      </c>
      <c r="AI43" s="35">
        <f t="shared" si="11"/>
        <v>1.3345714285714294E-2</v>
      </c>
      <c r="AJ43" s="35">
        <f t="shared" si="12"/>
        <v>3.8758571428571427E-2</v>
      </c>
      <c r="AK43" s="35">
        <f t="shared" si="12"/>
        <v>1.2258571428571428E-2</v>
      </c>
      <c r="AL43">
        <v>0.2162</v>
      </c>
      <c r="AM43">
        <v>-1.4500000000000001E-2</v>
      </c>
      <c r="AN43">
        <v>-4.7999999999999996E-3</v>
      </c>
      <c r="AO43" s="35">
        <f t="shared" si="13"/>
        <v>1.5797857142857141E-2</v>
      </c>
      <c r="AP43" s="35">
        <f t="shared" si="14"/>
        <v>1.8958571428571429E-2</v>
      </c>
      <c r="AQ43" s="35">
        <f t="shared" si="14"/>
        <v>9.2585714285714268E-3</v>
      </c>
      <c r="AR43">
        <v>0.12280000000000001</v>
      </c>
      <c r="AS43">
        <v>1E-4</v>
      </c>
      <c r="AT43">
        <v>-1.8800000000000001E-2</v>
      </c>
      <c r="AU43" s="35">
        <f t="shared" si="15"/>
        <v>3.9810000000000026E-2</v>
      </c>
      <c r="AV43" s="35">
        <f t="shared" si="16"/>
        <v>4.5585714285714275E-3</v>
      </c>
      <c r="AW43" s="35">
        <f t="shared" si="16"/>
        <v>2.3258571428571427E-2</v>
      </c>
      <c r="AX43">
        <v>0.17230000000000001</v>
      </c>
      <c r="AY43">
        <v>-3.4299999999999997E-2</v>
      </c>
      <c r="AZ43">
        <v>1.15E-2</v>
      </c>
      <c r="BA43" s="35">
        <f t="shared" si="17"/>
        <v>7.9521428571429076E-3</v>
      </c>
      <c r="BB43" s="35">
        <f t="shared" si="18"/>
        <v>3.8758571428571427E-2</v>
      </c>
      <c r="BC43" s="35">
        <f t="shared" si="18"/>
        <v>1.5958571428571426E-2</v>
      </c>
    </row>
    <row r="44" spans="1:55" ht="15">
      <c r="A44" s="1">
        <v>38</v>
      </c>
      <c r="B44">
        <v>0.20979999999999999</v>
      </c>
      <c r="C44">
        <v>-2.3E-2</v>
      </c>
      <c r="D44">
        <v>7.3000000000000001E-3</v>
      </c>
      <c r="E44" s="34">
        <f t="shared" si="0"/>
        <v>5.8335714285715767E-3</v>
      </c>
      <c r="F44" s="34">
        <f t="shared" si="1"/>
        <v>4.5909999999999999E-2</v>
      </c>
      <c r="G44" s="34">
        <f t="shared" si="2"/>
        <v>1.1758571428571427E-2</v>
      </c>
      <c r="H44">
        <v>0.1772</v>
      </c>
      <c r="I44">
        <v>-1.3100000000000001E-2</v>
      </c>
      <c r="J44">
        <v>-3.0000000000000001E-3</v>
      </c>
      <c r="K44" s="35">
        <f t="shared" si="3"/>
        <v>1.4182142857142949E-2</v>
      </c>
      <c r="L44" s="35">
        <f t="shared" si="4"/>
        <v>1.7558571428571427E-2</v>
      </c>
      <c r="M44" s="35">
        <f t="shared" si="4"/>
        <v>1.4585714285714271E-3</v>
      </c>
      <c r="N44">
        <v>0.21590000000000001</v>
      </c>
      <c r="O44">
        <v>-2.9899999999999999E-2</v>
      </c>
      <c r="P44">
        <v>-5.9999999999999995E-4</v>
      </c>
      <c r="Q44" s="35">
        <f t="shared" si="5"/>
        <v>4.0678571428571508E-3</v>
      </c>
      <c r="R44" s="35">
        <f t="shared" si="6"/>
        <v>3.4358571428571426E-2</v>
      </c>
      <c r="S44" s="35">
        <f t="shared" si="6"/>
        <v>3.8585714285714274E-3</v>
      </c>
      <c r="T44">
        <v>0.22850000000000001</v>
      </c>
      <c r="U44">
        <v>-5.28E-2</v>
      </c>
      <c r="V44">
        <v>-2.8E-3</v>
      </c>
      <c r="W44" s="35">
        <f t="shared" si="7"/>
        <v>3.4341428571428689E-2</v>
      </c>
      <c r="X44" s="35">
        <f t="shared" si="8"/>
        <v>5.725857142857143E-2</v>
      </c>
      <c r="Y44" s="35">
        <f t="shared" si="8"/>
        <v>1.6585714285714272E-3</v>
      </c>
      <c r="Z44">
        <v>0.1258</v>
      </c>
      <c r="AA44">
        <v>-2.9999999999999997E-4</v>
      </c>
      <c r="AB44">
        <v>1E-4</v>
      </c>
      <c r="AC44" s="35">
        <f t="shared" si="9"/>
        <v>9.0092857142857613E-3</v>
      </c>
      <c r="AD44" s="35">
        <f t="shared" si="10"/>
        <v>4.1585714285714273E-3</v>
      </c>
      <c r="AE44" s="35">
        <f t="shared" si="10"/>
        <v>4.5585714285714275E-3</v>
      </c>
      <c r="AF44">
        <v>0.21609999999999999</v>
      </c>
      <c r="AG44">
        <v>-3.0099999999999998E-2</v>
      </c>
      <c r="AH44">
        <v>-1.1599999999999999E-2</v>
      </c>
      <c r="AI44" s="35">
        <f t="shared" si="11"/>
        <v>1.4245714285714278E-2</v>
      </c>
      <c r="AJ44" s="35">
        <f t="shared" si="12"/>
        <v>3.4558571428571425E-2</v>
      </c>
      <c r="AK44" s="35">
        <f t="shared" si="12"/>
        <v>1.6058571428571426E-2</v>
      </c>
      <c r="AL44">
        <v>0.1966</v>
      </c>
      <c r="AM44">
        <v>-1.1999999999999999E-3</v>
      </c>
      <c r="AN44">
        <v>-2.7000000000000001E-3</v>
      </c>
      <c r="AO44" s="35">
        <f t="shared" si="13"/>
        <v>3.802142857142865E-3</v>
      </c>
      <c r="AP44" s="35">
        <f t="shared" si="14"/>
        <v>3.2585714285714275E-3</v>
      </c>
      <c r="AQ44" s="35">
        <f t="shared" si="14"/>
        <v>1.7585714285714271E-3</v>
      </c>
      <c r="AR44">
        <v>0.1234</v>
      </c>
      <c r="AS44">
        <v>-4.7699999999999999E-2</v>
      </c>
      <c r="AT44">
        <v>-9.7000000000000003E-3</v>
      </c>
      <c r="AU44" s="35">
        <f t="shared" si="15"/>
        <v>3.9210000000000036E-2</v>
      </c>
      <c r="AV44" s="35">
        <f t="shared" si="16"/>
        <v>5.2158571428571429E-2</v>
      </c>
      <c r="AW44" s="35">
        <f t="shared" si="16"/>
        <v>1.4158571428571427E-2</v>
      </c>
      <c r="AX44">
        <v>0.16969999999999999</v>
      </c>
      <c r="AY44">
        <v>-1.24E-2</v>
      </c>
      <c r="AZ44">
        <v>1.9800000000000002E-2</v>
      </c>
      <c r="BA44" s="35">
        <f t="shared" si="17"/>
        <v>5.3521428571428886E-3</v>
      </c>
      <c r="BB44" s="35">
        <f t="shared" si="18"/>
        <v>1.6858571428571428E-2</v>
      </c>
      <c r="BC44" s="35">
        <f t="shared" si="18"/>
        <v>2.4258571428571428E-2</v>
      </c>
    </row>
    <row r="45" spans="1:55" ht="15">
      <c r="A45" s="1">
        <v>39</v>
      </c>
      <c r="B45">
        <v>0.21299999999999999</v>
      </c>
      <c r="C45">
        <v>-1.49E-2</v>
      </c>
      <c r="D45">
        <v>2.0000000000000001E-4</v>
      </c>
      <c r="E45" s="34">
        <f t="shared" si="0"/>
        <v>2.6335714285715683E-3</v>
      </c>
      <c r="F45" s="34">
        <f t="shared" si="1"/>
        <v>8.0099999999999998E-3</v>
      </c>
      <c r="G45" s="34">
        <f t="shared" si="2"/>
        <v>4.6585714285714269E-3</v>
      </c>
      <c r="H45">
        <v>0.19670000000000001</v>
      </c>
      <c r="I45">
        <v>-9.1999999999999998E-3</v>
      </c>
      <c r="J45">
        <v>1.1999999999999999E-3</v>
      </c>
      <c r="K45" s="35">
        <f t="shared" si="3"/>
        <v>5.3178571428570687E-3</v>
      </c>
      <c r="L45" s="35">
        <f t="shared" si="4"/>
        <v>1.3658571428571426E-2</v>
      </c>
      <c r="M45" s="35">
        <f t="shared" si="4"/>
        <v>5.6585714285714269E-3</v>
      </c>
      <c r="N45">
        <v>0.2117</v>
      </c>
      <c r="O45">
        <v>-2.63E-2</v>
      </c>
      <c r="P45">
        <v>-3.0000000000000001E-3</v>
      </c>
      <c r="Q45" s="35">
        <f t="shared" si="5"/>
        <v>8.2678571428571601E-3</v>
      </c>
      <c r="R45" s="35">
        <f t="shared" si="6"/>
        <v>3.0758571428571427E-2</v>
      </c>
      <c r="S45" s="35">
        <f t="shared" si="6"/>
        <v>1.4585714285714271E-3</v>
      </c>
      <c r="T45">
        <v>0.2263</v>
      </c>
      <c r="U45">
        <v>-2.53E-2</v>
      </c>
      <c r="V45">
        <v>-3.3E-3</v>
      </c>
      <c r="W45" s="35">
        <f t="shared" si="7"/>
        <v>3.2141428571428682E-2</v>
      </c>
      <c r="X45" s="35">
        <f t="shared" si="8"/>
        <v>2.9758571428571426E-2</v>
      </c>
      <c r="Y45" s="35">
        <f t="shared" si="8"/>
        <v>1.1585714285714272E-3</v>
      </c>
      <c r="Z45">
        <v>0.12130000000000001</v>
      </c>
      <c r="AA45">
        <v>-3.1699999999999999E-2</v>
      </c>
      <c r="AB45">
        <v>-1.3100000000000001E-2</v>
      </c>
      <c r="AC45" s="35">
        <f t="shared" si="9"/>
        <v>4.5092857142857712E-3</v>
      </c>
      <c r="AD45" s="35">
        <f t="shared" si="10"/>
        <v>3.6158571428571429E-2</v>
      </c>
      <c r="AE45" s="35">
        <f t="shared" si="10"/>
        <v>1.7558571428571427E-2</v>
      </c>
      <c r="AF45">
        <v>0.23519999999999999</v>
      </c>
      <c r="AG45">
        <v>-2.8899999999999999E-2</v>
      </c>
      <c r="AH45">
        <v>-1.8499999999999999E-2</v>
      </c>
      <c r="AI45" s="35">
        <f t="shared" si="11"/>
        <v>3.3345714285714284E-2</v>
      </c>
      <c r="AJ45" s="35">
        <f t="shared" si="12"/>
        <v>3.3358571428571425E-2</v>
      </c>
      <c r="AK45" s="35">
        <f t="shared" si="12"/>
        <v>2.2958571428571425E-2</v>
      </c>
      <c r="AL45">
        <v>0.1991</v>
      </c>
      <c r="AM45">
        <v>1.9599999999999999E-2</v>
      </c>
      <c r="AN45">
        <v>-1.6000000000000001E-3</v>
      </c>
      <c r="AO45" s="35">
        <f t="shared" si="13"/>
        <v>1.3021428571428628E-3</v>
      </c>
      <c r="AP45" s="35">
        <f t="shared" si="14"/>
        <v>2.4058571428571426E-2</v>
      </c>
      <c r="AQ45" s="35">
        <f t="shared" si="14"/>
        <v>2.8585714285714273E-3</v>
      </c>
      <c r="AR45">
        <v>0.14330000000000001</v>
      </c>
      <c r="AS45">
        <v>4.8500000000000001E-2</v>
      </c>
      <c r="AT45">
        <v>-1.6999999999999999E-3</v>
      </c>
      <c r="AU45" s="35">
        <f t="shared" si="15"/>
        <v>1.9310000000000022E-2</v>
      </c>
      <c r="AV45" s="35">
        <f t="shared" si="16"/>
        <v>5.2958571428571431E-2</v>
      </c>
      <c r="AW45" s="35">
        <f t="shared" si="16"/>
        <v>2.7585714285714271E-3</v>
      </c>
      <c r="AX45">
        <v>0.14699999999999999</v>
      </c>
      <c r="AY45">
        <v>-1.2999999999999999E-3</v>
      </c>
      <c r="AZ45">
        <v>-8.6E-3</v>
      </c>
      <c r="BA45" s="35">
        <f t="shared" si="17"/>
        <v>1.7347857142857109E-2</v>
      </c>
      <c r="BB45" s="35">
        <f t="shared" si="18"/>
        <v>3.1585714285714273E-3</v>
      </c>
      <c r="BC45" s="35">
        <f t="shared" si="18"/>
        <v>1.3058571428571426E-2</v>
      </c>
    </row>
    <row r="46" spans="1:55" ht="15">
      <c r="A46" s="1">
        <v>40</v>
      </c>
      <c r="B46">
        <v>0.21010000000000001</v>
      </c>
      <c r="C46">
        <v>-2.7199999999999998E-2</v>
      </c>
      <c r="D46">
        <v>3.3E-3</v>
      </c>
      <c r="E46" s="34">
        <f t="shared" si="0"/>
        <v>5.5335714285715543E-3</v>
      </c>
      <c r="F46" s="34">
        <f t="shared" si="1"/>
        <v>5.0110000000000002E-2</v>
      </c>
      <c r="G46" s="34">
        <f t="shared" si="2"/>
        <v>7.7585714285714272E-3</v>
      </c>
      <c r="H46">
        <v>0.19689999999999999</v>
      </c>
      <c r="I46">
        <v>-3.2599999999999997E-2</v>
      </c>
      <c r="J46">
        <v>1.2200000000000001E-2</v>
      </c>
      <c r="K46" s="35">
        <f t="shared" si="3"/>
        <v>5.5178571428570466E-3</v>
      </c>
      <c r="L46" s="35">
        <f t="shared" si="4"/>
        <v>3.7058571428571427E-2</v>
      </c>
      <c r="M46" s="35">
        <f t="shared" si="4"/>
        <v>1.6658571428571429E-2</v>
      </c>
      <c r="N46">
        <v>0.20530000000000001</v>
      </c>
      <c r="O46">
        <v>-2.5600000000000001E-2</v>
      </c>
      <c r="P46">
        <v>4.4000000000000003E-3</v>
      </c>
      <c r="Q46" s="35">
        <f t="shared" si="5"/>
        <v>1.4667857142857149E-2</v>
      </c>
      <c r="R46" s="35">
        <f t="shared" si="6"/>
        <v>3.0058571428571428E-2</v>
      </c>
      <c r="S46" s="35">
        <f t="shared" si="6"/>
        <v>8.8585714285714275E-3</v>
      </c>
      <c r="T46">
        <v>0.21809999999999999</v>
      </c>
      <c r="U46">
        <v>-2.0500000000000001E-2</v>
      </c>
      <c r="V46">
        <v>-7.1000000000000004E-3</v>
      </c>
      <c r="W46" s="35">
        <f t="shared" si="7"/>
        <v>2.3941428571428669E-2</v>
      </c>
      <c r="X46" s="35">
        <f t="shared" si="8"/>
        <v>2.4958571428571427E-2</v>
      </c>
      <c r="Y46" s="35">
        <f t="shared" si="8"/>
        <v>1.1558571428571428E-2</v>
      </c>
      <c r="Z46">
        <v>0.14030000000000001</v>
      </c>
      <c r="AA46">
        <v>-1.9E-3</v>
      </c>
      <c r="AB46">
        <v>-2.47E-2</v>
      </c>
      <c r="AC46" s="35">
        <f t="shared" si="9"/>
        <v>2.3509285714285774E-2</v>
      </c>
      <c r="AD46" s="35">
        <f t="shared" si="10"/>
        <v>2.5585714285714274E-3</v>
      </c>
      <c r="AE46" s="35">
        <f t="shared" si="10"/>
        <v>2.9158571428571426E-2</v>
      </c>
      <c r="AF46">
        <v>0.22309999999999999</v>
      </c>
      <c r="AG46">
        <v>-2.3900000000000001E-2</v>
      </c>
      <c r="AH46">
        <v>-2.8400000000000002E-2</v>
      </c>
      <c r="AI46" s="35">
        <f t="shared" si="11"/>
        <v>2.1245714285714284E-2</v>
      </c>
      <c r="AJ46" s="35">
        <f t="shared" si="12"/>
        <v>2.8358571428571427E-2</v>
      </c>
      <c r="AK46" s="35">
        <f t="shared" si="12"/>
        <v>3.2858571428571431E-2</v>
      </c>
      <c r="AL46">
        <v>0.18379999999999999</v>
      </c>
      <c r="AM46">
        <v>-2.5999999999999999E-3</v>
      </c>
      <c r="AN46">
        <v>1.8700000000000001E-2</v>
      </c>
      <c r="AO46" s="35">
        <f t="shared" si="13"/>
        <v>1.6602142857142871E-2</v>
      </c>
      <c r="AP46" s="35">
        <f t="shared" si="14"/>
        <v>1.8585714285714273E-3</v>
      </c>
      <c r="AQ46" s="35">
        <f t="shared" si="14"/>
        <v>2.3158571428571428E-2</v>
      </c>
      <c r="AR46">
        <v>0.20930000000000001</v>
      </c>
      <c r="AS46">
        <v>-9.5999999999999992E-3</v>
      </c>
      <c r="AT46">
        <v>8.8000000000000005E-3</v>
      </c>
      <c r="AU46" s="35">
        <f t="shared" si="15"/>
        <v>4.6689999999999982E-2</v>
      </c>
      <c r="AV46" s="35">
        <f t="shared" si="16"/>
        <v>1.4058571428571427E-2</v>
      </c>
      <c r="AW46" s="35">
        <f t="shared" si="16"/>
        <v>1.3258571428571429E-2</v>
      </c>
      <c r="AX46">
        <v>0.12839999999999999</v>
      </c>
      <c r="AY46">
        <v>1.38E-2</v>
      </c>
      <c r="AZ46">
        <v>6.7000000000000002E-3</v>
      </c>
      <c r="BA46" s="35">
        <f t="shared" si="17"/>
        <v>3.5947857142857115E-2</v>
      </c>
      <c r="BB46" s="35">
        <f t="shared" si="18"/>
        <v>1.8258571428571426E-2</v>
      </c>
      <c r="BC46" s="35">
        <f t="shared" si="18"/>
        <v>1.1158571428571427E-2</v>
      </c>
    </row>
    <row r="47" spans="1:55" ht="15">
      <c r="A47" s="1">
        <v>41</v>
      </c>
      <c r="B47">
        <v>0.20710000000000001</v>
      </c>
      <c r="C47">
        <v>-3.0099999999999998E-2</v>
      </c>
      <c r="D47">
        <v>1.32E-2</v>
      </c>
      <c r="E47" s="34">
        <f t="shared" si="0"/>
        <v>8.5335714285715569E-3</v>
      </c>
      <c r="F47" s="34">
        <f t="shared" si="1"/>
        <v>5.3010000000000002E-2</v>
      </c>
      <c r="G47" s="34">
        <f t="shared" si="2"/>
        <v>1.7658571428571426E-2</v>
      </c>
      <c r="H47">
        <v>0.18590000000000001</v>
      </c>
      <c r="I47">
        <v>-1.4200000000000001E-2</v>
      </c>
      <c r="J47">
        <v>-5.0000000000000001E-4</v>
      </c>
      <c r="K47" s="35">
        <f t="shared" si="3"/>
        <v>5.4821428571429354E-3</v>
      </c>
      <c r="L47" s="35">
        <f t="shared" si="4"/>
        <v>1.8658571428571427E-2</v>
      </c>
      <c r="M47" s="35">
        <f t="shared" si="4"/>
        <v>3.9585714285714276E-3</v>
      </c>
      <c r="N47">
        <v>0.21540000000000001</v>
      </c>
      <c r="O47">
        <v>-2.6200000000000001E-2</v>
      </c>
      <c r="P47">
        <v>1.1999999999999999E-3</v>
      </c>
      <c r="Q47" s="35">
        <f t="shared" si="5"/>
        <v>4.5678571428571513E-3</v>
      </c>
      <c r="R47" s="35">
        <f t="shared" si="6"/>
        <v>3.0658571428571427E-2</v>
      </c>
      <c r="S47" s="35">
        <f t="shared" si="6"/>
        <v>5.6585714285714269E-3</v>
      </c>
      <c r="T47">
        <v>0.23039999999999999</v>
      </c>
      <c r="U47">
        <v>-1.84E-2</v>
      </c>
      <c r="V47">
        <v>-1.3100000000000001E-2</v>
      </c>
      <c r="W47" s="35">
        <f t="shared" si="7"/>
        <v>3.6241428571428674E-2</v>
      </c>
      <c r="X47" s="35">
        <f t="shared" si="8"/>
        <v>2.2858571428571426E-2</v>
      </c>
      <c r="Y47" s="35">
        <f t="shared" si="8"/>
        <v>1.7558571428571427E-2</v>
      </c>
      <c r="Z47">
        <v>0.1124</v>
      </c>
      <c r="AA47">
        <v>-8.5000000000000006E-3</v>
      </c>
      <c r="AB47">
        <v>-1.24E-2</v>
      </c>
      <c r="AC47" s="35">
        <f t="shared" si="9"/>
        <v>4.3907142857142339E-3</v>
      </c>
      <c r="AD47" s="35">
        <f t="shared" si="10"/>
        <v>1.2958571428571427E-2</v>
      </c>
      <c r="AE47" s="35">
        <f t="shared" si="10"/>
        <v>1.6858571428571428E-2</v>
      </c>
      <c r="AF47">
        <v>0.2109</v>
      </c>
      <c r="AG47">
        <v>-2.63E-2</v>
      </c>
      <c r="AH47">
        <v>-2.0299999999999999E-2</v>
      </c>
      <c r="AI47" s="35">
        <f t="shared" si="11"/>
        <v>9.0457142857142958E-3</v>
      </c>
      <c r="AJ47" s="35">
        <f t="shared" si="12"/>
        <v>3.0758571428571427E-2</v>
      </c>
      <c r="AK47" s="35">
        <f t="shared" si="12"/>
        <v>2.4758571428571425E-2</v>
      </c>
      <c r="AL47">
        <v>0.1875</v>
      </c>
      <c r="AM47">
        <v>-7.4899999999999994E-2</v>
      </c>
      <c r="AN47">
        <v>-0.01</v>
      </c>
      <c r="AO47" s="35">
        <f t="shared" si="13"/>
        <v>1.2902142857142862E-2</v>
      </c>
      <c r="AP47" s="35">
        <f t="shared" si="14"/>
        <v>7.9358571428571417E-2</v>
      </c>
      <c r="AQ47" s="35">
        <f t="shared" si="14"/>
        <v>1.4458571428571428E-2</v>
      </c>
      <c r="AR47">
        <v>0.19550000000000001</v>
      </c>
      <c r="AS47">
        <v>5.6399999999999999E-2</v>
      </c>
      <c r="AT47">
        <v>-1.77E-2</v>
      </c>
      <c r="AU47" s="35">
        <f t="shared" si="15"/>
        <v>3.2889999999999975E-2</v>
      </c>
      <c r="AV47" s="35">
        <f t="shared" si="16"/>
        <v>6.0858571428571429E-2</v>
      </c>
      <c r="AW47" s="35">
        <f t="shared" si="16"/>
        <v>2.2158571428571427E-2</v>
      </c>
      <c r="AX47">
        <v>0.17380000000000001</v>
      </c>
      <c r="AY47">
        <v>-1.4E-3</v>
      </c>
      <c r="AZ47">
        <v>-2.8999999999999998E-3</v>
      </c>
      <c r="BA47" s="35">
        <f t="shared" si="17"/>
        <v>9.4521428571429089E-3</v>
      </c>
      <c r="BB47" s="35">
        <f t="shared" si="18"/>
        <v>3.058571428571427E-3</v>
      </c>
      <c r="BC47" s="35">
        <f t="shared" si="18"/>
        <v>1.5585714285714274E-3</v>
      </c>
    </row>
    <row r="48" spans="1:55" ht="15">
      <c r="A48" s="1">
        <v>42</v>
      </c>
      <c r="B48">
        <v>0.22470000000000001</v>
      </c>
      <c r="C48">
        <v>-3.56E-2</v>
      </c>
      <c r="D48">
        <v>6.7000000000000002E-3</v>
      </c>
      <c r="E48" s="34">
        <f t="shared" si="0"/>
        <v>9.0664285714284476E-3</v>
      </c>
      <c r="F48" s="34">
        <f t="shared" si="1"/>
        <v>5.851E-2</v>
      </c>
      <c r="G48" s="34">
        <f t="shared" si="2"/>
        <v>1.1158571428571427E-2</v>
      </c>
      <c r="H48">
        <v>0.185</v>
      </c>
      <c r="I48">
        <v>-1.2699999999999999E-2</v>
      </c>
      <c r="J48">
        <v>-1.2500000000000001E-2</v>
      </c>
      <c r="K48" s="35">
        <f t="shared" si="3"/>
        <v>6.3821428571429473E-3</v>
      </c>
      <c r="L48" s="35">
        <f t="shared" si="4"/>
        <v>1.7158571428571426E-2</v>
      </c>
      <c r="M48" s="35">
        <f t="shared" si="4"/>
        <v>1.6958571428571427E-2</v>
      </c>
      <c r="N48">
        <v>0.21379999999999999</v>
      </c>
      <c r="O48">
        <v>-3.3700000000000001E-2</v>
      </c>
      <c r="P48">
        <v>-1.06E-2</v>
      </c>
      <c r="Q48" s="35">
        <f t="shared" si="5"/>
        <v>6.1678571428571694E-3</v>
      </c>
      <c r="R48" s="35">
        <f t="shared" si="6"/>
        <v>3.8158571428571431E-2</v>
      </c>
      <c r="S48" s="35">
        <f t="shared" si="6"/>
        <v>1.5058571428571428E-2</v>
      </c>
      <c r="T48">
        <v>0.21640000000000001</v>
      </c>
      <c r="U48">
        <v>-2.92E-2</v>
      </c>
      <c r="V48">
        <v>-1.6899999999999998E-2</v>
      </c>
      <c r="W48" s="35">
        <f t="shared" si="7"/>
        <v>2.224142857142869E-2</v>
      </c>
      <c r="X48" s="35">
        <f t="shared" si="8"/>
        <v>3.3658571428571427E-2</v>
      </c>
      <c r="Y48" s="35">
        <f t="shared" si="8"/>
        <v>2.1358571428571425E-2</v>
      </c>
      <c r="Z48">
        <v>0.109</v>
      </c>
      <c r="AA48">
        <v>8.8000000000000005E-3</v>
      </c>
      <c r="AB48">
        <v>1.8800000000000001E-2</v>
      </c>
      <c r="AC48" s="35">
        <f t="shared" si="9"/>
        <v>7.7907142857142342E-3</v>
      </c>
      <c r="AD48" s="35">
        <f t="shared" si="10"/>
        <v>1.3258571428571429E-2</v>
      </c>
      <c r="AE48" s="35">
        <f t="shared" si="10"/>
        <v>2.3258571428571427E-2</v>
      </c>
      <c r="AF48">
        <v>0.21790000000000001</v>
      </c>
      <c r="AG48">
        <v>-5.7000000000000002E-3</v>
      </c>
      <c r="AH48">
        <v>-2.7000000000000001E-3</v>
      </c>
      <c r="AI48" s="35">
        <f t="shared" si="11"/>
        <v>1.6045714285714302E-2</v>
      </c>
      <c r="AJ48" s="35">
        <f t="shared" si="12"/>
        <v>1.0158571428571427E-2</v>
      </c>
      <c r="AK48" s="35">
        <f t="shared" si="12"/>
        <v>1.7585714285714271E-3</v>
      </c>
      <c r="AL48">
        <v>0.1875</v>
      </c>
      <c r="AM48">
        <v>-1.7399999999999999E-2</v>
      </c>
      <c r="AN48">
        <v>2.0000000000000001E-4</v>
      </c>
      <c r="AO48" s="35">
        <f t="shared" si="13"/>
        <v>1.2902142857142862E-2</v>
      </c>
      <c r="AP48" s="35">
        <f t="shared" si="14"/>
        <v>2.1858571428571425E-2</v>
      </c>
      <c r="AQ48" s="35">
        <f t="shared" si="14"/>
        <v>4.6585714285714269E-3</v>
      </c>
      <c r="AR48">
        <v>0.17199999999999999</v>
      </c>
      <c r="AS48">
        <v>-7.0000000000000001E-3</v>
      </c>
      <c r="AT48">
        <v>-2.53E-2</v>
      </c>
      <c r="AU48" s="35">
        <f t="shared" si="15"/>
        <v>9.3899999999999539E-3</v>
      </c>
      <c r="AV48" s="35">
        <f t="shared" si="16"/>
        <v>1.1458571428571427E-2</v>
      </c>
      <c r="AW48" s="35">
        <f t="shared" si="16"/>
        <v>2.9758571428571426E-2</v>
      </c>
      <c r="AX48">
        <v>0.1578</v>
      </c>
      <c r="AY48">
        <v>-3.5000000000000003E-2</v>
      </c>
      <c r="AZ48">
        <v>-1.2200000000000001E-2</v>
      </c>
      <c r="BA48" s="35">
        <f t="shared" si="17"/>
        <v>6.5478571428571053E-3</v>
      </c>
      <c r="BB48" s="35">
        <f t="shared" si="18"/>
        <v>3.9458571428571433E-2</v>
      </c>
      <c r="BC48" s="35">
        <f t="shared" si="18"/>
        <v>1.6658571428571429E-2</v>
      </c>
    </row>
    <row r="49" spans="1:55" ht="15">
      <c r="A49" s="1">
        <v>43</v>
      </c>
      <c r="B49">
        <v>0.2271</v>
      </c>
      <c r="C49">
        <v>-3.8300000000000001E-2</v>
      </c>
      <c r="D49">
        <v>7.0000000000000001E-3</v>
      </c>
      <c r="E49" s="34">
        <f t="shared" si="0"/>
        <v>1.1466428571428433E-2</v>
      </c>
      <c r="F49" s="34">
        <f t="shared" si="1"/>
        <v>6.1210000000000001E-2</v>
      </c>
      <c r="G49" s="34">
        <f t="shared" si="2"/>
        <v>1.1458571428571427E-2</v>
      </c>
      <c r="H49">
        <v>0.16039999999999999</v>
      </c>
      <c r="I49">
        <v>-3.09E-2</v>
      </c>
      <c r="J49">
        <v>2.2100000000000002E-2</v>
      </c>
      <c r="K49" s="35">
        <f t="shared" si="3"/>
        <v>3.0982142857142958E-2</v>
      </c>
      <c r="L49" s="35">
        <f t="shared" si="4"/>
        <v>3.5358571428571427E-2</v>
      </c>
      <c r="M49" s="35">
        <f t="shared" si="4"/>
        <v>2.6558571428571428E-2</v>
      </c>
      <c r="N49">
        <v>0.2273</v>
      </c>
      <c r="O49">
        <v>-3.3599999999999998E-2</v>
      </c>
      <c r="P49">
        <v>-4.7999999999999996E-3</v>
      </c>
      <c r="Q49" s="35">
        <f t="shared" si="5"/>
        <v>7.3321428571428426E-3</v>
      </c>
      <c r="R49" s="35">
        <f t="shared" si="6"/>
        <v>3.8058571428571428E-2</v>
      </c>
      <c r="S49" s="35">
        <f t="shared" si="6"/>
        <v>9.2585714285714268E-3</v>
      </c>
      <c r="T49">
        <v>0.20619999999999999</v>
      </c>
      <c r="U49">
        <v>-1.3599999999999999E-2</v>
      </c>
      <c r="V49">
        <v>-9.7000000000000003E-3</v>
      </c>
      <c r="W49" s="35">
        <f t="shared" si="7"/>
        <v>1.2041428571428675E-2</v>
      </c>
      <c r="X49" s="35">
        <f t="shared" si="8"/>
        <v>1.8058571428571427E-2</v>
      </c>
      <c r="Y49" s="35">
        <f t="shared" si="8"/>
        <v>1.4158571428571427E-2</v>
      </c>
      <c r="Z49">
        <v>0.125</v>
      </c>
      <c r="AA49">
        <v>1.9599999999999999E-2</v>
      </c>
      <c r="AB49">
        <v>2.9499999999999998E-2</v>
      </c>
      <c r="AC49" s="35">
        <f t="shared" si="9"/>
        <v>8.2092857142857661E-3</v>
      </c>
      <c r="AD49" s="35">
        <f t="shared" si="10"/>
        <v>2.4058571428571426E-2</v>
      </c>
      <c r="AE49" s="35">
        <f t="shared" si="10"/>
        <v>3.3958571428571428E-2</v>
      </c>
      <c r="AF49">
        <v>0.18</v>
      </c>
      <c r="AG49">
        <v>4.4000000000000003E-3</v>
      </c>
      <c r="AH49">
        <v>-1.6899999999999998E-2</v>
      </c>
      <c r="AI49" s="35">
        <f t="shared" si="11"/>
        <v>2.1854285714285715E-2</v>
      </c>
      <c r="AJ49" s="35">
        <f t="shared" si="12"/>
        <v>8.8585714285714275E-3</v>
      </c>
      <c r="AK49" s="35">
        <f t="shared" si="12"/>
        <v>2.1358571428571425E-2</v>
      </c>
      <c r="AL49">
        <v>0.2112</v>
      </c>
      <c r="AM49">
        <v>-2E-3</v>
      </c>
      <c r="AN49">
        <v>1.6999999999999999E-3</v>
      </c>
      <c r="AO49" s="35">
        <f t="shared" si="13"/>
        <v>1.0797857142857137E-2</v>
      </c>
      <c r="AP49" s="35">
        <f t="shared" si="14"/>
        <v>2.4585714285714272E-3</v>
      </c>
      <c r="AQ49" s="35">
        <f t="shared" si="14"/>
        <v>6.1585714285714273E-3</v>
      </c>
      <c r="AR49">
        <v>0.14410000000000001</v>
      </c>
      <c r="AS49">
        <v>-4.1300000000000003E-2</v>
      </c>
      <c r="AT49">
        <v>-1.6400000000000001E-2</v>
      </c>
      <c r="AU49" s="35">
        <f t="shared" si="15"/>
        <v>1.8510000000000026E-2</v>
      </c>
      <c r="AV49" s="35">
        <f t="shared" si="16"/>
        <v>4.5758571428571433E-2</v>
      </c>
      <c r="AW49" s="35">
        <f t="shared" si="16"/>
        <v>2.0858571428571428E-2</v>
      </c>
      <c r="AX49">
        <v>0.1421</v>
      </c>
      <c r="AY49">
        <v>-5.0900000000000001E-2</v>
      </c>
      <c r="AZ49">
        <v>1.54E-2</v>
      </c>
      <c r="BA49" s="35">
        <f t="shared" si="17"/>
        <v>2.2247857142857097E-2</v>
      </c>
      <c r="BB49" s="35">
        <f t="shared" si="18"/>
        <v>5.5358571428571431E-2</v>
      </c>
      <c r="BC49" s="35">
        <f t="shared" si="18"/>
        <v>1.9858571428571427E-2</v>
      </c>
    </row>
    <row r="50" spans="1:55" ht="15">
      <c r="A50" s="1">
        <v>44</v>
      </c>
      <c r="B50">
        <v>0.22950000000000001</v>
      </c>
      <c r="C50">
        <v>-3.1600000000000003E-2</v>
      </c>
      <c r="D50">
        <v>-9.1000000000000004E-3</v>
      </c>
      <c r="E50" s="34">
        <f t="shared" si="0"/>
        <v>1.3866428571428446E-2</v>
      </c>
      <c r="F50" s="34">
        <f t="shared" si="1"/>
        <v>5.4510000000000003E-2</v>
      </c>
      <c r="G50" s="34">
        <f t="shared" si="2"/>
        <v>1.3558571428571427E-2</v>
      </c>
      <c r="H50">
        <v>0.17510000000000001</v>
      </c>
      <c r="I50">
        <v>4.0000000000000001E-3</v>
      </c>
      <c r="J50">
        <v>3.8999999999999998E-3</v>
      </c>
      <c r="K50" s="35">
        <f t="shared" si="3"/>
        <v>1.6282142857142939E-2</v>
      </c>
      <c r="L50" s="35">
        <f t="shared" si="4"/>
        <v>8.4585714285714264E-3</v>
      </c>
      <c r="M50" s="35">
        <f t="shared" si="4"/>
        <v>8.358571428571427E-3</v>
      </c>
      <c r="N50">
        <v>0.2303</v>
      </c>
      <c r="O50">
        <v>-2.98E-2</v>
      </c>
      <c r="P50">
        <v>-7.7999999999999996E-3</v>
      </c>
      <c r="Q50" s="35">
        <f t="shared" si="5"/>
        <v>1.0332142857142845E-2</v>
      </c>
      <c r="R50" s="35">
        <f t="shared" si="6"/>
        <v>3.425857142857143E-2</v>
      </c>
      <c r="S50" s="35">
        <f t="shared" si="6"/>
        <v>1.2258571428571428E-2</v>
      </c>
      <c r="T50">
        <v>0.22750000000000001</v>
      </c>
      <c r="U50">
        <v>-7.7000000000000002E-3</v>
      </c>
      <c r="V50">
        <v>-2.0999999999999999E-3</v>
      </c>
      <c r="W50" s="35">
        <f t="shared" si="7"/>
        <v>3.3341428571428688E-2</v>
      </c>
      <c r="X50" s="35">
        <f t="shared" si="8"/>
        <v>1.2158571428571428E-2</v>
      </c>
      <c r="Y50" s="35">
        <f t="shared" si="8"/>
        <v>2.3585714285714273E-3</v>
      </c>
      <c r="Z50">
        <v>0.10630000000000001</v>
      </c>
      <c r="AA50">
        <v>-1.4E-2</v>
      </c>
      <c r="AB50">
        <v>6.7999999999999996E-3</v>
      </c>
      <c r="AC50" s="35">
        <f t="shared" si="9"/>
        <v>1.0490714285714228E-2</v>
      </c>
      <c r="AD50" s="35">
        <f t="shared" si="10"/>
        <v>1.8458571428571428E-2</v>
      </c>
      <c r="AE50" s="35">
        <f t="shared" si="10"/>
        <v>1.1258571428571427E-2</v>
      </c>
      <c r="AF50">
        <v>0.192</v>
      </c>
      <c r="AG50">
        <v>4.4999999999999997E-3</v>
      </c>
      <c r="AH50">
        <v>-2.87E-2</v>
      </c>
      <c r="AI50" s="35">
        <f t="shared" si="11"/>
        <v>9.8542857142857043E-3</v>
      </c>
      <c r="AJ50" s="35">
        <f t="shared" si="12"/>
        <v>8.9585714285714269E-3</v>
      </c>
      <c r="AK50" s="35">
        <f t="shared" si="12"/>
        <v>3.3158571428571426E-2</v>
      </c>
      <c r="AL50">
        <v>0.189</v>
      </c>
      <c r="AM50">
        <v>-2.92E-2</v>
      </c>
      <c r="AN50">
        <v>-8.0000000000000002E-3</v>
      </c>
      <c r="AO50" s="35">
        <f t="shared" si="13"/>
        <v>1.1402142857142861E-2</v>
      </c>
      <c r="AP50" s="35">
        <f t="shared" si="14"/>
        <v>3.3658571428571427E-2</v>
      </c>
      <c r="AQ50" s="35">
        <f t="shared" si="14"/>
        <v>1.2458571428571426E-2</v>
      </c>
      <c r="AR50">
        <v>0.1736</v>
      </c>
      <c r="AS50">
        <v>8.6999999999999994E-3</v>
      </c>
      <c r="AT50">
        <v>-5.8999999999999999E-3</v>
      </c>
      <c r="AU50" s="35">
        <f t="shared" si="15"/>
        <v>1.0989999999999972E-2</v>
      </c>
      <c r="AV50" s="35">
        <f t="shared" si="16"/>
        <v>1.3158571428571426E-2</v>
      </c>
      <c r="AW50" s="35">
        <f t="shared" si="16"/>
        <v>1.0358571428571427E-2</v>
      </c>
      <c r="AX50">
        <v>0.17519999999999999</v>
      </c>
      <c r="AY50">
        <v>-1.44E-2</v>
      </c>
      <c r="AZ50">
        <v>3.8300000000000001E-2</v>
      </c>
      <c r="BA50" s="35">
        <f t="shared" si="17"/>
        <v>1.0852142857142894E-2</v>
      </c>
      <c r="BB50" s="35">
        <f t="shared" si="18"/>
        <v>1.8858571428571426E-2</v>
      </c>
      <c r="BC50" s="35">
        <f t="shared" si="18"/>
        <v>4.2758571428571431E-2</v>
      </c>
    </row>
    <row r="51" spans="1:55" ht="15">
      <c r="A51" s="1">
        <v>45</v>
      </c>
      <c r="B51">
        <v>0.21379999999999999</v>
      </c>
      <c r="C51">
        <v>-3.1199999999999999E-2</v>
      </c>
      <c r="D51">
        <v>2.7000000000000001E-3</v>
      </c>
      <c r="E51" s="34">
        <f t="shared" si="0"/>
        <v>1.8335714285715732E-3</v>
      </c>
      <c r="F51" s="34">
        <f t="shared" si="1"/>
        <v>5.4109999999999998E-2</v>
      </c>
      <c r="G51" s="34">
        <f t="shared" si="2"/>
        <v>7.1585714285714273E-3</v>
      </c>
      <c r="H51">
        <v>0.1908</v>
      </c>
      <c r="I51">
        <v>-1.2800000000000001E-2</v>
      </c>
      <c r="J51">
        <v>1.1000000000000001E-3</v>
      </c>
      <c r="K51" s="35">
        <f t="shared" si="3"/>
        <v>5.8214285714294767E-4</v>
      </c>
      <c r="L51" s="35">
        <f t="shared" si="4"/>
        <v>1.7258571428571429E-2</v>
      </c>
      <c r="M51" s="35">
        <f t="shared" si="4"/>
        <v>5.5585714285714275E-3</v>
      </c>
      <c r="N51">
        <v>0.22109999999999999</v>
      </c>
      <c r="O51">
        <v>-2.9899999999999999E-2</v>
      </c>
      <c r="P51">
        <v>-0.01</v>
      </c>
      <c r="Q51" s="35">
        <f t="shared" si="5"/>
        <v>1.1321428571428316E-3</v>
      </c>
      <c r="R51" s="35">
        <f t="shared" si="6"/>
        <v>3.4358571428571426E-2</v>
      </c>
      <c r="S51" s="35">
        <f t="shared" si="6"/>
        <v>1.4458571428571428E-2</v>
      </c>
      <c r="T51">
        <v>0.22969999999999999</v>
      </c>
      <c r="U51">
        <v>-5.1999999999999998E-3</v>
      </c>
      <c r="V51">
        <v>-5.9999999999999995E-4</v>
      </c>
      <c r="W51" s="35">
        <f t="shared" si="7"/>
        <v>3.5541428571428668E-2</v>
      </c>
      <c r="X51" s="35">
        <f t="shared" si="8"/>
        <v>9.6585714285714261E-3</v>
      </c>
      <c r="Y51" s="35">
        <f t="shared" si="8"/>
        <v>3.8585714285714274E-3</v>
      </c>
      <c r="Z51">
        <v>0.1061</v>
      </c>
      <c r="AA51">
        <v>-6.5000000000000002E-2</v>
      </c>
      <c r="AB51">
        <v>-7.7000000000000002E-3</v>
      </c>
      <c r="AC51" s="35">
        <f t="shared" si="9"/>
        <v>1.0690714285714234E-2</v>
      </c>
      <c r="AD51" s="35">
        <f t="shared" si="10"/>
        <v>6.9458571428571425E-2</v>
      </c>
      <c r="AE51" s="35">
        <f t="shared" si="10"/>
        <v>1.2158571428571428E-2</v>
      </c>
      <c r="AF51">
        <v>0.1724</v>
      </c>
      <c r="AG51">
        <v>-2.0799999999999999E-2</v>
      </c>
      <c r="AH51">
        <v>-2.52E-2</v>
      </c>
      <c r="AI51" s="35">
        <f t="shared" si="11"/>
        <v>2.9454285714285711E-2</v>
      </c>
      <c r="AJ51" s="35">
        <f t="shared" si="12"/>
        <v>2.5258571428571425E-2</v>
      </c>
      <c r="AK51" s="35">
        <f t="shared" si="12"/>
        <v>2.9658571428571427E-2</v>
      </c>
      <c r="AL51">
        <v>0.20580000000000001</v>
      </c>
      <c r="AM51">
        <v>7.6E-3</v>
      </c>
      <c r="AN51">
        <v>-3.7000000000000002E-3</v>
      </c>
      <c r="AO51" s="35">
        <f t="shared" si="13"/>
        <v>5.3978571428571487E-3</v>
      </c>
      <c r="AP51" s="35">
        <f t="shared" si="14"/>
        <v>1.2058571428571427E-2</v>
      </c>
      <c r="AQ51" s="35">
        <f t="shared" si="14"/>
        <v>7.5857142857142703E-4</v>
      </c>
      <c r="AR51">
        <v>0.14949999999999999</v>
      </c>
      <c r="AS51">
        <v>3.6700000000000003E-2</v>
      </c>
      <c r="AT51">
        <v>6.9999999999999999E-4</v>
      </c>
      <c r="AU51" s="35">
        <f t="shared" si="15"/>
        <v>1.3110000000000038E-2</v>
      </c>
      <c r="AV51" s="35">
        <f t="shared" si="16"/>
        <v>4.1158571428571433E-2</v>
      </c>
      <c r="AW51" s="35">
        <f t="shared" si="16"/>
        <v>5.1585714285714273E-3</v>
      </c>
      <c r="AX51">
        <v>0.1507</v>
      </c>
      <c r="AY51">
        <v>4.4900000000000002E-2</v>
      </c>
      <c r="AZ51">
        <v>2.86E-2</v>
      </c>
      <c r="BA51" s="35">
        <f t="shared" si="17"/>
        <v>1.36478571428571E-2</v>
      </c>
      <c r="BB51" s="35">
        <f t="shared" si="18"/>
        <v>4.9358571428571432E-2</v>
      </c>
      <c r="BC51" s="35">
        <f t="shared" si="18"/>
        <v>3.305857142857143E-2</v>
      </c>
    </row>
    <row r="52" spans="1:55" ht="15">
      <c r="A52" s="1">
        <v>46</v>
      </c>
      <c r="B52">
        <v>0.2072</v>
      </c>
      <c r="C52">
        <v>-2.01E-2</v>
      </c>
      <c r="D52">
        <v>-2.2000000000000001E-3</v>
      </c>
      <c r="E52" s="34">
        <f t="shared" si="0"/>
        <v>8.4335714285715679E-3</v>
      </c>
      <c r="F52" s="34">
        <f t="shared" si="1"/>
        <v>2.81E-3</v>
      </c>
      <c r="G52" s="34">
        <f t="shared" si="2"/>
        <v>2.2585714285714271E-3</v>
      </c>
      <c r="H52">
        <v>0.22059999999999999</v>
      </c>
      <c r="I52">
        <v>-1.84E-2</v>
      </c>
      <c r="J52">
        <v>4.7999999999999996E-3</v>
      </c>
      <c r="K52" s="35">
        <f t="shared" si="3"/>
        <v>2.9217857142857045E-2</v>
      </c>
      <c r="L52" s="35">
        <f t="shared" si="4"/>
        <v>2.2858571428571426E-2</v>
      </c>
      <c r="M52" s="35">
        <f t="shared" si="4"/>
        <v>9.2585714285714268E-3</v>
      </c>
      <c r="N52">
        <v>0.21579999999999999</v>
      </c>
      <c r="O52">
        <v>-2.7400000000000001E-2</v>
      </c>
      <c r="P52">
        <v>-1.2500000000000001E-2</v>
      </c>
      <c r="Q52" s="35">
        <f t="shared" si="5"/>
        <v>4.1678571428571676E-3</v>
      </c>
      <c r="R52" s="35">
        <f t="shared" si="6"/>
        <v>3.1858571428571431E-2</v>
      </c>
      <c r="S52" s="35">
        <f t="shared" si="6"/>
        <v>1.6958571428571427E-2</v>
      </c>
      <c r="T52">
        <v>0.17949999999999999</v>
      </c>
      <c r="U52">
        <v>-3.5700000000000003E-2</v>
      </c>
      <c r="V52">
        <v>-1.47E-2</v>
      </c>
      <c r="W52" s="35">
        <f t="shared" si="7"/>
        <v>1.4658571428571326E-2</v>
      </c>
      <c r="X52" s="35">
        <f t="shared" si="8"/>
        <v>4.0158571428571432E-2</v>
      </c>
      <c r="Y52" s="35">
        <f t="shared" si="8"/>
        <v>1.9158571428571428E-2</v>
      </c>
      <c r="Z52">
        <v>0.10100000000000001</v>
      </c>
      <c r="AA52">
        <v>-2.4199999999999999E-2</v>
      </c>
      <c r="AB52">
        <v>1.6E-2</v>
      </c>
      <c r="AC52" s="35">
        <f t="shared" si="9"/>
        <v>1.5790714285714227E-2</v>
      </c>
      <c r="AD52" s="35">
        <f t="shared" si="10"/>
        <v>2.8658571428571426E-2</v>
      </c>
      <c r="AE52" s="35">
        <f t="shared" si="10"/>
        <v>2.0458571428571427E-2</v>
      </c>
      <c r="AF52">
        <v>0.16880000000000001</v>
      </c>
      <c r="AG52">
        <v>-1.15E-2</v>
      </c>
      <c r="AH52">
        <v>2.7400000000000001E-2</v>
      </c>
      <c r="AI52" s="35">
        <f t="shared" si="11"/>
        <v>3.3054285714285703E-2</v>
      </c>
      <c r="AJ52" s="35">
        <f t="shared" si="12"/>
        <v>1.5958571428571426E-2</v>
      </c>
      <c r="AK52" s="35">
        <f t="shared" si="12"/>
        <v>3.1858571428571431E-2</v>
      </c>
      <c r="AL52">
        <v>0.2021</v>
      </c>
      <c r="AM52">
        <v>-9.4000000000000004E-3</v>
      </c>
      <c r="AN52">
        <v>3.8999999999999998E-3</v>
      </c>
      <c r="AO52" s="35">
        <f t="shared" si="13"/>
        <v>1.6978571428571398E-3</v>
      </c>
      <c r="AP52" s="35">
        <f t="shared" si="14"/>
        <v>1.3858571428571428E-2</v>
      </c>
      <c r="AQ52" s="35">
        <f t="shared" si="14"/>
        <v>8.358571428571427E-3</v>
      </c>
      <c r="AR52">
        <v>0.15970000000000001</v>
      </c>
      <c r="AS52">
        <v>6.6E-3</v>
      </c>
      <c r="AT52">
        <v>-6.3E-3</v>
      </c>
      <c r="AU52" s="35">
        <f t="shared" si="15"/>
        <v>2.9100000000000237E-3</v>
      </c>
      <c r="AV52" s="35">
        <f t="shared" si="16"/>
        <v>1.1058571428571428E-2</v>
      </c>
      <c r="AW52" s="35">
        <f t="shared" si="16"/>
        <v>1.0758571428571426E-2</v>
      </c>
      <c r="AX52">
        <v>0.1585</v>
      </c>
      <c r="AY52">
        <v>-6.9999999999999999E-4</v>
      </c>
      <c r="AZ52">
        <v>2.2499999999999999E-2</v>
      </c>
      <c r="BA52" s="35">
        <f t="shared" si="17"/>
        <v>5.8478571428570991E-3</v>
      </c>
      <c r="BB52" s="35">
        <f t="shared" si="18"/>
        <v>3.7585714285714271E-3</v>
      </c>
      <c r="BC52" s="35">
        <f t="shared" si="18"/>
        <v>2.6958571428571425E-2</v>
      </c>
    </row>
    <row r="53" spans="1:55" ht="15">
      <c r="A53" s="1">
        <v>47</v>
      </c>
      <c r="B53">
        <v>0.19900000000000001</v>
      </c>
      <c r="C53">
        <v>-2.3599999999999999E-2</v>
      </c>
      <c r="D53">
        <v>-7.6E-3</v>
      </c>
      <c r="E53" s="34">
        <f t="shared" si="0"/>
        <v>1.6633571428571553E-2</v>
      </c>
      <c r="F53" s="34">
        <f t="shared" si="1"/>
        <v>4.6509999999999996E-2</v>
      </c>
      <c r="G53" s="34">
        <f t="shared" si="2"/>
        <v>1.2058571428571427E-2</v>
      </c>
      <c r="H53">
        <v>0.2258</v>
      </c>
      <c r="I53">
        <v>-2.8199999999999999E-2</v>
      </c>
      <c r="J53">
        <v>5.0000000000000001E-3</v>
      </c>
      <c r="K53" s="35">
        <f t="shared" si="3"/>
        <v>3.4417857142857056E-2</v>
      </c>
      <c r="L53" s="35">
        <f t="shared" si="4"/>
        <v>3.2658571428571426E-2</v>
      </c>
      <c r="M53" s="35">
        <f t="shared" si="4"/>
        <v>9.4585714285714273E-3</v>
      </c>
      <c r="N53">
        <v>0.20399999999999999</v>
      </c>
      <c r="O53">
        <v>-2.8400000000000002E-2</v>
      </c>
      <c r="P53">
        <v>-1.37E-2</v>
      </c>
      <c r="Q53" s="35">
        <f t="shared" si="5"/>
        <v>1.5967857142857173E-2</v>
      </c>
      <c r="R53" s="35">
        <f t="shared" si="6"/>
        <v>3.2858571428571431E-2</v>
      </c>
      <c r="S53" s="35">
        <f t="shared" si="6"/>
        <v>1.8158571428571427E-2</v>
      </c>
      <c r="T53">
        <v>0.13170000000000001</v>
      </c>
      <c r="U53">
        <v>-5.7599999999999998E-2</v>
      </c>
      <c r="V53">
        <v>2.01E-2</v>
      </c>
      <c r="W53" s="35">
        <f t="shared" si="7"/>
        <v>6.2458571428571308E-2</v>
      </c>
      <c r="X53" s="35">
        <f t="shared" si="8"/>
        <v>6.2058571428571428E-2</v>
      </c>
      <c r="Y53" s="35">
        <f t="shared" si="8"/>
        <v>2.4558571428571426E-2</v>
      </c>
      <c r="Z53">
        <v>0.1004</v>
      </c>
      <c r="AA53">
        <v>-1.4200000000000001E-2</v>
      </c>
      <c r="AB53">
        <v>3.5499999999999997E-2</v>
      </c>
      <c r="AC53" s="35">
        <f t="shared" si="9"/>
        <v>1.6390714285714231E-2</v>
      </c>
      <c r="AD53" s="35">
        <f t="shared" si="10"/>
        <v>1.8658571428571427E-2</v>
      </c>
      <c r="AE53" s="35">
        <f t="shared" si="10"/>
        <v>3.9958571428571427E-2</v>
      </c>
      <c r="AF53">
        <v>0.18559999999999999</v>
      </c>
      <c r="AG53">
        <v>7.4000000000000003E-3</v>
      </c>
      <c r="AH53">
        <v>-2.6599999999999999E-2</v>
      </c>
      <c r="AI53" s="35">
        <f t="shared" si="11"/>
        <v>1.6254285714285721E-2</v>
      </c>
      <c r="AJ53" s="35">
        <f t="shared" si="12"/>
        <v>1.1858571428571427E-2</v>
      </c>
      <c r="AK53" s="35">
        <f t="shared" si="12"/>
        <v>3.1058571428571425E-2</v>
      </c>
      <c r="AL53">
        <v>0.20019999999999999</v>
      </c>
      <c r="AM53">
        <v>3.7000000000000002E-3</v>
      </c>
      <c r="AN53">
        <v>4.0000000000000002E-4</v>
      </c>
      <c r="AO53" s="35">
        <f t="shared" si="13"/>
        <v>2.0214285714287294E-4</v>
      </c>
      <c r="AP53" s="35">
        <f t="shared" si="14"/>
        <v>8.1585714285714282E-3</v>
      </c>
      <c r="AQ53" s="35">
        <f t="shared" si="14"/>
        <v>4.8585714285714274E-3</v>
      </c>
      <c r="AR53">
        <v>0.2026</v>
      </c>
      <c r="AS53">
        <v>-1.1999999999999999E-3</v>
      </c>
      <c r="AT53">
        <v>-2.5000000000000001E-2</v>
      </c>
      <c r="AU53" s="35">
        <f t="shared" si="15"/>
        <v>3.998999999999997E-2</v>
      </c>
      <c r="AV53" s="35">
        <f t="shared" si="16"/>
        <v>3.2585714285714275E-3</v>
      </c>
      <c r="AW53" s="35">
        <f t="shared" si="16"/>
        <v>2.9458571428571428E-2</v>
      </c>
      <c r="AX53">
        <v>0.17150000000000001</v>
      </c>
      <c r="AY53">
        <v>-4.8999999999999998E-3</v>
      </c>
      <c r="AZ53">
        <v>4.4999999999999997E-3</v>
      </c>
      <c r="BA53" s="35">
        <f t="shared" si="17"/>
        <v>7.1521428571429124E-3</v>
      </c>
      <c r="BB53" s="35">
        <f t="shared" si="18"/>
        <v>9.3585714285714279E-3</v>
      </c>
      <c r="BC53" s="35">
        <f t="shared" si="18"/>
        <v>8.9585714285714269E-3</v>
      </c>
    </row>
    <row r="54" spans="1:55" ht="15">
      <c r="A54" s="1">
        <v>48</v>
      </c>
      <c r="B54">
        <v>0.2107</v>
      </c>
      <c r="C54">
        <v>-3.1099999999999999E-2</v>
      </c>
      <c r="D54">
        <v>-7.4000000000000003E-3</v>
      </c>
      <c r="E54" s="34">
        <f t="shared" si="0"/>
        <v>4.9335714285715648E-3</v>
      </c>
      <c r="F54" s="34">
        <f t="shared" si="1"/>
        <v>5.4010000000000002E-2</v>
      </c>
      <c r="G54" s="34">
        <f t="shared" si="2"/>
        <v>1.1858571428571427E-2</v>
      </c>
      <c r="H54">
        <v>0.19350000000000001</v>
      </c>
      <c r="I54">
        <v>-3.5000000000000001E-3</v>
      </c>
      <c r="J54">
        <v>1.1900000000000001E-2</v>
      </c>
      <c r="K54" s="35">
        <f t="shared" si="3"/>
        <v>2.1178571428570603E-3</v>
      </c>
      <c r="L54" s="35">
        <f t="shared" si="4"/>
        <v>9.5857142857142712E-4</v>
      </c>
      <c r="M54" s="35">
        <f t="shared" si="4"/>
        <v>1.6358571428571427E-2</v>
      </c>
      <c r="N54">
        <v>0.20080000000000001</v>
      </c>
      <c r="O54">
        <v>-3.8800000000000001E-2</v>
      </c>
      <c r="P54">
        <v>-2.0799999999999999E-2</v>
      </c>
      <c r="Q54" s="35">
        <f t="shared" si="5"/>
        <v>1.9167857142857153E-2</v>
      </c>
      <c r="R54" s="35">
        <f t="shared" si="6"/>
        <v>4.3258571428571431E-2</v>
      </c>
      <c r="S54" s="35">
        <f t="shared" si="6"/>
        <v>2.5258571428571425E-2</v>
      </c>
      <c r="T54">
        <v>0.1946</v>
      </c>
      <c r="U54">
        <v>-2.3599999999999999E-2</v>
      </c>
      <c r="V54">
        <v>-4.7000000000000002E-3</v>
      </c>
      <c r="W54" s="35">
        <f t="shared" si="7"/>
        <v>4.4142857142867586E-4</v>
      </c>
      <c r="X54" s="35">
        <f t="shared" si="8"/>
        <v>2.8058571428571426E-2</v>
      </c>
      <c r="Y54" s="35">
        <f t="shared" si="8"/>
        <v>9.1585714285714274E-3</v>
      </c>
      <c r="Z54">
        <v>0.1203</v>
      </c>
      <c r="AA54">
        <v>-2.01E-2</v>
      </c>
      <c r="AB54">
        <v>3.9600000000000003E-2</v>
      </c>
      <c r="AC54" s="35">
        <f t="shared" si="9"/>
        <v>3.5092857142857703E-3</v>
      </c>
      <c r="AD54" s="35">
        <f t="shared" si="10"/>
        <v>2.4558571428571426E-2</v>
      </c>
      <c r="AE54" s="35">
        <f t="shared" si="10"/>
        <v>4.4058571428571433E-2</v>
      </c>
      <c r="AF54">
        <v>0.18690000000000001</v>
      </c>
      <c r="AG54">
        <v>-4.9500000000000002E-2</v>
      </c>
      <c r="AH54">
        <v>3.3E-3</v>
      </c>
      <c r="AI54" s="35">
        <f t="shared" si="11"/>
        <v>1.4954285714285698E-2</v>
      </c>
      <c r="AJ54" s="35">
        <f t="shared" si="12"/>
        <v>5.3958571428571432E-2</v>
      </c>
      <c r="AK54" s="35">
        <f t="shared" si="12"/>
        <v>7.7585714285714272E-3</v>
      </c>
      <c r="AL54">
        <v>0.18729999999999999</v>
      </c>
      <c r="AM54">
        <v>-4.1000000000000003E-3</v>
      </c>
      <c r="AN54">
        <v>-2.7000000000000001E-3</v>
      </c>
      <c r="AO54" s="35">
        <f t="shared" si="13"/>
        <v>1.3102142857142868E-2</v>
      </c>
      <c r="AP54" s="35">
        <f t="shared" si="14"/>
        <v>3.5857142857142685E-4</v>
      </c>
      <c r="AQ54" s="35">
        <f t="shared" si="14"/>
        <v>1.7585714285714271E-3</v>
      </c>
      <c r="AR54">
        <v>0.1305</v>
      </c>
      <c r="AS54">
        <v>-2.9399999999999999E-2</v>
      </c>
      <c r="AT54">
        <v>-3.5200000000000002E-2</v>
      </c>
      <c r="AU54" s="35">
        <f t="shared" si="15"/>
        <v>3.2110000000000027E-2</v>
      </c>
      <c r="AV54" s="35">
        <f t="shared" si="16"/>
        <v>3.3858571428571425E-2</v>
      </c>
      <c r="AW54" s="35">
        <f t="shared" si="16"/>
        <v>3.9658571428571432E-2</v>
      </c>
      <c r="AX54">
        <v>0.1741</v>
      </c>
      <c r="AY54">
        <v>-2.3199999999999998E-2</v>
      </c>
      <c r="AZ54">
        <v>1.7999999999999999E-2</v>
      </c>
      <c r="BA54" s="35">
        <f t="shared" si="17"/>
        <v>9.7521428571429036E-3</v>
      </c>
      <c r="BB54" s="35">
        <f t="shared" si="18"/>
        <v>2.7658571428571425E-2</v>
      </c>
      <c r="BC54" s="35">
        <f t="shared" si="18"/>
        <v>2.2458571428571425E-2</v>
      </c>
    </row>
    <row r="55" spans="1:55" ht="15">
      <c r="A55" s="1">
        <v>49</v>
      </c>
      <c r="B55">
        <v>0.21149999999999999</v>
      </c>
      <c r="C55">
        <v>-3.5299999999999998E-2</v>
      </c>
      <c r="D55">
        <v>-6.6E-3</v>
      </c>
      <c r="E55" s="34">
        <f t="shared" si="0"/>
        <v>4.1335714285715697E-3</v>
      </c>
      <c r="F55" s="34">
        <f t="shared" si="1"/>
        <v>5.8209999999999998E-2</v>
      </c>
      <c r="G55" s="34">
        <f t="shared" si="2"/>
        <v>1.1058571428571428E-2</v>
      </c>
      <c r="H55">
        <v>0.186</v>
      </c>
      <c r="I55">
        <v>-8.3000000000000001E-3</v>
      </c>
      <c r="J55">
        <v>3.04E-2</v>
      </c>
      <c r="K55" s="35">
        <f t="shared" si="3"/>
        <v>5.3821428571429464E-3</v>
      </c>
      <c r="L55" s="35">
        <f t="shared" si="4"/>
        <v>1.2758571428571428E-2</v>
      </c>
      <c r="M55" s="35">
        <f t="shared" si="4"/>
        <v>3.4858571428571426E-2</v>
      </c>
      <c r="N55">
        <v>0.20119999999999999</v>
      </c>
      <c r="O55">
        <v>-3.0700000000000002E-2</v>
      </c>
      <c r="P55">
        <v>-1.2200000000000001E-2</v>
      </c>
      <c r="Q55" s="35">
        <f t="shared" si="5"/>
        <v>1.8767857142857169E-2</v>
      </c>
      <c r="R55" s="35">
        <f t="shared" si="6"/>
        <v>3.5158571428571428E-2</v>
      </c>
      <c r="S55" s="35">
        <f t="shared" si="6"/>
        <v>1.6658571428571429E-2</v>
      </c>
      <c r="T55">
        <v>0.2195</v>
      </c>
      <c r="U55">
        <v>-5.1000000000000004E-3</v>
      </c>
      <c r="V55">
        <v>-1.84E-2</v>
      </c>
      <c r="W55" s="35">
        <f t="shared" si="7"/>
        <v>2.5341428571428681E-2</v>
      </c>
      <c r="X55" s="35">
        <f t="shared" si="8"/>
        <v>9.5585714285714267E-3</v>
      </c>
      <c r="Y55" s="35">
        <f t="shared" si="8"/>
        <v>2.2858571428571426E-2</v>
      </c>
      <c r="Z55">
        <v>8.3299999999999999E-2</v>
      </c>
      <c r="AA55">
        <v>1.12E-2</v>
      </c>
      <c r="AB55">
        <v>1.24E-2</v>
      </c>
      <c r="AC55" s="35">
        <f t="shared" si="9"/>
        <v>3.3490714285714235E-2</v>
      </c>
      <c r="AD55" s="35">
        <f t="shared" si="10"/>
        <v>1.5658571428571428E-2</v>
      </c>
      <c r="AE55" s="35">
        <f t="shared" si="10"/>
        <v>1.6858571428571428E-2</v>
      </c>
      <c r="AF55">
        <v>0.1993</v>
      </c>
      <c r="AG55">
        <v>-6.08E-2</v>
      </c>
      <c r="AH55">
        <v>4.6800000000000001E-2</v>
      </c>
      <c r="AI55" s="35">
        <f t="shared" si="11"/>
        <v>2.5542857142857034E-3</v>
      </c>
      <c r="AJ55" s="35">
        <f t="shared" si="12"/>
        <v>6.525857142857143E-2</v>
      </c>
      <c r="AK55" s="35">
        <f t="shared" si="12"/>
        <v>5.1258571428571431E-2</v>
      </c>
      <c r="AL55">
        <v>0.18379999999999999</v>
      </c>
      <c r="AM55">
        <v>7.1999999999999998E-3</v>
      </c>
      <c r="AN55">
        <v>-7.6E-3</v>
      </c>
      <c r="AO55" s="35">
        <f t="shared" si="13"/>
        <v>1.6602142857142871E-2</v>
      </c>
      <c r="AP55" s="35">
        <f t="shared" si="14"/>
        <v>1.1658571428571428E-2</v>
      </c>
      <c r="AQ55" s="35">
        <f t="shared" si="14"/>
        <v>1.2058571428571427E-2</v>
      </c>
      <c r="AR55">
        <v>0.16020000000000001</v>
      </c>
      <c r="AS55">
        <v>-3.5000000000000001E-3</v>
      </c>
      <c r="AT55">
        <v>-1.6000000000000001E-3</v>
      </c>
      <c r="AU55" s="35">
        <f t="shared" si="15"/>
        <v>2.4100000000000232E-3</v>
      </c>
      <c r="AV55" s="35">
        <f t="shared" si="16"/>
        <v>9.5857142857142712E-4</v>
      </c>
      <c r="AW55" s="35">
        <f t="shared" si="16"/>
        <v>2.8585714285714273E-3</v>
      </c>
      <c r="AX55">
        <v>0.14810000000000001</v>
      </c>
      <c r="AY55">
        <v>2.5700000000000001E-2</v>
      </c>
      <c r="AZ55">
        <v>4.0000000000000002E-4</v>
      </c>
      <c r="BA55" s="35">
        <f t="shared" si="17"/>
        <v>1.6247857142857092E-2</v>
      </c>
      <c r="BB55" s="35">
        <f t="shared" si="18"/>
        <v>3.0158571428571427E-2</v>
      </c>
      <c r="BC55" s="35">
        <f t="shared" si="18"/>
        <v>4.8585714285714274E-3</v>
      </c>
    </row>
    <row r="56" spans="1:55" ht="15">
      <c r="A56" s="1">
        <v>50</v>
      </c>
      <c r="B56">
        <v>0.22259999999999999</v>
      </c>
      <c r="C56">
        <v>-1.44E-2</v>
      </c>
      <c r="D56">
        <v>1.9E-3</v>
      </c>
      <c r="E56" s="34">
        <f t="shared" si="0"/>
        <v>6.9664285714284291E-3</v>
      </c>
      <c r="F56" s="34">
        <f t="shared" si="1"/>
        <v>8.5100000000000002E-3</v>
      </c>
      <c r="G56" s="34">
        <f t="shared" si="2"/>
        <v>6.358571428571427E-3</v>
      </c>
      <c r="H56">
        <v>0.2094</v>
      </c>
      <c r="I56">
        <v>-1.6799999999999999E-2</v>
      </c>
      <c r="J56">
        <v>-7.3000000000000001E-3</v>
      </c>
      <c r="K56" s="35">
        <f t="shared" si="3"/>
        <v>1.8017857142857058E-2</v>
      </c>
      <c r="L56" s="35">
        <f t="shared" si="4"/>
        <v>2.1258571428571425E-2</v>
      </c>
      <c r="M56" s="35">
        <f t="shared" si="4"/>
        <v>1.1758571428571427E-2</v>
      </c>
      <c r="N56">
        <v>0.20180000000000001</v>
      </c>
      <c r="O56">
        <v>-2.6599999999999999E-2</v>
      </c>
      <c r="P56">
        <v>-2.3699999999999999E-2</v>
      </c>
      <c r="Q56" s="35">
        <f t="shared" si="5"/>
        <v>1.8167857142857152E-2</v>
      </c>
      <c r="R56" s="35">
        <f t="shared" si="6"/>
        <v>3.1058571428571425E-2</v>
      </c>
      <c r="S56" s="35">
        <f t="shared" si="6"/>
        <v>2.8158571428571425E-2</v>
      </c>
      <c r="T56">
        <v>0.2198</v>
      </c>
      <c r="U56">
        <v>6.8999999999999999E-3</v>
      </c>
      <c r="V56">
        <v>-2.6800000000000001E-2</v>
      </c>
      <c r="W56" s="35">
        <f t="shared" si="7"/>
        <v>2.5641428571428676E-2</v>
      </c>
      <c r="X56" s="35">
        <f t="shared" si="8"/>
        <v>1.1358571428571426E-2</v>
      </c>
      <c r="Y56" s="35">
        <f t="shared" si="8"/>
        <v>3.1258571428571427E-2</v>
      </c>
      <c r="Z56">
        <v>0.13120000000000001</v>
      </c>
      <c r="AA56">
        <v>-1.6199999999999999E-2</v>
      </c>
      <c r="AB56">
        <v>-1.6E-2</v>
      </c>
      <c r="AC56" s="35">
        <f t="shared" si="9"/>
        <v>1.4409285714285777E-2</v>
      </c>
      <c r="AD56" s="35">
        <f t="shared" si="10"/>
        <v>2.0658571428571425E-2</v>
      </c>
      <c r="AE56" s="35">
        <f t="shared" si="10"/>
        <v>2.0458571428571427E-2</v>
      </c>
      <c r="AF56">
        <v>0.2094</v>
      </c>
      <c r="AG56">
        <v>2.0899999999999998E-2</v>
      </c>
      <c r="AH56">
        <v>2.4400000000000002E-2</v>
      </c>
      <c r="AI56" s="35">
        <f t="shared" si="11"/>
        <v>7.5457142857142945E-3</v>
      </c>
      <c r="AJ56" s="35">
        <f t="shared" si="12"/>
        <v>2.5358571428571425E-2</v>
      </c>
      <c r="AK56" s="35">
        <f t="shared" si="12"/>
        <v>2.8858571428571428E-2</v>
      </c>
      <c r="AL56">
        <v>0.19639999999999999</v>
      </c>
      <c r="AM56">
        <v>-1.1599999999999999E-2</v>
      </c>
      <c r="AN56">
        <v>-2E-3</v>
      </c>
      <c r="AO56" s="35">
        <f t="shared" si="13"/>
        <v>4.0021428571428708E-3</v>
      </c>
      <c r="AP56" s="35">
        <f t="shared" si="14"/>
        <v>1.6058571428571426E-2</v>
      </c>
      <c r="AQ56" s="35">
        <f t="shared" si="14"/>
        <v>2.4585714285714272E-3</v>
      </c>
      <c r="AR56">
        <v>0.15559999999999999</v>
      </c>
      <c r="AS56">
        <v>1.6500000000000001E-2</v>
      </c>
      <c r="AT56">
        <v>7.0000000000000001E-3</v>
      </c>
      <c r="AU56" s="35">
        <f t="shared" si="15"/>
        <v>7.010000000000044E-3</v>
      </c>
      <c r="AV56" s="35">
        <f t="shared" si="16"/>
        <v>2.0958571428571427E-2</v>
      </c>
      <c r="AW56" s="35">
        <f t="shared" si="16"/>
        <v>1.1458571428571427E-2</v>
      </c>
      <c r="AX56">
        <v>0.1416</v>
      </c>
      <c r="AY56">
        <v>6.4999999999999997E-3</v>
      </c>
      <c r="AZ56">
        <v>-4.1999999999999997E-3</v>
      </c>
      <c r="BA56" s="35">
        <f t="shared" si="17"/>
        <v>2.2747857142857097E-2</v>
      </c>
      <c r="BB56" s="35">
        <f t="shared" si="18"/>
        <v>1.0958571428571427E-2</v>
      </c>
      <c r="BC56" s="35">
        <f t="shared" si="18"/>
        <v>2.5857142857142745E-4</v>
      </c>
    </row>
    <row r="57" spans="1:55" ht="15">
      <c r="A57" s="1">
        <v>51</v>
      </c>
      <c r="B57">
        <v>0.20599999999999999</v>
      </c>
      <c r="C57">
        <v>-7.6E-3</v>
      </c>
      <c r="D57">
        <v>-5.5999999999999999E-3</v>
      </c>
      <c r="E57" s="34">
        <f t="shared" si="0"/>
        <v>9.6335714285715746E-3</v>
      </c>
      <c r="F57" s="34">
        <f t="shared" si="1"/>
        <v>1.5310000000000001E-2</v>
      </c>
      <c r="G57" s="34">
        <f t="shared" si="2"/>
        <v>1.0058571428571427E-2</v>
      </c>
      <c r="H57">
        <v>0.22839999999999999</v>
      </c>
      <c r="I57">
        <v>-1.6400000000000001E-2</v>
      </c>
      <c r="J57">
        <v>1.0500000000000001E-2</v>
      </c>
      <c r="K57" s="35">
        <f t="shared" si="3"/>
        <v>3.7017857142857047E-2</v>
      </c>
      <c r="L57" s="35">
        <f t="shared" si="4"/>
        <v>2.0858571428571428E-2</v>
      </c>
      <c r="M57" s="35">
        <f t="shared" si="4"/>
        <v>1.4958571428571429E-2</v>
      </c>
      <c r="N57">
        <v>0.2177</v>
      </c>
      <c r="O57">
        <v>-2.5399999999999999E-2</v>
      </c>
      <c r="P57">
        <v>-1.9400000000000001E-2</v>
      </c>
      <c r="Q57" s="35">
        <f t="shared" si="5"/>
        <v>2.2678571428571548E-3</v>
      </c>
      <c r="R57" s="35">
        <f t="shared" si="6"/>
        <v>2.9858571428571425E-2</v>
      </c>
      <c r="S57" s="35">
        <f t="shared" si="6"/>
        <v>2.3858571428571427E-2</v>
      </c>
      <c r="T57">
        <v>0.1852</v>
      </c>
      <c r="U57">
        <v>-1.0200000000000001E-2</v>
      </c>
      <c r="V57">
        <v>1.32E-2</v>
      </c>
      <c r="W57" s="35">
        <f t="shared" si="7"/>
        <v>8.9585714285713158E-3</v>
      </c>
      <c r="X57" s="35">
        <f t="shared" si="8"/>
        <v>1.4658571428571427E-2</v>
      </c>
      <c r="Y57" s="35">
        <f t="shared" si="8"/>
        <v>1.7658571428571426E-2</v>
      </c>
      <c r="Z57">
        <v>0.12280000000000001</v>
      </c>
      <c r="AA57">
        <v>-6.8699999999999997E-2</v>
      </c>
      <c r="AB57">
        <v>-1.09E-2</v>
      </c>
      <c r="AC57" s="35">
        <f t="shared" si="9"/>
        <v>6.0092857142857725E-3</v>
      </c>
      <c r="AD57" s="35">
        <f t="shared" si="10"/>
        <v>7.315857142857142E-2</v>
      </c>
      <c r="AE57" s="35">
        <f t="shared" si="10"/>
        <v>1.5358571428571426E-2</v>
      </c>
      <c r="AF57">
        <v>0.18099999999999999</v>
      </c>
      <c r="AG57">
        <v>4.0000000000000001E-3</v>
      </c>
      <c r="AH57">
        <v>-7.3000000000000001E-3</v>
      </c>
      <c r="AI57" s="35">
        <f t="shared" si="11"/>
        <v>2.0854285714285714E-2</v>
      </c>
      <c r="AJ57" s="35">
        <f t="shared" si="12"/>
        <v>8.4585714285714264E-3</v>
      </c>
      <c r="AK57" s="35">
        <f t="shared" si="12"/>
        <v>1.1758571428571427E-2</v>
      </c>
      <c r="AL57">
        <v>0.19020000000000001</v>
      </c>
      <c r="AM57">
        <v>-8.3999999999999995E-3</v>
      </c>
      <c r="AN57">
        <v>-5.1999999999999998E-3</v>
      </c>
      <c r="AO57" s="35">
        <f t="shared" si="13"/>
        <v>1.0202142857142854E-2</v>
      </c>
      <c r="AP57" s="35">
        <f t="shared" si="14"/>
        <v>1.2858571428571428E-2</v>
      </c>
      <c r="AQ57" s="35">
        <f t="shared" si="14"/>
        <v>9.6585714285714261E-3</v>
      </c>
      <c r="AR57">
        <v>0.14929999999999999</v>
      </c>
      <c r="AS57">
        <v>2.0999999999999999E-3</v>
      </c>
      <c r="AT57">
        <v>-6.9999999999999999E-4</v>
      </c>
      <c r="AU57" s="35">
        <f t="shared" si="15"/>
        <v>1.3310000000000044E-2</v>
      </c>
      <c r="AV57" s="35">
        <f t="shared" si="16"/>
        <v>6.5585714285714275E-3</v>
      </c>
      <c r="AW57" s="35">
        <f t="shared" si="16"/>
        <v>3.7585714285714271E-3</v>
      </c>
      <c r="AX57">
        <v>0.14649999999999999</v>
      </c>
      <c r="AY57">
        <v>-1.49E-2</v>
      </c>
      <c r="AZ57">
        <v>2.8E-3</v>
      </c>
      <c r="BA57" s="35">
        <f t="shared" si="17"/>
        <v>1.784785714285711E-2</v>
      </c>
      <c r="BB57" s="35">
        <f t="shared" si="18"/>
        <v>1.9358571428571426E-2</v>
      </c>
      <c r="BC57" s="35">
        <f t="shared" si="18"/>
        <v>7.2585714285714267E-3</v>
      </c>
    </row>
    <row r="58" spans="1:55" ht="15">
      <c r="A58" s="1">
        <v>52</v>
      </c>
      <c r="B58">
        <v>0.2112</v>
      </c>
      <c r="C58">
        <v>-8.9999999999999993E-3</v>
      </c>
      <c r="D58">
        <v>-8.8999999999999999E-3</v>
      </c>
      <c r="E58" s="34">
        <f t="shared" si="0"/>
        <v>4.4335714285715644E-3</v>
      </c>
      <c r="F58" s="34">
        <f t="shared" si="1"/>
        <v>1.391E-2</v>
      </c>
      <c r="G58" s="34">
        <f t="shared" si="2"/>
        <v>1.3358571428571428E-2</v>
      </c>
      <c r="H58">
        <v>0.22389999999999999</v>
      </c>
      <c r="I58">
        <v>-1.21E-2</v>
      </c>
      <c r="J58">
        <v>-5.5999999999999999E-3</v>
      </c>
      <c r="K58" s="35">
        <f t="shared" si="3"/>
        <v>3.2517857142857043E-2</v>
      </c>
      <c r="L58" s="35">
        <f t="shared" si="4"/>
        <v>1.6558571428571426E-2</v>
      </c>
      <c r="M58" s="35">
        <f t="shared" si="4"/>
        <v>1.0058571428571427E-2</v>
      </c>
      <c r="N58">
        <v>0.216</v>
      </c>
      <c r="O58">
        <v>-2.3E-2</v>
      </c>
      <c r="P58">
        <v>-1.47E-2</v>
      </c>
      <c r="Q58" s="35">
        <f t="shared" si="5"/>
        <v>3.9678571428571618E-3</v>
      </c>
      <c r="R58" s="35">
        <f t="shared" si="6"/>
        <v>2.7458571428571426E-2</v>
      </c>
      <c r="S58" s="35">
        <f t="shared" si="6"/>
        <v>1.9158571428571428E-2</v>
      </c>
      <c r="T58">
        <v>0.1928</v>
      </c>
      <c r="U58">
        <v>-2.2200000000000001E-2</v>
      </c>
      <c r="V58">
        <v>-4.4999999999999997E-3</v>
      </c>
      <c r="W58" s="35">
        <f t="shared" si="7"/>
        <v>1.3585714285713202E-3</v>
      </c>
      <c r="X58" s="35">
        <f t="shared" si="8"/>
        <v>2.6658571428571427E-2</v>
      </c>
      <c r="Y58" s="35">
        <f t="shared" si="8"/>
        <v>8.9585714285714269E-3</v>
      </c>
      <c r="Z58">
        <v>0.1394</v>
      </c>
      <c r="AA58">
        <v>-4.6300000000000001E-2</v>
      </c>
      <c r="AB58">
        <v>3.1099999999999999E-2</v>
      </c>
      <c r="AC58" s="35">
        <f t="shared" si="9"/>
        <v>2.2609285714285762E-2</v>
      </c>
      <c r="AD58" s="35">
        <f t="shared" si="10"/>
        <v>5.0758571428571431E-2</v>
      </c>
      <c r="AE58" s="35">
        <f t="shared" si="10"/>
        <v>3.5558571428571425E-2</v>
      </c>
      <c r="AF58">
        <v>0.18090000000000001</v>
      </c>
      <c r="AG58">
        <v>-3.9199999999999999E-2</v>
      </c>
      <c r="AH58">
        <v>-5.7000000000000002E-3</v>
      </c>
      <c r="AI58" s="35">
        <f t="shared" si="11"/>
        <v>2.0954285714285703E-2</v>
      </c>
      <c r="AJ58" s="35">
        <f t="shared" si="12"/>
        <v>4.3658571428571429E-2</v>
      </c>
      <c r="AK58" s="35">
        <f t="shared" si="12"/>
        <v>1.0158571428571427E-2</v>
      </c>
      <c r="AL58">
        <v>0.1971</v>
      </c>
      <c r="AM58">
        <v>-5.8999999999999999E-3</v>
      </c>
      <c r="AN58">
        <v>-1.47E-2</v>
      </c>
      <c r="AO58" s="35">
        <f t="shared" si="13"/>
        <v>3.3021428571428646E-3</v>
      </c>
      <c r="AP58" s="35">
        <f t="shared" si="14"/>
        <v>1.0358571428571427E-2</v>
      </c>
      <c r="AQ58" s="35">
        <f t="shared" si="14"/>
        <v>1.9158571428571428E-2</v>
      </c>
      <c r="AR58">
        <v>0.1951</v>
      </c>
      <c r="AS58">
        <v>-1.37E-2</v>
      </c>
      <c r="AT58">
        <v>6.9999999999999999E-4</v>
      </c>
      <c r="AU58" s="35">
        <f t="shared" si="15"/>
        <v>3.2489999999999963E-2</v>
      </c>
      <c r="AV58" s="35">
        <f t="shared" si="16"/>
        <v>1.8158571428571427E-2</v>
      </c>
      <c r="AW58" s="35">
        <f t="shared" si="16"/>
        <v>5.1585714285714273E-3</v>
      </c>
      <c r="AX58">
        <v>0.14430000000000001</v>
      </c>
      <c r="AY58">
        <v>-1E-3</v>
      </c>
      <c r="AZ58">
        <v>2.06E-2</v>
      </c>
      <c r="BA58" s="35">
        <f t="shared" si="17"/>
        <v>2.004785714285709E-2</v>
      </c>
      <c r="BB58" s="35">
        <f t="shared" si="18"/>
        <v>3.4585714285714272E-3</v>
      </c>
      <c r="BC58" s="35">
        <f t="shared" si="18"/>
        <v>2.5058571428571427E-2</v>
      </c>
    </row>
    <row r="59" spans="1:55" ht="15">
      <c r="A59" s="1">
        <v>53</v>
      </c>
      <c r="B59">
        <v>0.2104</v>
      </c>
      <c r="C59">
        <v>-2.1700000000000001E-2</v>
      </c>
      <c r="D59">
        <v>-1.7399999999999999E-2</v>
      </c>
      <c r="E59" s="34">
        <f t="shared" si="0"/>
        <v>5.2335714285715595E-3</v>
      </c>
      <c r="F59" s="34">
        <f t="shared" si="1"/>
        <v>1.2099999999999993E-3</v>
      </c>
      <c r="G59" s="34">
        <f t="shared" si="2"/>
        <v>2.1858571428571425E-2</v>
      </c>
      <c r="H59">
        <v>0.224</v>
      </c>
      <c r="I59">
        <v>-7.3000000000000001E-3</v>
      </c>
      <c r="J59">
        <v>-3.2000000000000002E-3</v>
      </c>
      <c r="K59" s="35">
        <f t="shared" si="3"/>
        <v>3.261785714285706E-2</v>
      </c>
      <c r="L59" s="35">
        <f t="shared" si="4"/>
        <v>1.1758571428571427E-2</v>
      </c>
      <c r="M59" s="35">
        <f t="shared" si="4"/>
        <v>1.258571428571427E-3</v>
      </c>
      <c r="N59">
        <v>0.217</v>
      </c>
      <c r="O59">
        <v>-3.2500000000000001E-2</v>
      </c>
      <c r="P59">
        <v>-1.54E-2</v>
      </c>
      <c r="Q59" s="35">
        <f t="shared" si="5"/>
        <v>2.967857142857161E-3</v>
      </c>
      <c r="R59" s="35">
        <f t="shared" si="6"/>
        <v>3.6958571428571431E-2</v>
      </c>
      <c r="S59" s="35">
        <f t="shared" si="6"/>
        <v>1.9858571428571427E-2</v>
      </c>
      <c r="T59">
        <v>0.20680000000000001</v>
      </c>
      <c r="U59">
        <v>-2.6700000000000002E-2</v>
      </c>
      <c r="V59">
        <v>4.7000000000000002E-3</v>
      </c>
      <c r="W59" s="35">
        <f t="shared" si="7"/>
        <v>1.2641428571428692E-2</v>
      </c>
      <c r="X59" s="35">
        <f t="shared" si="8"/>
        <v>3.1158571428571428E-2</v>
      </c>
      <c r="Y59" s="35">
        <f t="shared" si="8"/>
        <v>9.1585714285714274E-3</v>
      </c>
      <c r="Z59">
        <v>0.1361</v>
      </c>
      <c r="AA59">
        <v>-9.5200000000000007E-2</v>
      </c>
      <c r="AB59">
        <v>7.7999999999999996E-3</v>
      </c>
      <c r="AC59" s="35">
        <f t="shared" si="9"/>
        <v>1.9309285714285765E-2</v>
      </c>
      <c r="AD59" s="35">
        <f t="shared" si="10"/>
        <v>9.965857142857143E-2</v>
      </c>
      <c r="AE59" s="35">
        <f t="shared" si="10"/>
        <v>1.2258571428571428E-2</v>
      </c>
      <c r="AF59">
        <v>0.18790000000000001</v>
      </c>
      <c r="AG59">
        <v>-3.3599999999999998E-2</v>
      </c>
      <c r="AH59">
        <v>9.1000000000000004E-3</v>
      </c>
      <c r="AI59" s="35">
        <f t="shared" si="11"/>
        <v>1.3954285714285697E-2</v>
      </c>
      <c r="AJ59" s="35">
        <f t="shared" si="12"/>
        <v>3.8058571428571428E-2</v>
      </c>
      <c r="AK59" s="35">
        <f t="shared" si="12"/>
        <v>1.3558571428571427E-2</v>
      </c>
      <c r="AL59">
        <v>0.2036</v>
      </c>
      <c r="AM59">
        <v>-9.9000000000000008E-3</v>
      </c>
      <c r="AN59">
        <v>-9.4000000000000004E-3</v>
      </c>
      <c r="AO59" s="35">
        <f t="shared" si="13"/>
        <v>3.1978571428571412E-3</v>
      </c>
      <c r="AP59" s="35">
        <f t="shared" si="14"/>
        <v>1.4358571428571429E-2</v>
      </c>
      <c r="AQ59" s="35">
        <f t="shared" si="14"/>
        <v>1.3858571428571428E-2</v>
      </c>
      <c r="AR59">
        <v>0.15939999999999999</v>
      </c>
      <c r="AS59">
        <v>2.07E-2</v>
      </c>
      <c r="AT59">
        <v>-2.8E-3</v>
      </c>
      <c r="AU59" s="35">
        <f t="shared" si="15"/>
        <v>3.2100000000000461E-3</v>
      </c>
      <c r="AV59" s="35">
        <f t="shared" si="16"/>
        <v>2.5158571428571426E-2</v>
      </c>
      <c r="AW59" s="35">
        <f t="shared" si="16"/>
        <v>1.6585714285714272E-3</v>
      </c>
      <c r="AX59">
        <v>0.14299999999999999</v>
      </c>
      <c r="AY59">
        <v>2.4E-2</v>
      </c>
      <c r="AZ59">
        <v>2.1299999999999999E-2</v>
      </c>
      <c r="BA59" s="35">
        <f t="shared" si="17"/>
        <v>2.1347857142857113E-2</v>
      </c>
      <c r="BB59" s="35">
        <f t="shared" si="18"/>
        <v>2.8458571428571427E-2</v>
      </c>
      <c r="BC59" s="35">
        <f t="shared" si="18"/>
        <v>2.5758571428571426E-2</v>
      </c>
    </row>
    <row r="60" spans="1:55" ht="15">
      <c r="A60" s="1">
        <v>54</v>
      </c>
      <c r="B60">
        <v>0.20780000000000001</v>
      </c>
      <c r="C60">
        <v>-2.4199999999999999E-2</v>
      </c>
      <c r="D60">
        <v>-1.72E-2</v>
      </c>
      <c r="E60" s="34">
        <f t="shared" si="0"/>
        <v>7.8335714285715508E-3</v>
      </c>
      <c r="F60" s="34">
        <f t="shared" si="1"/>
        <v>4.7109999999999999E-2</v>
      </c>
      <c r="G60" s="34">
        <f t="shared" si="2"/>
        <v>2.1658571428571426E-2</v>
      </c>
      <c r="H60">
        <v>0.22559999999999999</v>
      </c>
      <c r="I60">
        <v>-9.1000000000000004E-3</v>
      </c>
      <c r="J60">
        <v>2.9999999999999997E-4</v>
      </c>
      <c r="K60" s="35">
        <f t="shared" si="3"/>
        <v>3.421785714285705E-2</v>
      </c>
      <c r="L60" s="35">
        <f t="shared" si="4"/>
        <v>1.3558571428571427E-2</v>
      </c>
      <c r="M60" s="35">
        <f t="shared" si="4"/>
        <v>4.7585714285714271E-3</v>
      </c>
      <c r="N60">
        <v>0.224</v>
      </c>
      <c r="O60">
        <v>-3.6499999999999998E-2</v>
      </c>
      <c r="P60">
        <v>-8.5000000000000006E-3</v>
      </c>
      <c r="Q60" s="35">
        <f t="shared" si="5"/>
        <v>4.0321428571428453E-3</v>
      </c>
      <c r="R60" s="35">
        <f t="shared" si="6"/>
        <v>4.0958571428571428E-2</v>
      </c>
      <c r="S60" s="35">
        <f t="shared" si="6"/>
        <v>1.2958571428571427E-2</v>
      </c>
      <c r="T60">
        <v>0.20830000000000001</v>
      </c>
      <c r="U60">
        <v>-1.4E-3</v>
      </c>
      <c r="V60">
        <v>-1.5699999999999999E-2</v>
      </c>
      <c r="W60" s="35">
        <f t="shared" si="7"/>
        <v>1.4141428571428694E-2</v>
      </c>
      <c r="X60" s="35">
        <f t="shared" si="8"/>
        <v>3.058571428571427E-3</v>
      </c>
      <c r="Y60" s="35">
        <f t="shared" si="8"/>
        <v>2.0158571428571425E-2</v>
      </c>
      <c r="Z60">
        <v>0.13689999999999999</v>
      </c>
      <c r="AA60">
        <v>-3.78E-2</v>
      </c>
      <c r="AB60">
        <v>1.2999999999999999E-2</v>
      </c>
      <c r="AC60" s="35">
        <f t="shared" si="9"/>
        <v>2.010928571428576E-2</v>
      </c>
      <c r="AD60" s="35">
        <f t="shared" si="10"/>
        <v>4.225857142857143E-2</v>
      </c>
      <c r="AE60" s="35">
        <f t="shared" si="10"/>
        <v>1.7458571428571427E-2</v>
      </c>
      <c r="AF60">
        <v>0.2046</v>
      </c>
      <c r="AG60">
        <v>-1.3599999999999999E-2</v>
      </c>
      <c r="AH60">
        <v>-6.4000000000000003E-3</v>
      </c>
      <c r="AI60" s="35">
        <f t="shared" si="11"/>
        <v>2.7457142857142958E-3</v>
      </c>
      <c r="AJ60" s="35">
        <f t="shared" si="12"/>
        <v>1.8058571428571427E-2</v>
      </c>
      <c r="AK60" s="35">
        <f t="shared" si="12"/>
        <v>1.0858571428571428E-2</v>
      </c>
      <c r="AL60">
        <v>0.18709999999999999</v>
      </c>
      <c r="AM60">
        <v>-1.2999999999999999E-3</v>
      </c>
      <c r="AN60">
        <v>-5.5999999999999999E-3</v>
      </c>
      <c r="AO60" s="35">
        <f t="shared" si="13"/>
        <v>1.3302142857142873E-2</v>
      </c>
      <c r="AP60" s="35">
        <f t="shared" si="14"/>
        <v>3.1585714285714273E-3</v>
      </c>
      <c r="AQ60" s="35">
        <f t="shared" si="14"/>
        <v>1.0058571428571427E-2</v>
      </c>
      <c r="AR60">
        <v>0.1532</v>
      </c>
      <c r="AS60">
        <v>-3.1E-2</v>
      </c>
      <c r="AT60">
        <v>-1.24E-2</v>
      </c>
      <c r="AU60" s="35">
        <f t="shared" si="15"/>
        <v>9.4100000000000295E-3</v>
      </c>
      <c r="AV60" s="35">
        <f t="shared" si="16"/>
        <v>3.545857142857143E-2</v>
      </c>
      <c r="AW60" s="35">
        <f t="shared" si="16"/>
        <v>1.6858571428571428E-2</v>
      </c>
      <c r="AX60">
        <v>0.12709999999999999</v>
      </c>
      <c r="AY60">
        <v>2.0299999999999999E-2</v>
      </c>
      <c r="AZ60">
        <v>0.01</v>
      </c>
      <c r="BA60" s="35">
        <f t="shared" si="17"/>
        <v>3.724785714285711E-2</v>
      </c>
      <c r="BB60" s="35">
        <f t="shared" si="18"/>
        <v>2.4758571428571425E-2</v>
      </c>
      <c r="BC60" s="35">
        <f t="shared" si="18"/>
        <v>1.4458571428571428E-2</v>
      </c>
    </row>
    <row r="61" spans="1:55" ht="15">
      <c r="A61" s="1">
        <v>55</v>
      </c>
      <c r="B61">
        <v>0.2142</v>
      </c>
      <c r="C61">
        <v>-1.8499999999999999E-2</v>
      </c>
      <c r="D61">
        <v>-2.1999999999999999E-2</v>
      </c>
      <c r="E61" s="34">
        <f t="shared" si="0"/>
        <v>1.4335714285715617E-3</v>
      </c>
      <c r="F61" s="34">
        <f t="shared" si="1"/>
        <v>4.4100000000000007E-3</v>
      </c>
      <c r="G61" s="34">
        <f t="shared" si="2"/>
        <v>2.6458571428571425E-2</v>
      </c>
      <c r="H61">
        <v>0.2291</v>
      </c>
      <c r="I61">
        <v>-3.0000000000000001E-3</v>
      </c>
      <c r="J61">
        <v>2.8999999999999998E-3</v>
      </c>
      <c r="K61" s="35">
        <f t="shared" si="3"/>
        <v>3.7717857142857053E-2</v>
      </c>
      <c r="L61" s="35">
        <f t="shared" si="4"/>
        <v>1.4585714285714271E-3</v>
      </c>
      <c r="M61" s="35">
        <f t="shared" si="4"/>
        <v>7.358571428571427E-3</v>
      </c>
      <c r="N61">
        <v>0.22750000000000001</v>
      </c>
      <c r="O61">
        <v>-2.41E-2</v>
      </c>
      <c r="P61">
        <v>-1.41E-2</v>
      </c>
      <c r="Q61" s="35">
        <f t="shared" si="5"/>
        <v>7.5321428571428484E-3</v>
      </c>
      <c r="R61" s="35">
        <f t="shared" si="6"/>
        <v>2.8558571428571426E-2</v>
      </c>
      <c r="S61" s="35">
        <f t="shared" si="6"/>
        <v>1.8558571428571428E-2</v>
      </c>
      <c r="T61">
        <v>0.2099</v>
      </c>
      <c r="U61">
        <v>-3.15E-2</v>
      </c>
      <c r="V61">
        <v>-4.8999999999999998E-3</v>
      </c>
      <c r="W61" s="35">
        <f t="shared" si="7"/>
        <v>1.5741428571428684E-2</v>
      </c>
      <c r="X61" s="35">
        <f t="shared" si="8"/>
        <v>3.595857142857143E-2</v>
      </c>
      <c r="Y61" s="35">
        <f t="shared" si="8"/>
        <v>9.3585714285714279E-3</v>
      </c>
      <c r="Z61">
        <v>0.1293</v>
      </c>
      <c r="AA61">
        <v>2E-3</v>
      </c>
      <c r="AB61">
        <v>-2.3E-3</v>
      </c>
      <c r="AC61" s="35">
        <f t="shared" si="9"/>
        <v>1.2509285714285764E-2</v>
      </c>
      <c r="AD61" s="35">
        <f t="shared" si="10"/>
        <v>6.4585714285714272E-3</v>
      </c>
      <c r="AE61" s="35">
        <f t="shared" si="10"/>
        <v>2.1585714285714272E-3</v>
      </c>
      <c r="AF61">
        <v>0.19739999999999999</v>
      </c>
      <c r="AG61">
        <v>-2.5000000000000001E-2</v>
      </c>
      <c r="AH61">
        <v>-6.4000000000000003E-3</v>
      </c>
      <c r="AI61" s="35">
        <f t="shared" si="11"/>
        <v>4.4542857142857162E-3</v>
      </c>
      <c r="AJ61" s="35">
        <f t="shared" si="12"/>
        <v>2.9458571428571428E-2</v>
      </c>
      <c r="AK61" s="35">
        <f t="shared" si="12"/>
        <v>1.0858571428571428E-2</v>
      </c>
      <c r="AL61">
        <v>0.19789999999999999</v>
      </c>
      <c r="AM61">
        <v>-1.2800000000000001E-2</v>
      </c>
      <c r="AN61">
        <v>-3.2000000000000002E-3</v>
      </c>
      <c r="AO61" s="35">
        <f t="shared" si="13"/>
        <v>2.5021428571428694E-3</v>
      </c>
      <c r="AP61" s="35">
        <f t="shared" si="14"/>
        <v>1.7258571428571429E-2</v>
      </c>
      <c r="AQ61" s="35">
        <f t="shared" si="14"/>
        <v>1.258571428571427E-3</v>
      </c>
      <c r="AR61">
        <v>0.13739999999999999</v>
      </c>
      <c r="AS61">
        <v>-3.0200000000000001E-2</v>
      </c>
      <c r="AT61">
        <v>-1.11E-2</v>
      </c>
      <c r="AU61" s="35">
        <f t="shared" si="15"/>
        <v>2.5210000000000038E-2</v>
      </c>
      <c r="AV61" s="35">
        <f t="shared" si="16"/>
        <v>3.4658571428571427E-2</v>
      </c>
      <c r="AW61" s="35">
        <f t="shared" si="16"/>
        <v>1.5558571428571429E-2</v>
      </c>
      <c r="AX61">
        <v>0.113</v>
      </c>
      <c r="AY61">
        <v>-4.5999999999999999E-3</v>
      </c>
      <c r="AZ61">
        <v>1.2699999999999999E-2</v>
      </c>
      <c r="BA61" s="35">
        <f t="shared" si="17"/>
        <v>5.1347857142857098E-2</v>
      </c>
      <c r="BB61" s="35">
        <f t="shared" si="18"/>
        <v>9.0585714285714262E-3</v>
      </c>
      <c r="BC61" s="35">
        <f t="shared" si="18"/>
        <v>1.7158571428571426E-2</v>
      </c>
    </row>
    <row r="62" spans="1:55" ht="15">
      <c r="A62" s="1">
        <v>56</v>
      </c>
      <c r="B62">
        <v>0.21740000000000001</v>
      </c>
      <c r="C62">
        <v>-1.03E-2</v>
      </c>
      <c r="D62">
        <v>-1.6500000000000001E-2</v>
      </c>
      <c r="E62" s="34">
        <f t="shared" si="0"/>
        <v>1.7664285714284467E-3</v>
      </c>
      <c r="F62" s="34">
        <f t="shared" si="1"/>
        <v>1.261E-2</v>
      </c>
      <c r="G62" s="34">
        <f t="shared" si="2"/>
        <v>2.0958571428571427E-2</v>
      </c>
      <c r="H62">
        <v>0.2278</v>
      </c>
      <c r="I62">
        <v>-1.11E-2</v>
      </c>
      <c r="J62">
        <v>1.5900000000000001E-2</v>
      </c>
      <c r="K62" s="35">
        <f t="shared" si="3"/>
        <v>3.6417857142857057E-2</v>
      </c>
      <c r="L62" s="35">
        <f t="shared" si="4"/>
        <v>1.5558571428571429E-2</v>
      </c>
      <c r="M62" s="35">
        <f t="shared" si="4"/>
        <v>2.0358571428571427E-2</v>
      </c>
      <c r="N62">
        <v>0.222</v>
      </c>
      <c r="O62">
        <v>-3.7999999999999999E-2</v>
      </c>
      <c r="P62">
        <v>-1.8100000000000002E-2</v>
      </c>
      <c r="Q62" s="35">
        <f t="shared" si="5"/>
        <v>2.0321428571428435E-3</v>
      </c>
      <c r="R62" s="35">
        <f t="shared" si="6"/>
        <v>4.2458571428571429E-2</v>
      </c>
      <c r="S62" s="35">
        <f t="shared" si="6"/>
        <v>2.2558571428571428E-2</v>
      </c>
      <c r="T62">
        <v>0.189</v>
      </c>
      <c r="U62">
        <v>-1.9400000000000001E-2</v>
      </c>
      <c r="V62">
        <v>1.83E-2</v>
      </c>
      <c r="W62" s="35">
        <f t="shared" si="7"/>
        <v>5.158571428571318E-3</v>
      </c>
      <c r="X62" s="35">
        <f t="shared" si="8"/>
        <v>2.3858571428571427E-2</v>
      </c>
      <c r="Y62" s="35">
        <f t="shared" si="8"/>
        <v>2.2758571428571427E-2</v>
      </c>
      <c r="Z62">
        <v>9.4100000000000003E-2</v>
      </c>
      <c r="AA62">
        <v>-3.32E-2</v>
      </c>
      <c r="AB62">
        <v>-2.24E-2</v>
      </c>
      <c r="AC62" s="35">
        <f t="shared" si="9"/>
        <v>2.2690714285714231E-2</v>
      </c>
      <c r="AD62" s="35">
        <f t="shared" si="10"/>
        <v>3.765857142857143E-2</v>
      </c>
      <c r="AE62" s="35">
        <f t="shared" si="10"/>
        <v>2.6858571428571426E-2</v>
      </c>
      <c r="AF62">
        <v>0.18609999999999999</v>
      </c>
      <c r="AG62">
        <v>-1.9800000000000002E-2</v>
      </c>
      <c r="AH62">
        <v>6.9999999999999999E-4</v>
      </c>
      <c r="AI62" s="35">
        <f t="shared" si="11"/>
        <v>1.5754285714285721E-2</v>
      </c>
      <c r="AJ62" s="35">
        <f t="shared" si="12"/>
        <v>2.4258571428571428E-2</v>
      </c>
      <c r="AK62" s="35">
        <f t="shared" si="12"/>
        <v>5.1585714285714273E-3</v>
      </c>
      <c r="AL62">
        <v>0.21129999999999999</v>
      </c>
      <c r="AM62">
        <v>-6.8999999999999999E-3</v>
      </c>
      <c r="AN62">
        <v>-1.3100000000000001E-2</v>
      </c>
      <c r="AO62" s="35">
        <f t="shared" si="13"/>
        <v>1.0897857142857126E-2</v>
      </c>
      <c r="AP62" s="35">
        <f t="shared" si="14"/>
        <v>1.1358571428571426E-2</v>
      </c>
      <c r="AQ62" s="35">
        <f t="shared" si="14"/>
        <v>1.7558571428571427E-2</v>
      </c>
      <c r="AR62">
        <v>0.14180000000000001</v>
      </c>
      <c r="AS62">
        <v>6.8000000000000005E-2</v>
      </c>
      <c r="AT62">
        <v>-2.6499999999999999E-2</v>
      </c>
      <c r="AU62" s="35">
        <f t="shared" si="15"/>
        <v>2.0810000000000023E-2</v>
      </c>
      <c r="AV62" s="35">
        <f t="shared" si="16"/>
        <v>7.2458571428571428E-2</v>
      </c>
      <c r="AW62" s="35">
        <f t="shared" si="16"/>
        <v>3.0958571428571426E-2</v>
      </c>
      <c r="AX62">
        <v>0.15609999999999999</v>
      </c>
      <c r="AY62">
        <v>-1.6199999999999999E-2</v>
      </c>
      <c r="AZ62">
        <v>1.4200000000000001E-2</v>
      </c>
      <c r="BA62" s="35">
        <f t="shared" si="17"/>
        <v>8.2478571428571124E-3</v>
      </c>
      <c r="BB62" s="35">
        <f t="shared" si="18"/>
        <v>2.0658571428571425E-2</v>
      </c>
      <c r="BC62" s="35">
        <f t="shared" si="18"/>
        <v>1.8658571428571427E-2</v>
      </c>
    </row>
    <row r="63" spans="1:55" ht="15">
      <c r="A63" s="1">
        <v>57</v>
      </c>
      <c r="B63">
        <v>0.2077</v>
      </c>
      <c r="C63">
        <v>-9.1999999999999998E-3</v>
      </c>
      <c r="D63">
        <v>-6.1999999999999998E-3</v>
      </c>
      <c r="E63" s="34">
        <f t="shared" si="0"/>
        <v>7.9335714285715675E-3</v>
      </c>
      <c r="F63" s="34">
        <f t="shared" si="1"/>
        <v>1.371E-2</v>
      </c>
      <c r="G63" s="34">
        <f t="shared" si="2"/>
        <v>1.0658571428571427E-2</v>
      </c>
      <c r="H63">
        <v>0.21590000000000001</v>
      </c>
      <c r="I63">
        <v>-1.7299999999999999E-2</v>
      </c>
      <c r="J63">
        <v>2.8000000000000001E-2</v>
      </c>
      <c r="K63" s="35">
        <f t="shared" si="3"/>
        <v>2.4517857142857064E-2</v>
      </c>
      <c r="L63" s="35">
        <f t="shared" si="4"/>
        <v>2.1758571428571426E-2</v>
      </c>
      <c r="M63" s="35">
        <f t="shared" si="4"/>
        <v>3.2458571428571427E-2</v>
      </c>
      <c r="N63">
        <v>0.21590000000000001</v>
      </c>
      <c r="O63">
        <v>-3.5499999999999997E-2</v>
      </c>
      <c r="P63">
        <v>-1.95E-2</v>
      </c>
      <c r="Q63" s="35">
        <f t="shared" si="5"/>
        <v>4.0678571428571508E-3</v>
      </c>
      <c r="R63" s="35">
        <f t="shared" si="6"/>
        <v>3.9958571428571427E-2</v>
      </c>
      <c r="S63" s="35">
        <f t="shared" si="6"/>
        <v>2.3958571428571426E-2</v>
      </c>
      <c r="T63">
        <v>0.21879999999999999</v>
      </c>
      <c r="U63">
        <v>-1.7000000000000001E-2</v>
      </c>
      <c r="V63">
        <v>-1.3100000000000001E-2</v>
      </c>
      <c r="W63" s="35">
        <f t="shared" si="7"/>
        <v>2.4641428571428675E-2</v>
      </c>
      <c r="X63" s="35">
        <f t="shared" si="8"/>
        <v>2.1458571428571428E-2</v>
      </c>
      <c r="Y63" s="35">
        <f t="shared" si="8"/>
        <v>1.7558571428571427E-2</v>
      </c>
      <c r="Z63">
        <v>8.9599999999999999E-2</v>
      </c>
      <c r="AA63">
        <v>-3.2500000000000001E-2</v>
      </c>
      <c r="AB63">
        <v>-6.3E-3</v>
      </c>
      <c r="AC63" s="35">
        <f t="shared" si="9"/>
        <v>2.7190714285714235E-2</v>
      </c>
      <c r="AD63" s="35">
        <f t="shared" si="10"/>
        <v>3.6958571428571431E-2</v>
      </c>
      <c r="AE63" s="35">
        <f t="shared" si="10"/>
        <v>1.0758571428571426E-2</v>
      </c>
      <c r="AF63">
        <v>0.17730000000000001</v>
      </c>
      <c r="AG63">
        <v>-2.9700000000000001E-2</v>
      </c>
      <c r="AH63">
        <v>-6.8999999999999999E-3</v>
      </c>
      <c r="AI63" s="35">
        <f t="shared" si="11"/>
        <v>2.4554285714285695E-2</v>
      </c>
      <c r="AJ63" s="35">
        <f t="shared" si="12"/>
        <v>3.4158571428571427E-2</v>
      </c>
      <c r="AK63" s="35">
        <f t="shared" si="12"/>
        <v>1.1358571428571426E-2</v>
      </c>
      <c r="AL63">
        <v>0.18609999999999999</v>
      </c>
      <c r="AM63">
        <v>-8.9999999999999998E-4</v>
      </c>
      <c r="AN63">
        <v>-2.2599999999999999E-2</v>
      </c>
      <c r="AO63" s="35">
        <f t="shared" si="13"/>
        <v>1.4302142857142874E-2</v>
      </c>
      <c r="AP63" s="35">
        <f t="shared" si="14"/>
        <v>3.5585714285714274E-3</v>
      </c>
      <c r="AQ63" s="35">
        <f t="shared" si="14"/>
        <v>2.7058571428571425E-2</v>
      </c>
      <c r="AR63">
        <v>0.18679999999999999</v>
      </c>
      <c r="AS63">
        <v>1.7899999999999999E-2</v>
      </c>
      <c r="AT63">
        <v>9.7000000000000003E-3</v>
      </c>
      <c r="AU63" s="35">
        <f t="shared" si="15"/>
        <v>2.4189999999999962E-2</v>
      </c>
      <c r="AV63" s="35">
        <f t="shared" si="16"/>
        <v>2.2358571428571426E-2</v>
      </c>
      <c r="AW63" s="35">
        <f t="shared" si="16"/>
        <v>1.4158571428571427E-2</v>
      </c>
      <c r="AX63">
        <v>0.1767</v>
      </c>
      <c r="AY63">
        <v>-3.0599999999999999E-2</v>
      </c>
      <c r="AZ63">
        <v>9.2999999999999992E-3</v>
      </c>
      <c r="BA63" s="35">
        <f t="shared" si="17"/>
        <v>1.2352142857142895E-2</v>
      </c>
      <c r="BB63" s="35">
        <f t="shared" si="18"/>
        <v>3.5058571428571425E-2</v>
      </c>
      <c r="BC63" s="35">
        <f t="shared" si="18"/>
        <v>1.3758571428571426E-2</v>
      </c>
    </row>
    <row r="64" spans="1:55" ht="15">
      <c r="A64" s="1">
        <v>58</v>
      </c>
      <c r="B64">
        <v>0.1988</v>
      </c>
      <c r="C64">
        <v>-7.9000000000000008E-3</v>
      </c>
      <c r="D64">
        <v>-9.4999999999999998E-3</v>
      </c>
      <c r="E64" s="34">
        <f t="shared" si="0"/>
        <v>1.6833571428571559E-2</v>
      </c>
      <c r="F64" s="34">
        <f t="shared" si="1"/>
        <v>1.5009999999999999E-2</v>
      </c>
      <c r="G64" s="34">
        <f t="shared" si="2"/>
        <v>1.3958571428571428E-2</v>
      </c>
      <c r="H64">
        <v>0.182</v>
      </c>
      <c r="I64">
        <v>-3.2000000000000002E-3</v>
      </c>
      <c r="J64">
        <v>3.3300000000000003E-2</v>
      </c>
      <c r="K64" s="35">
        <f t="shared" si="3"/>
        <v>9.3821428571429499E-3</v>
      </c>
      <c r="L64" s="35">
        <f t="shared" si="4"/>
        <v>1.258571428571427E-3</v>
      </c>
      <c r="M64" s="35">
        <f t="shared" si="4"/>
        <v>3.7758571428571433E-2</v>
      </c>
      <c r="N64">
        <v>0.21840000000000001</v>
      </c>
      <c r="O64">
        <v>-3.0200000000000001E-2</v>
      </c>
      <c r="P64">
        <v>-2.23E-2</v>
      </c>
      <c r="Q64" s="35">
        <f t="shared" si="5"/>
        <v>1.5678571428571486E-3</v>
      </c>
      <c r="R64" s="35">
        <f t="shared" si="6"/>
        <v>3.4658571428571427E-2</v>
      </c>
      <c r="S64" s="35">
        <f t="shared" si="6"/>
        <v>2.6758571428571427E-2</v>
      </c>
      <c r="T64">
        <v>0.2097</v>
      </c>
      <c r="U64">
        <v>-1.2500000000000001E-2</v>
      </c>
      <c r="V64">
        <v>-8.9999999999999993E-3</v>
      </c>
      <c r="W64" s="35">
        <f t="shared" si="7"/>
        <v>1.5541428571428678E-2</v>
      </c>
      <c r="X64" s="35">
        <f t="shared" si="8"/>
        <v>1.6958571428571427E-2</v>
      </c>
      <c r="Y64" s="35">
        <f t="shared" si="8"/>
        <v>1.3458571428571427E-2</v>
      </c>
      <c r="Z64">
        <v>8.9499999999999996E-2</v>
      </c>
      <c r="AA64">
        <v>-2.8000000000000001E-2</v>
      </c>
      <c r="AB64">
        <v>1.37E-2</v>
      </c>
      <c r="AC64" s="35">
        <f t="shared" si="9"/>
        <v>2.7290714285714238E-2</v>
      </c>
      <c r="AD64" s="35">
        <f t="shared" si="10"/>
        <v>3.2458571428571427E-2</v>
      </c>
      <c r="AE64" s="35">
        <f t="shared" si="10"/>
        <v>1.8158571428571427E-2</v>
      </c>
      <c r="AF64">
        <v>0.18559999999999999</v>
      </c>
      <c r="AG64">
        <v>-3.4700000000000002E-2</v>
      </c>
      <c r="AH64">
        <v>8.8000000000000005E-3</v>
      </c>
      <c r="AI64" s="35">
        <f t="shared" si="11"/>
        <v>1.6254285714285721E-2</v>
      </c>
      <c r="AJ64" s="35">
        <f t="shared" si="12"/>
        <v>3.9158571428571431E-2</v>
      </c>
      <c r="AK64" s="35">
        <f t="shared" si="12"/>
        <v>1.3258571428571429E-2</v>
      </c>
      <c r="AL64">
        <v>0.2092</v>
      </c>
      <c r="AM64">
        <v>-7.6E-3</v>
      </c>
      <c r="AN64">
        <v>-1.17E-2</v>
      </c>
      <c r="AO64" s="35">
        <f t="shared" si="13"/>
        <v>8.797857142857135E-3</v>
      </c>
      <c r="AP64" s="35">
        <f t="shared" si="14"/>
        <v>1.2058571428571427E-2</v>
      </c>
      <c r="AQ64" s="35">
        <f t="shared" si="14"/>
        <v>1.6158571428571428E-2</v>
      </c>
      <c r="AR64">
        <v>0.20180000000000001</v>
      </c>
      <c r="AS64">
        <v>3.0800000000000001E-2</v>
      </c>
      <c r="AT64">
        <v>-5.0000000000000001E-4</v>
      </c>
      <c r="AU64" s="35">
        <f t="shared" si="15"/>
        <v>3.9189999999999975E-2</v>
      </c>
      <c r="AV64" s="35">
        <f t="shared" si="16"/>
        <v>3.5258571428571431E-2</v>
      </c>
      <c r="AW64" s="35">
        <f t="shared" si="16"/>
        <v>3.9585714285714276E-3</v>
      </c>
      <c r="AX64">
        <v>0.15429999999999999</v>
      </c>
      <c r="AY64">
        <v>-2.8000000000000001E-2</v>
      </c>
      <c r="AZ64">
        <v>7.6E-3</v>
      </c>
      <c r="BA64" s="35">
        <f t="shared" si="17"/>
        <v>1.0047857142857108E-2</v>
      </c>
      <c r="BB64" s="35">
        <f t="shared" si="18"/>
        <v>3.2458571428571427E-2</v>
      </c>
      <c r="BC64" s="35">
        <f t="shared" si="18"/>
        <v>1.2058571428571427E-2</v>
      </c>
    </row>
    <row r="65" spans="1:55" ht="15">
      <c r="A65" s="1">
        <v>59</v>
      </c>
      <c r="B65">
        <v>0.1928</v>
      </c>
      <c r="C65">
        <v>-1.35E-2</v>
      </c>
      <c r="D65">
        <v>-2.8E-3</v>
      </c>
      <c r="E65" s="34">
        <f t="shared" si="0"/>
        <v>2.2833571428571564E-2</v>
      </c>
      <c r="F65" s="34">
        <f t="shared" si="1"/>
        <v>9.41E-3</v>
      </c>
      <c r="G65" s="34">
        <f t="shared" si="2"/>
        <v>1.6585714285714272E-3</v>
      </c>
      <c r="H65">
        <v>0.1764</v>
      </c>
      <c r="I65">
        <v>-2.87E-2</v>
      </c>
      <c r="J65">
        <v>3.61E-2</v>
      </c>
      <c r="K65" s="35">
        <f t="shared" si="3"/>
        <v>1.4982142857142944E-2</v>
      </c>
      <c r="L65" s="35">
        <f t="shared" si="4"/>
        <v>3.3158571428571426E-2</v>
      </c>
      <c r="M65" s="35">
        <f t="shared" si="4"/>
        <v>4.055857142857143E-2</v>
      </c>
      <c r="N65">
        <v>0.21299999999999999</v>
      </c>
      <c r="O65">
        <v>-4.0599999999999997E-2</v>
      </c>
      <c r="P65">
        <v>-2.6100000000000002E-2</v>
      </c>
      <c r="Q65" s="35">
        <f t="shared" si="5"/>
        <v>6.9678571428571645E-3</v>
      </c>
      <c r="R65" s="35">
        <f t="shared" si="6"/>
        <v>4.5058571428571427E-2</v>
      </c>
      <c r="S65" s="35">
        <f t="shared" si="6"/>
        <v>3.0558571428571428E-2</v>
      </c>
      <c r="T65">
        <v>0.22289999999999999</v>
      </c>
      <c r="U65">
        <v>3.3E-3</v>
      </c>
      <c r="V65">
        <v>-8.3999999999999995E-3</v>
      </c>
      <c r="W65" s="35">
        <f t="shared" si="7"/>
        <v>2.8741428571428668E-2</v>
      </c>
      <c r="X65" s="35">
        <f t="shared" si="8"/>
        <v>7.7585714285714272E-3</v>
      </c>
      <c r="Y65" s="35">
        <f t="shared" si="8"/>
        <v>1.2858571428571428E-2</v>
      </c>
      <c r="Z65">
        <v>6.7599999999999993E-2</v>
      </c>
      <c r="AA65">
        <v>-3.15E-2</v>
      </c>
      <c r="AB65">
        <v>2.75E-2</v>
      </c>
      <c r="AC65" s="35">
        <f t="shared" si="9"/>
        <v>4.919071428571424E-2</v>
      </c>
      <c r="AD65" s="35">
        <f t="shared" si="10"/>
        <v>3.595857142857143E-2</v>
      </c>
      <c r="AE65" s="35">
        <f t="shared" si="10"/>
        <v>3.1958571428571426E-2</v>
      </c>
      <c r="AF65">
        <v>0.18540000000000001</v>
      </c>
      <c r="AG65">
        <v>-2.64E-2</v>
      </c>
      <c r="AH65">
        <v>3.3999999999999998E-3</v>
      </c>
      <c r="AI65" s="35">
        <f t="shared" si="11"/>
        <v>1.6454285714285699E-2</v>
      </c>
      <c r="AJ65" s="35">
        <f t="shared" si="12"/>
        <v>3.0858571428571426E-2</v>
      </c>
      <c r="AK65" s="35">
        <f t="shared" si="12"/>
        <v>7.8585714285714266E-3</v>
      </c>
      <c r="AL65">
        <v>0.19009999999999999</v>
      </c>
      <c r="AM65">
        <v>-6.7999999999999996E-3</v>
      </c>
      <c r="AN65">
        <v>-4.0000000000000002E-4</v>
      </c>
      <c r="AO65" s="35">
        <f t="shared" si="13"/>
        <v>1.0302142857142871E-2</v>
      </c>
      <c r="AP65" s="35">
        <f t="shared" si="14"/>
        <v>1.1258571428571427E-2</v>
      </c>
      <c r="AQ65" s="35">
        <f t="shared" si="14"/>
        <v>4.058571428571427E-3</v>
      </c>
      <c r="AR65">
        <v>0.1981</v>
      </c>
      <c r="AS65">
        <v>-2.5399999999999999E-2</v>
      </c>
      <c r="AT65">
        <v>1.3899999999999999E-2</v>
      </c>
      <c r="AU65" s="35">
        <f t="shared" si="15"/>
        <v>3.5489999999999966E-2</v>
      </c>
      <c r="AV65" s="35">
        <f t="shared" si="16"/>
        <v>2.9858571428571425E-2</v>
      </c>
      <c r="AW65" s="35">
        <f t="shared" si="16"/>
        <v>1.8358571428571425E-2</v>
      </c>
      <c r="AX65">
        <v>0.1694</v>
      </c>
      <c r="AY65">
        <v>2.1700000000000001E-2</v>
      </c>
      <c r="AZ65">
        <v>3.0999999999999999E-3</v>
      </c>
      <c r="BA65" s="35">
        <f t="shared" si="17"/>
        <v>5.0521428571428939E-3</v>
      </c>
      <c r="BB65" s="35">
        <f t="shared" si="18"/>
        <v>2.6158571428571427E-2</v>
      </c>
      <c r="BC65" s="35">
        <f t="shared" si="18"/>
        <v>7.5585714285714267E-3</v>
      </c>
    </row>
    <row r="66" spans="1:55" ht="15">
      <c r="A66" s="1">
        <v>60</v>
      </c>
      <c r="B66">
        <v>0.1875</v>
      </c>
      <c r="C66">
        <v>2.9999999999999997E-4</v>
      </c>
      <c r="D66">
        <v>-3.0999999999999999E-3</v>
      </c>
      <c r="E66" s="34">
        <f t="shared" si="0"/>
        <v>2.8133571428571563E-2</v>
      </c>
      <c r="F66" s="34">
        <f t="shared" si="1"/>
        <v>2.3210000000000001E-2</v>
      </c>
      <c r="G66" s="34">
        <f t="shared" si="2"/>
        <v>1.3585714285714273E-3</v>
      </c>
      <c r="H66">
        <v>0.1658</v>
      </c>
      <c r="I66">
        <v>-2.07E-2</v>
      </c>
      <c r="J66">
        <v>1.6E-2</v>
      </c>
      <c r="K66" s="35">
        <f t="shared" si="3"/>
        <v>2.5582142857142942E-2</v>
      </c>
      <c r="L66" s="35">
        <f t="shared" si="4"/>
        <v>2.5158571428571426E-2</v>
      </c>
      <c r="M66" s="35">
        <f t="shared" si="4"/>
        <v>2.0458571428571427E-2</v>
      </c>
      <c r="N66">
        <v>0.20660000000000001</v>
      </c>
      <c r="O66">
        <v>-4.6899999999999997E-2</v>
      </c>
      <c r="P66">
        <v>-1.9699999999999999E-2</v>
      </c>
      <c r="Q66" s="35">
        <f t="shared" si="5"/>
        <v>1.3367857142857154E-2</v>
      </c>
      <c r="R66" s="35">
        <f t="shared" si="6"/>
        <v>5.1358571428571427E-2</v>
      </c>
      <c r="S66" s="35">
        <f t="shared" si="6"/>
        <v>2.4158571428571425E-2</v>
      </c>
      <c r="T66">
        <v>0.2046</v>
      </c>
      <c r="U66">
        <v>-8.8999999999999999E-3</v>
      </c>
      <c r="V66">
        <v>6.7999999999999996E-3</v>
      </c>
      <c r="W66" s="35">
        <f t="shared" si="7"/>
        <v>1.0441428571428685E-2</v>
      </c>
      <c r="X66" s="35">
        <f t="shared" si="8"/>
        <v>1.3358571428571428E-2</v>
      </c>
      <c r="Y66" s="35">
        <f t="shared" si="8"/>
        <v>1.1258571428571427E-2</v>
      </c>
      <c r="Z66">
        <v>0.1108</v>
      </c>
      <c r="AA66">
        <v>1.2500000000000001E-2</v>
      </c>
      <c r="AB66">
        <v>-1.4E-3</v>
      </c>
      <c r="AC66" s="35">
        <f t="shared" si="9"/>
        <v>5.9907142857142381E-3</v>
      </c>
      <c r="AD66" s="35">
        <f t="shared" si="10"/>
        <v>1.6958571428571427E-2</v>
      </c>
      <c r="AE66" s="35">
        <f t="shared" si="10"/>
        <v>3.058571428571427E-3</v>
      </c>
      <c r="AF66">
        <v>0.20630000000000001</v>
      </c>
      <c r="AG66">
        <v>-3.7499999999999999E-2</v>
      </c>
      <c r="AH66">
        <v>4.7999999999999996E-3</v>
      </c>
      <c r="AI66" s="35">
        <f t="shared" si="11"/>
        <v>4.4457142857143028E-3</v>
      </c>
      <c r="AJ66" s="35">
        <f t="shared" si="12"/>
        <v>4.1958571428571428E-2</v>
      </c>
      <c r="AK66" s="35">
        <f t="shared" si="12"/>
        <v>9.2585714285714268E-3</v>
      </c>
      <c r="AL66">
        <v>0.19420000000000001</v>
      </c>
      <c r="AM66">
        <v>-1.4E-3</v>
      </c>
      <c r="AN66">
        <v>0</v>
      </c>
      <c r="AO66" s="35">
        <f t="shared" si="13"/>
        <v>6.2021428571428505E-3</v>
      </c>
      <c r="AP66" s="35">
        <f t="shared" si="14"/>
        <v>3.058571428571427E-3</v>
      </c>
      <c r="AQ66" s="35">
        <f t="shared" si="14"/>
        <v>4.4585714285714272E-3</v>
      </c>
      <c r="AR66">
        <v>0.14779999999999999</v>
      </c>
      <c r="AS66">
        <v>-7.4000000000000003E-3</v>
      </c>
      <c r="AT66">
        <v>-1.5100000000000001E-2</v>
      </c>
      <c r="AU66" s="35">
        <f t="shared" si="15"/>
        <v>1.4810000000000045E-2</v>
      </c>
      <c r="AV66" s="35">
        <f t="shared" si="16"/>
        <v>1.1858571428571427E-2</v>
      </c>
      <c r="AW66" s="35">
        <f t="shared" si="16"/>
        <v>1.9558571428571429E-2</v>
      </c>
      <c r="AX66">
        <v>0.126</v>
      </c>
      <c r="AY66">
        <v>-1.6E-2</v>
      </c>
      <c r="AZ66">
        <v>-7.1999999999999998E-3</v>
      </c>
      <c r="BA66" s="35">
        <f t="shared" si="17"/>
        <v>3.83478571428571E-2</v>
      </c>
      <c r="BB66" s="35">
        <f t="shared" si="18"/>
        <v>2.0458571428571427E-2</v>
      </c>
      <c r="BC66" s="35">
        <f t="shared" si="18"/>
        <v>1.1658571428571428E-2</v>
      </c>
    </row>
    <row r="67" spans="1:55" ht="15">
      <c r="A67" s="1">
        <v>61</v>
      </c>
      <c r="B67">
        <v>0.18659999999999999</v>
      </c>
      <c r="C67">
        <v>3.3E-3</v>
      </c>
      <c r="D67">
        <v>-7.0000000000000001E-3</v>
      </c>
      <c r="E67" s="34">
        <f t="shared" si="0"/>
        <v>2.9033571428571575E-2</v>
      </c>
      <c r="F67" s="34">
        <f t="shared" si="1"/>
        <v>2.6210000000000001E-2</v>
      </c>
      <c r="G67" s="34">
        <f t="shared" si="2"/>
        <v>1.1458571428571427E-2</v>
      </c>
      <c r="H67">
        <v>0.15840000000000001</v>
      </c>
      <c r="I67">
        <v>-9.2999999999999992E-3</v>
      </c>
      <c r="J67">
        <v>3.8999999999999998E-3</v>
      </c>
      <c r="K67" s="35">
        <f t="shared" si="3"/>
        <v>3.2982142857142932E-2</v>
      </c>
      <c r="L67" s="35">
        <f t="shared" si="4"/>
        <v>1.3758571428571426E-2</v>
      </c>
      <c r="M67" s="35">
        <f t="shared" si="4"/>
        <v>8.358571428571427E-3</v>
      </c>
      <c r="N67">
        <v>0.21129999999999999</v>
      </c>
      <c r="O67">
        <v>-4.1099999999999998E-2</v>
      </c>
      <c r="P67">
        <v>-1.14E-2</v>
      </c>
      <c r="Q67" s="35">
        <f t="shared" si="5"/>
        <v>8.6678571428571716E-3</v>
      </c>
      <c r="R67" s="35">
        <f t="shared" si="6"/>
        <v>4.5558571428571427E-2</v>
      </c>
      <c r="S67" s="35">
        <f t="shared" si="6"/>
        <v>1.5858571428571427E-2</v>
      </c>
      <c r="T67">
        <v>0.19650000000000001</v>
      </c>
      <c r="U67">
        <v>4.5999999999999999E-3</v>
      </c>
      <c r="V67">
        <v>-7.1000000000000004E-3</v>
      </c>
      <c r="W67" s="35">
        <f t="shared" si="7"/>
        <v>2.3414285714286887E-3</v>
      </c>
      <c r="X67" s="35">
        <f t="shared" si="8"/>
        <v>9.0585714285714262E-3</v>
      </c>
      <c r="Y67" s="35">
        <f t="shared" si="8"/>
        <v>1.1558571428571428E-2</v>
      </c>
      <c r="Z67">
        <v>0.1099</v>
      </c>
      <c r="AA67">
        <v>5.4999999999999997E-3</v>
      </c>
      <c r="AB67">
        <v>-1.7999999999999999E-2</v>
      </c>
      <c r="AC67" s="35">
        <f t="shared" si="9"/>
        <v>6.8907142857142362E-3</v>
      </c>
      <c r="AD67" s="35">
        <f t="shared" si="10"/>
        <v>9.9585714285714277E-3</v>
      </c>
      <c r="AE67" s="35">
        <f t="shared" si="10"/>
        <v>2.2458571428571425E-2</v>
      </c>
      <c r="AF67">
        <v>0.216</v>
      </c>
      <c r="AG67">
        <v>-5.3E-3</v>
      </c>
      <c r="AH67">
        <v>-1.4999999999999999E-2</v>
      </c>
      <c r="AI67" s="35">
        <f t="shared" si="11"/>
        <v>1.4145714285714289E-2</v>
      </c>
      <c r="AJ67" s="35">
        <f t="shared" si="12"/>
        <v>9.7585714285714272E-3</v>
      </c>
      <c r="AK67" s="35">
        <f t="shared" si="12"/>
        <v>1.9458571428571426E-2</v>
      </c>
      <c r="AL67">
        <v>0.18629999999999999</v>
      </c>
      <c r="AM67">
        <v>-4.5999999999999999E-3</v>
      </c>
      <c r="AN67">
        <v>-8.0000000000000004E-4</v>
      </c>
      <c r="AO67" s="35">
        <f t="shared" si="13"/>
        <v>1.4102142857142869E-2</v>
      </c>
      <c r="AP67" s="35">
        <f t="shared" si="14"/>
        <v>9.0585714285714262E-3</v>
      </c>
      <c r="AQ67" s="35">
        <f t="shared" si="14"/>
        <v>3.6585714285714273E-3</v>
      </c>
      <c r="AR67">
        <v>0.1411</v>
      </c>
      <c r="AS67">
        <v>1.3100000000000001E-2</v>
      </c>
      <c r="AT67">
        <v>-0.02</v>
      </c>
      <c r="AU67" s="35">
        <f t="shared" si="15"/>
        <v>2.1510000000000029E-2</v>
      </c>
      <c r="AV67" s="35">
        <f t="shared" si="16"/>
        <v>1.7558571428571427E-2</v>
      </c>
      <c r="AW67" s="35">
        <f t="shared" si="16"/>
        <v>2.4458571428571427E-2</v>
      </c>
      <c r="AX67">
        <v>0.14660000000000001</v>
      </c>
      <c r="AY67">
        <v>-1.2800000000000001E-2</v>
      </c>
      <c r="AZ67">
        <v>1.7500000000000002E-2</v>
      </c>
      <c r="BA67" s="35">
        <f t="shared" si="17"/>
        <v>1.7747857142857093E-2</v>
      </c>
      <c r="BB67" s="35">
        <f t="shared" si="18"/>
        <v>1.7258571428571429E-2</v>
      </c>
      <c r="BC67" s="35">
        <f t="shared" si="18"/>
        <v>2.1958571428571428E-2</v>
      </c>
    </row>
    <row r="68" spans="1:55" ht="15">
      <c r="A68" s="1">
        <v>62</v>
      </c>
      <c r="B68">
        <v>0.2034</v>
      </c>
      <c r="C68">
        <v>-1.1999999999999999E-3</v>
      </c>
      <c r="D68">
        <v>-2.1999999999999999E-2</v>
      </c>
      <c r="E68" s="34">
        <f t="shared" si="0"/>
        <v>1.2233571428571566E-2</v>
      </c>
      <c r="F68" s="34">
        <f t="shared" si="1"/>
        <v>2.171E-2</v>
      </c>
      <c r="G68" s="34">
        <f t="shared" si="2"/>
        <v>2.6458571428571425E-2</v>
      </c>
      <c r="H68">
        <v>0.16880000000000001</v>
      </c>
      <c r="I68">
        <v>-3.1800000000000002E-2</v>
      </c>
      <c r="J68">
        <v>4.1000000000000003E-3</v>
      </c>
      <c r="K68" s="35">
        <f t="shared" si="3"/>
        <v>2.2582142857142939E-2</v>
      </c>
      <c r="L68" s="35">
        <f t="shared" si="4"/>
        <v>3.6258571428571432E-2</v>
      </c>
      <c r="M68" s="35">
        <f t="shared" si="4"/>
        <v>8.5585714285714275E-3</v>
      </c>
      <c r="N68">
        <v>0.21010000000000001</v>
      </c>
      <c r="O68">
        <v>-4.1300000000000003E-2</v>
      </c>
      <c r="P68">
        <v>-1.26E-2</v>
      </c>
      <c r="Q68" s="35">
        <f t="shared" si="5"/>
        <v>9.8678571428571504E-3</v>
      </c>
      <c r="R68" s="35">
        <f t="shared" si="6"/>
        <v>4.5758571428571433E-2</v>
      </c>
      <c r="S68" s="35">
        <f t="shared" si="6"/>
        <v>1.7058571428571426E-2</v>
      </c>
      <c r="T68">
        <v>0.21920000000000001</v>
      </c>
      <c r="U68">
        <v>1.32E-2</v>
      </c>
      <c r="V68">
        <v>-1.3100000000000001E-2</v>
      </c>
      <c r="W68" s="35">
        <f t="shared" si="7"/>
        <v>2.5041428571428687E-2</v>
      </c>
      <c r="X68" s="35">
        <f t="shared" si="8"/>
        <v>1.7658571428571426E-2</v>
      </c>
      <c r="Y68" s="35">
        <f t="shared" si="8"/>
        <v>1.7558571428571427E-2</v>
      </c>
      <c r="Z68">
        <v>8.8999999999999996E-2</v>
      </c>
      <c r="AA68">
        <v>-4.9599999999999998E-2</v>
      </c>
      <c r="AB68">
        <v>1.8800000000000001E-2</v>
      </c>
      <c r="AC68" s="35">
        <f t="shared" si="9"/>
        <v>2.7790714285714238E-2</v>
      </c>
      <c r="AD68" s="35">
        <f t="shared" si="10"/>
        <v>5.4058571428571428E-2</v>
      </c>
      <c r="AE68" s="35">
        <f t="shared" si="10"/>
        <v>2.3258571428571427E-2</v>
      </c>
      <c r="AF68">
        <v>0.2092</v>
      </c>
      <c r="AG68">
        <v>-1.6500000000000001E-2</v>
      </c>
      <c r="AH68">
        <v>1.1999999999999999E-3</v>
      </c>
      <c r="AI68" s="35">
        <f t="shared" si="11"/>
        <v>7.3457142857142887E-3</v>
      </c>
      <c r="AJ68" s="35">
        <f t="shared" si="12"/>
        <v>2.0958571428571427E-2</v>
      </c>
      <c r="AK68" s="35">
        <f t="shared" si="12"/>
        <v>5.6585714285714269E-3</v>
      </c>
      <c r="AL68">
        <v>0.21929999999999999</v>
      </c>
      <c r="AM68">
        <v>-2.3900000000000001E-2</v>
      </c>
      <c r="AN68">
        <v>-9.4999999999999998E-3</v>
      </c>
      <c r="AO68" s="35">
        <f t="shared" si="13"/>
        <v>1.8897857142857133E-2</v>
      </c>
      <c r="AP68" s="35">
        <f t="shared" si="14"/>
        <v>2.8358571428571427E-2</v>
      </c>
      <c r="AQ68" s="35">
        <f t="shared" si="14"/>
        <v>1.3958571428571428E-2</v>
      </c>
      <c r="AR68">
        <v>0.1482</v>
      </c>
      <c r="AS68">
        <v>1.95E-2</v>
      </c>
      <c r="AT68">
        <v>7.1999999999999998E-3</v>
      </c>
      <c r="AU68" s="35">
        <f t="shared" si="15"/>
        <v>1.4410000000000034E-2</v>
      </c>
      <c r="AV68" s="35">
        <f t="shared" si="16"/>
        <v>2.3958571428571426E-2</v>
      </c>
      <c r="AW68" s="35">
        <f t="shared" si="16"/>
        <v>1.1658571428571428E-2</v>
      </c>
      <c r="AX68">
        <v>0.1741</v>
      </c>
      <c r="AY68">
        <v>1.04E-2</v>
      </c>
      <c r="AZ68">
        <v>1.7399999999999999E-2</v>
      </c>
      <c r="BA68" s="35">
        <f t="shared" si="17"/>
        <v>9.7521428571429036E-3</v>
      </c>
      <c r="BB68" s="35">
        <f t="shared" si="18"/>
        <v>1.4858571428571426E-2</v>
      </c>
      <c r="BC68" s="35">
        <f t="shared" si="18"/>
        <v>2.1858571428571425E-2</v>
      </c>
    </row>
    <row r="69" spans="1:55" ht="15">
      <c r="A69" s="1">
        <v>63</v>
      </c>
      <c r="B69">
        <v>0.19819999999999999</v>
      </c>
      <c r="C69">
        <v>-8.6E-3</v>
      </c>
      <c r="D69">
        <v>-6.7000000000000002E-3</v>
      </c>
      <c r="E69" s="34">
        <f t="shared" si="0"/>
        <v>1.7433571428571576E-2</v>
      </c>
      <c r="F69" s="34">
        <f t="shared" si="1"/>
        <v>1.431E-2</v>
      </c>
      <c r="G69" s="34">
        <f t="shared" si="2"/>
        <v>1.1158571428571427E-2</v>
      </c>
      <c r="H69">
        <v>0.16800000000000001</v>
      </c>
      <c r="I69">
        <v>-3.32E-2</v>
      </c>
      <c r="J69">
        <v>7.4999999999999997E-3</v>
      </c>
      <c r="K69" s="35">
        <f t="shared" si="3"/>
        <v>2.3382142857142935E-2</v>
      </c>
      <c r="L69" s="35">
        <f t="shared" si="4"/>
        <v>3.765857142857143E-2</v>
      </c>
      <c r="M69" s="35">
        <f t="shared" si="4"/>
        <v>1.1958571428571426E-2</v>
      </c>
      <c r="N69">
        <v>0.21360000000000001</v>
      </c>
      <c r="O69">
        <v>-4.2599999999999999E-2</v>
      </c>
      <c r="P69">
        <v>-1.3299999999999999E-2</v>
      </c>
      <c r="Q69" s="35">
        <f t="shared" si="5"/>
        <v>6.3678571428571473E-3</v>
      </c>
      <c r="R69" s="35">
        <f t="shared" si="6"/>
        <v>4.7058571428571429E-2</v>
      </c>
      <c r="S69" s="35">
        <f t="shared" si="6"/>
        <v>1.7758571428571426E-2</v>
      </c>
      <c r="T69">
        <v>0.2056</v>
      </c>
      <c r="U69">
        <v>-3.3500000000000002E-2</v>
      </c>
      <c r="V69">
        <v>-8.3999999999999995E-3</v>
      </c>
      <c r="W69" s="35">
        <f t="shared" si="7"/>
        <v>1.1441428571428686E-2</v>
      </c>
      <c r="X69" s="35">
        <f t="shared" si="8"/>
        <v>3.7958571428571432E-2</v>
      </c>
      <c r="Y69" s="35">
        <f t="shared" si="8"/>
        <v>1.2858571428571428E-2</v>
      </c>
      <c r="Z69">
        <v>0.1065</v>
      </c>
      <c r="AA69">
        <v>3.8E-3</v>
      </c>
      <c r="AB69">
        <v>2.7799999999999998E-2</v>
      </c>
      <c r="AC69" s="35">
        <f t="shared" si="9"/>
        <v>1.0290714285714236E-2</v>
      </c>
      <c r="AD69" s="35">
        <f t="shared" si="10"/>
        <v>8.2585714285714276E-3</v>
      </c>
      <c r="AE69" s="35">
        <f t="shared" si="10"/>
        <v>3.2258571428571428E-2</v>
      </c>
      <c r="AF69">
        <v>0.2112</v>
      </c>
      <c r="AG69">
        <v>-4.4000000000000003E-3</v>
      </c>
      <c r="AH69">
        <v>-2.0799999999999999E-2</v>
      </c>
      <c r="AI69" s="35">
        <f t="shared" si="11"/>
        <v>9.3457142857142905E-3</v>
      </c>
      <c r="AJ69" s="35">
        <f t="shared" si="12"/>
        <v>5.8571428571426928E-5</v>
      </c>
      <c r="AK69" s="35">
        <f t="shared" si="12"/>
        <v>2.5258571428571425E-2</v>
      </c>
      <c r="AL69">
        <v>0.21640000000000001</v>
      </c>
      <c r="AM69">
        <v>-1.29E-2</v>
      </c>
      <c r="AN69">
        <v>-1.46E-2</v>
      </c>
      <c r="AO69" s="35">
        <f t="shared" si="13"/>
        <v>1.5997857142857147E-2</v>
      </c>
      <c r="AP69" s="35">
        <f t="shared" si="14"/>
        <v>1.7358571428571428E-2</v>
      </c>
      <c r="AQ69" s="35">
        <f t="shared" si="14"/>
        <v>1.9058571428571428E-2</v>
      </c>
      <c r="AR69">
        <v>0.1343</v>
      </c>
      <c r="AS69">
        <v>1.01E-2</v>
      </c>
      <c r="AT69">
        <v>8.0000000000000002E-3</v>
      </c>
      <c r="AU69" s="35">
        <f t="shared" si="15"/>
        <v>2.831000000000003E-2</v>
      </c>
      <c r="AV69" s="35">
        <f t="shared" si="16"/>
        <v>1.4558571428571428E-2</v>
      </c>
      <c r="AW69" s="35">
        <f t="shared" si="16"/>
        <v>1.2458571428571426E-2</v>
      </c>
      <c r="AX69">
        <v>0.15939999999999999</v>
      </c>
      <c r="AY69">
        <v>-1.17E-2</v>
      </c>
      <c r="AZ69">
        <v>-1.1000000000000001E-3</v>
      </c>
      <c r="BA69" s="35">
        <f t="shared" si="17"/>
        <v>4.947857142857115E-3</v>
      </c>
      <c r="BB69" s="35">
        <f t="shared" si="18"/>
        <v>1.6158571428571428E-2</v>
      </c>
      <c r="BC69" s="35">
        <f t="shared" si="18"/>
        <v>3.3585714285714269E-3</v>
      </c>
    </row>
    <row r="70" spans="1:55" ht="15">
      <c r="A70" s="1">
        <v>64</v>
      </c>
      <c r="B70">
        <v>0.20180000000000001</v>
      </c>
      <c r="C70">
        <v>-6.1000000000000004E-3</v>
      </c>
      <c r="D70">
        <v>-9.7000000000000003E-3</v>
      </c>
      <c r="E70" s="34">
        <f t="shared" si="0"/>
        <v>1.3833571428571556E-2</v>
      </c>
      <c r="F70" s="34">
        <f t="shared" si="1"/>
        <v>1.6809999999999999E-2</v>
      </c>
      <c r="G70" s="34">
        <f t="shared" si="2"/>
        <v>1.4158571428571427E-2</v>
      </c>
      <c r="H70">
        <v>0.1827</v>
      </c>
      <c r="I70">
        <v>-4.7999999999999996E-3</v>
      </c>
      <c r="J70">
        <v>-6.7999999999999996E-3</v>
      </c>
      <c r="K70" s="35">
        <f t="shared" si="3"/>
        <v>8.6821428571429438E-3</v>
      </c>
      <c r="L70" s="35">
        <f t="shared" si="4"/>
        <v>9.2585714285714268E-3</v>
      </c>
      <c r="M70" s="35">
        <f t="shared" si="4"/>
        <v>1.1258571428571427E-2</v>
      </c>
      <c r="N70">
        <v>0.19719999999999999</v>
      </c>
      <c r="O70">
        <v>-4.3799999999999999E-2</v>
      </c>
      <c r="P70">
        <v>7.9000000000000008E-3</v>
      </c>
      <c r="Q70" s="35">
        <f t="shared" si="5"/>
        <v>2.2767857142857173E-2</v>
      </c>
      <c r="R70" s="35">
        <f t="shared" si="6"/>
        <v>4.8258571428571428E-2</v>
      </c>
      <c r="S70" s="35">
        <f t="shared" si="6"/>
        <v>1.2358571428571427E-2</v>
      </c>
      <c r="T70">
        <v>0.19040000000000001</v>
      </c>
      <c r="U70">
        <v>-0.04</v>
      </c>
      <c r="V70">
        <v>2.0000000000000001E-4</v>
      </c>
      <c r="W70" s="35">
        <f t="shared" si="7"/>
        <v>3.7585714285713057E-3</v>
      </c>
      <c r="X70" s="35">
        <f t="shared" si="8"/>
        <v>4.4458571428571431E-2</v>
      </c>
      <c r="Y70" s="35">
        <f t="shared" si="8"/>
        <v>4.6585714285714269E-3</v>
      </c>
      <c r="Z70">
        <v>0.10979999999999999</v>
      </c>
      <c r="AA70">
        <v>-3.8399999999999997E-2</v>
      </c>
      <c r="AB70">
        <v>2.4500000000000001E-2</v>
      </c>
      <c r="AC70" s="35">
        <f t="shared" si="9"/>
        <v>6.990714285714239E-3</v>
      </c>
      <c r="AD70" s="35">
        <f t="shared" si="10"/>
        <v>4.2858571428571426E-2</v>
      </c>
      <c r="AE70" s="35">
        <f t="shared" si="10"/>
        <v>2.8958571428571427E-2</v>
      </c>
      <c r="AF70">
        <v>0.16880000000000001</v>
      </c>
      <c r="AG70">
        <v>-2.06E-2</v>
      </c>
      <c r="AH70">
        <v>-1.4200000000000001E-2</v>
      </c>
      <c r="AI70" s="35">
        <f t="shared" si="11"/>
        <v>3.3054285714285703E-2</v>
      </c>
      <c r="AJ70" s="35">
        <f t="shared" si="12"/>
        <v>2.5058571428571427E-2</v>
      </c>
      <c r="AK70" s="35">
        <f t="shared" si="12"/>
        <v>1.8658571428571427E-2</v>
      </c>
      <c r="AL70">
        <v>0.22800000000000001</v>
      </c>
      <c r="AM70">
        <v>7.7000000000000002E-3</v>
      </c>
      <c r="AN70">
        <v>-1.3100000000000001E-2</v>
      </c>
      <c r="AO70" s="35">
        <f t="shared" si="13"/>
        <v>2.7597857142857146E-2</v>
      </c>
      <c r="AP70" s="35">
        <f t="shared" si="14"/>
        <v>1.2158571428571428E-2</v>
      </c>
      <c r="AQ70" s="35">
        <f t="shared" si="14"/>
        <v>1.7558571428571427E-2</v>
      </c>
      <c r="AR70">
        <v>0.1095</v>
      </c>
      <c r="AS70">
        <v>-3.8600000000000002E-2</v>
      </c>
      <c r="AT70">
        <v>-4.6800000000000001E-2</v>
      </c>
      <c r="AU70" s="35">
        <f t="shared" si="15"/>
        <v>5.3110000000000032E-2</v>
      </c>
      <c r="AV70" s="35">
        <f t="shared" si="16"/>
        <v>4.3058571428571432E-2</v>
      </c>
      <c r="AW70" s="35">
        <f t="shared" si="16"/>
        <v>5.1258571428571431E-2</v>
      </c>
      <c r="AX70">
        <v>0.15759999999999999</v>
      </c>
      <c r="AY70">
        <v>-1.7299999999999999E-2</v>
      </c>
      <c r="AZ70">
        <v>1.0999999999999999E-2</v>
      </c>
      <c r="BA70" s="35">
        <f t="shared" si="17"/>
        <v>6.747857142857111E-3</v>
      </c>
      <c r="BB70" s="35">
        <f t="shared" si="18"/>
        <v>2.1758571428571426E-2</v>
      </c>
      <c r="BC70" s="35">
        <f t="shared" si="18"/>
        <v>1.5458571428571426E-2</v>
      </c>
    </row>
    <row r="71" spans="1:55" ht="15">
      <c r="A71" s="1">
        <v>65</v>
      </c>
      <c r="B71">
        <v>0.19520000000000001</v>
      </c>
      <c r="C71">
        <v>-8.0000000000000004E-4</v>
      </c>
      <c r="D71">
        <v>-1.5599999999999999E-2</v>
      </c>
      <c r="E71" s="34">
        <f t="shared" si="0"/>
        <v>2.0433571428571551E-2</v>
      </c>
      <c r="F71" s="34">
        <f t="shared" si="1"/>
        <v>2.2110000000000001E-2</v>
      </c>
      <c r="G71" s="34">
        <f t="shared" si="2"/>
        <v>2.0058571428571426E-2</v>
      </c>
      <c r="H71">
        <v>0.19969999999999999</v>
      </c>
      <c r="I71">
        <v>2.4E-2</v>
      </c>
      <c r="J71">
        <v>3.7499999999999999E-2</v>
      </c>
      <c r="K71" s="35">
        <f t="shared" si="3"/>
        <v>8.3178571428570436E-3</v>
      </c>
      <c r="L71" s="35">
        <f t="shared" si="4"/>
        <v>2.8458571428571427E-2</v>
      </c>
      <c r="M71" s="35">
        <f t="shared" si="4"/>
        <v>4.1958571428571428E-2</v>
      </c>
      <c r="N71">
        <v>0.21149999999999999</v>
      </c>
      <c r="O71">
        <v>-3.3799999999999997E-2</v>
      </c>
      <c r="P71">
        <v>1.09E-2</v>
      </c>
      <c r="Q71" s="35">
        <f t="shared" si="5"/>
        <v>8.4678571428571658E-3</v>
      </c>
      <c r="R71" s="35">
        <f t="shared" si="6"/>
        <v>3.8258571428571427E-2</v>
      </c>
      <c r="S71" s="35">
        <f t="shared" si="6"/>
        <v>1.5358571428571426E-2</v>
      </c>
      <c r="T71">
        <v>0.20200000000000001</v>
      </c>
      <c r="U71">
        <v>-9.1999999999999998E-3</v>
      </c>
      <c r="V71">
        <v>-6.9999999999999999E-4</v>
      </c>
      <c r="W71" s="35">
        <f t="shared" si="7"/>
        <v>7.8414285714286935E-3</v>
      </c>
      <c r="X71" s="35">
        <f t="shared" si="8"/>
        <v>1.3658571428571426E-2</v>
      </c>
      <c r="Y71" s="35">
        <f t="shared" si="8"/>
        <v>3.7585714285714271E-3</v>
      </c>
      <c r="Z71">
        <v>9.3200000000000005E-2</v>
      </c>
      <c r="AA71">
        <v>2.0199999999999999E-2</v>
      </c>
      <c r="AB71">
        <v>7.0000000000000001E-3</v>
      </c>
      <c r="AC71" s="35">
        <f t="shared" si="9"/>
        <v>2.3590714285714229E-2</v>
      </c>
      <c r="AD71" s="35">
        <f t="shared" si="10"/>
        <v>2.4658571428571426E-2</v>
      </c>
      <c r="AE71" s="35">
        <f t="shared" si="10"/>
        <v>1.1458571428571427E-2</v>
      </c>
      <c r="AF71">
        <v>0.20699999999999999</v>
      </c>
      <c r="AG71">
        <v>-1.77E-2</v>
      </c>
      <c r="AH71">
        <v>-1.6799999999999999E-2</v>
      </c>
      <c r="AI71" s="35">
        <f t="shared" si="11"/>
        <v>5.1457142857142812E-3</v>
      </c>
      <c r="AJ71" s="35">
        <f t="shared" si="12"/>
        <v>2.2158571428571427E-2</v>
      </c>
      <c r="AK71" s="35">
        <f t="shared" si="12"/>
        <v>2.1258571428571425E-2</v>
      </c>
      <c r="AL71">
        <v>0.217</v>
      </c>
      <c r="AM71">
        <v>1.18E-2</v>
      </c>
      <c r="AN71">
        <v>-1.04E-2</v>
      </c>
      <c r="AO71" s="35">
        <f t="shared" si="13"/>
        <v>1.6597857142857136E-2</v>
      </c>
      <c r="AP71" s="35">
        <f t="shared" si="14"/>
        <v>1.6258571428571428E-2</v>
      </c>
      <c r="AQ71" s="35">
        <f t="shared" si="14"/>
        <v>1.4858571428571426E-2</v>
      </c>
      <c r="AR71">
        <v>0.1288</v>
      </c>
      <c r="AS71">
        <v>-1.7600000000000001E-2</v>
      </c>
      <c r="AT71">
        <v>-1.2800000000000001E-2</v>
      </c>
      <c r="AU71" s="35">
        <f t="shared" si="15"/>
        <v>3.3810000000000034E-2</v>
      </c>
      <c r="AV71" s="35">
        <f t="shared" si="16"/>
        <v>2.2058571428571427E-2</v>
      </c>
      <c r="AW71" s="35">
        <f t="shared" si="16"/>
        <v>1.7258571428571429E-2</v>
      </c>
      <c r="AX71">
        <v>0.18160000000000001</v>
      </c>
      <c r="AY71">
        <v>3.0999999999999999E-3</v>
      </c>
      <c r="AZ71">
        <v>1.7100000000000001E-2</v>
      </c>
      <c r="BA71" s="35">
        <f t="shared" si="17"/>
        <v>1.725214285714291E-2</v>
      </c>
      <c r="BB71" s="35">
        <f t="shared" si="18"/>
        <v>7.5585714285714267E-3</v>
      </c>
      <c r="BC71" s="35">
        <f t="shared" si="18"/>
        <v>2.1558571428571427E-2</v>
      </c>
    </row>
    <row r="72" spans="1:55" ht="15">
      <c r="A72" s="1">
        <v>66</v>
      </c>
      <c r="B72">
        <v>0.19020000000000001</v>
      </c>
      <c r="C72">
        <v>-1.3100000000000001E-2</v>
      </c>
      <c r="D72">
        <v>-1.61E-2</v>
      </c>
      <c r="E72" s="34">
        <f t="shared" ref="E72:E135" si="19">IF(B72&gt;$B$149,B72-$B$149,$B$149-B72)</f>
        <v>2.5433571428571555E-2</v>
      </c>
      <c r="F72" s="34">
        <f t="shared" ref="F72:F135" si="20">IF(C72&gt;$C$149,C72-$C$149,IF(C72&gt;0,$C$149-C72,IF(C72&gt;(-$C$149),$C$149-(C72*(-1)),(C72+$C$149)*(-1))))</f>
        <v>9.8099999999999993E-3</v>
      </c>
      <c r="G72" s="34">
        <f t="shared" ref="G72:G135" si="21">IF(D72&gt;$D$149,D72-$D$149,IF(D72&gt;0,$D$149-D72,IF(D72&gt;(-$D$149),$D$149-(D72*(-1)),(D72+$D$149)*(-1))))</f>
        <v>2.0558571428571426E-2</v>
      </c>
      <c r="H72">
        <v>0.1414</v>
      </c>
      <c r="I72">
        <v>-3.5200000000000002E-2</v>
      </c>
      <c r="J72">
        <v>1.35E-2</v>
      </c>
      <c r="K72" s="35">
        <f t="shared" ref="K72:K135" si="22">IF(H72&gt;$H$149,H72-$H$149,$H$149-H72)</f>
        <v>4.9982142857142947E-2</v>
      </c>
      <c r="L72" s="35">
        <f t="shared" ref="L72:M135" si="23">IF(I72&gt;$D$149,I72-$D$149,IF(I72&gt;0,$D$149-I72,IF(I72&gt;(-$D$149),$D$149-(I72*(-1)),(I72+$D$149)*(-1))))</f>
        <v>3.9658571428571432E-2</v>
      </c>
      <c r="M72" s="35">
        <f t="shared" si="23"/>
        <v>1.7958571428571428E-2</v>
      </c>
      <c r="N72">
        <v>0.2051</v>
      </c>
      <c r="O72">
        <v>-3.2300000000000002E-2</v>
      </c>
      <c r="P72">
        <v>2.5000000000000001E-3</v>
      </c>
      <c r="Q72" s="35">
        <f t="shared" ref="Q72:Q135" si="24">IF(N72&gt;$N$149,N72-$N$149,$N$149-N72)</f>
        <v>1.4867857142857155E-2</v>
      </c>
      <c r="R72" s="35">
        <f t="shared" ref="R72:S135" si="25">IF(O72&gt;$D$149,O72-$D$149,IF(O72&gt;0,$D$149-O72,IF(O72&gt;(-$D$149),$D$149-(O72*(-1)),(O72+$D$149)*(-1))))</f>
        <v>3.6758571428571432E-2</v>
      </c>
      <c r="S72" s="35">
        <f t="shared" si="25"/>
        <v>6.9585714285714268E-3</v>
      </c>
      <c r="T72">
        <v>0.21809999999999999</v>
      </c>
      <c r="U72">
        <v>-1.8E-3</v>
      </c>
      <c r="V72">
        <v>-1.9E-2</v>
      </c>
      <c r="W72" s="35">
        <f t="shared" ref="W72:W135" si="26">IF(T72&gt;$T$149,T72-$T$149,$T$149-T72)</f>
        <v>2.3941428571428669E-2</v>
      </c>
      <c r="X72" s="35">
        <f t="shared" ref="X72:Y135" si="27">IF(U72&gt;$D$149,U72-$D$149,IF(U72&gt;0,$D$149-U72,IF(U72&gt;(-$D$149),$D$149-(U72*(-1)),(U72+$D$149)*(-1))))</f>
        <v>2.6585714285714272E-3</v>
      </c>
      <c r="Y72" s="35">
        <f t="shared" si="27"/>
        <v>2.3458571428571426E-2</v>
      </c>
      <c r="Z72">
        <v>7.9500000000000001E-2</v>
      </c>
      <c r="AA72">
        <v>-5.7999999999999996E-3</v>
      </c>
      <c r="AB72">
        <v>-1.23E-2</v>
      </c>
      <c r="AC72" s="35">
        <f t="shared" ref="AC72:AC135" si="28">IF(Z72&gt;$Z$149,Z72-$Z$149,$Z$149-Z72)</f>
        <v>3.7290714285714233E-2</v>
      </c>
      <c r="AD72" s="35">
        <f t="shared" ref="AD72:AE135" si="29">IF(AA72&gt;$D$149,AA72-$D$149,IF(AA72&gt;0,$D$149-AA72,IF(AA72&gt;(-$D$149),$D$149-(AA72*(-1)),(AA72+$D$149)*(-1))))</f>
        <v>1.0258571428571426E-2</v>
      </c>
      <c r="AE72" s="35">
        <f t="shared" si="29"/>
        <v>1.6758571428571428E-2</v>
      </c>
      <c r="AF72">
        <v>0.216</v>
      </c>
      <c r="AG72">
        <v>-2.86E-2</v>
      </c>
      <c r="AH72">
        <v>-1.67E-2</v>
      </c>
      <c r="AI72" s="35">
        <f t="shared" ref="AI72:AI135" si="30">IF(AF72&gt;$AF$149,AF72-$AF$149,$AF$149-AF72)</f>
        <v>1.4145714285714289E-2</v>
      </c>
      <c r="AJ72" s="35">
        <f t="shared" ref="AJ72:AK135" si="31">IF(AG72&gt;$D$149,AG72-$D$149,IF(AG72&gt;0,$D$149-AG72,IF(AG72&gt;(-$D$149),$D$149-(AG72*(-1)),(AG72+$D$149)*(-1))))</f>
        <v>3.305857142857143E-2</v>
      </c>
      <c r="AK72" s="35">
        <f t="shared" si="31"/>
        <v>2.1158571428571426E-2</v>
      </c>
      <c r="AL72">
        <v>0.2152</v>
      </c>
      <c r="AM72">
        <v>1.8100000000000002E-2</v>
      </c>
      <c r="AN72">
        <v>-6.3E-3</v>
      </c>
      <c r="AO72" s="35">
        <f t="shared" ref="AO72:AO135" si="32">IF(AL72&gt;$AL$149,AL72-$AL$149,$AL$149-AL72)</f>
        <v>1.479785714285714E-2</v>
      </c>
      <c r="AP72" s="35">
        <f t="shared" ref="AP72:AQ135" si="33">IF(AM72&gt;$D$149,AM72-$D$149,IF(AM72&gt;0,$D$149-AM72,IF(AM72&gt;(-$D$149),$D$149-(AM72*(-1)),(AM72+$D$149)*(-1))))</f>
        <v>2.2558571428571428E-2</v>
      </c>
      <c r="AQ72" s="35">
        <f t="shared" si="33"/>
        <v>1.0758571428571426E-2</v>
      </c>
      <c r="AR72">
        <v>0.1227</v>
      </c>
      <c r="AS72">
        <v>-1.11E-2</v>
      </c>
      <c r="AT72">
        <v>-1.77E-2</v>
      </c>
      <c r="AU72" s="35">
        <f t="shared" ref="AU72:AU135" si="34">IF(AR72&gt;$AR$149,AR72-$AR$149,$AR$149-AR72)</f>
        <v>3.9910000000000029E-2</v>
      </c>
      <c r="AV72" s="35">
        <f t="shared" ref="AV72:AW135" si="35">IF(AS72&gt;$D$149,AS72-$D$149,IF(AS72&gt;0,$D$149-AS72,IF(AS72&gt;(-$D$149),$D$149-(AS72*(-1)),(AS72+$D$149)*(-1))))</f>
        <v>1.5558571428571429E-2</v>
      </c>
      <c r="AW72" s="35">
        <f t="shared" si="35"/>
        <v>2.2158571428571427E-2</v>
      </c>
      <c r="AX72">
        <v>0.16850000000000001</v>
      </c>
      <c r="AY72">
        <v>-2.3E-3</v>
      </c>
      <c r="AZ72">
        <v>5.5999999999999999E-3</v>
      </c>
      <c r="BA72" s="35">
        <f t="shared" ref="BA72:BA135" si="36">IF(AX72&gt;$AX$149,AX72-$AX$149,$AX$149-AX72)</f>
        <v>4.1521428571429098E-3</v>
      </c>
      <c r="BB72" s="35">
        <f t="shared" ref="BB72:BC135" si="37">IF(AY72&gt;$D$149,AY72-$D$149,IF(AY72&gt;0,$D$149-AY72,IF(AY72&gt;(-$D$149),$D$149-(AY72*(-1)),(AY72+$D$149)*(-1))))</f>
        <v>2.1585714285714272E-3</v>
      </c>
      <c r="BC72" s="35">
        <f t="shared" si="37"/>
        <v>1.0058571428571427E-2</v>
      </c>
    </row>
    <row r="73" spans="1:55" ht="15">
      <c r="A73" s="1">
        <v>67</v>
      </c>
      <c r="B73">
        <v>0.18809999999999999</v>
      </c>
      <c r="C73">
        <v>-1.0999999999999999E-2</v>
      </c>
      <c r="D73">
        <v>1E-4</v>
      </c>
      <c r="E73" s="34">
        <f t="shared" si="19"/>
        <v>2.7533571428571574E-2</v>
      </c>
      <c r="F73" s="34">
        <f t="shared" si="20"/>
        <v>1.191E-2</v>
      </c>
      <c r="G73" s="34">
        <f t="shared" si="21"/>
        <v>4.5585714285714275E-3</v>
      </c>
      <c r="H73">
        <v>0.17810000000000001</v>
      </c>
      <c r="I73">
        <v>1E-4</v>
      </c>
      <c r="J73">
        <v>2.1700000000000001E-2</v>
      </c>
      <c r="K73" s="35">
        <f t="shared" si="22"/>
        <v>1.3282142857142937E-2</v>
      </c>
      <c r="L73" s="35">
        <f t="shared" si="23"/>
        <v>4.5585714285714275E-3</v>
      </c>
      <c r="M73" s="35">
        <f t="shared" si="23"/>
        <v>2.6158571428571427E-2</v>
      </c>
      <c r="N73">
        <v>0.19989999999999999</v>
      </c>
      <c r="O73">
        <v>-3.5099999999999999E-2</v>
      </c>
      <c r="P73">
        <v>8.6999999999999994E-3</v>
      </c>
      <c r="Q73" s="35">
        <f t="shared" si="24"/>
        <v>2.0067857142857165E-2</v>
      </c>
      <c r="R73" s="35">
        <f t="shared" si="25"/>
        <v>3.9558571428571429E-2</v>
      </c>
      <c r="S73" s="35">
        <f t="shared" si="25"/>
        <v>1.3158571428571426E-2</v>
      </c>
      <c r="T73">
        <v>0.2082</v>
      </c>
      <c r="U73">
        <v>-3.3000000000000002E-2</v>
      </c>
      <c r="V73">
        <v>-8.5000000000000006E-3</v>
      </c>
      <c r="W73" s="35">
        <f t="shared" si="26"/>
        <v>1.4041428571428677E-2</v>
      </c>
      <c r="X73" s="35">
        <f t="shared" si="27"/>
        <v>3.7458571428571431E-2</v>
      </c>
      <c r="Y73" s="35">
        <f t="shared" si="27"/>
        <v>1.2958571428571427E-2</v>
      </c>
      <c r="Z73">
        <v>0.1031</v>
      </c>
      <c r="AA73">
        <v>-1.6799999999999999E-2</v>
      </c>
      <c r="AB73">
        <v>1.54E-2</v>
      </c>
      <c r="AC73" s="35">
        <f t="shared" si="28"/>
        <v>1.3690714285714237E-2</v>
      </c>
      <c r="AD73" s="35">
        <f t="shared" si="29"/>
        <v>2.1258571428571425E-2</v>
      </c>
      <c r="AE73" s="35">
        <f t="shared" si="29"/>
        <v>1.9858571428571427E-2</v>
      </c>
      <c r="AF73">
        <v>0.21249999999999999</v>
      </c>
      <c r="AG73">
        <v>-3.1800000000000002E-2</v>
      </c>
      <c r="AH73">
        <v>-1.67E-2</v>
      </c>
      <c r="AI73" s="35">
        <f t="shared" si="30"/>
        <v>1.0645714285714286E-2</v>
      </c>
      <c r="AJ73" s="35">
        <f t="shared" si="31"/>
        <v>3.6258571428571432E-2</v>
      </c>
      <c r="AK73" s="35">
        <f t="shared" si="31"/>
        <v>2.1158571428571426E-2</v>
      </c>
      <c r="AL73">
        <v>0.21110000000000001</v>
      </c>
      <c r="AM73">
        <v>-3.2000000000000002E-3</v>
      </c>
      <c r="AN73">
        <v>-6.1999999999999998E-3</v>
      </c>
      <c r="AO73" s="35">
        <f t="shared" si="32"/>
        <v>1.0697857142857148E-2</v>
      </c>
      <c r="AP73" s="35">
        <f t="shared" si="33"/>
        <v>1.258571428571427E-3</v>
      </c>
      <c r="AQ73" s="35">
        <f t="shared" si="33"/>
        <v>1.0658571428571427E-2</v>
      </c>
      <c r="AR73">
        <v>0.14990000000000001</v>
      </c>
      <c r="AS73">
        <v>2.5000000000000001E-2</v>
      </c>
      <c r="AT73">
        <v>-1.1900000000000001E-2</v>
      </c>
      <c r="AU73" s="35">
        <f t="shared" si="34"/>
        <v>1.2710000000000027E-2</v>
      </c>
      <c r="AV73" s="35">
        <f t="shared" si="35"/>
        <v>2.9458571428571428E-2</v>
      </c>
      <c r="AW73" s="35">
        <f t="shared" si="35"/>
        <v>1.6358571428571427E-2</v>
      </c>
      <c r="AX73">
        <v>0.14760000000000001</v>
      </c>
      <c r="AY73">
        <v>-1.6899999999999998E-2</v>
      </c>
      <c r="AZ73">
        <v>1.83E-2</v>
      </c>
      <c r="BA73" s="35">
        <f t="shared" si="36"/>
        <v>1.6747857142857092E-2</v>
      </c>
      <c r="BB73" s="35">
        <f t="shared" si="37"/>
        <v>2.1358571428571425E-2</v>
      </c>
      <c r="BC73" s="35">
        <f t="shared" si="37"/>
        <v>2.2758571428571427E-2</v>
      </c>
    </row>
    <row r="74" spans="1:55" ht="15">
      <c r="A74" s="1">
        <v>68</v>
      </c>
      <c r="B74">
        <v>0.20979999999999999</v>
      </c>
      <c r="C74">
        <v>-1.8700000000000001E-2</v>
      </c>
      <c r="D74">
        <v>-9.9000000000000008E-3</v>
      </c>
      <c r="E74" s="34">
        <f t="shared" si="19"/>
        <v>5.8335714285715767E-3</v>
      </c>
      <c r="F74" s="34">
        <f t="shared" si="20"/>
        <v>4.2099999999999985E-3</v>
      </c>
      <c r="G74" s="34">
        <f t="shared" si="21"/>
        <v>1.4358571428571429E-2</v>
      </c>
      <c r="H74">
        <v>0.16589999999999999</v>
      </c>
      <c r="I74">
        <v>-1.3899999999999999E-2</v>
      </c>
      <c r="J74">
        <v>6.1000000000000004E-3</v>
      </c>
      <c r="K74" s="35">
        <f t="shared" si="22"/>
        <v>2.5482142857142953E-2</v>
      </c>
      <c r="L74" s="35">
        <f t="shared" si="23"/>
        <v>1.8358571428571425E-2</v>
      </c>
      <c r="M74" s="35">
        <f t="shared" si="23"/>
        <v>1.0558571428571428E-2</v>
      </c>
      <c r="N74">
        <v>0.20910000000000001</v>
      </c>
      <c r="O74">
        <v>-2.3699999999999999E-2</v>
      </c>
      <c r="P74">
        <v>-8.2000000000000007E-3</v>
      </c>
      <c r="Q74" s="35">
        <f t="shared" si="24"/>
        <v>1.0867857142857151E-2</v>
      </c>
      <c r="R74" s="35">
        <f t="shared" si="25"/>
        <v>2.8158571428571425E-2</v>
      </c>
      <c r="S74" s="35">
        <f t="shared" si="25"/>
        <v>1.2658571428571429E-2</v>
      </c>
      <c r="T74">
        <v>0.20499999999999999</v>
      </c>
      <c r="U74">
        <v>-3.4799999999999998E-2</v>
      </c>
      <c r="V74">
        <v>-8.9999999999999998E-4</v>
      </c>
      <c r="W74" s="35">
        <f t="shared" si="26"/>
        <v>1.0841428571428668E-2</v>
      </c>
      <c r="X74" s="35">
        <f t="shared" si="27"/>
        <v>3.9258571428571427E-2</v>
      </c>
      <c r="Y74" s="35">
        <f t="shared" si="27"/>
        <v>3.5585714285714274E-3</v>
      </c>
      <c r="Z74">
        <v>0.13789999999999999</v>
      </c>
      <c r="AA74">
        <v>-2.6499999999999999E-2</v>
      </c>
      <c r="AB74">
        <v>2.3099999999999999E-2</v>
      </c>
      <c r="AC74" s="35">
        <f t="shared" si="28"/>
        <v>2.1109285714285761E-2</v>
      </c>
      <c r="AD74" s="35">
        <f t="shared" si="29"/>
        <v>3.0958571428571426E-2</v>
      </c>
      <c r="AE74" s="35">
        <f t="shared" si="29"/>
        <v>2.7558571428571425E-2</v>
      </c>
      <c r="AF74">
        <v>0.2261</v>
      </c>
      <c r="AG74">
        <v>-3.4200000000000001E-2</v>
      </c>
      <c r="AH74">
        <v>-2.7000000000000001E-3</v>
      </c>
      <c r="AI74" s="35">
        <f t="shared" si="30"/>
        <v>2.4245714285714287E-2</v>
      </c>
      <c r="AJ74" s="35">
        <f t="shared" si="31"/>
        <v>3.8658571428571431E-2</v>
      </c>
      <c r="AK74" s="35">
        <f t="shared" si="31"/>
        <v>1.7585714285714271E-3</v>
      </c>
      <c r="AL74">
        <v>0.20810000000000001</v>
      </c>
      <c r="AM74">
        <v>-1.03E-2</v>
      </c>
      <c r="AN74">
        <v>-8.0999999999999996E-3</v>
      </c>
      <c r="AO74" s="35">
        <f t="shared" si="32"/>
        <v>7.6978571428571452E-3</v>
      </c>
      <c r="AP74" s="35">
        <f t="shared" si="33"/>
        <v>1.4758571428571426E-2</v>
      </c>
      <c r="AQ74" s="35">
        <f t="shared" si="33"/>
        <v>1.2558571428571426E-2</v>
      </c>
      <c r="AR74">
        <v>0.16819999999999999</v>
      </c>
      <c r="AS74">
        <v>6.1999999999999998E-3</v>
      </c>
      <c r="AT74">
        <v>-1.0500000000000001E-2</v>
      </c>
      <c r="AU74" s="35">
        <f t="shared" si="34"/>
        <v>5.5899999999999561E-3</v>
      </c>
      <c r="AV74" s="35">
        <f t="shared" si="35"/>
        <v>1.0658571428571427E-2</v>
      </c>
      <c r="AW74" s="35">
        <f t="shared" si="35"/>
        <v>1.4958571428571429E-2</v>
      </c>
      <c r="AX74">
        <v>0.1721</v>
      </c>
      <c r="AY74">
        <v>-2.7699999999999999E-2</v>
      </c>
      <c r="AZ74">
        <v>-1.0999999999999999E-2</v>
      </c>
      <c r="BA74" s="35">
        <f t="shared" si="36"/>
        <v>7.7521428571429019E-3</v>
      </c>
      <c r="BB74" s="35">
        <f t="shared" si="37"/>
        <v>3.2158571428571425E-2</v>
      </c>
      <c r="BC74" s="35">
        <f t="shared" si="37"/>
        <v>1.5458571428571426E-2</v>
      </c>
    </row>
    <row r="75" spans="1:55" ht="15">
      <c r="A75" s="1">
        <v>69</v>
      </c>
      <c r="B75">
        <v>0.21609999999999999</v>
      </c>
      <c r="C75">
        <v>-1.9400000000000001E-2</v>
      </c>
      <c r="D75">
        <v>-2.6700000000000002E-2</v>
      </c>
      <c r="E75" s="34">
        <f t="shared" si="19"/>
        <v>4.6642857142842331E-4</v>
      </c>
      <c r="F75" s="34">
        <f t="shared" si="20"/>
        <v>3.5099999999999992E-3</v>
      </c>
      <c r="G75" s="34">
        <f t="shared" si="21"/>
        <v>3.1158571428571428E-2</v>
      </c>
      <c r="H75">
        <v>0.17979999999999999</v>
      </c>
      <c r="I75">
        <v>-1.1299999999999999E-2</v>
      </c>
      <c r="J75">
        <v>7.4999999999999997E-3</v>
      </c>
      <c r="K75" s="35">
        <f t="shared" si="22"/>
        <v>1.1582142857142957E-2</v>
      </c>
      <c r="L75" s="35">
        <f t="shared" si="23"/>
        <v>1.5758571428571427E-2</v>
      </c>
      <c r="M75" s="35">
        <f t="shared" si="23"/>
        <v>1.1958571428571426E-2</v>
      </c>
      <c r="N75">
        <v>0.21310000000000001</v>
      </c>
      <c r="O75">
        <v>-3.15E-2</v>
      </c>
      <c r="P75">
        <v>-3.7000000000000002E-3</v>
      </c>
      <c r="Q75" s="35">
        <f t="shared" si="24"/>
        <v>6.8678571428571478E-3</v>
      </c>
      <c r="R75" s="35">
        <f t="shared" si="25"/>
        <v>3.595857142857143E-2</v>
      </c>
      <c r="S75" s="35">
        <f t="shared" si="25"/>
        <v>7.5857142857142703E-4</v>
      </c>
      <c r="T75">
        <v>0.1976</v>
      </c>
      <c r="U75">
        <v>-2.9100000000000001E-2</v>
      </c>
      <c r="V75">
        <v>-8.8000000000000005E-3</v>
      </c>
      <c r="W75" s="35">
        <f t="shared" si="26"/>
        <v>3.4414285714286785E-3</v>
      </c>
      <c r="X75" s="35">
        <f t="shared" si="27"/>
        <v>3.3558571428571431E-2</v>
      </c>
      <c r="Y75" s="35">
        <f t="shared" si="27"/>
        <v>1.3258571428571429E-2</v>
      </c>
      <c r="Z75">
        <v>0.12239999999999999</v>
      </c>
      <c r="AA75">
        <v>-3.9399999999999998E-2</v>
      </c>
      <c r="AB75">
        <v>-5.8999999999999999E-3</v>
      </c>
      <c r="AC75" s="35">
        <f t="shared" si="28"/>
        <v>5.6092857142857611E-3</v>
      </c>
      <c r="AD75" s="35">
        <f t="shared" si="29"/>
        <v>4.3858571428571427E-2</v>
      </c>
      <c r="AE75" s="35">
        <f t="shared" si="29"/>
        <v>1.0358571428571427E-2</v>
      </c>
      <c r="AF75">
        <v>0.22259999999999999</v>
      </c>
      <c r="AG75">
        <v>-1.61E-2</v>
      </c>
      <c r="AH75">
        <v>-1.8200000000000001E-2</v>
      </c>
      <c r="AI75" s="35">
        <f t="shared" si="30"/>
        <v>2.0745714285714284E-2</v>
      </c>
      <c r="AJ75" s="35">
        <f t="shared" si="31"/>
        <v>2.0558571428571426E-2</v>
      </c>
      <c r="AK75" s="35">
        <f t="shared" si="31"/>
        <v>2.2658571428571427E-2</v>
      </c>
      <c r="AL75">
        <v>0.20979999999999999</v>
      </c>
      <c r="AM75">
        <v>-2.8999999999999998E-3</v>
      </c>
      <c r="AN75">
        <v>-2.9999999999999997E-4</v>
      </c>
      <c r="AO75" s="35">
        <f t="shared" si="32"/>
        <v>9.3978571428571245E-3</v>
      </c>
      <c r="AP75" s="35">
        <f t="shared" si="33"/>
        <v>1.5585714285714274E-3</v>
      </c>
      <c r="AQ75" s="35">
        <f t="shared" si="33"/>
        <v>4.1585714285714273E-3</v>
      </c>
      <c r="AR75">
        <v>0.18360000000000001</v>
      </c>
      <c r="AS75">
        <v>2.3E-3</v>
      </c>
      <c r="AT75">
        <v>-3.3999999999999998E-3</v>
      </c>
      <c r="AU75" s="35">
        <f t="shared" si="34"/>
        <v>2.0989999999999981E-2</v>
      </c>
      <c r="AV75" s="35">
        <f t="shared" si="35"/>
        <v>6.7585714285714272E-3</v>
      </c>
      <c r="AW75" s="35">
        <f t="shared" si="35"/>
        <v>1.0585714285714274E-3</v>
      </c>
      <c r="AX75">
        <v>0.1767</v>
      </c>
      <c r="AY75">
        <v>-1.8800000000000001E-2</v>
      </c>
      <c r="AZ75">
        <v>-2.2800000000000001E-2</v>
      </c>
      <c r="BA75" s="35">
        <f t="shared" si="36"/>
        <v>1.2352142857142895E-2</v>
      </c>
      <c r="BB75" s="35">
        <f t="shared" si="37"/>
        <v>2.3258571428571427E-2</v>
      </c>
      <c r="BC75" s="35">
        <f t="shared" si="37"/>
        <v>2.7258571428571427E-2</v>
      </c>
    </row>
    <row r="76" spans="1:55" ht="15">
      <c r="A76" s="1">
        <v>70</v>
      </c>
      <c r="B76">
        <v>0.21740000000000001</v>
      </c>
      <c r="C76">
        <v>-3.5499999999999997E-2</v>
      </c>
      <c r="D76">
        <v>-2.1700000000000001E-2</v>
      </c>
      <c r="E76" s="34">
        <f t="shared" si="19"/>
        <v>1.7664285714284467E-3</v>
      </c>
      <c r="F76" s="34">
        <f t="shared" si="20"/>
        <v>5.8409999999999997E-2</v>
      </c>
      <c r="G76" s="34">
        <f t="shared" si="21"/>
        <v>2.6158571428571427E-2</v>
      </c>
      <c r="H76">
        <v>0.18970000000000001</v>
      </c>
      <c r="I76">
        <v>-2.1999999999999999E-2</v>
      </c>
      <c r="J76">
        <v>-2.7000000000000001E-3</v>
      </c>
      <c r="K76" s="35">
        <f t="shared" si="22"/>
        <v>1.6821428571429375E-3</v>
      </c>
      <c r="L76" s="35">
        <f t="shared" si="23"/>
        <v>2.6458571428571425E-2</v>
      </c>
      <c r="M76" s="35">
        <f t="shared" si="23"/>
        <v>1.7585714285714271E-3</v>
      </c>
      <c r="N76">
        <v>0.2054</v>
      </c>
      <c r="O76">
        <v>-3.1800000000000002E-2</v>
      </c>
      <c r="P76">
        <v>-2.5999999999999999E-3</v>
      </c>
      <c r="Q76" s="35">
        <f t="shared" si="24"/>
        <v>1.456785714285716E-2</v>
      </c>
      <c r="R76" s="35">
        <f t="shared" si="25"/>
        <v>3.6258571428571432E-2</v>
      </c>
      <c r="S76" s="35">
        <f t="shared" si="25"/>
        <v>1.8585714285714273E-3</v>
      </c>
      <c r="T76">
        <v>0.19450000000000001</v>
      </c>
      <c r="U76">
        <v>1.9E-3</v>
      </c>
      <c r="V76">
        <v>-2.4299999999999999E-2</v>
      </c>
      <c r="W76" s="35">
        <f t="shared" si="26"/>
        <v>3.4142857142868688E-4</v>
      </c>
      <c r="X76" s="35">
        <f t="shared" si="27"/>
        <v>6.358571428571427E-3</v>
      </c>
      <c r="Y76" s="35">
        <f t="shared" si="27"/>
        <v>2.8758571428571425E-2</v>
      </c>
      <c r="Z76">
        <v>0.1171</v>
      </c>
      <c r="AA76">
        <v>-3.8E-3</v>
      </c>
      <c r="AB76">
        <v>-3.0499999999999999E-2</v>
      </c>
      <c r="AC76" s="35">
        <f t="shared" si="28"/>
        <v>3.092857142857619E-4</v>
      </c>
      <c r="AD76" s="35">
        <f t="shared" si="29"/>
        <v>6.585714285714272E-4</v>
      </c>
      <c r="AE76" s="35">
        <f t="shared" si="29"/>
        <v>3.4958571428571429E-2</v>
      </c>
      <c r="AF76">
        <v>0.2127</v>
      </c>
      <c r="AG76">
        <v>-3.5000000000000003E-2</v>
      </c>
      <c r="AH76">
        <v>-1.4E-2</v>
      </c>
      <c r="AI76" s="35">
        <f t="shared" si="30"/>
        <v>1.0845714285714292E-2</v>
      </c>
      <c r="AJ76" s="35">
        <f t="shared" si="31"/>
        <v>3.9458571428571433E-2</v>
      </c>
      <c r="AK76" s="35">
        <f t="shared" si="31"/>
        <v>1.8458571428571428E-2</v>
      </c>
      <c r="AL76">
        <v>0.2036</v>
      </c>
      <c r="AM76">
        <v>-6.7000000000000002E-3</v>
      </c>
      <c r="AN76">
        <v>3.3999999999999998E-3</v>
      </c>
      <c r="AO76" s="35">
        <f t="shared" si="32"/>
        <v>3.1978571428571412E-3</v>
      </c>
      <c r="AP76" s="35">
        <f t="shared" si="33"/>
        <v>1.1158571428571427E-2</v>
      </c>
      <c r="AQ76" s="35">
        <f t="shared" si="33"/>
        <v>7.8585714285714266E-3</v>
      </c>
      <c r="AR76">
        <v>0.14530000000000001</v>
      </c>
      <c r="AS76">
        <v>-3.7000000000000002E-3</v>
      </c>
      <c r="AT76">
        <v>-8.0999999999999996E-3</v>
      </c>
      <c r="AU76" s="35">
        <f t="shared" si="34"/>
        <v>1.731000000000002E-2</v>
      </c>
      <c r="AV76" s="35">
        <f t="shared" si="35"/>
        <v>7.5857142857142703E-4</v>
      </c>
      <c r="AW76" s="35">
        <f t="shared" si="35"/>
        <v>1.2558571428571426E-2</v>
      </c>
      <c r="AX76">
        <v>0.1812</v>
      </c>
      <c r="AY76">
        <v>-2.2700000000000001E-2</v>
      </c>
      <c r="AZ76">
        <v>9.9000000000000008E-3</v>
      </c>
      <c r="BA76" s="35">
        <f t="shared" si="36"/>
        <v>1.6852142857142899E-2</v>
      </c>
      <c r="BB76" s="35">
        <f t="shared" si="37"/>
        <v>2.7158571428571428E-2</v>
      </c>
      <c r="BC76" s="35">
        <f t="shared" si="37"/>
        <v>1.4358571428571429E-2</v>
      </c>
    </row>
    <row r="77" spans="1:55" ht="15">
      <c r="A77" s="1">
        <v>71</v>
      </c>
      <c r="B77">
        <v>0.22090000000000001</v>
      </c>
      <c r="C77">
        <v>-2.2100000000000002E-2</v>
      </c>
      <c r="D77">
        <v>-1.4200000000000001E-2</v>
      </c>
      <c r="E77" s="34">
        <f t="shared" si="19"/>
        <v>5.2664285714284498E-3</v>
      </c>
      <c r="F77" s="34">
        <f t="shared" si="20"/>
        <v>8.0999999999999822E-4</v>
      </c>
      <c r="G77" s="34">
        <f t="shared" si="21"/>
        <v>1.8658571428571427E-2</v>
      </c>
      <c r="H77">
        <v>0.1694</v>
      </c>
      <c r="I77">
        <v>-2.64E-2</v>
      </c>
      <c r="J77">
        <v>-1.49E-2</v>
      </c>
      <c r="K77" s="35">
        <f t="shared" si="22"/>
        <v>2.198214285714295E-2</v>
      </c>
      <c r="L77" s="35">
        <f t="shared" si="23"/>
        <v>3.0858571428571426E-2</v>
      </c>
      <c r="M77" s="35">
        <f t="shared" si="23"/>
        <v>1.9358571428571426E-2</v>
      </c>
      <c r="N77">
        <v>0.20319999999999999</v>
      </c>
      <c r="O77">
        <v>-2.8400000000000002E-2</v>
      </c>
      <c r="P77">
        <v>-1.6999999999999999E-3</v>
      </c>
      <c r="Q77" s="35">
        <f t="shared" si="24"/>
        <v>1.6767857142857168E-2</v>
      </c>
      <c r="R77" s="35">
        <f t="shared" si="25"/>
        <v>3.2858571428571431E-2</v>
      </c>
      <c r="S77" s="35">
        <f t="shared" si="25"/>
        <v>2.7585714285714271E-3</v>
      </c>
      <c r="T77">
        <v>0.2099</v>
      </c>
      <c r="U77">
        <v>-3.0000000000000001E-3</v>
      </c>
      <c r="V77">
        <v>-1.7500000000000002E-2</v>
      </c>
      <c r="W77" s="35">
        <f t="shared" si="26"/>
        <v>1.5741428571428684E-2</v>
      </c>
      <c r="X77" s="35">
        <f t="shared" si="27"/>
        <v>1.4585714285714271E-3</v>
      </c>
      <c r="Y77" s="35">
        <f t="shared" si="27"/>
        <v>2.1958571428571428E-2</v>
      </c>
      <c r="Z77">
        <v>6.8699999999999997E-2</v>
      </c>
      <c r="AA77">
        <v>-1.6400000000000001E-2</v>
      </c>
      <c r="AB77">
        <v>-7.9000000000000008E-3</v>
      </c>
      <c r="AC77" s="35">
        <f t="shared" si="28"/>
        <v>4.8090714285714237E-2</v>
      </c>
      <c r="AD77" s="35">
        <f t="shared" si="29"/>
        <v>2.0858571428571428E-2</v>
      </c>
      <c r="AE77" s="35">
        <f t="shared" si="29"/>
        <v>1.2358571428571427E-2</v>
      </c>
      <c r="AF77">
        <v>0.2132</v>
      </c>
      <c r="AG77">
        <v>-4.8000000000000001E-2</v>
      </c>
      <c r="AH77">
        <v>-1.6500000000000001E-2</v>
      </c>
      <c r="AI77" s="35">
        <f t="shared" si="30"/>
        <v>1.1345714285714292E-2</v>
      </c>
      <c r="AJ77" s="35">
        <f t="shared" si="31"/>
        <v>5.2458571428571431E-2</v>
      </c>
      <c r="AK77" s="35">
        <f t="shared" si="31"/>
        <v>2.0958571428571427E-2</v>
      </c>
      <c r="AL77">
        <v>0.21510000000000001</v>
      </c>
      <c r="AM77">
        <v>7.9000000000000008E-3</v>
      </c>
      <c r="AN77">
        <v>2.8E-3</v>
      </c>
      <c r="AO77" s="35">
        <f t="shared" si="32"/>
        <v>1.4697857142857151E-2</v>
      </c>
      <c r="AP77" s="35">
        <f t="shared" si="33"/>
        <v>1.2358571428571427E-2</v>
      </c>
      <c r="AQ77" s="35">
        <f t="shared" si="33"/>
        <v>7.2585714285714267E-3</v>
      </c>
      <c r="AR77">
        <v>0.1681</v>
      </c>
      <c r="AS77">
        <v>8.8999999999999999E-3</v>
      </c>
      <c r="AT77">
        <v>2.7000000000000001E-3</v>
      </c>
      <c r="AU77" s="35">
        <f t="shared" si="34"/>
        <v>5.4899999999999671E-3</v>
      </c>
      <c r="AV77" s="35">
        <f t="shared" si="35"/>
        <v>1.3358571428571428E-2</v>
      </c>
      <c r="AW77" s="35">
        <f t="shared" si="35"/>
        <v>7.1585714285714273E-3</v>
      </c>
      <c r="AX77">
        <v>0.17</v>
      </c>
      <c r="AY77">
        <v>-8.6999999999999994E-3</v>
      </c>
      <c r="AZ77">
        <v>0.01</v>
      </c>
      <c r="BA77" s="35">
        <f t="shared" si="36"/>
        <v>5.6521428571429111E-3</v>
      </c>
      <c r="BB77" s="35">
        <f t="shared" si="37"/>
        <v>1.3158571428571426E-2</v>
      </c>
      <c r="BC77" s="35">
        <f t="shared" si="37"/>
        <v>1.4458571428571428E-2</v>
      </c>
    </row>
    <row r="78" spans="1:55" ht="15">
      <c r="A78" s="1">
        <v>72</v>
      </c>
      <c r="B78">
        <v>0.21609999999999999</v>
      </c>
      <c r="C78">
        <v>-2.7400000000000001E-2</v>
      </c>
      <c r="D78">
        <v>-1.24E-2</v>
      </c>
      <c r="E78" s="34">
        <f t="shared" si="19"/>
        <v>4.6642857142842331E-4</v>
      </c>
      <c r="F78" s="34">
        <f t="shared" si="20"/>
        <v>5.0310000000000001E-2</v>
      </c>
      <c r="G78" s="34">
        <f t="shared" si="21"/>
        <v>1.6858571428571428E-2</v>
      </c>
      <c r="H78">
        <v>0.17680000000000001</v>
      </c>
      <c r="I78">
        <v>-1.1599999999999999E-2</v>
      </c>
      <c r="J78">
        <v>-1.32E-2</v>
      </c>
      <c r="K78" s="35">
        <f t="shared" si="22"/>
        <v>1.4582142857142932E-2</v>
      </c>
      <c r="L78" s="35">
        <f t="shared" si="23"/>
        <v>1.6058571428571426E-2</v>
      </c>
      <c r="M78" s="35">
        <f t="shared" si="23"/>
        <v>1.7658571428571426E-2</v>
      </c>
      <c r="N78">
        <v>0.2084</v>
      </c>
      <c r="O78">
        <v>-2.86E-2</v>
      </c>
      <c r="P78">
        <v>-6.1999999999999998E-3</v>
      </c>
      <c r="Q78" s="35">
        <f t="shared" si="24"/>
        <v>1.1567857142857157E-2</v>
      </c>
      <c r="R78" s="35">
        <f t="shared" si="25"/>
        <v>3.305857142857143E-2</v>
      </c>
      <c r="S78" s="35">
        <f t="shared" si="25"/>
        <v>1.0658571428571427E-2</v>
      </c>
      <c r="T78">
        <v>0.21740000000000001</v>
      </c>
      <c r="U78">
        <v>-1.0999999999999999E-2</v>
      </c>
      <c r="V78">
        <v>1.04E-2</v>
      </c>
      <c r="W78" s="35">
        <f t="shared" si="26"/>
        <v>2.3241428571428691E-2</v>
      </c>
      <c r="X78" s="35">
        <f t="shared" si="27"/>
        <v>1.5458571428571426E-2</v>
      </c>
      <c r="Y78" s="35">
        <f t="shared" si="27"/>
        <v>1.4858571428571426E-2</v>
      </c>
      <c r="Z78">
        <v>9.3100000000000002E-2</v>
      </c>
      <c r="AA78">
        <v>-2.5999999999999999E-2</v>
      </c>
      <c r="AB78">
        <v>4.1300000000000003E-2</v>
      </c>
      <c r="AC78" s="35">
        <f t="shared" si="28"/>
        <v>2.3690714285714232E-2</v>
      </c>
      <c r="AD78" s="35">
        <f t="shared" si="29"/>
        <v>3.0458571428571425E-2</v>
      </c>
      <c r="AE78" s="35">
        <f t="shared" si="29"/>
        <v>4.5758571428571433E-2</v>
      </c>
      <c r="AF78">
        <v>0.2266</v>
      </c>
      <c r="AG78">
        <v>-4.2999999999999997E-2</v>
      </c>
      <c r="AH78">
        <v>-5.7999999999999996E-3</v>
      </c>
      <c r="AI78" s="35">
        <f t="shared" si="30"/>
        <v>2.4745714285714288E-2</v>
      </c>
      <c r="AJ78" s="35">
        <f t="shared" si="31"/>
        <v>4.7458571428571426E-2</v>
      </c>
      <c r="AK78" s="35">
        <f t="shared" si="31"/>
        <v>1.0258571428571426E-2</v>
      </c>
      <c r="AL78">
        <v>0.19520000000000001</v>
      </c>
      <c r="AM78">
        <v>-3.7199999999999997E-2</v>
      </c>
      <c r="AN78">
        <v>-4.1000000000000003E-3</v>
      </c>
      <c r="AO78" s="35">
        <f t="shared" si="32"/>
        <v>5.2021428571428496E-3</v>
      </c>
      <c r="AP78" s="35">
        <f t="shared" si="33"/>
        <v>4.1658571428571427E-2</v>
      </c>
      <c r="AQ78" s="35">
        <f t="shared" si="33"/>
        <v>3.5857142857142685E-4</v>
      </c>
      <c r="AR78">
        <v>0.1807</v>
      </c>
      <c r="AS78">
        <v>1.7100000000000001E-2</v>
      </c>
      <c r="AT78">
        <v>9.7999999999999997E-3</v>
      </c>
      <c r="AU78" s="35">
        <f t="shared" si="34"/>
        <v>1.8089999999999967E-2</v>
      </c>
      <c r="AV78" s="35">
        <f t="shared" si="35"/>
        <v>2.1558571428571427E-2</v>
      </c>
      <c r="AW78" s="35">
        <f t="shared" si="35"/>
        <v>1.4258571428571426E-2</v>
      </c>
      <c r="AX78">
        <v>0.16039999999999999</v>
      </c>
      <c r="AY78">
        <v>-1.6400000000000001E-2</v>
      </c>
      <c r="AZ78">
        <v>1.6400000000000001E-2</v>
      </c>
      <c r="BA78" s="35">
        <f t="shared" si="36"/>
        <v>3.9478571428571141E-3</v>
      </c>
      <c r="BB78" s="35">
        <f t="shared" si="37"/>
        <v>2.0858571428571428E-2</v>
      </c>
      <c r="BC78" s="35">
        <f t="shared" si="37"/>
        <v>2.0858571428571428E-2</v>
      </c>
    </row>
    <row r="79" spans="1:55" ht="15">
      <c r="A79" s="1">
        <v>73</v>
      </c>
      <c r="B79">
        <v>0.216</v>
      </c>
      <c r="C79">
        <v>-3.4799999999999998E-2</v>
      </c>
      <c r="D79">
        <v>-6.7000000000000002E-3</v>
      </c>
      <c r="E79" s="34">
        <f t="shared" si="19"/>
        <v>3.6642857142843432E-4</v>
      </c>
      <c r="F79" s="34">
        <f t="shared" si="20"/>
        <v>5.7709999999999997E-2</v>
      </c>
      <c r="G79" s="34">
        <f t="shared" si="21"/>
        <v>1.1158571428571427E-2</v>
      </c>
      <c r="H79">
        <v>0.19220000000000001</v>
      </c>
      <c r="I79">
        <v>-2.0400000000000001E-2</v>
      </c>
      <c r="J79">
        <v>-4.4000000000000003E-3</v>
      </c>
      <c r="K79" s="35">
        <f t="shared" si="22"/>
        <v>8.1785714285706468E-4</v>
      </c>
      <c r="L79" s="35">
        <f t="shared" si="23"/>
        <v>2.4858571428571428E-2</v>
      </c>
      <c r="M79" s="35">
        <f t="shared" si="23"/>
        <v>5.8571428571426928E-5</v>
      </c>
      <c r="N79">
        <v>0.2283</v>
      </c>
      <c r="O79">
        <v>-1.7500000000000002E-2</v>
      </c>
      <c r="P79">
        <v>-2.9999999999999997E-4</v>
      </c>
      <c r="Q79" s="35">
        <f t="shared" si="24"/>
        <v>8.3321428571428435E-3</v>
      </c>
      <c r="R79" s="35">
        <f t="shared" si="25"/>
        <v>2.1958571428571428E-2</v>
      </c>
      <c r="S79" s="35">
        <f t="shared" si="25"/>
        <v>4.1585714285714273E-3</v>
      </c>
      <c r="T79">
        <v>0.2177</v>
      </c>
      <c r="U79">
        <v>-1.84E-2</v>
      </c>
      <c r="V79">
        <v>-4.7000000000000002E-3</v>
      </c>
      <c r="W79" s="35">
        <f t="shared" si="26"/>
        <v>2.3541428571428685E-2</v>
      </c>
      <c r="X79" s="35">
        <f t="shared" si="27"/>
        <v>2.2858571428571426E-2</v>
      </c>
      <c r="Y79" s="35">
        <f t="shared" si="27"/>
        <v>9.1585714285714274E-3</v>
      </c>
      <c r="Z79">
        <v>9.8500000000000004E-2</v>
      </c>
      <c r="AA79">
        <v>-8.0999999999999996E-3</v>
      </c>
      <c r="AB79">
        <v>1.66E-2</v>
      </c>
      <c r="AC79" s="35">
        <f t="shared" si="28"/>
        <v>1.829071428571423E-2</v>
      </c>
      <c r="AD79" s="35">
        <f t="shared" si="29"/>
        <v>1.2558571428571426E-2</v>
      </c>
      <c r="AE79" s="35">
        <f t="shared" si="29"/>
        <v>2.1058571428571426E-2</v>
      </c>
      <c r="AF79">
        <v>0.2198</v>
      </c>
      <c r="AG79">
        <v>-3.9399999999999998E-2</v>
      </c>
      <c r="AH79">
        <v>-7.9000000000000008E-3</v>
      </c>
      <c r="AI79" s="35">
        <f t="shared" si="30"/>
        <v>1.7945714285714287E-2</v>
      </c>
      <c r="AJ79" s="35">
        <f t="shared" si="31"/>
        <v>4.3858571428571427E-2</v>
      </c>
      <c r="AK79" s="35">
        <f t="shared" si="31"/>
        <v>1.2358571428571427E-2</v>
      </c>
      <c r="AL79">
        <v>0.21010000000000001</v>
      </c>
      <c r="AM79">
        <v>-1.23E-2</v>
      </c>
      <c r="AN79">
        <v>-1.43E-2</v>
      </c>
      <c r="AO79" s="35">
        <f t="shared" si="32"/>
        <v>9.697857142857147E-3</v>
      </c>
      <c r="AP79" s="35">
        <f t="shared" si="33"/>
        <v>1.6758571428571428E-2</v>
      </c>
      <c r="AQ79" s="35">
        <f t="shared" si="33"/>
        <v>1.8758571428571427E-2</v>
      </c>
      <c r="AR79">
        <v>0.2248</v>
      </c>
      <c r="AS79">
        <v>1.38E-2</v>
      </c>
      <c r="AT79">
        <v>1.3299999999999999E-2</v>
      </c>
      <c r="AU79" s="35">
        <f t="shared" si="34"/>
        <v>6.2189999999999968E-2</v>
      </c>
      <c r="AV79" s="35">
        <f t="shared" si="35"/>
        <v>1.8258571428571426E-2</v>
      </c>
      <c r="AW79" s="35">
        <f t="shared" si="35"/>
        <v>1.7758571428571426E-2</v>
      </c>
      <c r="AX79">
        <v>0.18179999999999999</v>
      </c>
      <c r="AY79">
        <v>-2.1600000000000001E-2</v>
      </c>
      <c r="AZ79">
        <v>1.4800000000000001E-2</v>
      </c>
      <c r="BA79" s="35">
        <f t="shared" si="36"/>
        <v>1.7452142857142888E-2</v>
      </c>
      <c r="BB79" s="35">
        <f t="shared" si="37"/>
        <v>2.6058571428571427E-2</v>
      </c>
      <c r="BC79" s="35">
        <f t="shared" si="37"/>
        <v>1.9258571428571427E-2</v>
      </c>
    </row>
    <row r="80" spans="1:55" ht="15">
      <c r="A80" s="1">
        <v>74</v>
      </c>
      <c r="B80">
        <v>0.23369999999999999</v>
      </c>
      <c r="C80">
        <v>-3.09E-2</v>
      </c>
      <c r="D80">
        <v>-8.5000000000000006E-3</v>
      </c>
      <c r="E80" s="34">
        <f t="shared" si="19"/>
        <v>1.8066428571428428E-2</v>
      </c>
      <c r="F80" s="34">
        <f t="shared" si="20"/>
        <v>5.3809999999999997E-2</v>
      </c>
      <c r="G80" s="34">
        <f t="shared" si="21"/>
        <v>1.2958571428571427E-2</v>
      </c>
      <c r="H80">
        <v>0.17369999999999999</v>
      </c>
      <c r="I80">
        <v>-4.5999999999999999E-3</v>
      </c>
      <c r="J80">
        <v>1.3299999999999999E-2</v>
      </c>
      <c r="K80" s="35">
        <f t="shared" si="22"/>
        <v>1.7682142857142952E-2</v>
      </c>
      <c r="L80" s="35">
        <f t="shared" si="23"/>
        <v>9.0585714285714262E-3</v>
      </c>
      <c r="M80" s="35">
        <f t="shared" si="23"/>
        <v>1.7758571428571426E-2</v>
      </c>
      <c r="N80">
        <v>0.19520000000000001</v>
      </c>
      <c r="O80">
        <v>-2.8199999999999999E-2</v>
      </c>
      <c r="P80">
        <v>-1.2800000000000001E-2</v>
      </c>
      <c r="Q80" s="35">
        <f t="shared" si="24"/>
        <v>2.4767857142857147E-2</v>
      </c>
      <c r="R80" s="35">
        <f t="shared" si="25"/>
        <v>3.2658571428571426E-2</v>
      </c>
      <c r="S80" s="35">
        <f t="shared" si="25"/>
        <v>1.7258571428571429E-2</v>
      </c>
      <c r="T80">
        <v>0.2077</v>
      </c>
      <c r="U80">
        <v>-1.1999999999999999E-3</v>
      </c>
      <c r="V80">
        <v>-1.5699999999999999E-2</v>
      </c>
      <c r="W80" s="35">
        <f t="shared" si="26"/>
        <v>1.3541428571428676E-2</v>
      </c>
      <c r="X80" s="35">
        <f t="shared" si="27"/>
        <v>3.2585714285714275E-3</v>
      </c>
      <c r="Y80" s="35">
        <f t="shared" si="27"/>
        <v>2.0158571428571425E-2</v>
      </c>
      <c r="Z80">
        <v>0.1169</v>
      </c>
      <c r="AA80">
        <v>3.0999999999999999E-3</v>
      </c>
      <c r="AB80">
        <v>1.0999999999999999E-2</v>
      </c>
      <c r="AC80" s="35">
        <f t="shared" si="28"/>
        <v>1.0928571428577005E-4</v>
      </c>
      <c r="AD80" s="35">
        <f t="shared" si="29"/>
        <v>7.5585714285714267E-3</v>
      </c>
      <c r="AE80" s="35">
        <f t="shared" si="29"/>
        <v>1.5458571428571426E-2</v>
      </c>
      <c r="AF80">
        <v>0.22359999999999999</v>
      </c>
      <c r="AG80">
        <v>-4.4600000000000001E-2</v>
      </c>
      <c r="AH80">
        <v>-2.2000000000000001E-3</v>
      </c>
      <c r="AI80" s="35">
        <f t="shared" si="30"/>
        <v>2.1745714285714285E-2</v>
      </c>
      <c r="AJ80" s="35">
        <f t="shared" si="31"/>
        <v>4.9058571428571431E-2</v>
      </c>
      <c r="AK80" s="35">
        <f t="shared" si="31"/>
        <v>2.2585714285714271E-3</v>
      </c>
      <c r="AL80">
        <v>0.2177</v>
      </c>
      <c r="AM80">
        <v>6.4999999999999997E-3</v>
      </c>
      <c r="AN80">
        <v>-2.0299999999999999E-2</v>
      </c>
      <c r="AO80" s="35">
        <f t="shared" si="32"/>
        <v>1.7297857142857143E-2</v>
      </c>
      <c r="AP80" s="35">
        <f t="shared" si="33"/>
        <v>1.0958571428571427E-2</v>
      </c>
      <c r="AQ80" s="35">
        <f t="shared" si="33"/>
        <v>2.4758571428571425E-2</v>
      </c>
      <c r="AR80">
        <v>0.19350000000000001</v>
      </c>
      <c r="AS80">
        <v>-3.3999999999999998E-3</v>
      </c>
      <c r="AT80">
        <v>-3.73E-2</v>
      </c>
      <c r="AU80" s="35">
        <f t="shared" si="34"/>
        <v>3.0889999999999973E-2</v>
      </c>
      <c r="AV80" s="35">
        <f t="shared" si="35"/>
        <v>1.0585714285714274E-3</v>
      </c>
      <c r="AW80" s="35">
        <f t="shared" si="35"/>
        <v>4.175857142857143E-2</v>
      </c>
      <c r="AX80">
        <v>0.17100000000000001</v>
      </c>
      <c r="AY80">
        <v>-1.23E-2</v>
      </c>
      <c r="AZ80">
        <v>-1.7299999999999999E-2</v>
      </c>
      <c r="BA80" s="35">
        <f t="shared" si="36"/>
        <v>6.652142857142912E-3</v>
      </c>
      <c r="BB80" s="35">
        <f t="shared" si="37"/>
        <v>1.6758571428571428E-2</v>
      </c>
      <c r="BC80" s="35">
        <f t="shared" si="37"/>
        <v>2.1758571428571426E-2</v>
      </c>
    </row>
    <row r="81" spans="1:55" ht="15">
      <c r="A81" s="1">
        <v>75</v>
      </c>
      <c r="B81">
        <v>0.2132</v>
      </c>
      <c r="C81">
        <v>-3.73E-2</v>
      </c>
      <c r="D81">
        <v>-6.1999999999999998E-3</v>
      </c>
      <c r="E81" s="34">
        <f t="shared" si="19"/>
        <v>2.4335714285715626E-3</v>
      </c>
      <c r="F81" s="34">
        <f t="shared" si="20"/>
        <v>6.021E-2</v>
      </c>
      <c r="G81" s="34">
        <f t="shared" si="21"/>
        <v>1.0658571428571427E-2</v>
      </c>
      <c r="H81">
        <v>0.16930000000000001</v>
      </c>
      <c r="I81">
        <v>-3.3700000000000001E-2</v>
      </c>
      <c r="J81">
        <v>8.0999999999999996E-3</v>
      </c>
      <c r="K81" s="35">
        <f t="shared" si="22"/>
        <v>2.2082142857142939E-2</v>
      </c>
      <c r="L81" s="35">
        <f t="shared" si="23"/>
        <v>3.8158571428571431E-2</v>
      </c>
      <c r="M81" s="35">
        <f t="shared" si="23"/>
        <v>1.2558571428571426E-2</v>
      </c>
      <c r="N81">
        <v>0.21879999999999999</v>
      </c>
      <c r="O81">
        <v>-3.6600000000000001E-2</v>
      </c>
      <c r="P81">
        <v>-1.6999999999999999E-3</v>
      </c>
      <c r="Q81" s="35">
        <f t="shared" si="24"/>
        <v>1.1678571428571649E-3</v>
      </c>
      <c r="R81" s="35">
        <f t="shared" si="25"/>
        <v>4.105857142857143E-2</v>
      </c>
      <c r="S81" s="35">
        <f t="shared" si="25"/>
        <v>2.7585714285714271E-3</v>
      </c>
      <c r="T81">
        <v>0.2261</v>
      </c>
      <c r="U81">
        <v>1.6999999999999999E-3</v>
      </c>
      <c r="V81">
        <v>-1.04E-2</v>
      </c>
      <c r="W81" s="35">
        <f t="shared" si="26"/>
        <v>3.1941428571428676E-2</v>
      </c>
      <c r="X81" s="35">
        <f t="shared" si="27"/>
        <v>6.1585714285714273E-3</v>
      </c>
      <c r="Y81" s="35">
        <f t="shared" si="27"/>
        <v>1.4858571428571426E-2</v>
      </c>
      <c r="Z81">
        <v>0.13200000000000001</v>
      </c>
      <c r="AA81">
        <v>-2.7699999999999999E-2</v>
      </c>
      <c r="AB81">
        <v>-6.4000000000000003E-3</v>
      </c>
      <c r="AC81" s="35">
        <f t="shared" si="28"/>
        <v>1.5209285714285772E-2</v>
      </c>
      <c r="AD81" s="35">
        <f t="shared" si="29"/>
        <v>3.2158571428571425E-2</v>
      </c>
      <c r="AE81" s="35">
        <f t="shared" si="29"/>
        <v>1.0858571428571428E-2</v>
      </c>
      <c r="AF81">
        <v>0.21290000000000001</v>
      </c>
      <c r="AG81">
        <v>1.9E-3</v>
      </c>
      <c r="AH81">
        <v>-2.5000000000000001E-3</v>
      </c>
      <c r="AI81" s="35">
        <f t="shared" si="30"/>
        <v>1.1045714285714298E-2</v>
      </c>
      <c r="AJ81" s="35">
        <f t="shared" si="31"/>
        <v>6.358571428571427E-3</v>
      </c>
      <c r="AK81" s="35">
        <f t="shared" si="31"/>
        <v>1.9585714285714271E-3</v>
      </c>
      <c r="AL81">
        <v>0.23150000000000001</v>
      </c>
      <c r="AM81">
        <v>1.2999999999999999E-3</v>
      </c>
      <c r="AN81">
        <v>-9.1999999999999998E-3</v>
      </c>
      <c r="AO81" s="35">
        <f t="shared" si="32"/>
        <v>3.1097857142857149E-2</v>
      </c>
      <c r="AP81" s="35">
        <f t="shared" si="33"/>
        <v>5.7585714285714271E-3</v>
      </c>
      <c r="AQ81" s="35">
        <f t="shared" si="33"/>
        <v>1.3658571428571426E-2</v>
      </c>
      <c r="AR81">
        <v>0.16600000000000001</v>
      </c>
      <c r="AS81">
        <v>-3.8800000000000001E-2</v>
      </c>
      <c r="AT81">
        <v>-1.3100000000000001E-2</v>
      </c>
      <c r="AU81" s="35">
        <f t="shared" si="34"/>
        <v>3.3899999999999764E-3</v>
      </c>
      <c r="AV81" s="35">
        <f t="shared" si="35"/>
        <v>4.3258571428571431E-2</v>
      </c>
      <c r="AW81" s="35">
        <f t="shared" si="35"/>
        <v>1.7558571428571427E-2</v>
      </c>
      <c r="AX81">
        <v>0.15740000000000001</v>
      </c>
      <c r="AY81">
        <v>-1.7899999999999999E-2</v>
      </c>
      <c r="AZ81">
        <v>3.2000000000000002E-3</v>
      </c>
      <c r="BA81" s="35">
        <f t="shared" si="36"/>
        <v>6.947857142857089E-3</v>
      </c>
      <c r="BB81" s="35">
        <f t="shared" si="37"/>
        <v>2.2358571428571426E-2</v>
      </c>
      <c r="BC81" s="35">
        <f t="shared" si="37"/>
        <v>7.6585714285714278E-3</v>
      </c>
    </row>
    <row r="82" spans="1:55" ht="15">
      <c r="A82" s="1">
        <v>76</v>
      </c>
      <c r="B82">
        <v>0.21560000000000001</v>
      </c>
      <c r="C82">
        <v>-0.02</v>
      </c>
      <c r="D82">
        <v>3.7000000000000002E-3</v>
      </c>
      <c r="E82" s="34">
        <f t="shared" si="19"/>
        <v>3.3571428571549378E-5</v>
      </c>
      <c r="F82" s="34">
        <f t="shared" si="20"/>
        <v>2.9099999999999994E-3</v>
      </c>
      <c r="G82" s="34">
        <f t="shared" si="21"/>
        <v>8.1585714285714282E-3</v>
      </c>
      <c r="H82">
        <v>0.2021</v>
      </c>
      <c r="I82">
        <v>-1.7299999999999999E-2</v>
      </c>
      <c r="J82">
        <v>-1.04E-2</v>
      </c>
      <c r="K82" s="35">
        <f t="shared" si="22"/>
        <v>1.0717857142857057E-2</v>
      </c>
      <c r="L82" s="35">
        <f t="shared" si="23"/>
        <v>2.1758571428571426E-2</v>
      </c>
      <c r="M82" s="35">
        <f t="shared" si="23"/>
        <v>1.4858571428571426E-2</v>
      </c>
      <c r="N82">
        <v>0.22509999999999999</v>
      </c>
      <c r="O82">
        <v>-0.02</v>
      </c>
      <c r="P82">
        <v>-5.4999999999999997E-3</v>
      </c>
      <c r="Q82" s="35">
        <f t="shared" si="24"/>
        <v>5.1321428571428351E-3</v>
      </c>
      <c r="R82" s="35">
        <f t="shared" si="25"/>
        <v>2.4458571428571427E-2</v>
      </c>
      <c r="S82" s="35">
        <f t="shared" si="25"/>
        <v>9.9585714285714277E-3</v>
      </c>
      <c r="T82">
        <v>0.2329</v>
      </c>
      <c r="U82">
        <v>-1.23E-2</v>
      </c>
      <c r="V82">
        <v>-8.9999999999999993E-3</v>
      </c>
      <c r="W82" s="35">
        <f t="shared" si="26"/>
        <v>3.8741428571428677E-2</v>
      </c>
      <c r="X82" s="35">
        <f t="shared" si="27"/>
        <v>1.6758571428571428E-2</v>
      </c>
      <c r="Y82" s="35">
        <f t="shared" si="27"/>
        <v>1.3458571428571427E-2</v>
      </c>
      <c r="Z82">
        <v>0.1404</v>
      </c>
      <c r="AA82">
        <v>4.4600000000000001E-2</v>
      </c>
      <c r="AB82">
        <v>-3.27E-2</v>
      </c>
      <c r="AC82" s="35">
        <f t="shared" si="28"/>
        <v>2.3609285714285763E-2</v>
      </c>
      <c r="AD82" s="35">
        <f t="shared" si="29"/>
        <v>4.9058571428571431E-2</v>
      </c>
      <c r="AE82" s="35">
        <f t="shared" si="29"/>
        <v>3.715857142857143E-2</v>
      </c>
      <c r="AF82">
        <v>0.2097</v>
      </c>
      <c r="AG82">
        <v>-2.4199999999999999E-2</v>
      </c>
      <c r="AH82">
        <v>-6.4000000000000003E-3</v>
      </c>
      <c r="AI82" s="35">
        <f t="shared" si="30"/>
        <v>7.8457142857142892E-3</v>
      </c>
      <c r="AJ82" s="35">
        <f t="shared" si="31"/>
        <v>2.8658571428571426E-2</v>
      </c>
      <c r="AK82" s="35">
        <f t="shared" si="31"/>
        <v>1.0858571428571428E-2</v>
      </c>
      <c r="AL82">
        <v>0.23949999999999999</v>
      </c>
      <c r="AM82">
        <v>-2.0999999999999999E-3</v>
      </c>
      <c r="AN82">
        <v>-1.61E-2</v>
      </c>
      <c r="AO82" s="35">
        <f t="shared" si="32"/>
        <v>3.9097857142857129E-2</v>
      </c>
      <c r="AP82" s="35">
        <f t="shared" si="33"/>
        <v>2.3585714285714273E-3</v>
      </c>
      <c r="AQ82" s="35">
        <f t="shared" si="33"/>
        <v>2.0558571428571426E-2</v>
      </c>
      <c r="AR82">
        <v>0.17050000000000001</v>
      </c>
      <c r="AS82">
        <v>-1.38E-2</v>
      </c>
      <c r="AT82">
        <v>2.8999999999999998E-3</v>
      </c>
      <c r="AU82" s="35">
        <f t="shared" si="34"/>
        <v>7.8899999999999804E-3</v>
      </c>
      <c r="AV82" s="35">
        <f t="shared" si="35"/>
        <v>1.8258571428571426E-2</v>
      </c>
      <c r="AW82" s="35">
        <f t="shared" si="35"/>
        <v>7.358571428571427E-3</v>
      </c>
      <c r="AX82">
        <v>0.1835</v>
      </c>
      <c r="AY82">
        <v>-1.9300000000000001E-2</v>
      </c>
      <c r="AZ82">
        <v>3.8999999999999998E-3</v>
      </c>
      <c r="BA82" s="35">
        <f t="shared" si="36"/>
        <v>1.9152142857142895E-2</v>
      </c>
      <c r="BB82" s="35">
        <f t="shared" si="37"/>
        <v>2.3758571428571428E-2</v>
      </c>
      <c r="BC82" s="35">
        <f t="shared" si="37"/>
        <v>8.358571428571427E-3</v>
      </c>
    </row>
    <row r="83" spans="1:55" ht="15">
      <c r="A83" s="1">
        <v>77</v>
      </c>
      <c r="B83">
        <v>0.22309999999999999</v>
      </c>
      <c r="C83">
        <v>-3.3500000000000002E-2</v>
      </c>
      <c r="D83">
        <v>1.09E-2</v>
      </c>
      <c r="E83" s="34">
        <f t="shared" si="19"/>
        <v>7.4664285714284295E-3</v>
      </c>
      <c r="F83" s="34">
        <f t="shared" si="20"/>
        <v>5.6410000000000002E-2</v>
      </c>
      <c r="G83" s="34">
        <f t="shared" si="21"/>
        <v>1.5358571428571426E-2</v>
      </c>
      <c r="H83">
        <v>0.21679999999999999</v>
      </c>
      <c r="I83">
        <v>-1.8599999999999998E-2</v>
      </c>
      <c r="J83">
        <v>-2.2000000000000001E-3</v>
      </c>
      <c r="K83" s="35">
        <f t="shared" si="22"/>
        <v>2.5417857142857048E-2</v>
      </c>
      <c r="L83" s="35">
        <f t="shared" si="23"/>
        <v>2.3058571428571425E-2</v>
      </c>
      <c r="M83" s="35">
        <f t="shared" si="23"/>
        <v>2.2585714285714271E-3</v>
      </c>
      <c r="N83">
        <v>0.2122</v>
      </c>
      <c r="O83">
        <v>-2.9899999999999999E-2</v>
      </c>
      <c r="P83">
        <v>-6.8999999999999999E-3</v>
      </c>
      <c r="Q83" s="35">
        <f t="shared" si="24"/>
        <v>7.7678571428571597E-3</v>
      </c>
      <c r="R83" s="35">
        <f t="shared" si="25"/>
        <v>3.4358571428571426E-2</v>
      </c>
      <c r="S83" s="35">
        <f t="shared" si="25"/>
        <v>1.1358571428571426E-2</v>
      </c>
      <c r="T83">
        <v>0.22520000000000001</v>
      </c>
      <c r="U83">
        <v>-4.07E-2</v>
      </c>
      <c r="V83">
        <v>-4.7000000000000002E-3</v>
      </c>
      <c r="W83" s="35">
        <f t="shared" si="26"/>
        <v>3.1041428571428692E-2</v>
      </c>
      <c r="X83" s="35">
        <f t="shared" si="27"/>
        <v>4.515857142857143E-2</v>
      </c>
      <c r="Y83" s="35">
        <f t="shared" si="27"/>
        <v>9.1585714285714274E-3</v>
      </c>
      <c r="Z83">
        <v>9.8400000000000001E-2</v>
      </c>
      <c r="AA83">
        <v>3.7900000000000003E-2</v>
      </c>
      <c r="AB83">
        <v>-2.86E-2</v>
      </c>
      <c r="AC83" s="35">
        <f t="shared" si="28"/>
        <v>1.8390714285714233E-2</v>
      </c>
      <c r="AD83" s="35">
        <f t="shared" si="29"/>
        <v>4.2358571428571433E-2</v>
      </c>
      <c r="AE83" s="35">
        <f t="shared" si="29"/>
        <v>3.305857142857143E-2</v>
      </c>
      <c r="AF83">
        <v>0.22120000000000001</v>
      </c>
      <c r="AG83">
        <v>-1.47E-2</v>
      </c>
      <c r="AH83">
        <v>-1.67E-2</v>
      </c>
      <c r="AI83" s="35">
        <f t="shared" si="30"/>
        <v>1.9345714285714299E-2</v>
      </c>
      <c r="AJ83" s="35">
        <f t="shared" si="31"/>
        <v>1.9158571428571428E-2</v>
      </c>
      <c r="AK83" s="35">
        <f t="shared" si="31"/>
        <v>2.1158571428571426E-2</v>
      </c>
      <c r="AL83">
        <v>0.2041</v>
      </c>
      <c r="AM83">
        <v>-6.7000000000000002E-3</v>
      </c>
      <c r="AN83">
        <v>-6.7999999999999996E-3</v>
      </c>
      <c r="AO83" s="35">
        <f t="shared" si="32"/>
        <v>3.6978571428571416E-3</v>
      </c>
      <c r="AP83" s="35">
        <f t="shared" si="33"/>
        <v>1.1158571428571427E-2</v>
      </c>
      <c r="AQ83" s="35">
        <f t="shared" si="33"/>
        <v>1.1258571428571427E-2</v>
      </c>
      <c r="AR83">
        <v>0.19450000000000001</v>
      </c>
      <c r="AS83">
        <v>-2.06E-2</v>
      </c>
      <c r="AT83">
        <v>6.7999999999999996E-3</v>
      </c>
      <c r="AU83" s="35">
        <f t="shared" si="34"/>
        <v>3.1889999999999974E-2</v>
      </c>
      <c r="AV83" s="35">
        <f t="shared" si="35"/>
        <v>2.5058571428571427E-2</v>
      </c>
      <c r="AW83" s="35">
        <f t="shared" si="35"/>
        <v>1.1258571428571427E-2</v>
      </c>
      <c r="AX83">
        <v>0.17119999999999999</v>
      </c>
      <c r="AY83">
        <v>-2.76E-2</v>
      </c>
      <c r="AZ83">
        <v>1.0999999999999999E-2</v>
      </c>
      <c r="BA83" s="35">
        <f t="shared" si="36"/>
        <v>6.85214285714289E-3</v>
      </c>
      <c r="BB83" s="35">
        <f t="shared" si="37"/>
        <v>3.2058571428571429E-2</v>
      </c>
      <c r="BC83" s="35">
        <f t="shared" si="37"/>
        <v>1.5458571428571426E-2</v>
      </c>
    </row>
    <row r="84" spans="1:55" ht="15">
      <c r="A84" s="1">
        <v>78</v>
      </c>
      <c r="B84">
        <v>0.218</v>
      </c>
      <c r="C84">
        <v>-4.2299999999999997E-2</v>
      </c>
      <c r="D84">
        <v>9.9000000000000008E-3</v>
      </c>
      <c r="E84" s="34">
        <f t="shared" si="19"/>
        <v>2.3664285714284361E-3</v>
      </c>
      <c r="F84" s="34">
        <f t="shared" si="20"/>
        <v>6.520999999999999E-2</v>
      </c>
      <c r="G84" s="34">
        <f t="shared" si="21"/>
        <v>1.4358571428571429E-2</v>
      </c>
      <c r="H84">
        <v>0.18410000000000001</v>
      </c>
      <c r="I84">
        <v>-3.8100000000000002E-2</v>
      </c>
      <c r="J84">
        <v>4.7999999999999996E-3</v>
      </c>
      <c r="K84" s="35">
        <f t="shared" si="22"/>
        <v>7.2821428571429314E-3</v>
      </c>
      <c r="L84" s="35">
        <f t="shared" si="23"/>
        <v>4.2558571428571432E-2</v>
      </c>
      <c r="M84" s="35">
        <f t="shared" si="23"/>
        <v>9.2585714285714268E-3</v>
      </c>
      <c r="N84">
        <v>0.22600000000000001</v>
      </c>
      <c r="O84">
        <v>-1.0200000000000001E-2</v>
      </c>
      <c r="P84">
        <v>-8.0999999999999996E-3</v>
      </c>
      <c r="Q84" s="35">
        <f t="shared" si="24"/>
        <v>6.032142857142847E-3</v>
      </c>
      <c r="R84" s="35">
        <f t="shared" si="25"/>
        <v>1.4658571428571427E-2</v>
      </c>
      <c r="S84" s="35">
        <f t="shared" si="25"/>
        <v>1.2558571428571426E-2</v>
      </c>
      <c r="T84">
        <v>0.2117</v>
      </c>
      <c r="U84">
        <v>-5.7999999999999996E-3</v>
      </c>
      <c r="V84">
        <v>-8.2000000000000007E-3</v>
      </c>
      <c r="W84" s="35">
        <f t="shared" si="26"/>
        <v>1.754142857142868E-2</v>
      </c>
      <c r="X84" s="35">
        <f t="shared" si="27"/>
        <v>1.0258571428571426E-2</v>
      </c>
      <c r="Y84" s="35">
        <f t="shared" si="27"/>
        <v>1.2658571428571429E-2</v>
      </c>
      <c r="Z84">
        <v>0.1275</v>
      </c>
      <c r="AA84">
        <v>1.5800000000000002E-2</v>
      </c>
      <c r="AB84">
        <v>7.1999999999999998E-3</v>
      </c>
      <c r="AC84" s="35">
        <f t="shared" si="28"/>
        <v>1.0709285714285768E-2</v>
      </c>
      <c r="AD84" s="35">
        <f t="shared" si="29"/>
        <v>2.0258571428571428E-2</v>
      </c>
      <c r="AE84" s="35">
        <f t="shared" si="29"/>
        <v>1.1658571428571428E-2</v>
      </c>
      <c r="AF84">
        <v>0.2167</v>
      </c>
      <c r="AG84">
        <v>-2.7400000000000001E-2</v>
      </c>
      <c r="AH84">
        <v>-1.14E-2</v>
      </c>
      <c r="AI84" s="35">
        <f t="shared" si="30"/>
        <v>1.4845714285714295E-2</v>
      </c>
      <c r="AJ84" s="35">
        <f t="shared" si="31"/>
        <v>3.1858571428571431E-2</v>
      </c>
      <c r="AK84" s="35">
        <f t="shared" si="31"/>
        <v>1.5858571428571427E-2</v>
      </c>
      <c r="AL84">
        <v>0.193</v>
      </c>
      <c r="AM84">
        <v>-1.04E-2</v>
      </c>
      <c r="AN84">
        <v>3.5000000000000001E-3</v>
      </c>
      <c r="AO84" s="35">
        <f t="shared" si="32"/>
        <v>7.4021428571428571E-3</v>
      </c>
      <c r="AP84" s="35">
        <f t="shared" si="33"/>
        <v>1.4858571428571426E-2</v>
      </c>
      <c r="AQ84" s="35">
        <f t="shared" si="33"/>
        <v>7.9585714285714277E-3</v>
      </c>
      <c r="AR84">
        <v>0.18129999999999999</v>
      </c>
      <c r="AS84">
        <v>-3.9399999999999998E-2</v>
      </c>
      <c r="AT84">
        <v>3.0999999999999999E-3</v>
      </c>
      <c r="AU84" s="35">
        <f t="shared" si="34"/>
        <v>1.8689999999999957E-2</v>
      </c>
      <c r="AV84" s="35">
        <f t="shared" si="35"/>
        <v>4.3858571428571427E-2</v>
      </c>
      <c r="AW84" s="35">
        <f t="shared" si="35"/>
        <v>7.5585714285714267E-3</v>
      </c>
      <c r="AX84">
        <v>0.14249999999999999</v>
      </c>
      <c r="AY84">
        <v>4.4999999999999997E-3</v>
      </c>
      <c r="AZ84">
        <v>1.47E-2</v>
      </c>
      <c r="BA84" s="35">
        <f t="shared" si="36"/>
        <v>2.1847857142857113E-2</v>
      </c>
      <c r="BB84" s="35">
        <f t="shared" si="37"/>
        <v>8.9585714285714269E-3</v>
      </c>
      <c r="BC84" s="35">
        <f t="shared" si="37"/>
        <v>1.9158571428571428E-2</v>
      </c>
    </row>
    <row r="85" spans="1:55" ht="15">
      <c r="A85" s="1">
        <v>79</v>
      </c>
      <c r="B85">
        <v>0.2142</v>
      </c>
      <c r="C85">
        <v>-2.9600000000000001E-2</v>
      </c>
      <c r="D85">
        <v>7.4000000000000003E-3</v>
      </c>
      <c r="E85" s="34">
        <f t="shared" si="19"/>
        <v>1.4335714285715617E-3</v>
      </c>
      <c r="F85" s="34">
        <f t="shared" si="20"/>
        <v>5.2510000000000001E-2</v>
      </c>
      <c r="G85" s="34">
        <f t="shared" si="21"/>
        <v>1.1858571428571427E-2</v>
      </c>
      <c r="H85">
        <v>0.17960000000000001</v>
      </c>
      <c r="I85">
        <v>-2.2499999999999999E-2</v>
      </c>
      <c r="J85">
        <v>6.1999999999999998E-3</v>
      </c>
      <c r="K85" s="35">
        <f t="shared" si="22"/>
        <v>1.1782142857142935E-2</v>
      </c>
      <c r="L85" s="35">
        <f t="shared" si="23"/>
        <v>2.6958571428571425E-2</v>
      </c>
      <c r="M85" s="35">
        <f t="shared" si="23"/>
        <v>1.0658571428571427E-2</v>
      </c>
      <c r="N85">
        <v>0.22170000000000001</v>
      </c>
      <c r="O85">
        <v>-3.1800000000000002E-2</v>
      </c>
      <c r="P85">
        <v>1.7899999999999999E-2</v>
      </c>
      <c r="Q85" s="35">
        <f t="shared" si="24"/>
        <v>1.7321428571428488E-3</v>
      </c>
      <c r="R85" s="35">
        <f t="shared" si="25"/>
        <v>3.6258571428571432E-2</v>
      </c>
      <c r="S85" s="35">
        <f t="shared" si="25"/>
        <v>2.2358571428571426E-2</v>
      </c>
      <c r="T85">
        <v>0.2195</v>
      </c>
      <c r="U85">
        <v>-9.7999999999999997E-3</v>
      </c>
      <c r="V85">
        <v>-1.7299999999999999E-2</v>
      </c>
      <c r="W85" s="35">
        <f t="shared" si="26"/>
        <v>2.5341428571428681E-2</v>
      </c>
      <c r="X85" s="35">
        <f t="shared" si="27"/>
        <v>1.4258571428571426E-2</v>
      </c>
      <c r="Y85" s="35">
        <f t="shared" si="27"/>
        <v>2.1758571428571426E-2</v>
      </c>
      <c r="Z85">
        <v>0.10920000000000001</v>
      </c>
      <c r="AA85">
        <v>-2.8500000000000001E-2</v>
      </c>
      <c r="AB85">
        <v>2.1999999999999999E-2</v>
      </c>
      <c r="AC85" s="35">
        <f t="shared" si="28"/>
        <v>7.5907142857142285E-3</v>
      </c>
      <c r="AD85" s="35">
        <f t="shared" si="29"/>
        <v>3.2958571428571427E-2</v>
      </c>
      <c r="AE85" s="35">
        <f t="shared" si="29"/>
        <v>2.6458571428571425E-2</v>
      </c>
      <c r="AF85">
        <v>0.21390000000000001</v>
      </c>
      <c r="AG85">
        <v>-3.9899999999999998E-2</v>
      </c>
      <c r="AH85">
        <v>-8.0000000000000002E-3</v>
      </c>
      <c r="AI85" s="35">
        <f t="shared" si="30"/>
        <v>1.2045714285714298E-2</v>
      </c>
      <c r="AJ85" s="35">
        <f t="shared" si="31"/>
        <v>4.4358571428571428E-2</v>
      </c>
      <c r="AK85" s="35">
        <f t="shared" si="31"/>
        <v>1.2458571428571426E-2</v>
      </c>
      <c r="AL85">
        <v>0.1938</v>
      </c>
      <c r="AM85">
        <v>-2.0999999999999999E-3</v>
      </c>
      <c r="AN85">
        <v>-3.3999999999999998E-3</v>
      </c>
      <c r="AO85" s="35">
        <f t="shared" si="32"/>
        <v>6.602142857142862E-3</v>
      </c>
      <c r="AP85" s="35">
        <f t="shared" si="33"/>
        <v>2.3585714285714273E-3</v>
      </c>
      <c r="AQ85" s="35">
        <f t="shared" si="33"/>
        <v>1.0585714285714274E-3</v>
      </c>
      <c r="AR85">
        <v>0.1754</v>
      </c>
      <c r="AS85">
        <v>4.8999999999999998E-3</v>
      </c>
      <c r="AT85">
        <v>-7.1000000000000004E-3</v>
      </c>
      <c r="AU85" s="35">
        <f t="shared" si="34"/>
        <v>1.2789999999999968E-2</v>
      </c>
      <c r="AV85" s="35">
        <f t="shared" si="35"/>
        <v>9.3585714285714279E-3</v>
      </c>
      <c r="AW85" s="35">
        <f t="shared" si="35"/>
        <v>1.1558571428571428E-2</v>
      </c>
      <c r="AX85">
        <v>0.1249</v>
      </c>
      <c r="AY85">
        <v>2.69E-2</v>
      </c>
      <c r="AZ85">
        <v>6.7999999999999996E-3</v>
      </c>
      <c r="BA85" s="35">
        <f t="shared" si="36"/>
        <v>3.9447857142857104E-2</v>
      </c>
      <c r="BB85" s="35">
        <f t="shared" si="37"/>
        <v>3.135857142857143E-2</v>
      </c>
      <c r="BC85" s="35">
        <f t="shared" si="37"/>
        <v>1.1258571428571427E-2</v>
      </c>
    </row>
    <row r="86" spans="1:55" ht="15">
      <c r="A86" s="1">
        <v>80</v>
      </c>
      <c r="B86">
        <v>0.20810000000000001</v>
      </c>
      <c r="C86">
        <v>-3.2800000000000003E-2</v>
      </c>
      <c r="D86">
        <v>1E-4</v>
      </c>
      <c r="E86" s="34">
        <f t="shared" si="19"/>
        <v>7.533571428571556E-3</v>
      </c>
      <c r="F86" s="34">
        <f t="shared" si="20"/>
        <v>5.5710000000000003E-2</v>
      </c>
      <c r="G86" s="34">
        <f t="shared" si="21"/>
        <v>4.5585714285714275E-3</v>
      </c>
      <c r="H86">
        <v>0.1825</v>
      </c>
      <c r="I86">
        <v>-2.6499999999999999E-2</v>
      </c>
      <c r="J86">
        <v>-2.0000000000000001E-4</v>
      </c>
      <c r="K86" s="35">
        <f t="shared" si="22"/>
        <v>8.8821428571429495E-3</v>
      </c>
      <c r="L86" s="35">
        <f t="shared" si="23"/>
        <v>3.0958571428571426E-2</v>
      </c>
      <c r="M86" s="35">
        <f t="shared" si="23"/>
        <v>4.2585714285714275E-3</v>
      </c>
      <c r="N86">
        <v>0.24460000000000001</v>
      </c>
      <c r="O86">
        <v>-2.5999999999999999E-2</v>
      </c>
      <c r="P86">
        <v>3.3E-3</v>
      </c>
      <c r="Q86" s="35">
        <f t="shared" si="24"/>
        <v>2.4632142857142852E-2</v>
      </c>
      <c r="R86" s="35">
        <f t="shared" si="25"/>
        <v>3.0458571428571425E-2</v>
      </c>
      <c r="S86" s="35">
        <f t="shared" si="25"/>
        <v>7.7585714285714272E-3</v>
      </c>
      <c r="T86">
        <v>0.2273</v>
      </c>
      <c r="U86">
        <v>5.1999999999999998E-3</v>
      </c>
      <c r="V86">
        <v>-1.14E-2</v>
      </c>
      <c r="W86" s="35">
        <f t="shared" si="26"/>
        <v>3.3141428571428683E-2</v>
      </c>
      <c r="X86" s="35">
        <f t="shared" si="27"/>
        <v>9.6585714285714261E-3</v>
      </c>
      <c r="Y86" s="35">
        <f t="shared" si="27"/>
        <v>1.5858571428571427E-2</v>
      </c>
      <c r="Z86">
        <v>0.1152</v>
      </c>
      <c r="AA86">
        <v>-1.0800000000000001E-2</v>
      </c>
      <c r="AB86">
        <v>9.7000000000000003E-3</v>
      </c>
      <c r="AC86" s="35">
        <f t="shared" si="28"/>
        <v>1.590714285714237E-3</v>
      </c>
      <c r="AD86" s="35">
        <f t="shared" si="29"/>
        <v>1.5258571428571427E-2</v>
      </c>
      <c r="AE86" s="35">
        <f t="shared" si="29"/>
        <v>1.4158571428571427E-2</v>
      </c>
      <c r="AF86">
        <v>0.20810000000000001</v>
      </c>
      <c r="AG86">
        <v>-1.6299999999999999E-2</v>
      </c>
      <c r="AH86">
        <v>-2.7000000000000001E-3</v>
      </c>
      <c r="AI86" s="35">
        <f t="shared" si="30"/>
        <v>6.2457142857142989E-3</v>
      </c>
      <c r="AJ86" s="35">
        <f t="shared" si="31"/>
        <v>2.0758571428571425E-2</v>
      </c>
      <c r="AK86" s="35">
        <f t="shared" si="31"/>
        <v>1.7585714285714271E-3</v>
      </c>
      <c r="AL86">
        <v>0.19089999999999999</v>
      </c>
      <c r="AM86">
        <v>8.5000000000000006E-3</v>
      </c>
      <c r="AN86">
        <v>1.54E-2</v>
      </c>
      <c r="AO86" s="35">
        <f t="shared" si="32"/>
        <v>9.5021428571428757E-3</v>
      </c>
      <c r="AP86" s="35">
        <f t="shared" si="33"/>
        <v>1.2958571428571427E-2</v>
      </c>
      <c r="AQ86" s="35">
        <f t="shared" si="33"/>
        <v>1.9858571428571427E-2</v>
      </c>
      <c r="AR86">
        <v>0.16750000000000001</v>
      </c>
      <c r="AS86">
        <v>9.1999999999999998E-3</v>
      </c>
      <c r="AT86">
        <v>6.1999999999999998E-3</v>
      </c>
      <c r="AU86" s="35">
        <f t="shared" si="34"/>
        <v>4.8899999999999777E-3</v>
      </c>
      <c r="AV86" s="35">
        <f t="shared" si="35"/>
        <v>1.3658571428571426E-2</v>
      </c>
      <c r="AW86" s="35">
        <f t="shared" si="35"/>
        <v>1.0658571428571427E-2</v>
      </c>
      <c r="AX86">
        <v>0.1336</v>
      </c>
      <c r="AY86">
        <v>-1.15E-2</v>
      </c>
      <c r="AZ86">
        <v>1.67E-2</v>
      </c>
      <c r="BA86" s="35">
        <f t="shared" si="36"/>
        <v>3.0747857142857105E-2</v>
      </c>
      <c r="BB86" s="35">
        <f t="shared" si="37"/>
        <v>1.5958571428571426E-2</v>
      </c>
      <c r="BC86" s="35">
        <f t="shared" si="37"/>
        <v>2.1158571428571426E-2</v>
      </c>
    </row>
    <row r="87" spans="1:55" ht="15">
      <c r="A87" s="1">
        <v>81</v>
      </c>
      <c r="B87">
        <v>0.2049</v>
      </c>
      <c r="C87">
        <v>-3.1300000000000001E-2</v>
      </c>
      <c r="D87">
        <v>-4.0000000000000001E-3</v>
      </c>
      <c r="E87" s="34">
        <f t="shared" si="19"/>
        <v>1.0733571428571564E-2</v>
      </c>
      <c r="F87" s="34">
        <f t="shared" si="20"/>
        <v>5.4210000000000001E-2</v>
      </c>
      <c r="G87" s="34">
        <f t="shared" si="21"/>
        <v>4.5857142857142711E-4</v>
      </c>
      <c r="H87">
        <v>0.18720000000000001</v>
      </c>
      <c r="I87">
        <v>-3.6999999999999998E-2</v>
      </c>
      <c r="J87">
        <v>7.9000000000000008E-3</v>
      </c>
      <c r="K87" s="35">
        <f t="shared" si="22"/>
        <v>4.1821428571429398E-3</v>
      </c>
      <c r="L87" s="35">
        <f t="shared" si="23"/>
        <v>4.1458571428571428E-2</v>
      </c>
      <c r="M87" s="35">
        <f t="shared" si="23"/>
        <v>1.2358571428571427E-2</v>
      </c>
      <c r="N87">
        <v>0.23960000000000001</v>
      </c>
      <c r="O87">
        <v>-3.04E-2</v>
      </c>
      <c r="P87">
        <v>1.6999999999999999E-3</v>
      </c>
      <c r="Q87" s="35">
        <f t="shared" si="24"/>
        <v>1.9632142857142848E-2</v>
      </c>
      <c r="R87" s="35">
        <f t="shared" si="25"/>
        <v>3.4858571428571426E-2</v>
      </c>
      <c r="S87" s="35">
        <f t="shared" si="25"/>
        <v>6.1585714285714273E-3</v>
      </c>
      <c r="T87">
        <v>0.1976</v>
      </c>
      <c r="U87">
        <v>-8.0999999999999996E-3</v>
      </c>
      <c r="V87">
        <v>-8.3999999999999995E-3</v>
      </c>
      <c r="W87" s="35">
        <f t="shared" si="26"/>
        <v>3.4414285714286785E-3</v>
      </c>
      <c r="X87" s="35">
        <f t="shared" si="27"/>
        <v>1.2558571428571426E-2</v>
      </c>
      <c r="Y87" s="35">
        <f t="shared" si="27"/>
        <v>1.2858571428571428E-2</v>
      </c>
      <c r="Z87">
        <v>0.1236</v>
      </c>
      <c r="AA87">
        <v>-1.6999999999999999E-3</v>
      </c>
      <c r="AB87">
        <v>-6.7999999999999996E-3</v>
      </c>
      <c r="AC87" s="35">
        <f t="shared" si="28"/>
        <v>6.8092857142857677E-3</v>
      </c>
      <c r="AD87" s="35">
        <f t="shared" si="29"/>
        <v>2.7585714285714271E-3</v>
      </c>
      <c r="AE87" s="35">
        <f t="shared" si="29"/>
        <v>1.1258571428571427E-2</v>
      </c>
      <c r="AF87">
        <v>0.1903</v>
      </c>
      <c r="AG87">
        <v>-6.7999999999999996E-3</v>
      </c>
      <c r="AH87">
        <v>-5.3E-3</v>
      </c>
      <c r="AI87" s="35">
        <f t="shared" si="30"/>
        <v>1.1554285714285711E-2</v>
      </c>
      <c r="AJ87" s="35">
        <f t="shared" si="31"/>
        <v>1.1258571428571427E-2</v>
      </c>
      <c r="AK87" s="35">
        <f t="shared" si="31"/>
        <v>9.7585714285714272E-3</v>
      </c>
      <c r="AL87">
        <v>0.2165</v>
      </c>
      <c r="AM87">
        <v>2.8400000000000002E-2</v>
      </c>
      <c r="AN87">
        <v>0</v>
      </c>
      <c r="AO87" s="35">
        <f t="shared" si="32"/>
        <v>1.6097857142857136E-2</v>
      </c>
      <c r="AP87" s="35">
        <f t="shared" si="33"/>
        <v>3.2858571428571431E-2</v>
      </c>
      <c r="AQ87" s="35">
        <f t="shared" si="33"/>
        <v>4.4585714285714272E-3</v>
      </c>
      <c r="AR87">
        <v>0.17449999999999999</v>
      </c>
      <c r="AS87">
        <v>-6.6E-3</v>
      </c>
      <c r="AT87">
        <v>8.6999999999999994E-3</v>
      </c>
      <c r="AU87" s="35">
        <f t="shared" si="34"/>
        <v>1.1889999999999956E-2</v>
      </c>
      <c r="AV87" s="35">
        <f t="shared" si="35"/>
        <v>1.1058571428571428E-2</v>
      </c>
      <c r="AW87" s="35">
        <f t="shared" si="35"/>
        <v>1.3158571428571426E-2</v>
      </c>
      <c r="AX87">
        <v>0.1512</v>
      </c>
      <c r="AY87">
        <v>-1.1900000000000001E-2</v>
      </c>
      <c r="AZ87">
        <v>-3.3999999999999998E-3</v>
      </c>
      <c r="BA87" s="35">
        <f t="shared" si="36"/>
        <v>1.31478571428571E-2</v>
      </c>
      <c r="BB87" s="35">
        <f t="shared" si="37"/>
        <v>1.6358571428571427E-2</v>
      </c>
      <c r="BC87" s="35">
        <f t="shared" si="37"/>
        <v>1.0585714285714274E-3</v>
      </c>
    </row>
    <row r="88" spans="1:55" ht="15">
      <c r="A88" s="1">
        <v>82</v>
      </c>
      <c r="B88">
        <v>0.2064</v>
      </c>
      <c r="C88">
        <v>-1.4500000000000001E-2</v>
      </c>
      <c r="D88">
        <v>1.2200000000000001E-2</v>
      </c>
      <c r="E88" s="34">
        <f t="shared" si="19"/>
        <v>9.2335714285715631E-3</v>
      </c>
      <c r="F88" s="34">
        <f t="shared" si="20"/>
        <v>8.4099999999999991E-3</v>
      </c>
      <c r="G88" s="34">
        <f t="shared" si="21"/>
        <v>1.6658571428571429E-2</v>
      </c>
      <c r="H88">
        <v>0.18329999999999999</v>
      </c>
      <c r="I88">
        <v>-3.1E-2</v>
      </c>
      <c r="J88">
        <v>-4.7999999999999996E-3</v>
      </c>
      <c r="K88" s="35">
        <f t="shared" si="22"/>
        <v>8.0821428571429543E-3</v>
      </c>
      <c r="L88" s="35">
        <f t="shared" si="23"/>
        <v>3.545857142857143E-2</v>
      </c>
      <c r="M88" s="35">
        <f t="shared" si="23"/>
        <v>9.2585714285714268E-3</v>
      </c>
      <c r="N88">
        <v>0.2346</v>
      </c>
      <c r="O88">
        <v>-5.0299999999999997E-2</v>
      </c>
      <c r="P88">
        <v>6.1000000000000004E-3</v>
      </c>
      <c r="Q88" s="35">
        <f t="shared" si="24"/>
        <v>1.4632142857142844E-2</v>
      </c>
      <c r="R88" s="35">
        <f t="shared" si="25"/>
        <v>5.4758571428571427E-2</v>
      </c>
      <c r="S88" s="35">
        <f t="shared" si="25"/>
        <v>1.0558571428571428E-2</v>
      </c>
      <c r="T88">
        <v>0.20610000000000001</v>
      </c>
      <c r="U88">
        <v>-3.1099999999999999E-2</v>
      </c>
      <c r="V88">
        <v>-9.9000000000000008E-3</v>
      </c>
      <c r="W88" s="35">
        <f t="shared" si="26"/>
        <v>1.1941428571428686E-2</v>
      </c>
      <c r="X88" s="35">
        <f t="shared" si="27"/>
        <v>3.5558571428571425E-2</v>
      </c>
      <c r="Y88" s="35">
        <f t="shared" si="27"/>
        <v>1.4358571428571429E-2</v>
      </c>
      <c r="Z88">
        <v>0.1115</v>
      </c>
      <c r="AA88">
        <v>1.4E-2</v>
      </c>
      <c r="AB88">
        <v>2.3900000000000001E-2</v>
      </c>
      <c r="AC88" s="35">
        <f t="shared" si="28"/>
        <v>5.290714285714232E-3</v>
      </c>
      <c r="AD88" s="35">
        <f t="shared" si="29"/>
        <v>1.8458571428571428E-2</v>
      </c>
      <c r="AE88" s="35">
        <f t="shared" si="29"/>
        <v>2.8358571428571427E-2</v>
      </c>
      <c r="AF88">
        <v>0.1991</v>
      </c>
      <c r="AG88">
        <v>-2.1000000000000001E-2</v>
      </c>
      <c r="AH88">
        <v>2.7000000000000001E-3</v>
      </c>
      <c r="AI88" s="35">
        <f t="shared" si="30"/>
        <v>2.7542857142857091E-3</v>
      </c>
      <c r="AJ88" s="35">
        <f t="shared" si="31"/>
        <v>2.5458571428571428E-2</v>
      </c>
      <c r="AK88" s="35">
        <f t="shared" si="31"/>
        <v>7.1585714285714273E-3</v>
      </c>
      <c r="AL88">
        <v>0.2177</v>
      </c>
      <c r="AM88">
        <v>2.0999999999999999E-3</v>
      </c>
      <c r="AN88">
        <v>-1.11E-2</v>
      </c>
      <c r="AO88" s="35">
        <f t="shared" si="32"/>
        <v>1.7297857142857143E-2</v>
      </c>
      <c r="AP88" s="35">
        <f t="shared" si="33"/>
        <v>6.5585714285714275E-3</v>
      </c>
      <c r="AQ88" s="35">
        <f t="shared" si="33"/>
        <v>1.5558571428571429E-2</v>
      </c>
      <c r="AR88">
        <v>0.17530000000000001</v>
      </c>
      <c r="AS88">
        <v>-4.07E-2</v>
      </c>
      <c r="AT88">
        <v>3.0700000000000002E-2</v>
      </c>
      <c r="AU88" s="35">
        <f t="shared" si="34"/>
        <v>1.2689999999999979E-2</v>
      </c>
      <c r="AV88" s="35">
        <f t="shared" si="35"/>
        <v>4.515857142857143E-2</v>
      </c>
      <c r="AW88" s="35">
        <f t="shared" si="35"/>
        <v>3.5158571428571428E-2</v>
      </c>
      <c r="AX88">
        <v>0.14929999999999999</v>
      </c>
      <c r="AY88">
        <v>-3.7499999999999999E-2</v>
      </c>
      <c r="AZ88">
        <v>4.4999999999999997E-3</v>
      </c>
      <c r="BA88" s="35">
        <f t="shared" si="36"/>
        <v>1.5047857142857113E-2</v>
      </c>
      <c r="BB88" s="35">
        <f t="shared" si="37"/>
        <v>4.1958571428571428E-2</v>
      </c>
      <c r="BC88" s="35">
        <f t="shared" si="37"/>
        <v>8.9585714285714269E-3</v>
      </c>
    </row>
    <row r="89" spans="1:55" ht="15">
      <c r="A89" s="1">
        <v>83</v>
      </c>
      <c r="B89">
        <v>0.21529999999999999</v>
      </c>
      <c r="C89">
        <v>-1.6199999999999999E-2</v>
      </c>
      <c r="D89">
        <v>6.7000000000000002E-3</v>
      </c>
      <c r="E89" s="34">
        <f t="shared" si="19"/>
        <v>3.3357142857157185E-4</v>
      </c>
      <c r="F89" s="34">
        <f t="shared" si="20"/>
        <v>6.7100000000000007E-3</v>
      </c>
      <c r="G89" s="34">
        <f t="shared" si="21"/>
        <v>1.1158571428571427E-2</v>
      </c>
      <c r="H89">
        <v>0.19339999999999999</v>
      </c>
      <c r="I89">
        <v>-2.76E-2</v>
      </c>
      <c r="J89">
        <v>-1.5100000000000001E-2</v>
      </c>
      <c r="K89" s="35">
        <f t="shared" si="22"/>
        <v>2.0178571428570435E-3</v>
      </c>
      <c r="L89" s="35">
        <f t="shared" si="23"/>
        <v>3.2058571428571429E-2</v>
      </c>
      <c r="M89" s="35">
        <f t="shared" si="23"/>
        <v>1.9558571428571429E-2</v>
      </c>
      <c r="N89">
        <v>0.2316</v>
      </c>
      <c r="O89">
        <v>-3.49E-2</v>
      </c>
      <c r="P89">
        <v>1.1999999999999999E-3</v>
      </c>
      <c r="Q89" s="35">
        <f t="shared" si="24"/>
        <v>1.1632142857142841E-2</v>
      </c>
      <c r="R89" s="35">
        <f t="shared" si="25"/>
        <v>3.935857142857143E-2</v>
      </c>
      <c r="S89" s="35">
        <f t="shared" si="25"/>
        <v>5.6585714285714269E-3</v>
      </c>
      <c r="T89">
        <v>0.1981</v>
      </c>
      <c r="U89">
        <v>-1.5900000000000001E-2</v>
      </c>
      <c r="V89">
        <v>-2.8999999999999998E-3</v>
      </c>
      <c r="W89" s="35">
        <f t="shared" si="26"/>
        <v>3.941428571428679E-3</v>
      </c>
      <c r="X89" s="35">
        <f t="shared" si="27"/>
        <v>2.0358571428571427E-2</v>
      </c>
      <c r="Y89" s="35">
        <f t="shared" si="27"/>
        <v>1.5585714285714274E-3</v>
      </c>
      <c r="Z89">
        <v>0.12790000000000001</v>
      </c>
      <c r="AA89">
        <v>4.8999999999999998E-3</v>
      </c>
      <c r="AB89">
        <v>1.95E-2</v>
      </c>
      <c r="AC89" s="35">
        <f t="shared" si="28"/>
        <v>1.110928571428578E-2</v>
      </c>
      <c r="AD89" s="35">
        <f t="shared" si="29"/>
        <v>9.3585714285714279E-3</v>
      </c>
      <c r="AE89" s="35">
        <f t="shared" si="29"/>
        <v>2.3958571428571426E-2</v>
      </c>
      <c r="AF89">
        <v>0.21299999999999999</v>
      </c>
      <c r="AG89">
        <v>-3.3599999999999998E-2</v>
      </c>
      <c r="AH89">
        <v>-2E-3</v>
      </c>
      <c r="AI89" s="35">
        <f t="shared" si="30"/>
        <v>1.1145714285714287E-2</v>
      </c>
      <c r="AJ89" s="35">
        <f t="shared" si="31"/>
        <v>3.8058571428571428E-2</v>
      </c>
      <c r="AK89" s="35">
        <f t="shared" si="31"/>
        <v>2.4585714285714272E-3</v>
      </c>
      <c r="AL89">
        <v>0.19739999999999999</v>
      </c>
      <c r="AM89">
        <v>9.1000000000000004E-3</v>
      </c>
      <c r="AN89">
        <v>-5.4999999999999997E-3</v>
      </c>
      <c r="AO89" s="35">
        <f t="shared" si="32"/>
        <v>3.0021428571428699E-3</v>
      </c>
      <c r="AP89" s="35">
        <f t="shared" si="33"/>
        <v>1.3558571428571427E-2</v>
      </c>
      <c r="AQ89" s="35">
        <f t="shared" si="33"/>
        <v>9.9585714285714277E-3</v>
      </c>
      <c r="AR89">
        <v>0.1827</v>
      </c>
      <c r="AS89">
        <v>-5.0599999999999999E-2</v>
      </c>
      <c r="AT89">
        <v>4.8999999999999998E-3</v>
      </c>
      <c r="AU89" s="35">
        <f t="shared" si="34"/>
        <v>2.0089999999999969E-2</v>
      </c>
      <c r="AV89" s="35">
        <f t="shared" si="35"/>
        <v>5.5058571428571429E-2</v>
      </c>
      <c r="AW89" s="35">
        <f t="shared" si="35"/>
        <v>9.3585714285714279E-3</v>
      </c>
      <c r="AX89">
        <v>0.1578</v>
      </c>
      <c r="AY89">
        <v>-1.4E-3</v>
      </c>
      <c r="AZ89">
        <v>2.3099999999999999E-2</v>
      </c>
      <c r="BA89" s="35">
        <f t="shared" si="36"/>
        <v>6.5478571428571053E-3</v>
      </c>
      <c r="BB89" s="35">
        <f t="shared" si="37"/>
        <v>3.058571428571427E-3</v>
      </c>
      <c r="BC89" s="35">
        <f t="shared" si="37"/>
        <v>2.7558571428571425E-2</v>
      </c>
    </row>
    <row r="90" spans="1:55" ht="15">
      <c r="A90" s="1">
        <v>84</v>
      </c>
      <c r="B90">
        <v>0.21940000000000001</v>
      </c>
      <c r="C90">
        <v>-2.0400000000000001E-2</v>
      </c>
      <c r="D90">
        <v>1.0999999999999999E-2</v>
      </c>
      <c r="E90" s="34">
        <f t="shared" si="19"/>
        <v>3.7664285714284484E-3</v>
      </c>
      <c r="F90" s="34">
        <f t="shared" si="20"/>
        <v>2.5099999999999983E-3</v>
      </c>
      <c r="G90" s="34">
        <f t="shared" si="21"/>
        <v>1.5458571428571426E-2</v>
      </c>
      <c r="H90">
        <v>0.1759</v>
      </c>
      <c r="I90">
        <v>-1.61E-2</v>
      </c>
      <c r="J90">
        <v>5.1000000000000004E-3</v>
      </c>
      <c r="K90" s="35">
        <f t="shared" si="22"/>
        <v>1.5482142857142944E-2</v>
      </c>
      <c r="L90" s="35">
        <f t="shared" si="23"/>
        <v>2.0558571428571426E-2</v>
      </c>
      <c r="M90" s="35">
        <f t="shared" si="23"/>
        <v>9.5585714285714267E-3</v>
      </c>
      <c r="N90">
        <v>0.22739999999999999</v>
      </c>
      <c r="O90">
        <v>-3.6499999999999998E-2</v>
      </c>
      <c r="P90">
        <v>-3.5000000000000001E-3</v>
      </c>
      <c r="Q90" s="35">
        <f t="shared" si="24"/>
        <v>7.4321428571428316E-3</v>
      </c>
      <c r="R90" s="35">
        <f t="shared" si="25"/>
        <v>4.0958571428571428E-2</v>
      </c>
      <c r="S90" s="35">
        <f t="shared" si="25"/>
        <v>9.5857142857142712E-4</v>
      </c>
      <c r="T90">
        <v>0.2198</v>
      </c>
      <c r="U90">
        <v>-1.4500000000000001E-2</v>
      </c>
      <c r="V90">
        <v>-1.11E-2</v>
      </c>
      <c r="W90" s="35">
        <f t="shared" si="26"/>
        <v>2.5641428571428676E-2</v>
      </c>
      <c r="X90" s="35">
        <f t="shared" si="27"/>
        <v>1.8958571428571429E-2</v>
      </c>
      <c r="Y90" s="35">
        <f t="shared" si="27"/>
        <v>1.5558571428571429E-2</v>
      </c>
      <c r="Z90">
        <v>0.12870000000000001</v>
      </c>
      <c r="AA90">
        <v>-2.6499999999999999E-2</v>
      </c>
      <c r="AB90">
        <v>2.1600000000000001E-2</v>
      </c>
      <c r="AC90" s="35">
        <f t="shared" si="28"/>
        <v>1.1909285714285775E-2</v>
      </c>
      <c r="AD90" s="35">
        <f t="shared" si="29"/>
        <v>3.0958571428571426E-2</v>
      </c>
      <c r="AE90" s="35">
        <f t="shared" si="29"/>
        <v>2.6058571428571427E-2</v>
      </c>
      <c r="AF90">
        <v>0.20080000000000001</v>
      </c>
      <c r="AG90">
        <v>-3.1399999999999997E-2</v>
      </c>
      <c r="AH90">
        <v>-9.9000000000000008E-3</v>
      </c>
      <c r="AI90" s="35">
        <f t="shared" si="30"/>
        <v>1.0542857142857021E-3</v>
      </c>
      <c r="AJ90" s="35">
        <f t="shared" si="31"/>
        <v>3.5858571428571427E-2</v>
      </c>
      <c r="AK90" s="35">
        <f t="shared" si="31"/>
        <v>1.4358571428571429E-2</v>
      </c>
      <c r="AL90">
        <v>0.18479999999999999</v>
      </c>
      <c r="AM90">
        <v>1.7600000000000001E-2</v>
      </c>
      <c r="AN90">
        <v>-2.8E-3</v>
      </c>
      <c r="AO90" s="35">
        <f t="shared" si="32"/>
        <v>1.560214285714287E-2</v>
      </c>
      <c r="AP90" s="35">
        <f t="shared" si="33"/>
        <v>2.2058571428571427E-2</v>
      </c>
      <c r="AQ90" s="35">
        <f t="shared" si="33"/>
        <v>1.6585714285714272E-3</v>
      </c>
      <c r="AR90">
        <v>0.1628</v>
      </c>
      <c r="AS90">
        <v>-6.6E-3</v>
      </c>
      <c r="AT90">
        <v>-1.3100000000000001E-2</v>
      </c>
      <c r="AU90" s="35">
        <f t="shared" si="34"/>
        <v>1.8999999999996797E-4</v>
      </c>
      <c r="AV90" s="35">
        <f t="shared" si="35"/>
        <v>1.1058571428571428E-2</v>
      </c>
      <c r="AW90" s="35">
        <f t="shared" si="35"/>
        <v>1.7558571428571427E-2</v>
      </c>
      <c r="AX90">
        <v>0.1605</v>
      </c>
      <c r="AY90">
        <v>-5.4999999999999997E-3</v>
      </c>
      <c r="AZ90">
        <v>3.1600000000000003E-2</v>
      </c>
      <c r="BA90" s="35">
        <f t="shared" si="36"/>
        <v>3.8478571428570973E-3</v>
      </c>
      <c r="BB90" s="35">
        <f t="shared" si="37"/>
        <v>9.9585714285714277E-3</v>
      </c>
      <c r="BC90" s="35">
        <f t="shared" si="37"/>
        <v>3.6058571428571433E-2</v>
      </c>
    </row>
    <row r="91" spans="1:55" ht="15">
      <c r="A91" s="1">
        <v>85</v>
      </c>
      <c r="B91">
        <v>0.21729999999999999</v>
      </c>
      <c r="C91">
        <v>-2.9399999999999999E-2</v>
      </c>
      <c r="D91">
        <v>1.0200000000000001E-2</v>
      </c>
      <c r="E91" s="34">
        <f t="shared" si="19"/>
        <v>1.6664285714284299E-3</v>
      </c>
      <c r="F91" s="34">
        <f t="shared" si="20"/>
        <v>5.2309999999999995E-2</v>
      </c>
      <c r="G91" s="34">
        <f t="shared" si="21"/>
        <v>1.4658571428571427E-2</v>
      </c>
      <c r="H91">
        <v>0.18360000000000001</v>
      </c>
      <c r="I91">
        <v>-1.49E-2</v>
      </c>
      <c r="J91">
        <v>5.4000000000000003E-3</v>
      </c>
      <c r="K91" s="35">
        <f t="shared" si="22"/>
        <v>7.7821428571429319E-3</v>
      </c>
      <c r="L91" s="35">
        <f t="shared" si="23"/>
        <v>1.9358571428571426E-2</v>
      </c>
      <c r="M91" s="35">
        <f t="shared" si="23"/>
        <v>9.8585714285714283E-3</v>
      </c>
      <c r="N91">
        <v>0.2228</v>
      </c>
      <c r="O91">
        <v>-2.87E-2</v>
      </c>
      <c r="P91">
        <v>-5.4999999999999997E-3</v>
      </c>
      <c r="Q91" s="35">
        <f t="shared" si="24"/>
        <v>2.8321428571428386E-3</v>
      </c>
      <c r="R91" s="35">
        <f t="shared" si="25"/>
        <v>3.3158571428571426E-2</v>
      </c>
      <c r="S91" s="35">
        <f t="shared" si="25"/>
        <v>9.9585714285714277E-3</v>
      </c>
      <c r="T91">
        <v>0.21940000000000001</v>
      </c>
      <c r="U91">
        <v>-1.11E-2</v>
      </c>
      <c r="V91">
        <v>-1.2999999999999999E-2</v>
      </c>
      <c r="W91" s="35">
        <f t="shared" si="26"/>
        <v>2.5241428571428692E-2</v>
      </c>
      <c r="X91" s="35">
        <f t="shared" si="27"/>
        <v>1.5558571428571429E-2</v>
      </c>
      <c r="Y91" s="35">
        <f t="shared" si="27"/>
        <v>1.7458571428571427E-2</v>
      </c>
      <c r="Z91">
        <v>0.1517</v>
      </c>
      <c r="AA91">
        <v>6.1999999999999998E-3</v>
      </c>
      <c r="AB91">
        <v>2.98E-2</v>
      </c>
      <c r="AC91" s="35">
        <f t="shared" si="28"/>
        <v>3.4909285714285768E-2</v>
      </c>
      <c r="AD91" s="35">
        <f t="shared" si="29"/>
        <v>1.0658571428571427E-2</v>
      </c>
      <c r="AE91" s="35">
        <f t="shared" si="29"/>
        <v>3.425857142857143E-2</v>
      </c>
      <c r="AF91">
        <v>0.1933</v>
      </c>
      <c r="AG91">
        <v>-3.7600000000000001E-2</v>
      </c>
      <c r="AH91">
        <v>6.0000000000000001E-3</v>
      </c>
      <c r="AI91" s="35">
        <f t="shared" si="30"/>
        <v>8.5542857142857087E-3</v>
      </c>
      <c r="AJ91" s="35">
        <f t="shared" si="31"/>
        <v>4.2058571428571431E-2</v>
      </c>
      <c r="AK91" s="35">
        <f t="shared" si="31"/>
        <v>1.0458571428571428E-2</v>
      </c>
      <c r="AL91">
        <v>0.1971</v>
      </c>
      <c r="AM91">
        <v>1.38E-2</v>
      </c>
      <c r="AN91">
        <v>1E-3</v>
      </c>
      <c r="AO91" s="35">
        <f t="shared" si="32"/>
        <v>3.3021428571428646E-3</v>
      </c>
      <c r="AP91" s="35">
        <f t="shared" si="33"/>
        <v>1.8258571428571426E-2</v>
      </c>
      <c r="AQ91" s="35">
        <f t="shared" si="33"/>
        <v>5.4585714285714272E-3</v>
      </c>
      <c r="AR91">
        <v>0.1784</v>
      </c>
      <c r="AS91">
        <v>-3.44E-2</v>
      </c>
      <c r="AT91">
        <v>-1.23E-2</v>
      </c>
      <c r="AU91" s="35">
        <f t="shared" si="34"/>
        <v>1.5789999999999971E-2</v>
      </c>
      <c r="AV91" s="35">
        <f t="shared" si="35"/>
        <v>3.885857142857143E-2</v>
      </c>
      <c r="AW91" s="35">
        <f t="shared" si="35"/>
        <v>1.6758571428571428E-2</v>
      </c>
      <c r="AX91">
        <v>0.154</v>
      </c>
      <c r="AY91">
        <v>-5.8999999999999999E-3</v>
      </c>
      <c r="AZ91">
        <v>5.3E-3</v>
      </c>
      <c r="BA91" s="35">
        <f t="shared" si="36"/>
        <v>1.0347857142857103E-2</v>
      </c>
      <c r="BB91" s="35">
        <f t="shared" si="37"/>
        <v>1.0358571428571427E-2</v>
      </c>
      <c r="BC91" s="35">
        <f t="shared" si="37"/>
        <v>9.7585714285714272E-3</v>
      </c>
    </row>
    <row r="92" spans="1:55" ht="15">
      <c r="A92" s="1">
        <v>86</v>
      </c>
      <c r="B92">
        <v>0.22520000000000001</v>
      </c>
      <c r="C92">
        <v>-8.8999999999999999E-3</v>
      </c>
      <c r="D92">
        <v>-1.0800000000000001E-2</v>
      </c>
      <c r="E92" s="34">
        <f t="shared" si="19"/>
        <v>9.566428571428448E-3</v>
      </c>
      <c r="F92" s="34">
        <f t="shared" si="20"/>
        <v>1.401E-2</v>
      </c>
      <c r="G92" s="34">
        <f t="shared" si="21"/>
        <v>1.5258571428571427E-2</v>
      </c>
      <c r="H92">
        <v>0.16550000000000001</v>
      </c>
      <c r="I92">
        <v>-3.09E-2</v>
      </c>
      <c r="J92">
        <v>2.3E-3</v>
      </c>
      <c r="K92" s="35">
        <f t="shared" si="22"/>
        <v>2.5882142857142937E-2</v>
      </c>
      <c r="L92" s="35">
        <f t="shared" si="23"/>
        <v>3.5358571428571427E-2</v>
      </c>
      <c r="M92" s="35">
        <f t="shared" si="23"/>
        <v>6.7585714285714272E-3</v>
      </c>
      <c r="N92">
        <v>0.2258</v>
      </c>
      <c r="O92">
        <v>-3.1399999999999997E-2</v>
      </c>
      <c r="P92">
        <v>-5.1000000000000004E-3</v>
      </c>
      <c r="Q92" s="35">
        <f t="shared" si="24"/>
        <v>5.8321428571428413E-3</v>
      </c>
      <c r="R92" s="35">
        <f t="shared" si="25"/>
        <v>3.5858571428571427E-2</v>
      </c>
      <c r="S92" s="35">
        <f t="shared" si="25"/>
        <v>9.5585714285714267E-3</v>
      </c>
      <c r="T92">
        <v>0.2185</v>
      </c>
      <c r="U92">
        <v>-3.9800000000000002E-2</v>
      </c>
      <c r="V92">
        <v>3.8999999999999998E-3</v>
      </c>
      <c r="W92" s="35">
        <f t="shared" si="26"/>
        <v>2.434142857142868E-2</v>
      </c>
      <c r="X92" s="35">
        <f t="shared" si="27"/>
        <v>4.4258571428571432E-2</v>
      </c>
      <c r="Y92" s="35">
        <f t="shared" si="27"/>
        <v>8.358571428571427E-3</v>
      </c>
      <c r="Z92">
        <v>0.1111</v>
      </c>
      <c r="AA92">
        <v>-3.6499999999999998E-2</v>
      </c>
      <c r="AB92">
        <v>-3.44E-2</v>
      </c>
      <c r="AC92" s="35">
        <f t="shared" si="28"/>
        <v>5.6907142857142295E-3</v>
      </c>
      <c r="AD92" s="35">
        <f t="shared" si="29"/>
        <v>4.0958571428571428E-2</v>
      </c>
      <c r="AE92" s="35">
        <f t="shared" si="29"/>
        <v>3.885857142857143E-2</v>
      </c>
      <c r="AF92">
        <v>0.20319999999999999</v>
      </c>
      <c r="AG92">
        <v>-3.5499999999999997E-2</v>
      </c>
      <c r="AH92">
        <v>3.3999999999999998E-3</v>
      </c>
      <c r="AI92" s="35">
        <f t="shared" si="30"/>
        <v>1.3457142857142834E-3</v>
      </c>
      <c r="AJ92" s="35">
        <f t="shared" si="31"/>
        <v>3.9958571428571427E-2</v>
      </c>
      <c r="AK92" s="35">
        <f t="shared" si="31"/>
        <v>7.8585714285714266E-3</v>
      </c>
      <c r="AL92">
        <v>0.20039999999999999</v>
      </c>
      <c r="AM92">
        <v>3.8999999999999998E-3</v>
      </c>
      <c r="AN92">
        <v>-1.9E-3</v>
      </c>
      <c r="AO92" s="35">
        <f t="shared" si="32"/>
        <v>2.1428571428672161E-6</v>
      </c>
      <c r="AP92" s="35">
        <f t="shared" si="33"/>
        <v>8.358571428571427E-3</v>
      </c>
      <c r="AQ92" s="35">
        <f t="shared" si="33"/>
        <v>2.5585714285714274E-3</v>
      </c>
      <c r="AR92">
        <v>0.17169999999999999</v>
      </c>
      <c r="AS92">
        <v>-8.3000000000000001E-3</v>
      </c>
      <c r="AT92">
        <v>-1.8499999999999999E-2</v>
      </c>
      <c r="AU92" s="35">
        <f t="shared" si="34"/>
        <v>9.0899999999999592E-3</v>
      </c>
      <c r="AV92" s="35">
        <f t="shared" si="35"/>
        <v>1.2758571428571428E-2</v>
      </c>
      <c r="AW92" s="35">
        <f t="shared" si="35"/>
        <v>2.2958571428571425E-2</v>
      </c>
      <c r="AX92">
        <v>0.1736</v>
      </c>
      <c r="AY92">
        <v>-3.1699999999999999E-2</v>
      </c>
      <c r="AZ92">
        <v>6.1999999999999998E-3</v>
      </c>
      <c r="BA92" s="35">
        <f t="shared" si="36"/>
        <v>9.2521428571429032E-3</v>
      </c>
      <c r="BB92" s="35">
        <f t="shared" si="37"/>
        <v>3.6158571428571429E-2</v>
      </c>
      <c r="BC92" s="35">
        <f t="shared" si="37"/>
        <v>1.0658571428571427E-2</v>
      </c>
    </row>
    <row r="93" spans="1:55" ht="15">
      <c r="A93" s="1">
        <v>87</v>
      </c>
      <c r="B93">
        <v>0.21820000000000001</v>
      </c>
      <c r="C93">
        <v>1.8E-3</v>
      </c>
      <c r="D93">
        <v>-2.12E-2</v>
      </c>
      <c r="E93" s="34">
        <f t="shared" si="19"/>
        <v>2.5664285714284418E-3</v>
      </c>
      <c r="F93" s="34">
        <f t="shared" si="20"/>
        <v>2.4709999999999999E-2</v>
      </c>
      <c r="G93" s="34">
        <f t="shared" si="21"/>
        <v>2.5658571428571426E-2</v>
      </c>
      <c r="H93">
        <v>0.17499999999999999</v>
      </c>
      <c r="I93">
        <v>-2.1399999999999999E-2</v>
      </c>
      <c r="J93">
        <v>1.5E-3</v>
      </c>
      <c r="K93" s="35">
        <f t="shared" si="22"/>
        <v>1.6382142857142956E-2</v>
      </c>
      <c r="L93" s="35">
        <f t="shared" si="23"/>
        <v>2.5858571428571425E-2</v>
      </c>
      <c r="M93" s="35">
        <f t="shared" si="23"/>
        <v>5.9585714285714277E-3</v>
      </c>
      <c r="N93">
        <v>0.21940000000000001</v>
      </c>
      <c r="O93">
        <v>-3.0099999999999998E-2</v>
      </c>
      <c r="P93">
        <v>-8.9999999999999993E-3</v>
      </c>
      <c r="Q93" s="35">
        <f t="shared" si="24"/>
        <v>5.6785714285714772E-4</v>
      </c>
      <c r="R93" s="35">
        <f t="shared" si="25"/>
        <v>3.4558571428571425E-2</v>
      </c>
      <c r="S93" s="35">
        <f t="shared" si="25"/>
        <v>1.3458571428571427E-2</v>
      </c>
      <c r="T93">
        <v>0.20530000000000001</v>
      </c>
      <c r="U93">
        <v>-1.61E-2</v>
      </c>
      <c r="V93">
        <v>-7.1000000000000004E-3</v>
      </c>
      <c r="W93" s="35">
        <f t="shared" si="26"/>
        <v>1.1141428571428691E-2</v>
      </c>
      <c r="X93" s="35">
        <f t="shared" si="27"/>
        <v>2.0558571428571426E-2</v>
      </c>
      <c r="Y93" s="35">
        <f t="shared" si="27"/>
        <v>1.1558571428571428E-2</v>
      </c>
      <c r="Z93">
        <v>7.4800000000000005E-2</v>
      </c>
      <c r="AA93">
        <v>-1.9099999999999999E-2</v>
      </c>
      <c r="AB93">
        <v>1.2999999999999999E-2</v>
      </c>
      <c r="AC93" s="35">
        <f t="shared" si="28"/>
        <v>4.1990714285714228E-2</v>
      </c>
      <c r="AD93" s="35">
        <f t="shared" si="29"/>
        <v>2.3558571428571425E-2</v>
      </c>
      <c r="AE93" s="35">
        <f t="shared" si="29"/>
        <v>1.7458571428571427E-2</v>
      </c>
      <c r="AF93">
        <v>0.19869999999999999</v>
      </c>
      <c r="AG93">
        <v>-1.8499999999999999E-2</v>
      </c>
      <c r="AH93">
        <v>1.09E-2</v>
      </c>
      <c r="AI93" s="35">
        <f t="shared" si="30"/>
        <v>3.1542857142857206E-3</v>
      </c>
      <c r="AJ93" s="35">
        <f t="shared" si="31"/>
        <v>2.2958571428571425E-2</v>
      </c>
      <c r="AK93" s="35">
        <f t="shared" si="31"/>
        <v>1.5358571428571426E-2</v>
      </c>
      <c r="AL93">
        <v>0.214</v>
      </c>
      <c r="AM93">
        <v>1.9E-3</v>
      </c>
      <c r="AN93">
        <v>-8.6999999999999994E-3</v>
      </c>
      <c r="AO93" s="35">
        <f t="shared" si="32"/>
        <v>1.3597857142857134E-2</v>
      </c>
      <c r="AP93" s="35">
        <f t="shared" si="33"/>
        <v>6.358571428571427E-3</v>
      </c>
      <c r="AQ93" s="35">
        <f t="shared" si="33"/>
        <v>1.3158571428571426E-2</v>
      </c>
      <c r="AR93">
        <v>0.15409999999999999</v>
      </c>
      <c r="AS93">
        <v>-1.3100000000000001E-2</v>
      </c>
      <c r="AT93">
        <v>-1.26E-2</v>
      </c>
      <c r="AU93" s="35">
        <f t="shared" si="34"/>
        <v>8.5100000000000453E-3</v>
      </c>
      <c r="AV93" s="35">
        <f t="shared" si="35"/>
        <v>1.7558571428571427E-2</v>
      </c>
      <c r="AW93" s="35">
        <f t="shared" si="35"/>
        <v>1.7058571428571426E-2</v>
      </c>
      <c r="AX93">
        <v>0.1772</v>
      </c>
      <c r="AY93">
        <v>1.2500000000000001E-2</v>
      </c>
      <c r="AZ93">
        <v>6.1000000000000004E-3</v>
      </c>
      <c r="BA93" s="35">
        <f t="shared" si="36"/>
        <v>1.2852142857142895E-2</v>
      </c>
      <c r="BB93" s="35">
        <f t="shared" si="37"/>
        <v>1.6958571428571427E-2</v>
      </c>
      <c r="BC93" s="35">
        <f t="shared" si="37"/>
        <v>1.0558571428571428E-2</v>
      </c>
    </row>
    <row r="94" spans="1:55" ht="15">
      <c r="A94" s="1">
        <v>88</v>
      </c>
      <c r="B94">
        <v>0.21199999999999999</v>
      </c>
      <c r="C94">
        <v>-9.9000000000000008E-3</v>
      </c>
      <c r="D94">
        <v>-2.53E-2</v>
      </c>
      <c r="E94" s="34">
        <f t="shared" si="19"/>
        <v>3.6335714285715692E-3</v>
      </c>
      <c r="F94" s="34">
        <f t="shared" si="20"/>
        <v>1.3009999999999999E-2</v>
      </c>
      <c r="G94" s="34">
        <f t="shared" si="21"/>
        <v>2.9758571428571426E-2</v>
      </c>
      <c r="H94">
        <v>0.16969999999999999</v>
      </c>
      <c r="I94">
        <v>-2.93E-2</v>
      </c>
      <c r="J94">
        <v>8.9999999999999993E-3</v>
      </c>
      <c r="K94" s="35">
        <f t="shared" si="22"/>
        <v>2.1682142857142955E-2</v>
      </c>
      <c r="L94" s="35">
        <f t="shared" si="23"/>
        <v>3.3758571428571429E-2</v>
      </c>
      <c r="M94" s="35">
        <f t="shared" si="23"/>
        <v>1.3458571428571427E-2</v>
      </c>
      <c r="N94">
        <v>0.21729999999999999</v>
      </c>
      <c r="O94">
        <v>-2.5100000000000001E-2</v>
      </c>
      <c r="P94">
        <v>-9.4999999999999998E-3</v>
      </c>
      <c r="Q94" s="35">
        <f t="shared" si="24"/>
        <v>2.6678571428571662E-3</v>
      </c>
      <c r="R94" s="35">
        <f t="shared" si="25"/>
        <v>2.9558571428571427E-2</v>
      </c>
      <c r="S94" s="35">
        <f t="shared" si="25"/>
        <v>1.3958571428571428E-2</v>
      </c>
      <c r="T94">
        <v>0.1915</v>
      </c>
      <c r="U94">
        <v>-1.9099999999999999E-2</v>
      </c>
      <c r="V94">
        <v>-5.8999999999999999E-3</v>
      </c>
      <c r="W94" s="35">
        <f t="shared" si="26"/>
        <v>2.6585714285713158E-3</v>
      </c>
      <c r="X94" s="35">
        <f t="shared" si="27"/>
        <v>2.3558571428571425E-2</v>
      </c>
      <c r="Y94" s="35">
        <f t="shared" si="27"/>
        <v>1.0358571428571427E-2</v>
      </c>
      <c r="Z94">
        <v>9.3600000000000003E-2</v>
      </c>
      <c r="AA94">
        <v>-1.9900000000000001E-2</v>
      </c>
      <c r="AB94">
        <v>2.24E-2</v>
      </c>
      <c r="AC94" s="35">
        <f t="shared" si="28"/>
        <v>2.3190714285714231E-2</v>
      </c>
      <c r="AD94" s="35">
        <f t="shared" si="29"/>
        <v>2.4358571428571427E-2</v>
      </c>
      <c r="AE94" s="35">
        <f t="shared" si="29"/>
        <v>2.6858571428571426E-2</v>
      </c>
      <c r="AF94">
        <v>0.1804</v>
      </c>
      <c r="AG94">
        <v>-2.3400000000000001E-2</v>
      </c>
      <c r="AH94">
        <v>8.0000000000000004E-4</v>
      </c>
      <c r="AI94" s="35">
        <f t="shared" si="30"/>
        <v>2.1454285714285704E-2</v>
      </c>
      <c r="AJ94" s="35">
        <f t="shared" si="31"/>
        <v>2.7858571428571427E-2</v>
      </c>
      <c r="AK94" s="35">
        <f t="shared" si="31"/>
        <v>5.2585714285714276E-3</v>
      </c>
      <c r="AL94">
        <v>0.20349999999999999</v>
      </c>
      <c r="AM94">
        <v>1.6299999999999999E-2</v>
      </c>
      <c r="AN94">
        <v>-5.1000000000000004E-3</v>
      </c>
      <c r="AO94" s="35">
        <f t="shared" si="32"/>
        <v>3.0978571428571244E-3</v>
      </c>
      <c r="AP94" s="35">
        <f t="shared" si="33"/>
        <v>2.0758571428571425E-2</v>
      </c>
      <c r="AQ94" s="35">
        <f t="shared" si="33"/>
        <v>9.5585714285714267E-3</v>
      </c>
      <c r="AR94">
        <v>0.17810000000000001</v>
      </c>
      <c r="AS94">
        <v>2.3999999999999998E-3</v>
      </c>
      <c r="AT94">
        <v>3.4099999999999998E-2</v>
      </c>
      <c r="AU94" s="35">
        <f t="shared" si="34"/>
        <v>1.5489999999999976E-2</v>
      </c>
      <c r="AV94" s="35">
        <f t="shared" si="35"/>
        <v>6.8585714285714274E-3</v>
      </c>
      <c r="AW94" s="35">
        <f t="shared" si="35"/>
        <v>3.8558571428571428E-2</v>
      </c>
      <c r="AX94">
        <v>0.15890000000000001</v>
      </c>
      <c r="AY94">
        <v>-4.1099999999999998E-2</v>
      </c>
      <c r="AZ94">
        <v>7.1000000000000004E-3</v>
      </c>
      <c r="BA94" s="35">
        <f t="shared" si="36"/>
        <v>5.4478571428570877E-3</v>
      </c>
      <c r="BB94" s="35">
        <f t="shared" si="37"/>
        <v>4.5558571428571427E-2</v>
      </c>
      <c r="BC94" s="35">
        <f t="shared" si="37"/>
        <v>1.1558571428571428E-2</v>
      </c>
    </row>
    <row r="95" spans="1:55" ht="15">
      <c r="A95" s="1">
        <v>89</v>
      </c>
      <c r="B95">
        <v>0.2089</v>
      </c>
      <c r="C95">
        <v>-9.4000000000000004E-3</v>
      </c>
      <c r="D95">
        <v>-1.6999999999999999E-3</v>
      </c>
      <c r="E95" s="34">
        <f t="shared" si="19"/>
        <v>6.7335714285715609E-3</v>
      </c>
      <c r="F95" s="34">
        <f t="shared" si="20"/>
        <v>1.3509999999999999E-2</v>
      </c>
      <c r="G95" s="34">
        <f t="shared" si="21"/>
        <v>2.7585714285714271E-3</v>
      </c>
      <c r="H95">
        <v>0.18790000000000001</v>
      </c>
      <c r="I95">
        <v>-2.69E-2</v>
      </c>
      <c r="J95">
        <v>-1.41E-2</v>
      </c>
      <c r="K95" s="35">
        <f t="shared" si="22"/>
        <v>3.4821428571429336E-3</v>
      </c>
      <c r="L95" s="35">
        <f t="shared" si="23"/>
        <v>3.135857142857143E-2</v>
      </c>
      <c r="M95" s="35">
        <f t="shared" si="23"/>
        <v>1.8558571428571428E-2</v>
      </c>
      <c r="N95">
        <v>0.21840000000000001</v>
      </c>
      <c r="O95">
        <v>-1.9099999999999999E-2</v>
      </c>
      <c r="P95">
        <v>-1.2699999999999999E-2</v>
      </c>
      <c r="Q95" s="35">
        <f t="shared" si="24"/>
        <v>1.5678571428571486E-3</v>
      </c>
      <c r="R95" s="35">
        <f t="shared" si="25"/>
        <v>2.3558571428571425E-2</v>
      </c>
      <c r="S95" s="35">
        <f t="shared" si="25"/>
        <v>1.7158571428571426E-2</v>
      </c>
      <c r="T95">
        <v>0.2069</v>
      </c>
      <c r="U95">
        <v>1.03E-2</v>
      </c>
      <c r="V95">
        <v>-1.0999999999999999E-2</v>
      </c>
      <c r="W95" s="35">
        <f t="shared" si="26"/>
        <v>1.2741428571428681E-2</v>
      </c>
      <c r="X95" s="35">
        <f t="shared" si="27"/>
        <v>1.4758571428571426E-2</v>
      </c>
      <c r="Y95" s="35">
        <f t="shared" si="27"/>
        <v>1.5458571428571426E-2</v>
      </c>
      <c r="Z95">
        <v>0.1231</v>
      </c>
      <c r="AA95">
        <v>-2.7199999999999998E-2</v>
      </c>
      <c r="AB95">
        <v>2.5999999999999999E-2</v>
      </c>
      <c r="AC95" s="35">
        <f t="shared" si="28"/>
        <v>6.3092857142857672E-3</v>
      </c>
      <c r="AD95" s="35">
        <f t="shared" si="29"/>
        <v>3.1658571428571425E-2</v>
      </c>
      <c r="AE95" s="35">
        <f t="shared" si="29"/>
        <v>3.0458571428571425E-2</v>
      </c>
      <c r="AF95">
        <v>0.19520000000000001</v>
      </c>
      <c r="AG95">
        <v>-7.3000000000000001E-3</v>
      </c>
      <c r="AH95">
        <v>-1.32E-2</v>
      </c>
      <c r="AI95" s="35">
        <f t="shared" si="30"/>
        <v>6.6542857142856959E-3</v>
      </c>
      <c r="AJ95" s="35">
        <f t="shared" si="31"/>
        <v>1.1758571428571427E-2</v>
      </c>
      <c r="AK95" s="35">
        <f t="shared" si="31"/>
        <v>1.7658571428571426E-2</v>
      </c>
      <c r="AL95">
        <v>0.20810000000000001</v>
      </c>
      <c r="AM95">
        <v>1.1599999999999999E-2</v>
      </c>
      <c r="AN95">
        <v>1.03E-2</v>
      </c>
      <c r="AO95" s="35">
        <f t="shared" si="32"/>
        <v>7.6978571428571452E-3</v>
      </c>
      <c r="AP95" s="35">
        <f t="shared" si="33"/>
        <v>1.6058571428571426E-2</v>
      </c>
      <c r="AQ95" s="35">
        <f t="shared" si="33"/>
        <v>1.4758571428571426E-2</v>
      </c>
      <c r="AR95">
        <v>0.15670000000000001</v>
      </c>
      <c r="AS95">
        <v>-5.7299999999999997E-2</v>
      </c>
      <c r="AT95">
        <v>-2.5000000000000001E-3</v>
      </c>
      <c r="AU95" s="35">
        <f t="shared" si="34"/>
        <v>5.9100000000000263E-3</v>
      </c>
      <c r="AV95" s="35">
        <f t="shared" si="35"/>
        <v>6.1758571428571427E-2</v>
      </c>
      <c r="AW95" s="35">
        <f t="shared" si="35"/>
        <v>1.9585714285714271E-3</v>
      </c>
      <c r="AX95">
        <v>0.18459999999999999</v>
      </c>
      <c r="AY95">
        <v>-6.4000000000000003E-3</v>
      </c>
      <c r="AZ95">
        <v>7.9000000000000008E-3</v>
      </c>
      <c r="BA95" s="35">
        <f t="shared" si="36"/>
        <v>2.0252142857142885E-2</v>
      </c>
      <c r="BB95" s="35">
        <f t="shared" si="37"/>
        <v>1.0858571428571428E-2</v>
      </c>
      <c r="BC95" s="35">
        <f t="shared" si="37"/>
        <v>1.2358571428571427E-2</v>
      </c>
    </row>
    <row r="96" spans="1:55" ht="15">
      <c r="A96" s="1">
        <v>90</v>
      </c>
      <c r="B96">
        <v>0.21390000000000001</v>
      </c>
      <c r="C96">
        <v>-1.11E-2</v>
      </c>
      <c r="D96">
        <v>-8.0000000000000002E-3</v>
      </c>
      <c r="E96" s="34">
        <f t="shared" si="19"/>
        <v>1.7335714285715564E-3</v>
      </c>
      <c r="F96" s="34">
        <f t="shared" si="20"/>
        <v>1.1809999999999999E-2</v>
      </c>
      <c r="G96" s="34">
        <f t="shared" si="21"/>
        <v>1.2458571428571426E-2</v>
      </c>
      <c r="H96">
        <v>0.21679999999999999</v>
      </c>
      <c r="I96">
        <v>-1.8599999999999998E-2</v>
      </c>
      <c r="J96">
        <v>-3.8999999999999998E-3</v>
      </c>
      <c r="K96" s="35">
        <f t="shared" si="22"/>
        <v>2.5417857142857048E-2</v>
      </c>
      <c r="L96" s="35">
        <f t="shared" si="23"/>
        <v>2.3058571428571425E-2</v>
      </c>
      <c r="M96" s="35">
        <f t="shared" si="23"/>
        <v>5.5857142857142737E-4</v>
      </c>
      <c r="N96">
        <v>0.21379999999999999</v>
      </c>
      <c r="O96">
        <v>-1.4E-2</v>
      </c>
      <c r="P96">
        <v>-1.2500000000000001E-2</v>
      </c>
      <c r="Q96" s="35">
        <f t="shared" si="24"/>
        <v>6.1678571428571694E-3</v>
      </c>
      <c r="R96" s="35">
        <f t="shared" si="25"/>
        <v>1.8458571428571428E-2</v>
      </c>
      <c r="S96" s="35">
        <f t="shared" si="25"/>
        <v>1.6958571428571427E-2</v>
      </c>
      <c r="T96">
        <v>0.2079</v>
      </c>
      <c r="U96">
        <v>-1.9800000000000002E-2</v>
      </c>
      <c r="V96">
        <v>9.2999999999999992E-3</v>
      </c>
      <c r="W96" s="35">
        <f t="shared" si="26"/>
        <v>1.3741428571428682E-2</v>
      </c>
      <c r="X96" s="35">
        <f t="shared" si="27"/>
        <v>2.4258571428571428E-2</v>
      </c>
      <c r="Y96" s="35">
        <f t="shared" si="27"/>
        <v>1.3758571428571426E-2</v>
      </c>
      <c r="Z96">
        <v>0.1108</v>
      </c>
      <c r="AA96">
        <v>-1.4200000000000001E-2</v>
      </c>
      <c r="AB96">
        <v>1.83E-2</v>
      </c>
      <c r="AC96" s="35">
        <f t="shared" si="28"/>
        <v>5.9907142857142381E-3</v>
      </c>
      <c r="AD96" s="35">
        <f t="shared" si="29"/>
        <v>1.8658571428571427E-2</v>
      </c>
      <c r="AE96" s="35">
        <f t="shared" si="29"/>
        <v>2.2758571428571427E-2</v>
      </c>
      <c r="AF96">
        <v>0.1956</v>
      </c>
      <c r="AG96">
        <v>-5.4999999999999997E-3</v>
      </c>
      <c r="AH96">
        <v>-2.7400000000000001E-2</v>
      </c>
      <c r="AI96" s="35">
        <f t="shared" si="30"/>
        <v>6.2542857142857122E-3</v>
      </c>
      <c r="AJ96" s="35">
        <f t="shared" si="31"/>
        <v>9.9585714285714277E-3</v>
      </c>
      <c r="AK96" s="35">
        <f t="shared" si="31"/>
        <v>3.1858571428571431E-2</v>
      </c>
      <c r="AL96">
        <v>0.2228</v>
      </c>
      <c r="AM96">
        <v>1.14E-2</v>
      </c>
      <c r="AN96">
        <v>-3.3E-3</v>
      </c>
      <c r="AO96" s="35">
        <f t="shared" si="32"/>
        <v>2.2397857142857136E-2</v>
      </c>
      <c r="AP96" s="35">
        <f t="shared" si="33"/>
        <v>1.5858571428571427E-2</v>
      </c>
      <c r="AQ96" s="35">
        <f t="shared" si="33"/>
        <v>1.1585714285714272E-3</v>
      </c>
      <c r="AR96">
        <v>0.14610000000000001</v>
      </c>
      <c r="AS96">
        <v>-2.63E-2</v>
      </c>
      <c r="AT96">
        <v>-1.1299999999999999E-2</v>
      </c>
      <c r="AU96" s="35">
        <f t="shared" si="34"/>
        <v>1.6510000000000025E-2</v>
      </c>
      <c r="AV96" s="35">
        <f t="shared" si="35"/>
        <v>3.0758571428571427E-2</v>
      </c>
      <c r="AW96" s="35">
        <f t="shared" si="35"/>
        <v>1.5758571428571427E-2</v>
      </c>
      <c r="AX96">
        <v>0.17219999999999999</v>
      </c>
      <c r="AY96">
        <v>-1.06E-2</v>
      </c>
      <c r="AZ96">
        <v>-8.2000000000000007E-3</v>
      </c>
      <c r="BA96" s="35">
        <f t="shared" si="36"/>
        <v>7.8521428571428908E-3</v>
      </c>
      <c r="BB96" s="35">
        <f t="shared" si="37"/>
        <v>1.5058571428571428E-2</v>
      </c>
      <c r="BC96" s="35">
        <f t="shared" si="37"/>
        <v>1.2658571428571429E-2</v>
      </c>
    </row>
    <row r="97" spans="1:55" ht="15">
      <c r="A97" s="1">
        <v>91</v>
      </c>
      <c r="B97">
        <v>0.20810000000000001</v>
      </c>
      <c r="C97">
        <v>2.7000000000000001E-3</v>
      </c>
      <c r="D97">
        <v>-1.35E-2</v>
      </c>
      <c r="E97" s="34">
        <f t="shared" si="19"/>
        <v>7.533571428571556E-3</v>
      </c>
      <c r="F97" s="34">
        <f t="shared" si="20"/>
        <v>2.5610000000000001E-2</v>
      </c>
      <c r="G97" s="34">
        <f t="shared" si="21"/>
        <v>1.7958571428571428E-2</v>
      </c>
      <c r="H97">
        <v>0.2157</v>
      </c>
      <c r="I97">
        <v>-2.0199999999999999E-2</v>
      </c>
      <c r="J97">
        <v>2.8999999999999998E-3</v>
      </c>
      <c r="K97" s="35">
        <f t="shared" si="22"/>
        <v>2.4317857142857058E-2</v>
      </c>
      <c r="L97" s="35">
        <f t="shared" si="23"/>
        <v>2.4658571428571426E-2</v>
      </c>
      <c r="M97" s="35">
        <f t="shared" si="23"/>
        <v>7.358571428571427E-3</v>
      </c>
      <c r="N97">
        <v>0.21740000000000001</v>
      </c>
      <c r="O97">
        <v>-2.4299999999999999E-2</v>
      </c>
      <c r="P97">
        <v>-3.2000000000000002E-3</v>
      </c>
      <c r="Q97" s="35">
        <f t="shared" si="24"/>
        <v>2.5678571428571495E-3</v>
      </c>
      <c r="R97" s="35">
        <f t="shared" si="25"/>
        <v>2.8758571428571425E-2</v>
      </c>
      <c r="S97" s="35">
        <f t="shared" si="25"/>
        <v>1.258571428571427E-3</v>
      </c>
      <c r="T97">
        <v>0.19389999999999999</v>
      </c>
      <c r="U97">
        <v>-1.9699999999999999E-2</v>
      </c>
      <c r="V97">
        <v>1.1900000000000001E-2</v>
      </c>
      <c r="W97" s="35">
        <f t="shared" si="26"/>
        <v>2.5857142857133031E-4</v>
      </c>
      <c r="X97" s="35">
        <f t="shared" si="27"/>
        <v>2.4158571428571425E-2</v>
      </c>
      <c r="Y97" s="35">
        <f t="shared" si="27"/>
        <v>1.6358571428571427E-2</v>
      </c>
      <c r="Z97">
        <v>0.13600000000000001</v>
      </c>
      <c r="AA97">
        <v>2.6800000000000001E-2</v>
      </c>
      <c r="AB97">
        <v>2.7799999999999998E-2</v>
      </c>
      <c r="AC97" s="35">
        <f t="shared" si="28"/>
        <v>1.9209285714285776E-2</v>
      </c>
      <c r="AD97" s="35">
        <f t="shared" si="29"/>
        <v>3.1258571428571427E-2</v>
      </c>
      <c r="AE97" s="35">
        <f t="shared" si="29"/>
        <v>3.2258571428571428E-2</v>
      </c>
      <c r="AF97">
        <v>0.19120000000000001</v>
      </c>
      <c r="AG97">
        <v>-3.5799999999999998E-2</v>
      </c>
      <c r="AH97">
        <v>1.1000000000000001E-3</v>
      </c>
      <c r="AI97" s="35">
        <f t="shared" si="30"/>
        <v>1.0654285714285699E-2</v>
      </c>
      <c r="AJ97" s="35">
        <f t="shared" si="31"/>
        <v>4.0258571428571428E-2</v>
      </c>
      <c r="AK97" s="35">
        <f t="shared" si="31"/>
        <v>5.5585714285714275E-3</v>
      </c>
      <c r="AL97">
        <v>0.19950000000000001</v>
      </c>
      <c r="AM97">
        <v>-7.6E-3</v>
      </c>
      <c r="AN97">
        <v>-1.5E-3</v>
      </c>
      <c r="AO97" s="35">
        <f t="shared" si="32"/>
        <v>9.0214285714285136E-4</v>
      </c>
      <c r="AP97" s="35">
        <f t="shared" si="33"/>
        <v>1.2058571428571427E-2</v>
      </c>
      <c r="AQ97" s="35">
        <f t="shared" si="33"/>
        <v>2.9585714285714272E-3</v>
      </c>
      <c r="AR97">
        <v>0.12709999999999999</v>
      </c>
      <c r="AS97">
        <v>2.1999999999999999E-2</v>
      </c>
      <c r="AT97">
        <v>-4.0000000000000002E-4</v>
      </c>
      <c r="AU97" s="35">
        <f t="shared" si="34"/>
        <v>3.5510000000000042E-2</v>
      </c>
      <c r="AV97" s="35">
        <f t="shared" si="35"/>
        <v>2.6458571428571425E-2</v>
      </c>
      <c r="AW97" s="35">
        <f t="shared" si="35"/>
        <v>4.058571428571427E-3</v>
      </c>
      <c r="AX97">
        <v>0.16930000000000001</v>
      </c>
      <c r="AY97">
        <v>-2.86E-2</v>
      </c>
      <c r="AZ97">
        <v>6.7999999999999996E-3</v>
      </c>
      <c r="BA97" s="35">
        <f t="shared" si="36"/>
        <v>4.9521428571429049E-3</v>
      </c>
      <c r="BB97" s="35">
        <f t="shared" si="37"/>
        <v>3.305857142857143E-2</v>
      </c>
      <c r="BC97" s="35">
        <f t="shared" si="37"/>
        <v>1.1258571428571427E-2</v>
      </c>
    </row>
    <row r="98" spans="1:55" ht="15">
      <c r="A98" s="1">
        <v>92</v>
      </c>
      <c r="B98">
        <v>0.21379999999999999</v>
      </c>
      <c r="C98">
        <v>-9.4000000000000004E-3</v>
      </c>
      <c r="D98">
        <v>-1.17E-2</v>
      </c>
      <c r="E98" s="34">
        <f t="shared" si="19"/>
        <v>1.8335714285715732E-3</v>
      </c>
      <c r="F98" s="34">
        <f t="shared" si="20"/>
        <v>1.3509999999999999E-2</v>
      </c>
      <c r="G98" s="34">
        <f t="shared" si="21"/>
        <v>1.6158571428571428E-2</v>
      </c>
      <c r="H98">
        <v>0.21010000000000001</v>
      </c>
      <c r="I98">
        <v>1.3299999999999999E-2</v>
      </c>
      <c r="J98">
        <v>2.4400000000000002E-2</v>
      </c>
      <c r="K98" s="35">
        <f t="shared" si="22"/>
        <v>1.8717857142857064E-2</v>
      </c>
      <c r="L98" s="35">
        <f t="shared" si="23"/>
        <v>1.7758571428571426E-2</v>
      </c>
      <c r="M98" s="35">
        <f t="shared" si="23"/>
        <v>2.8858571428571428E-2</v>
      </c>
      <c r="N98">
        <v>0.22339999999999999</v>
      </c>
      <c r="O98">
        <v>-1.95E-2</v>
      </c>
      <c r="P98">
        <v>1.1999999999999999E-3</v>
      </c>
      <c r="Q98" s="35">
        <f t="shared" si="24"/>
        <v>3.4321428571428281E-3</v>
      </c>
      <c r="R98" s="35">
        <f t="shared" si="25"/>
        <v>2.3958571428571426E-2</v>
      </c>
      <c r="S98" s="35">
        <f t="shared" si="25"/>
        <v>5.6585714285714269E-3</v>
      </c>
      <c r="T98">
        <v>0.19489999999999999</v>
      </c>
      <c r="U98">
        <v>-1.3899999999999999E-2</v>
      </c>
      <c r="V98">
        <v>-1.5E-3</v>
      </c>
      <c r="W98" s="35">
        <f t="shared" si="26"/>
        <v>7.4142857142867058E-4</v>
      </c>
      <c r="X98" s="35">
        <f t="shared" si="27"/>
        <v>1.8358571428571425E-2</v>
      </c>
      <c r="Y98" s="35">
        <f t="shared" si="27"/>
        <v>2.9585714285714272E-3</v>
      </c>
      <c r="Z98">
        <v>0.13400000000000001</v>
      </c>
      <c r="AA98">
        <v>8.6999999999999994E-3</v>
      </c>
      <c r="AB98">
        <v>9.4999999999999998E-3</v>
      </c>
      <c r="AC98" s="35">
        <f t="shared" si="28"/>
        <v>1.7209285714285774E-2</v>
      </c>
      <c r="AD98" s="35">
        <f t="shared" si="29"/>
        <v>1.3158571428571426E-2</v>
      </c>
      <c r="AE98" s="35">
        <f t="shared" si="29"/>
        <v>1.3958571428571428E-2</v>
      </c>
      <c r="AF98">
        <v>0.19270000000000001</v>
      </c>
      <c r="AG98">
        <v>2.2000000000000001E-3</v>
      </c>
      <c r="AH98">
        <v>-3.3E-3</v>
      </c>
      <c r="AI98" s="35">
        <f t="shared" si="30"/>
        <v>9.1542857142856982E-3</v>
      </c>
      <c r="AJ98" s="35">
        <f t="shared" si="31"/>
        <v>6.6585714285714269E-3</v>
      </c>
      <c r="AK98" s="35">
        <f t="shared" si="31"/>
        <v>1.1585714285714272E-3</v>
      </c>
      <c r="AL98">
        <v>0.1875</v>
      </c>
      <c r="AM98">
        <v>1.5800000000000002E-2</v>
      </c>
      <c r="AN98">
        <v>1.2999999999999999E-3</v>
      </c>
      <c r="AO98" s="35">
        <f t="shared" si="32"/>
        <v>1.2902142857142862E-2</v>
      </c>
      <c r="AP98" s="35">
        <f t="shared" si="33"/>
        <v>2.0258571428571428E-2</v>
      </c>
      <c r="AQ98" s="35">
        <f t="shared" si="33"/>
        <v>5.7585714285714271E-3</v>
      </c>
      <c r="AR98">
        <v>0.14369999999999999</v>
      </c>
      <c r="AS98">
        <v>-6.0000000000000001E-3</v>
      </c>
      <c r="AT98">
        <v>-6.9999999999999999E-4</v>
      </c>
      <c r="AU98" s="35">
        <f t="shared" si="34"/>
        <v>1.8910000000000038E-2</v>
      </c>
      <c r="AV98" s="35">
        <f t="shared" si="35"/>
        <v>1.0458571428571428E-2</v>
      </c>
      <c r="AW98" s="35">
        <f t="shared" si="35"/>
        <v>3.7585714285714271E-3</v>
      </c>
      <c r="AX98">
        <v>0.18479999999999999</v>
      </c>
      <c r="AY98">
        <v>9.1000000000000004E-3</v>
      </c>
      <c r="AZ98">
        <v>0.02</v>
      </c>
      <c r="BA98" s="35">
        <f t="shared" si="36"/>
        <v>2.0452142857142891E-2</v>
      </c>
      <c r="BB98" s="35">
        <f t="shared" si="37"/>
        <v>1.3558571428571427E-2</v>
      </c>
      <c r="BC98" s="35">
        <f t="shared" si="37"/>
        <v>2.4458571428571427E-2</v>
      </c>
    </row>
    <row r="99" spans="1:55" ht="15">
      <c r="A99" s="1">
        <v>93</v>
      </c>
      <c r="B99">
        <v>0.21340000000000001</v>
      </c>
      <c r="C99">
        <v>-1.52E-2</v>
      </c>
      <c r="D99">
        <v>-1.3899999999999999E-2</v>
      </c>
      <c r="E99" s="34">
        <f t="shared" si="19"/>
        <v>2.2335714285715569E-3</v>
      </c>
      <c r="F99" s="34">
        <f t="shared" si="20"/>
        <v>7.7099999999999998E-3</v>
      </c>
      <c r="G99" s="34">
        <f t="shared" si="21"/>
        <v>1.8358571428571425E-2</v>
      </c>
      <c r="H99">
        <v>0.23180000000000001</v>
      </c>
      <c r="I99">
        <v>-2.1100000000000001E-2</v>
      </c>
      <c r="J99">
        <v>-1.38E-2</v>
      </c>
      <c r="K99" s="35">
        <f t="shared" si="22"/>
        <v>4.0417857142857061E-2</v>
      </c>
      <c r="L99" s="35">
        <f t="shared" si="23"/>
        <v>2.5558571428571427E-2</v>
      </c>
      <c r="M99" s="35">
        <f t="shared" si="23"/>
        <v>1.8258571428571426E-2</v>
      </c>
      <c r="N99">
        <v>0.22800000000000001</v>
      </c>
      <c r="O99">
        <v>-1.14E-2</v>
      </c>
      <c r="P99">
        <v>1.8E-3</v>
      </c>
      <c r="Q99" s="35">
        <f t="shared" si="24"/>
        <v>8.0321428571428488E-3</v>
      </c>
      <c r="R99" s="35">
        <f t="shared" si="25"/>
        <v>1.5858571428571427E-2</v>
      </c>
      <c r="S99" s="35">
        <f t="shared" si="25"/>
        <v>6.2585714285714276E-3</v>
      </c>
      <c r="T99">
        <v>0.1968</v>
      </c>
      <c r="U99">
        <v>-1.5900000000000001E-2</v>
      </c>
      <c r="V99">
        <v>-1.5E-3</v>
      </c>
      <c r="W99" s="35">
        <f t="shared" si="26"/>
        <v>2.6414285714286834E-3</v>
      </c>
      <c r="X99" s="35">
        <f t="shared" si="27"/>
        <v>2.0358571428571427E-2</v>
      </c>
      <c r="Y99" s="35">
        <f t="shared" si="27"/>
        <v>2.9585714285714272E-3</v>
      </c>
      <c r="Z99">
        <v>0.1149</v>
      </c>
      <c r="AA99">
        <v>2.24E-2</v>
      </c>
      <c r="AB99">
        <v>8.5000000000000006E-3</v>
      </c>
      <c r="AC99" s="35">
        <f t="shared" si="28"/>
        <v>1.8907142857142317E-3</v>
      </c>
      <c r="AD99" s="35">
        <f t="shared" si="29"/>
        <v>2.6858571428571426E-2</v>
      </c>
      <c r="AE99" s="35">
        <f t="shared" si="29"/>
        <v>1.2958571428571427E-2</v>
      </c>
      <c r="AF99">
        <v>0.1835</v>
      </c>
      <c r="AG99">
        <v>-1.5599999999999999E-2</v>
      </c>
      <c r="AH99">
        <v>-1.1999999999999999E-3</v>
      </c>
      <c r="AI99" s="35">
        <f t="shared" si="30"/>
        <v>1.8354285714285712E-2</v>
      </c>
      <c r="AJ99" s="35">
        <f t="shared" si="31"/>
        <v>2.0058571428571426E-2</v>
      </c>
      <c r="AK99" s="35">
        <f t="shared" si="31"/>
        <v>3.2585714285714275E-3</v>
      </c>
      <c r="AL99">
        <v>0.2051</v>
      </c>
      <c r="AM99">
        <v>1.3100000000000001E-2</v>
      </c>
      <c r="AN99">
        <v>-2.8E-3</v>
      </c>
      <c r="AO99" s="35">
        <f t="shared" si="32"/>
        <v>4.6978571428571425E-3</v>
      </c>
      <c r="AP99" s="35">
        <f t="shared" si="33"/>
        <v>1.7558571428571427E-2</v>
      </c>
      <c r="AQ99" s="35">
        <f t="shared" si="33"/>
        <v>1.6585714285714272E-3</v>
      </c>
      <c r="AR99">
        <v>0.18049999999999999</v>
      </c>
      <c r="AS99">
        <v>-2.41E-2</v>
      </c>
      <c r="AT99">
        <v>2.9999999999999997E-4</v>
      </c>
      <c r="AU99" s="35">
        <f t="shared" si="34"/>
        <v>1.7889999999999961E-2</v>
      </c>
      <c r="AV99" s="35">
        <f t="shared" si="35"/>
        <v>2.8558571428571426E-2</v>
      </c>
      <c r="AW99" s="35">
        <f t="shared" si="35"/>
        <v>4.7585714285714271E-3</v>
      </c>
      <c r="AX99">
        <v>0.1804</v>
      </c>
      <c r="AY99">
        <v>-2.0199999999999999E-2</v>
      </c>
      <c r="AZ99">
        <v>6.6E-3</v>
      </c>
      <c r="BA99" s="35">
        <f t="shared" si="36"/>
        <v>1.6052142857142904E-2</v>
      </c>
      <c r="BB99" s="35">
        <f t="shared" si="37"/>
        <v>2.4658571428571426E-2</v>
      </c>
      <c r="BC99" s="35">
        <f t="shared" si="37"/>
        <v>1.1058571428571428E-2</v>
      </c>
    </row>
    <row r="100" spans="1:55" ht="15">
      <c r="A100" s="1">
        <v>94</v>
      </c>
      <c r="B100">
        <v>0.2069</v>
      </c>
      <c r="C100">
        <v>-1.43E-2</v>
      </c>
      <c r="D100">
        <v>-1.5299999999999999E-2</v>
      </c>
      <c r="E100" s="34">
        <f t="shared" si="19"/>
        <v>8.7335714285715627E-3</v>
      </c>
      <c r="F100" s="34">
        <f t="shared" si="20"/>
        <v>8.6099999999999996E-3</v>
      </c>
      <c r="G100" s="34">
        <f t="shared" si="21"/>
        <v>1.9758571428571427E-2</v>
      </c>
      <c r="H100">
        <v>0.24929999999999999</v>
      </c>
      <c r="I100">
        <v>-9.2999999999999992E-3</v>
      </c>
      <c r="J100">
        <v>2.1499999999999998E-2</v>
      </c>
      <c r="K100" s="35">
        <f t="shared" si="22"/>
        <v>5.7917857142857049E-2</v>
      </c>
      <c r="L100" s="35">
        <f t="shared" si="23"/>
        <v>1.3758571428571426E-2</v>
      </c>
      <c r="M100" s="35">
        <f t="shared" si="23"/>
        <v>2.5958571428571425E-2</v>
      </c>
      <c r="N100">
        <v>0.22439999999999999</v>
      </c>
      <c r="O100">
        <v>-1.44E-2</v>
      </c>
      <c r="P100">
        <v>-2.8E-3</v>
      </c>
      <c r="Q100" s="35">
        <f t="shared" si="24"/>
        <v>4.432142857142829E-3</v>
      </c>
      <c r="R100" s="35">
        <f t="shared" si="25"/>
        <v>1.8858571428571426E-2</v>
      </c>
      <c r="S100" s="35">
        <f t="shared" si="25"/>
        <v>1.6585714285714272E-3</v>
      </c>
      <c r="T100">
        <v>0.20250000000000001</v>
      </c>
      <c r="U100">
        <v>-1.2800000000000001E-2</v>
      </c>
      <c r="V100">
        <v>-1.5900000000000001E-2</v>
      </c>
      <c r="W100" s="35">
        <f t="shared" si="26"/>
        <v>8.341428571428694E-3</v>
      </c>
      <c r="X100" s="35">
        <f t="shared" si="27"/>
        <v>1.7258571428571429E-2</v>
      </c>
      <c r="Y100" s="35">
        <f t="shared" si="27"/>
        <v>2.0358571428571427E-2</v>
      </c>
      <c r="Z100">
        <v>0.1</v>
      </c>
      <c r="AA100">
        <v>-1.9199999999999998E-2</v>
      </c>
      <c r="AB100">
        <v>0.01</v>
      </c>
      <c r="AC100" s="35">
        <f t="shared" si="28"/>
        <v>1.6790714285714228E-2</v>
      </c>
      <c r="AD100" s="35">
        <f t="shared" si="29"/>
        <v>2.3658571428571425E-2</v>
      </c>
      <c r="AE100" s="35">
        <f t="shared" si="29"/>
        <v>1.4458571428571428E-2</v>
      </c>
      <c r="AF100">
        <v>0.17480000000000001</v>
      </c>
      <c r="AG100">
        <v>-2.12E-2</v>
      </c>
      <c r="AH100">
        <v>2.5000000000000001E-3</v>
      </c>
      <c r="AI100" s="35">
        <f t="shared" si="30"/>
        <v>2.7054285714285697E-2</v>
      </c>
      <c r="AJ100" s="35">
        <f t="shared" si="31"/>
        <v>2.5658571428571426E-2</v>
      </c>
      <c r="AK100" s="35">
        <f t="shared" si="31"/>
        <v>6.9585714285714268E-3</v>
      </c>
      <c r="AL100">
        <v>0.19969999999999999</v>
      </c>
      <c r="AM100">
        <v>5.4999999999999997E-3</v>
      </c>
      <c r="AN100">
        <v>-5.7000000000000002E-3</v>
      </c>
      <c r="AO100" s="35">
        <f t="shared" si="32"/>
        <v>7.0214285714287339E-4</v>
      </c>
      <c r="AP100" s="35">
        <f t="shared" si="33"/>
        <v>9.9585714285714277E-3</v>
      </c>
      <c r="AQ100" s="35">
        <f t="shared" si="33"/>
        <v>1.0158571428571427E-2</v>
      </c>
      <c r="AR100">
        <v>0.16009999999999999</v>
      </c>
      <c r="AS100">
        <v>3.0800000000000001E-2</v>
      </c>
      <c r="AT100">
        <v>2.0999999999999999E-3</v>
      </c>
      <c r="AU100" s="35">
        <f t="shared" si="34"/>
        <v>2.51000000000004E-3</v>
      </c>
      <c r="AV100" s="35">
        <f t="shared" si="35"/>
        <v>3.5258571428571431E-2</v>
      </c>
      <c r="AW100" s="35">
        <f t="shared" si="35"/>
        <v>6.5585714285714275E-3</v>
      </c>
      <c r="AX100">
        <v>0.14929999999999999</v>
      </c>
      <c r="AY100">
        <v>1.24E-2</v>
      </c>
      <c r="AZ100">
        <v>2.41E-2</v>
      </c>
      <c r="BA100" s="35">
        <f t="shared" si="36"/>
        <v>1.5047857142857113E-2</v>
      </c>
      <c r="BB100" s="35">
        <f t="shared" si="37"/>
        <v>1.6858571428571428E-2</v>
      </c>
      <c r="BC100" s="35">
        <f t="shared" si="37"/>
        <v>2.8558571428571426E-2</v>
      </c>
    </row>
    <row r="101" spans="1:55" ht="15">
      <c r="A101" s="1">
        <v>95</v>
      </c>
      <c r="B101">
        <v>0.20610000000000001</v>
      </c>
      <c r="C101">
        <v>-1.6000000000000001E-3</v>
      </c>
      <c r="D101">
        <v>-1.23E-2</v>
      </c>
      <c r="E101" s="34">
        <f t="shared" si="19"/>
        <v>9.5335714285715578E-3</v>
      </c>
      <c r="F101" s="34">
        <f t="shared" si="20"/>
        <v>2.1309999999999999E-2</v>
      </c>
      <c r="G101" s="34">
        <f t="shared" si="21"/>
        <v>1.6758571428571428E-2</v>
      </c>
      <c r="H101">
        <v>0.2278</v>
      </c>
      <c r="I101">
        <v>2.86E-2</v>
      </c>
      <c r="J101">
        <v>2.47E-2</v>
      </c>
      <c r="K101" s="35">
        <f t="shared" si="22"/>
        <v>3.6417857142857057E-2</v>
      </c>
      <c r="L101" s="35">
        <f t="shared" si="23"/>
        <v>3.305857142857143E-2</v>
      </c>
      <c r="M101" s="35">
        <f t="shared" si="23"/>
        <v>2.9158571428571426E-2</v>
      </c>
      <c r="N101">
        <v>0.2208</v>
      </c>
      <c r="O101">
        <v>-1.44E-2</v>
      </c>
      <c r="P101">
        <v>4.1999999999999997E-3</v>
      </c>
      <c r="Q101" s="35">
        <f t="shared" si="24"/>
        <v>8.3214285714283687E-4</v>
      </c>
      <c r="R101" s="35">
        <f t="shared" si="25"/>
        <v>1.8858571428571426E-2</v>
      </c>
      <c r="S101" s="35">
        <f t="shared" si="25"/>
        <v>8.6585714285714269E-3</v>
      </c>
      <c r="T101">
        <v>0.2064</v>
      </c>
      <c r="U101">
        <v>1.49E-2</v>
      </c>
      <c r="V101">
        <v>-1.3100000000000001E-2</v>
      </c>
      <c r="W101" s="35">
        <f t="shared" si="26"/>
        <v>1.2241428571428681E-2</v>
      </c>
      <c r="X101" s="35">
        <f t="shared" si="27"/>
        <v>1.9358571428571426E-2</v>
      </c>
      <c r="Y101" s="35">
        <f t="shared" si="27"/>
        <v>1.7558571428571427E-2</v>
      </c>
      <c r="Z101">
        <v>9.9699999999999997E-2</v>
      </c>
      <c r="AA101">
        <v>-3.1300000000000001E-2</v>
      </c>
      <c r="AB101">
        <v>3.3000000000000002E-2</v>
      </c>
      <c r="AC101" s="35">
        <f t="shared" si="28"/>
        <v>1.7090714285714237E-2</v>
      </c>
      <c r="AD101" s="35">
        <f t="shared" si="29"/>
        <v>3.5758571428571431E-2</v>
      </c>
      <c r="AE101" s="35">
        <f t="shared" si="29"/>
        <v>3.7458571428571431E-2</v>
      </c>
      <c r="AF101">
        <v>0.1978</v>
      </c>
      <c r="AG101">
        <v>-2.5700000000000001E-2</v>
      </c>
      <c r="AH101">
        <v>-7.6E-3</v>
      </c>
      <c r="AI101" s="35">
        <f t="shared" si="30"/>
        <v>4.0542857142857047E-3</v>
      </c>
      <c r="AJ101" s="35">
        <f t="shared" si="31"/>
        <v>3.0158571428571427E-2</v>
      </c>
      <c r="AK101" s="35">
        <f t="shared" si="31"/>
        <v>1.2058571428571427E-2</v>
      </c>
      <c r="AL101">
        <v>0.19020000000000001</v>
      </c>
      <c r="AM101">
        <v>-1.21E-2</v>
      </c>
      <c r="AN101">
        <v>-6.4999999999999997E-3</v>
      </c>
      <c r="AO101" s="35">
        <f t="shared" si="32"/>
        <v>1.0202142857142854E-2</v>
      </c>
      <c r="AP101" s="35">
        <f t="shared" si="33"/>
        <v>1.6558571428571426E-2</v>
      </c>
      <c r="AQ101" s="35">
        <f t="shared" si="33"/>
        <v>1.0958571428571427E-2</v>
      </c>
      <c r="AR101">
        <v>0.1166</v>
      </c>
      <c r="AS101">
        <v>1.5900000000000001E-2</v>
      </c>
      <c r="AT101">
        <v>-2.5399999999999999E-2</v>
      </c>
      <c r="AU101" s="35">
        <f t="shared" si="34"/>
        <v>4.6010000000000037E-2</v>
      </c>
      <c r="AV101" s="35">
        <f t="shared" si="35"/>
        <v>2.0358571428571427E-2</v>
      </c>
      <c r="AW101" s="35">
        <f t="shared" si="35"/>
        <v>2.9858571428571425E-2</v>
      </c>
      <c r="AX101">
        <v>0.1454</v>
      </c>
      <c r="AY101">
        <v>1.2999999999999999E-2</v>
      </c>
      <c r="AZ101">
        <v>1.1299999999999999E-2</v>
      </c>
      <c r="BA101" s="35">
        <f t="shared" si="36"/>
        <v>1.89478571428571E-2</v>
      </c>
      <c r="BB101" s="35">
        <f t="shared" si="37"/>
        <v>1.7458571428571427E-2</v>
      </c>
      <c r="BC101" s="35">
        <f t="shared" si="37"/>
        <v>1.5758571428571427E-2</v>
      </c>
    </row>
    <row r="102" spans="1:55" ht="15">
      <c r="A102" s="1">
        <v>96</v>
      </c>
      <c r="B102">
        <v>0.2079</v>
      </c>
      <c r="C102">
        <v>-1.1000000000000001E-3</v>
      </c>
      <c r="D102">
        <v>-4.4000000000000003E-3</v>
      </c>
      <c r="E102" s="34">
        <f t="shared" si="19"/>
        <v>7.7335714285715618E-3</v>
      </c>
      <c r="F102" s="34">
        <f t="shared" si="20"/>
        <v>2.181E-2</v>
      </c>
      <c r="G102" s="34">
        <f t="shared" si="21"/>
        <v>5.8571428571426928E-5</v>
      </c>
      <c r="H102">
        <v>0.17380000000000001</v>
      </c>
      <c r="I102">
        <v>5.0000000000000001E-4</v>
      </c>
      <c r="J102">
        <v>1.15E-2</v>
      </c>
      <c r="K102" s="35">
        <f t="shared" si="22"/>
        <v>1.7582142857142935E-2</v>
      </c>
      <c r="L102" s="35">
        <f t="shared" si="23"/>
        <v>4.9585714285714268E-3</v>
      </c>
      <c r="M102" s="35">
        <f t="shared" si="23"/>
        <v>1.5958571428571426E-2</v>
      </c>
      <c r="N102">
        <v>0.2167</v>
      </c>
      <c r="O102">
        <v>-2.1299999999999999E-2</v>
      </c>
      <c r="P102">
        <v>1.2500000000000001E-2</v>
      </c>
      <c r="Q102" s="35">
        <f t="shared" si="24"/>
        <v>3.2678571428571557E-3</v>
      </c>
      <c r="R102" s="35">
        <f t="shared" si="25"/>
        <v>2.5758571428571426E-2</v>
      </c>
      <c r="S102" s="35">
        <f t="shared" si="25"/>
        <v>1.6958571428571427E-2</v>
      </c>
      <c r="T102">
        <v>0.17810000000000001</v>
      </c>
      <c r="U102">
        <v>-2.07E-2</v>
      </c>
      <c r="V102">
        <v>-4.0000000000000001E-3</v>
      </c>
      <c r="W102" s="35">
        <f t="shared" si="26"/>
        <v>1.6058571428571311E-2</v>
      </c>
      <c r="X102" s="35">
        <f t="shared" si="27"/>
        <v>2.5158571428571426E-2</v>
      </c>
      <c r="Y102" s="35">
        <f t="shared" si="27"/>
        <v>4.5857142857142711E-4</v>
      </c>
      <c r="Z102">
        <v>0.10059999999999999</v>
      </c>
      <c r="AA102">
        <v>1.3899999999999999E-2</v>
      </c>
      <c r="AB102">
        <v>2.7799999999999998E-2</v>
      </c>
      <c r="AC102" s="35">
        <f t="shared" si="28"/>
        <v>1.6190714285714239E-2</v>
      </c>
      <c r="AD102" s="35">
        <f t="shared" si="29"/>
        <v>1.8358571428571425E-2</v>
      </c>
      <c r="AE102" s="35">
        <f t="shared" si="29"/>
        <v>3.2258571428571428E-2</v>
      </c>
      <c r="AF102">
        <v>0.18179999999999999</v>
      </c>
      <c r="AG102">
        <v>-3.32E-2</v>
      </c>
      <c r="AH102">
        <v>-1.23E-2</v>
      </c>
      <c r="AI102" s="35">
        <f t="shared" si="30"/>
        <v>2.0054285714285719E-2</v>
      </c>
      <c r="AJ102" s="35">
        <f t="shared" si="31"/>
        <v>3.765857142857143E-2</v>
      </c>
      <c r="AK102" s="35">
        <f t="shared" si="31"/>
        <v>1.6758571428571428E-2</v>
      </c>
      <c r="AL102">
        <v>0.17810000000000001</v>
      </c>
      <c r="AM102">
        <v>4.0000000000000001E-3</v>
      </c>
      <c r="AN102">
        <v>-5.7999999999999996E-3</v>
      </c>
      <c r="AO102" s="35">
        <f t="shared" si="32"/>
        <v>2.2302142857142854E-2</v>
      </c>
      <c r="AP102" s="35">
        <f t="shared" si="33"/>
        <v>8.4585714285714264E-3</v>
      </c>
      <c r="AQ102" s="35">
        <f t="shared" si="33"/>
        <v>1.0258571428571426E-2</v>
      </c>
      <c r="AR102">
        <v>0.15859999999999999</v>
      </c>
      <c r="AS102">
        <v>-2.6200000000000001E-2</v>
      </c>
      <c r="AT102">
        <v>8.9999999999999993E-3</v>
      </c>
      <c r="AU102" s="35">
        <f t="shared" si="34"/>
        <v>4.0100000000000413E-3</v>
      </c>
      <c r="AV102" s="35">
        <f t="shared" si="35"/>
        <v>3.0658571428571427E-2</v>
      </c>
      <c r="AW102" s="35">
        <f t="shared" si="35"/>
        <v>1.3458571428571427E-2</v>
      </c>
      <c r="AX102">
        <v>0.1605</v>
      </c>
      <c r="AY102">
        <v>-1.6999999999999999E-3</v>
      </c>
      <c r="AZ102">
        <v>8.9999999999999998E-4</v>
      </c>
      <c r="BA102" s="35">
        <f t="shared" si="36"/>
        <v>3.8478571428570973E-3</v>
      </c>
      <c r="BB102" s="35">
        <f t="shared" si="37"/>
        <v>2.7585714285714271E-3</v>
      </c>
      <c r="BC102" s="35">
        <f t="shared" si="37"/>
        <v>5.358571428571427E-3</v>
      </c>
    </row>
    <row r="103" spans="1:55" ht="15">
      <c r="A103" s="1">
        <v>97</v>
      </c>
      <c r="B103">
        <v>0.21590000000000001</v>
      </c>
      <c r="C103">
        <v>5.1999999999999998E-3</v>
      </c>
      <c r="D103">
        <v>-3.8999999999999998E-3</v>
      </c>
      <c r="E103" s="34">
        <f t="shared" si="19"/>
        <v>2.6642857142844534E-4</v>
      </c>
      <c r="F103" s="34">
        <f t="shared" si="20"/>
        <v>2.811E-2</v>
      </c>
      <c r="G103" s="34">
        <f t="shared" si="21"/>
        <v>5.5857142857142737E-4</v>
      </c>
      <c r="H103">
        <v>0.20910000000000001</v>
      </c>
      <c r="I103">
        <v>-1.8E-3</v>
      </c>
      <c r="J103">
        <v>-6.4000000000000003E-3</v>
      </c>
      <c r="K103" s="35">
        <f t="shared" si="22"/>
        <v>1.7717857142857063E-2</v>
      </c>
      <c r="L103" s="35">
        <f t="shared" si="23"/>
        <v>2.6585714285714272E-3</v>
      </c>
      <c r="M103" s="35">
        <f t="shared" si="23"/>
        <v>1.0858571428571428E-2</v>
      </c>
      <c r="N103">
        <v>0.2107</v>
      </c>
      <c r="O103">
        <v>-5.0000000000000001E-3</v>
      </c>
      <c r="P103">
        <v>1.6E-2</v>
      </c>
      <c r="Q103" s="35">
        <f t="shared" si="24"/>
        <v>9.267857142857161E-3</v>
      </c>
      <c r="R103" s="35">
        <f t="shared" si="25"/>
        <v>9.4585714285714273E-3</v>
      </c>
      <c r="S103" s="35">
        <f t="shared" si="25"/>
        <v>2.0458571428571427E-2</v>
      </c>
      <c r="T103">
        <v>0.20030000000000001</v>
      </c>
      <c r="U103">
        <v>-2.1700000000000001E-2</v>
      </c>
      <c r="V103">
        <v>-9.1999999999999998E-3</v>
      </c>
      <c r="W103" s="35">
        <f t="shared" si="26"/>
        <v>6.1414285714286865E-3</v>
      </c>
      <c r="X103" s="35">
        <f t="shared" si="27"/>
        <v>2.6158571428571427E-2</v>
      </c>
      <c r="Y103" s="35">
        <f t="shared" si="27"/>
        <v>1.3658571428571426E-2</v>
      </c>
      <c r="Z103">
        <v>0.1191</v>
      </c>
      <c r="AA103">
        <v>4.53E-2</v>
      </c>
      <c r="AB103">
        <v>6.0000000000000001E-3</v>
      </c>
      <c r="AC103" s="35">
        <f t="shared" si="28"/>
        <v>2.3092857142857637E-3</v>
      </c>
      <c r="AD103" s="35">
        <f t="shared" si="29"/>
        <v>4.975857142857143E-2</v>
      </c>
      <c r="AE103" s="35">
        <f t="shared" si="29"/>
        <v>1.0458571428571428E-2</v>
      </c>
      <c r="AF103">
        <v>0.1646</v>
      </c>
      <c r="AG103">
        <v>-7.0000000000000001E-3</v>
      </c>
      <c r="AH103">
        <v>1E-3</v>
      </c>
      <c r="AI103" s="35">
        <f t="shared" si="30"/>
        <v>3.7254285714285712E-2</v>
      </c>
      <c r="AJ103" s="35">
        <f t="shared" si="31"/>
        <v>1.1458571428571427E-2</v>
      </c>
      <c r="AK103" s="35">
        <f t="shared" si="31"/>
        <v>5.4585714285714272E-3</v>
      </c>
      <c r="AL103">
        <v>0.17030000000000001</v>
      </c>
      <c r="AM103">
        <v>8.0000000000000002E-3</v>
      </c>
      <c r="AN103">
        <v>1E-3</v>
      </c>
      <c r="AO103" s="35">
        <f t="shared" si="32"/>
        <v>3.0102142857142855E-2</v>
      </c>
      <c r="AP103" s="35">
        <f t="shared" si="33"/>
        <v>1.2458571428571426E-2</v>
      </c>
      <c r="AQ103" s="35">
        <f t="shared" si="33"/>
        <v>5.4585714285714272E-3</v>
      </c>
      <c r="AR103">
        <v>0.1096</v>
      </c>
      <c r="AS103">
        <v>-1.1000000000000001E-3</v>
      </c>
      <c r="AT103">
        <v>6.9999999999999999E-4</v>
      </c>
      <c r="AU103" s="35">
        <f t="shared" si="34"/>
        <v>5.3010000000000029E-2</v>
      </c>
      <c r="AV103" s="35">
        <f t="shared" si="35"/>
        <v>3.3585714285714269E-3</v>
      </c>
      <c r="AW103" s="35">
        <f t="shared" si="35"/>
        <v>5.1585714285714273E-3</v>
      </c>
      <c r="AX103">
        <v>0.192</v>
      </c>
      <c r="AY103">
        <v>-1.4800000000000001E-2</v>
      </c>
      <c r="AZ103">
        <v>8.8999999999999999E-3</v>
      </c>
      <c r="BA103" s="35">
        <f t="shared" si="36"/>
        <v>2.7652142857142903E-2</v>
      </c>
      <c r="BB103" s="35">
        <f t="shared" si="37"/>
        <v>1.9258571428571427E-2</v>
      </c>
      <c r="BC103" s="35">
        <f t="shared" si="37"/>
        <v>1.3358571428571428E-2</v>
      </c>
    </row>
    <row r="104" spans="1:55" ht="15">
      <c r="A104" s="1">
        <v>98</v>
      </c>
      <c r="B104">
        <v>0.2359</v>
      </c>
      <c r="C104">
        <v>-6.3E-3</v>
      </c>
      <c r="D104">
        <v>-1.5800000000000002E-2</v>
      </c>
      <c r="E104" s="34">
        <f t="shared" si="19"/>
        <v>2.0266428571428435E-2</v>
      </c>
      <c r="F104" s="34">
        <f t="shared" si="20"/>
        <v>1.661E-2</v>
      </c>
      <c r="G104" s="34">
        <f t="shared" si="21"/>
        <v>2.0258571428571428E-2</v>
      </c>
      <c r="H104">
        <v>0.20780000000000001</v>
      </c>
      <c r="I104">
        <v>-1.83E-2</v>
      </c>
      <c r="J104">
        <v>-1.0500000000000001E-2</v>
      </c>
      <c r="K104" s="35">
        <f t="shared" si="22"/>
        <v>1.6417857142857067E-2</v>
      </c>
      <c r="L104" s="35">
        <f t="shared" si="23"/>
        <v>2.2758571428571427E-2</v>
      </c>
      <c r="M104" s="35">
        <f t="shared" si="23"/>
        <v>1.4958571428571429E-2</v>
      </c>
      <c r="N104">
        <v>0.2145</v>
      </c>
      <c r="O104">
        <v>-1.1999999999999999E-3</v>
      </c>
      <c r="P104">
        <v>1.72E-2</v>
      </c>
      <c r="Q104" s="35">
        <f t="shared" si="24"/>
        <v>5.4678571428571632E-3</v>
      </c>
      <c r="R104" s="35">
        <f t="shared" si="25"/>
        <v>3.2585714285714275E-3</v>
      </c>
      <c r="S104" s="35">
        <f t="shared" si="25"/>
        <v>2.1658571428571426E-2</v>
      </c>
      <c r="T104">
        <v>0.1905</v>
      </c>
      <c r="U104">
        <v>-3.6999999999999998E-2</v>
      </c>
      <c r="V104">
        <v>4.3E-3</v>
      </c>
      <c r="W104" s="35">
        <f t="shared" si="26"/>
        <v>3.6585714285713167E-3</v>
      </c>
      <c r="X104" s="35">
        <f t="shared" si="27"/>
        <v>4.1458571428571428E-2</v>
      </c>
      <c r="Y104" s="35">
        <f t="shared" si="27"/>
        <v>8.7585714285714281E-3</v>
      </c>
      <c r="Z104">
        <v>0.10730000000000001</v>
      </c>
      <c r="AA104">
        <v>2.1499999999999998E-2</v>
      </c>
      <c r="AB104">
        <v>1.3299999999999999E-2</v>
      </c>
      <c r="AC104" s="35">
        <f t="shared" si="28"/>
        <v>9.4907142857142274E-3</v>
      </c>
      <c r="AD104" s="35">
        <f t="shared" si="29"/>
        <v>2.5958571428571425E-2</v>
      </c>
      <c r="AE104" s="35">
        <f t="shared" si="29"/>
        <v>1.7758571428571426E-2</v>
      </c>
      <c r="AF104">
        <v>0.1666</v>
      </c>
      <c r="AG104">
        <v>-4.0000000000000001E-3</v>
      </c>
      <c r="AH104">
        <v>2.5999999999999999E-3</v>
      </c>
      <c r="AI104" s="35">
        <f t="shared" si="30"/>
        <v>3.525428571428571E-2</v>
      </c>
      <c r="AJ104" s="35">
        <f t="shared" si="31"/>
        <v>4.5857142857142711E-4</v>
      </c>
      <c r="AK104" s="35">
        <f t="shared" si="31"/>
        <v>7.0585714285714271E-3</v>
      </c>
      <c r="AL104">
        <v>0.18459999999999999</v>
      </c>
      <c r="AM104">
        <v>1.84E-2</v>
      </c>
      <c r="AN104">
        <v>9.1000000000000004E-3</v>
      </c>
      <c r="AO104" s="35">
        <f t="shared" si="32"/>
        <v>1.5802142857142876E-2</v>
      </c>
      <c r="AP104" s="35">
        <f t="shared" si="33"/>
        <v>2.2858571428571426E-2</v>
      </c>
      <c r="AQ104" s="35">
        <f t="shared" si="33"/>
        <v>1.3558571428571427E-2</v>
      </c>
      <c r="AR104">
        <v>0.1061</v>
      </c>
      <c r="AS104">
        <v>2.8799999999999999E-2</v>
      </c>
      <c r="AT104">
        <v>-1.0999999999999999E-2</v>
      </c>
      <c r="AU104" s="35">
        <f t="shared" si="34"/>
        <v>5.6510000000000032E-2</v>
      </c>
      <c r="AV104" s="35">
        <f t="shared" si="35"/>
        <v>3.3258571428571429E-2</v>
      </c>
      <c r="AW104" s="35">
        <f t="shared" si="35"/>
        <v>1.5458571428571426E-2</v>
      </c>
      <c r="AX104">
        <v>0.18479999999999999</v>
      </c>
      <c r="AY104">
        <v>-6.1999999999999998E-3</v>
      </c>
      <c r="AZ104">
        <v>-2.3999999999999998E-3</v>
      </c>
      <c r="BA104" s="35">
        <f t="shared" si="36"/>
        <v>2.0452142857142891E-2</v>
      </c>
      <c r="BB104" s="35">
        <f t="shared" si="37"/>
        <v>1.0658571428571427E-2</v>
      </c>
      <c r="BC104" s="35">
        <f t="shared" si="37"/>
        <v>2.0585714285714274E-3</v>
      </c>
    </row>
    <row r="105" spans="1:55" ht="15">
      <c r="A105" s="1">
        <v>99</v>
      </c>
      <c r="B105">
        <v>0.22889999999999999</v>
      </c>
      <c r="C105">
        <v>-0.01</v>
      </c>
      <c r="D105">
        <v>-2.3199999999999998E-2</v>
      </c>
      <c r="E105" s="34">
        <f t="shared" si="19"/>
        <v>1.3266428571428429E-2</v>
      </c>
      <c r="F105" s="34">
        <f t="shared" si="20"/>
        <v>1.291E-2</v>
      </c>
      <c r="G105" s="34">
        <f t="shared" si="21"/>
        <v>2.7658571428571425E-2</v>
      </c>
      <c r="H105">
        <v>0.2198</v>
      </c>
      <c r="I105">
        <v>-6.1999999999999998E-3</v>
      </c>
      <c r="J105">
        <v>-1.3599999999999999E-2</v>
      </c>
      <c r="K105" s="35">
        <f t="shared" si="22"/>
        <v>2.841785714285705E-2</v>
      </c>
      <c r="L105" s="35">
        <f t="shared" si="23"/>
        <v>1.0658571428571427E-2</v>
      </c>
      <c r="M105" s="35">
        <f t="shared" si="23"/>
        <v>1.8058571428571427E-2</v>
      </c>
      <c r="N105">
        <v>0.2203</v>
      </c>
      <c r="O105">
        <v>-1.7899999999999999E-2</v>
      </c>
      <c r="P105">
        <v>1.6199999999999999E-2</v>
      </c>
      <c r="Q105" s="35">
        <f t="shared" si="24"/>
        <v>3.3214285714283642E-4</v>
      </c>
      <c r="R105" s="35">
        <f t="shared" si="25"/>
        <v>2.2358571428571426E-2</v>
      </c>
      <c r="S105" s="35">
        <f t="shared" si="25"/>
        <v>2.0658571428571425E-2</v>
      </c>
      <c r="T105">
        <v>0.19220000000000001</v>
      </c>
      <c r="U105">
        <v>-1.1900000000000001E-2</v>
      </c>
      <c r="V105">
        <v>-4.1000000000000003E-3</v>
      </c>
      <c r="W105" s="35">
        <f t="shared" si="26"/>
        <v>1.9585714285713096E-3</v>
      </c>
      <c r="X105" s="35">
        <f t="shared" si="27"/>
        <v>1.6358571428571427E-2</v>
      </c>
      <c r="Y105" s="35">
        <f t="shared" si="27"/>
        <v>3.5857142857142685E-4</v>
      </c>
      <c r="Z105">
        <v>0.1076</v>
      </c>
      <c r="AA105">
        <v>-1.4E-2</v>
      </c>
      <c r="AB105">
        <v>1.24E-2</v>
      </c>
      <c r="AC105" s="35">
        <f t="shared" si="28"/>
        <v>9.1907142857142327E-3</v>
      </c>
      <c r="AD105" s="35">
        <f t="shared" si="29"/>
        <v>1.8458571428571428E-2</v>
      </c>
      <c r="AE105" s="35">
        <f t="shared" si="29"/>
        <v>1.6858571428571428E-2</v>
      </c>
      <c r="AF105">
        <v>0.18609999999999999</v>
      </c>
      <c r="AG105">
        <v>-2.3900000000000001E-2</v>
      </c>
      <c r="AH105">
        <v>-5.7000000000000002E-3</v>
      </c>
      <c r="AI105" s="35">
        <f t="shared" si="30"/>
        <v>1.5754285714285721E-2</v>
      </c>
      <c r="AJ105" s="35">
        <f t="shared" si="31"/>
        <v>2.8358571428571427E-2</v>
      </c>
      <c r="AK105" s="35">
        <f t="shared" si="31"/>
        <v>1.0158571428571427E-2</v>
      </c>
      <c r="AL105">
        <v>0.2117</v>
      </c>
      <c r="AM105">
        <v>1.8E-3</v>
      </c>
      <c r="AN105">
        <v>-2.06E-2</v>
      </c>
      <c r="AO105" s="35">
        <f t="shared" si="32"/>
        <v>1.1297857142857137E-2</v>
      </c>
      <c r="AP105" s="35">
        <f t="shared" si="33"/>
        <v>6.2585714285714276E-3</v>
      </c>
      <c r="AQ105" s="35">
        <f t="shared" si="33"/>
        <v>2.5058571428571427E-2</v>
      </c>
      <c r="AR105">
        <v>0.1537</v>
      </c>
      <c r="AS105">
        <v>3.4000000000000002E-2</v>
      </c>
      <c r="AT105">
        <v>-1.43E-2</v>
      </c>
      <c r="AU105" s="35">
        <f t="shared" si="34"/>
        <v>8.910000000000029E-3</v>
      </c>
      <c r="AV105" s="35">
        <f t="shared" si="35"/>
        <v>3.8458571428571432E-2</v>
      </c>
      <c r="AW105" s="35">
        <f t="shared" si="35"/>
        <v>1.8758571428571427E-2</v>
      </c>
      <c r="AX105">
        <v>0.19739999999999999</v>
      </c>
      <c r="AY105">
        <v>-1.3299999999999999E-2</v>
      </c>
      <c r="AZ105">
        <v>-1.41E-2</v>
      </c>
      <c r="BA105" s="35">
        <f t="shared" si="36"/>
        <v>3.3052142857142891E-2</v>
      </c>
      <c r="BB105" s="35">
        <f t="shared" si="37"/>
        <v>1.7758571428571426E-2</v>
      </c>
      <c r="BC105" s="35">
        <f t="shared" si="37"/>
        <v>1.8558571428571428E-2</v>
      </c>
    </row>
    <row r="106" spans="1:55" ht="15">
      <c r="A106" s="1">
        <v>100</v>
      </c>
      <c r="B106">
        <v>0.22819999999999999</v>
      </c>
      <c r="C106">
        <v>-3.3E-3</v>
      </c>
      <c r="D106">
        <v>-2.4299999999999999E-2</v>
      </c>
      <c r="E106" s="34">
        <f t="shared" si="19"/>
        <v>1.2566428571428423E-2</v>
      </c>
      <c r="F106" s="34">
        <f t="shared" si="20"/>
        <v>1.9609999999999999E-2</v>
      </c>
      <c r="G106" s="34">
        <f t="shared" si="21"/>
        <v>2.8758571428571425E-2</v>
      </c>
      <c r="H106">
        <v>0.15820000000000001</v>
      </c>
      <c r="I106">
        <v>-1.47E-2</v>
      </c>
      <c r="J106">
        <v>3.5999999999999997E-2</v>
      </c>
      <c r="K106" s="35">
        <f t="shared" si="22"/>
        <v>3.3182142857142938E-2</v>
      </c>
      <c r="L106" s="35">
        <f t="shared" si="23"/>
        <v>1.9158571428571428E-2</v>
      </c>
      <c r="M106" s="35">
        <f t="shared" si="23"/>
        <v>4.0458571428571427E-2</v>
      </c>
      <c r="N106">
        <v>0.2165</v>
      </c>
      <c r="O106">
        <v>-3.3E-3</v>
      </c>
      <c r="P106">
        <v>1.34E-2</v>
      </c>
      <c r="Q106" s="35">
        <f t="shared" si="24"/>
        <v>3.4678571428571614E-3</v>
      </c>
      <c r="R106" s="35">
        <f t="shared" si="25"/>
        <v>1.1585714285714272E-3</v>
      </c>
      <c r="S106" s="35">
        <f t="shared" si="25"/>
        <v>1.7858571428571429E-2</v>
      </c>
      <c r="T106">
        <v>0.19420000000000001</v>
      </c>
      <c r="U106">
        <v>-7.0000000000000001E-3</v>
      </c>
      <c r="V106">
        <v>-5.8999999999999999E-3</v>
      </c>
      <c r="W106" s="35">
        <f t="shared" si="26"/>
        <v>4.1428571428692162E-5</v>
      </c>
      <c r="X106" s="35">
        <f t="shared" si="27"/>
        <v>1.1458571428571427E-2</v>
      </c>
      <c r="Y106" s="35">
        <f t="shared" si="27"/>
        <v>1.0358571428571427E-2</v>
      </c>
      <c r="Z106">
        <v>0.1167</v>
      </c>
      <c r="AA106">
        <v>-1.29E-2</v>
      </c>
      <c r="AB106">
        <v>-1.1000000000000001E-3</v>
      </c>
      <c r="AC106" s="35">
        <f t="shared" si="28"/>
        <v>9.0714285714235676E-5</v>
      </c>
      <c r="AD106" s="35">
        <f t="shared" si="29"/>
        <v>1.7358571428571428E-2</v>
      </c>
      <c r="AE106" s="35">
        <f t="shared" si="29"/>
        <v>3.3585714285714269E-3</v>
      </c>
      <c r="AF106">
        <v>0.19700000000000001</v>
      </c>
      <c r="AG106">
        <v>-2.9399999999999999E-2</v>
      </c>
      <c r="AH106">
        <v>-8.0000000000000002E-3</v>
      </c>
      <c r="AI106" s="35">
        <f t="shared" si="30"/>
        <v>4.8542857142856999E-3</v>
      </c>
      <c r="AJ106" s="35">
        <f t="shared" si="31"/>
        <v>3.3858571428571425E-2</v>
      </c>
      <c r="AK106" s="35">
        <f t="shared" si="31"/>
        <v>1.2458571428571426E-2</v>
      </c>
      <c r="AL106">
        <v>0.15790000000000001</v>
      </c>
      <c r="AM106">
        <v>-3.73E-2</v>
      </c>
      <c r="AN106">
        <v>-0.03</v>
      </c>
      <c r="AO106" s="35">
        <f t="shared" si="32"/>
        <v>4.2502142857142849E-2</v>
      </c>
      <c r="AP106" s="35">
        <f t="shared" si="33"/>
        <v>4.175857142857143E-2</v>
      </c>
      <c r="AQ106" s="35">
        <f t="shared" si="33"/>
        <v>3.4458571428571429E-2</v>
      </c>
      <c r="AR106">
        <v>0.19439999999999999</v>
      </c>
      <c r="AS106">
        <v>1.5800000000000002E-2</v>
      </c>
      <c r="AT106">
        <v>1.06E-2</v>
      </c>
      <c r="AU106" s="35">
        <f t="shared" si="34"/>
        <v>3.1789999999999957E-2</v>
      </c>
      <c r="AV106" s="35">
        <f t="shared" si="35"/>
        <v>2.0258571428571428E-2</v>
      </c>
      <c r="AW106" s="35">
        <f t="shared" si="35"/>
        <v>1.5058571428571428E-2</v>
      </c>
      <c r="AX106">
        <v>0.19869999999999999</v>
      </c>
      <c r="AY106">
        <v>-8.9999999999999993E-3</v>
      </c>
      <c r="AZ106">
        <v>-6.8999999999999999E-3</v>
      </c>
      <c r="BA106" s="35">
        <f t="shared" si="36"/>
        <v>3.4352142857142887E-2</v>
      </c>
      <c r="BB106" s="35">
        <f t="shared" si="37"/>
        <v>1.3458571428571427E-2</v>
      </c>
      <c r="BC106" s="35">
        <f t="shared" si="37"/>
        <v>1.1358571428571426E-2</v>
      </c>
    </row>
    <row r="107" spans="1:55" ht="15">
      <c r="A107" s="1">
        <v>101</v>
      </c>
      <c r="B107">
        <v>0.2175</v>
      </c>
      <c r="C107">
        <v>-1.2E-2</v>
      </c>
      <c r="D107">
        <v>-1.8100000000000002E-2</v>
      </c>
      <c r="E107" s="34">
        <f t="shared" si="19"/>
        <v>1.8664285714284357E-3</v>
      </c>
      <c r="F107" s="34">
        <f t="shared" si="20"/>
        <v>1.091E-2</v>
      </c>
      <c r="G107" s="34">
        <f t="shared" si="21"/>
        <v>2.2558571428571428E-2</v>
      </c>
      <c r="H107">
        <v>0.20830000000000001</v>
      </c>
      <c r="I107">
        <v>-8.0000000000000002E-3</v>
      </c>
      <c r="J107">
        <v>8.0000000000000002E-3</v>
      </c>
      <c r="K107" s="35">
        <f t="shared" si="22"/>
        <v>1.6917857142857068E-2</v>
      </c>
      <c r="L107" s="35">
        <f t="shared" si="23"/>
        <v>1.2458571428571426E-2</v>
      </c>
      <c r="M107" s="35">
        <f t="shared" si="23"/>
        <v>1.2458571428571426E-2</v>
      </c>
      <c r="N107">
        <v>0.216</v>
      </c>
      <c r="O107">
        <v>-1.2800000000000001E-2</v>
      </c>
      <c r="P107">
        <v>7.1000000000000004E-3</v>
      </c>
      <c r="Q107" s="35">
        <f t="shared" si="24"/>
        <v>3.9678571428571618E-3</v>
      </c>
      <c r="R107" s="35">
        <f t="shared" si="25"/>
        <v>1.7258571428571429E-2</v>
      </c>
      <c r="S107" s="35">
        <f t="shared" si="25"/>
        <v>1.1558571428571428E-2</v>
      </c>
      <c r="T107">
        <v>0.1908</v>
      </c>
      <c r="U107">
        <v>-2.3999999999999998E-3</v>
      </c>
      <c r="V107">
        <v>-3.0999999999999999E-3</v>
      </c>
      <c r="W107" s="35">
        <f t="shared" si="26"/>
        <v>3.358571428571322E-3</v>
      </c>
      <c r="X107" s="35">
        <f t="shared" si="27"/>
        <v>2.0585714285714274E-3</v>
      </c>
      <c r="Y107" s="35">
        <f t="shared" si="27"/>
        <v>1.3585714285714273E-3</v>
      </c>
      <c r="Z107">
        <v>0.10489999999999999</v>
      </c>
      <c r="AA107">
        <v>-2.75E-2</v>
      </c>
      <c r="AB107">
        <v>-8.0999999999999996E-3</v>
      </c>
      <c r="AC107" s="35">
        <f t="shared" si="28"/>
        <v>1.1890714285714241E-2</v>
      </c>
      <c r="AD107" s="35">
        <f t="shared" si="29"/>
        <v>3.1958571428571426E-2</v>
      </c>
      <c r="AE107" s="35">
        <f t="shared" si="29"/>
        <v>1.2558571428571426E-2</v>
      </c>
      <c r="AF107">
        <v>0.1946</v>
      </c>
      <c r="AG107">
        <v>-2.0899999999999998E-2</v>
      </c>
      <c r="AH107">
        <v>-6.4999999999999997E-3</v>
      </c>
      <c r="AI107" s="35">
        <f t="shared" si="30"/>
        <v>7.2542857142857131E-3</v>
      </c>
      <c r="AJ107" s="35">
        <f t="shared" si="31"/>
        <v>2.5358571428571425E-2</v>
      </c>
      <c r="AK107" s="35">
        <f t="shared" si="31"/>
        <v>1.0958571428571427E-2</v>
      </c>
      <c r="AL107">
        <v>0.1578</v>
      </c>
      <c r="AM107">
        <v>-4.7000000000000002E-3</v>
      </c>
      <c r="AN107">
        <v>1.2699999999999999E-2</v>
      </c>
      <c r="AO107" s="35">
        <f t="shared" si="32"/>
        <v>4.2602142857142866E-2</v>
      </c>
      <c r="AP107" s="35">
        <f t="shared" si="33"/>
        <v>9.1585714285714274E-3</v>
      </c>
      <c r="AQ107" s="35">
        <f t="shared" si="33"/>
        <v>1.7158571428571426E-2</v>
      </c>
      <c r="AR107">
        <v>0.2034</v>
      </c>
      <c r="AS107">
        <v>8.8999999999999999E-3</v>
      </c>
      <c r="AT107">
        <v>-3.2000000000000002E-3</v>
      </c>
      <c r="AU107" s="35">
        <f t="shared" si="34"/>
        <v>4.0789999999999965E-2</v>
      </c>
      <c r="AV107" s="35">
        <f t="shared" si="35"/>
        <v>1.3358571428571428E-2</v>
      </c>
      <c r="AW107" s="35">
        <f t="shared" si="35"/>
        <v>1.258571428571427E-3</v>
      </c>
      <c r="AX107">
        <v>0.18279999999999999</v>
      </c>
      <c r="AY107">
        <v>1E-4</v>
      </c>
      <c r="AZ107">
        <v>1.2800000000000001E-2</v>
      </c>
      <c r="BA107" s="35">
        <f t="shared" si="36"/>
        <v>1.8452142857142889E-2</v>
      </c>
      <c r="BB107" s="35">
        <f t="shared" si="37"/>
        <v>4.5585714285714275E-3</v>
      </c>
      <c r="BC107" s="35">
        <f t="shared" si="37"/>
        <v>1.7258571428571429E-2</v>
      </c>
    </row>
    <row r="108" spans="1:55" ht="15">
      <c r="A108" s="1">
        <v>102</v>
      </c>
      <c r="B108">
        <v>0.21990000000000001</v>
      </c>
      <c r="C108">
        <v>-1.9300000000000001E-2</v>
      </c>
      <c r="D108">
        <v>-1.17E-2</v>
      </c>
      <c r="E108" s="34">
        <f t="shared" si="19"/>
        <v>4.2664285714284489E-3</v>
      </c>
      <c r="F108" s="34">
        <f t="shared" si="20"/>
        <v>3.6099999999999986E-3</v>
      </c>
      <c r="G108" s="34">
        <f t="shared" si="21"/>
        <v>1.6158571428571428E-2</v>
      </c>
      <c r="H108">
        <v>0.21279999999999999</v>
      </c>
      <c r="I108">
        <v>-1.9800000000000002E-2</v>
      </c>
      <c r="J108">
        <v>4.1999999999999997E-3</v>
      </c>
      <c r="K108" s="35">
        <f t="shared" si="22"/>
        <v>2.1417857142857044E-2</v>
      </c>
      <c r="L108" s="35">
        <f t="shared" si="23"/>
        <v>2.4258571428571428E-2</v>
      </c>
      <c r="M108" s="35">
        <f t="shared" si="23"/>
        <v>8.6585714285714269E-3</v>
      </c>
      <c r="N108">
        <v>0.21490000000000001</v>
      </c>
      <c r="O108">
        <v>-5.9999999999999995E-4</v>
      </c>
      <c r="P108">
        <v>1.5E-3</v>
      </c>
      <c r="Q108" s="35">
        <f t="shared" si="24"/>
        <v>5.0678571428571517E-3</v>
      </c>
      <c r="R108" s="35">
        <f t="shared" si="25"/>
        <v>3.8585714285714274E-3</v>
      </c>
      <c r="S108" s="35">
        <f t="shared" si="25"/>
        <v>5.9585714285714277E-3</v>
      </c>
      <c r="T108">
        <v>0.1903</v>
      </c>
      <c r="U108">
        <v>7.3000000000000001E-3</v>
      </c>
      <c r="V108">
        <v>4.5999999999999999E-3</v>
      </c>
      <c r="W108" s="35">
        <f t="shared" si="26"/>
        <v>3.8585714285713224E-3</v>
      </c>
      <c r="X108" s="35">
        <f t="shared" si="27"/>
        <v>1.1758571428571427E-2</v>
      </c>
      <c r="Y108" s="35">
        <f t="shared" si="27"/>
        <v>9.0585714285714262E-3</v>
      </c>
      <c r="Z108">
        <v>0.1192</v>
      </c>
      <c r="AA108">
        <v>-4.2999999999999997E-2</v>
      </c>
      <c r="AB108">
        <v>-8.3000000000000001E-3</v>
      </c>
      <c r="AC108" s="35">
        <f t="shared" si="28"/>
        <v>2.4092857142857665E-3</v>
      </c>
      <c r="AD108" s="35">
        <f t="shared" si="29"/>
        <v>4.7458571428571426E-2</v>
      </c>
      <c r="AE108" s="35">
        <f t="shared" si="29"/>
        <v>1.2758571428571428E-2</v>
      </c>
      <c r="AF108">
        <v>0.18990000000000001</v>
      </c>
      <c r="AG108">
        <v>-3.27E-2</v>
      </c>
      <c r="AH108">
        <v>-9.1999999999999998E-3</v>
      </c>
      <c r="AI108" s="35">
        <f t="shared" si="30"/>
        <v>1.1954285714285695E-2</v>
      </c>
      <c r="AJ108" s="35">
        <f t="shared" si="31"/>
        <v>3.715857142857143E-2</v>
      </c>
      <c r="AK108" s="35">
        <f t="shared" si="31"/>
        <v>1.3658571428571426E-2</v>
      </c>
      <c r="AL108">
        <v>0.1971</v>
      </c>
      <c r="AM108">
        <v>1.3299999999999999E-2</v>
      </c>
      <c r="AN108">
        <v>-6.8999999999999999E-3</v>
      </c>
      <c r="AO108" s="35">
        <f t="shared" si="32"/>
        <v>3.3021428571428646E-3</v>
      </c>
      <c r="AP108" s="35">
        <f t="shared" si="33"/>
        <v>1.7758571428571426E-2</v>
      </c>
      <c r="AQ108" s="35">
        <f t="shared" si="33"/>
        <v>1.1358571428571426E-2</v>
      </c>
      <c r="AR108">
        <v>0.1656</v>
      </c>
      <c r="AS108">
        <v>1.5599999999999999E-2</v>
      </c>
      <c r="AT108">
        <v>-1.8E-3</v>
      </c>
      <c r="AU108" s="35">
        <f t="shared" si="34"/>
        <v>2.9899999999999649E-3</v>
      </c>
      <c r="AV108" s="35">
        <f t="shared" si="35"/>
        <v>2.0058571428571426E-2</v>
      </c>
      <c r="AW108" s="35">
        <f t="shared" si="35"/>
        <v>2.6585714285714272E-3</v>
      </c>
      <c r="AX108">
        <v>0.1915</v>
      </c>
      <c r="AY108">
        <v>1.6400000000000001E-2</v>
      </c>
      <c r="AZ108">
        <v>-8.0999999999999996E-3</v>
      </c>
      <c r="BA108" s="35">
        <f t="shared" si="36"/>
        <v>2.7152142857142902E-2</v>
      </c>
      <c r="BB108" s="35">
        <f t="shared" si="37"/>
        <v>2.0858571428571428E-2</v>
      </c>
      <c r="BC108" s="35">
        <f t="shared" si="37"/>
        <v>1.2558571428571426E-2</v>
      </c>
    </row>
    <row r="109" spans="1:55" ht="15">
      <c r="A109" s="1">
        <v>103</v>
      </c>
      <c r="B109">
        <v>0.22120000000000001</v>
      </c>
      <c r="C109">
        <v>-1.6899999999999998E-2</v>
      </c>
      <c r="D109">
        <v>-8.6999999999999994E-3</v>
      </c>
      <c r="E109" s="34">
        <f t="shared" si="19"/>
        <v>5.5664285714284445E-3</v>
      </c>
      <c r="F109" s="34">
        <f t="shared" si="20"/>
        <v>6.0100000000000015E-3</v>
      </c>
      <c r="G109" s="34">
        <f t="shared" si="21"/>
        <v>1.3158571428571426E-2</v>
      </c>
      <c r="H109">
        <v>0.2072</v>
      </c>
      <c r="I109">
        <v>-2.7900000000000001E-2</v>
      </c>
      <c r="J109">
        <v>-3.3E-3</v>
      </c>
      <c r="K109" s="35">
        <f t="shared" si="22"/>
        <v>1.581785714285705E-2</v>
      </c>
      <c r="L109" s="35">
        <f t="shared" si="23"/>
        <v>3.2358571428571431E-2</v>
      </c>
      <c r="M109" s="35">
        <f t="shared" si="23"/>
        <v>1.1585714285714272E-3</v>
      </c>
      <c r="N109">
        <v>0.22090000000000001</v>
      </c>
      <c r="O109">
        <v>-7.7000000000000002E-3</v>
      </c>
      <c r="P109">
        <v>8.0000000000000002E-3</v>
      </c>
      <c r="Q109" s="35">
        <f t="shared" si="24"/>
        <v>9.3214285714285361E-4</v>
      </c>
      <c r="R109" s="35">
        <f t="shared" si="25"/>
        <v>1.2158571428571428E-2</v>
      </c>
      <c r="S109" s="35">
        <f t="shared" si="25"/>
        <v>1.2458571428571426E-2</v>
      </c>
      <c r="T109">
        <v>0.19309999999999999</v>
      </c>
      <c r="U109">
        <v>5.7000000000000002E-3</v>
      </c>
      <c r="V109">
        <v>8.9999999999999998E-4</v>
      </c>
      <c r="W109" s="35">
        <f t="shared" si="26"/>
        <v>1.0585714285713255E-3</v>
      </c>
      <c r="X109" s="35">
        <f t="shared" si="27"/>
        <v>1.0158571428571427E-2</v>
      </c>
      <c r="Y109" s="35">
        <f t="shared" si="27"/>
        <v>5.358571428571427E-3</v>
      </c>
      <c r="Z109">
        <v>0.1128</v>
      </c>
      <c r="AA109">
        <v>-2.81E-2</v>
      </c>
      <c r="AB109">
        <v>9.7000000000000003E-3</v>
      </c>
      <c r="AC109" s="35">
        <f t="shared" si="28"/>
        <v>3.9907142857142364E-3</v>
      </c>
      <c r="AD109" s="35">
        <f t="shared" si="29"/>
        <v>3.255857142857143E-2</v>
      </c>
      <c r="AE109" s="35">
        <f t="shared" si="29"/>
        <v>1.4158571428571427E-2</v>
      </c>
      <c r="AF109">
        <v>0.1938</v>
      </c>
      <c r="AG109">
        <v>-2.87E-2</v>
      </c>
      <c r="AH109">
        <v>-2.0999999999999999E-3</v>
      </c>
      <c r="AI109" s="35">
        <f t="shared" si="30"/>
        <v>8.0542857142857083E-3</v>
      </c>
      <c r="AJ109" s="35">
        <f t="shared" si="31"/>
        <v>3.3158571428571426E-2</v>
      </c>
      <c r="AK109" s="35">
        <f t="shared" si="31"/>
        <v>2.3585714285714273E-3</v>
      </c>
      <c r="AL109">
        <v>0.21790000000000001</v>
      </c>
      <c r="AM109">
        <v>1.06E-2</v>
      </c>
      <c r="AN109">
        <v>-7.1999999999999998E-3</v>
      </c>
      <c r="AO109" s="35">
        <f t="shared" si="32"/>
        <v>1.7497857142857148E-2</v>
      </c>
      <c r="AP109" s="35">
        <f t="shared" si="33"/>
        <v>1.5058571428571428E-2</v>
      </c>
      <c r="AQ109" s="35">
        <f t="shared" si="33"/>
        <v>1.1658571428571428E-2</v>
      </c>
      <c r="AR109">
        <v>0.1842</v>
      </c>
      <c r="AS109">
        <v>2.3400000000000001E-2</v>
      </c>
      <c r="AT109">
        <v>-3.95E-2</v>
      </c>
      <c r="AU109" s="35">
        <f t="shared" si="34"/>
        <v>2.158999999999997E-2</v>
      </c>
      <c r="AV109" s="35">
        <f t="shared" si="35"/>
        <v>2.7858571428571427E-2</v>
      </c>
      <c r="AW109" s="35">
        <f t="shared" si="35"/>
        <v>4.395857142857143E-2</v>
      </c>
      <c r="AX109">
        <v>0.1603</v>
      </c>
      <c r="AY109">
        <v>-1.44E-2</v>
      </c>
      <c r="AZ109">
        <v>-6.0000000000000001E-3</v>
      </c>
      <c r="BA109" s="35">
        <f t="shared" si="36"/>
        <v>4.0478571428571031E-3</v>
      </c>
      <c r="BB109" s="35">
        <f t="shared" si="37"/>
        <v>1.8858571428571426E-2</v>
      </c>
      <c r="BC109" s="35">
        <f t="shared" si="37"/>
        <v>1.0458571428571428E-2</v>
      </c>
    </row>
    <row r="110" spans="1:55" ht="15">
      <c r="A110" s="1">
        <v>104</v>
      </c>
      <c r="B110">
        <v>0.2291</v>
      </c>
      <c r="C110">
        <v>-2.3099999999999999E-2</v>
      </c>
      <c r="D110">
        <v>-5.4000000000000003E-3</v>
      </c>
      <c r="E110" s="34">
        <f t="shared" si="19"/>
        <v>1.3466428571428435E-2</v>
      </c>
      <c r="F110" s="34">
        <f t="shared" si="20"/>
        <v>4.6009999999999995E-2</v>
      </c>
      <c r="G110" s="34">
        <f t="shared" si="21"/>
        <v>9.8585714285714283E-3</v>
      </c>
      <c r="H110">
        <v>0.20810000000000001</v>
      </c>
      <c r="I110">
        <v>-1.23E-2</v>
      </c>
      <c r="J110">
        <v>-9.1000000000000004E-3</v>
      </c>
      <c r="K110" s="35">
        <f t="shared" si="22"/>
        <v>1.6717857142857062E-2</v>
      </c>
      <c r="L110" s="35">
        <f t="shared" si="23"/>
        <v>1.6758571428571428E-2</v>
      </c>
      <c r="M110" s="35">
        <f t="shared" si="23"/>
        <v>1.3558571428571427E-2</v>
      </c>
      <c r="N110">
        <v>0.22270000000000001</v>
      </c>
      <c r="O110">
        <v>-1.46E-2</v>
      </c>
      <c r="P110">
        <v>1.01E-2</v>
      </c>
      <c r="Q110" s="35">
        <f t="shared" si="24"/>
        <v>2.7321428571428497E-3</v>
      </c>
      <c r="R110" s="35">
        <f t="shared" si="25"/>
        <v>1.9058571428571428E-2</v>
      </c>
      <c r="S110" s="35">
        <f t="shared" si="25"/>
        <v>1.4558571428571428E-2</v>
      </c>
      <c r="T110">
        <v>0.19170000000000001</v>
      </c>
      <c r="U110">
        <v>-3.0099999999999998E-2</v>
      </c>
      <c r="V110">
        <v>-1.24E-2</v>
      </c>
      <c r="W110" s="35">
        <f t="shared" si="26"/>
        <v>2.4585714285713101E-3</v>
      </c>
      <c r="X110" s="35">
        <f t="shared" si="27"/>
        <v>3.4558571428571425E-2</v>
      </c>
      <c r="Y110" s="35">
        <f t="shared" si="27"/>
        <v>1.6858571428571428E-2</v>
      </c>
      <c r="Z110">
        <v>0.11609999999999999</v>
      </c>
      <c r="AA110">
        <v>-2.0999999999999999E-3</v>
      </c>
      <c r="AB110">
        <v>3.2199999999999999E-2</v>
      </c>
      <c r="AC110" s="35">
        <f t="shared" si="28"/>
        <v>6.9071428571423898E-4</v>
      </c>
      <c r="AD110" s="35">
        <f t="shared" si="29"/>
        <v>2.3585714285714273E-3</v>
      </c>
      <c r="AE110" s="35">
        <f t="shared" si="29"/>
        <v>3.6658571428571429E-2</v>
      </c>
      <c r="AF110">
        <v>0.20780000000000001</v>
      </c>
      <c r="AG110">
        <v>-2.29E-2</v>
      </c>
      <c r="AH110">
        <v>-1.9800000000000002E-2</v>
      </c>
      <c r="AI110" s="35">
        <f t="shared" si="30"/>
        <v>5.9457142857143042E-3</v>
      </c>
      <c r="AJ110" s="35">
        <f t="shared" si="31"/>
        <v>2.7358571428571427E-2</v>
      </c>
      <c r="AK110" s="35">
        <f t="shared" si="31"/>
        <v>2.4258571428571428E-2</v>
      </c>
      <c r="AL110">
        <v>0.21510000000000001</v>
      </c>
      <c r="AM110">
        <v>6.4999999999999997E-3</v>
      </c>
      <c r="AN110">
        <v>-8.6E-3</v>
      </c>
      <c r="AO110" s="35">
        <f t="shared" si="32"/>
        <v>1.4697857142857151E-2</v>
      </c>
      <c r="AP110" s="35">
        <f t="shared" si="33"/>
        <v>1.0958571428571427E-2</v>
      </c>
      <c r="AQ110" s="35">
        <f t="shared" si="33"/>
        <v>1.3058571428571426E-2</v>
      </c>
      <c r="AR110">
        <v>0.2</v>
      </c>
      <c r="AS110">
        <v>-3.5099999999999999E-2</v>
      </c>
      <c r="AT110">
        <v>-1.03E-2</v>
      </c>
      <c r="AU110" s="35">
        <f t="shared" si="34"/>
        <v>3.7389999999999979E-2</v>
      </c>
      <c r="AV110" s="35">
        <f t="shared" si="35"/>
        <v>3.9558571428571429E-2</v>
      </c>
      <c r="AW110" s="35">
        <f t="shared" si="35"/>
        <v>1.4758571428571426E-2</v>
      </c>
      <c r="AX110">
        <v>0.18210000000000001</v>
      </c>
      <c r="AY110">
        <v>-6.6E-3</v>
      </c>
      <c r="AZ110">
        <v>-3.2000000000000002E-3</v>
      </c>
      <c r="BA110" s="35">
        <f t="shared" si="36"/>
        <v>1.7752142857142911E-2</v>
      </c>
      <c r="BB110" s="35">
        <f t="shared" si="37"/>
        <v>1.1058571428571428E-2</v>
      </c>
      <c r="BC110" s="35">
        <f t="shared" si="37"/>
        <v>1.258571428571427E-3</v>
      </c>
    </row>
    <row r="111" spans="1:55" ht="15">
      <c r="A111" s="1">
        <v>105</v>
      </c>
      <c r="B111">
        <v>0.2298</v>
      </c>
      <c r="C111">
        <v>-1.46E-2</v>
      </c>
      <c r="D111">
        <v>-4.4999999999999997E-3</v>
      </c>
      <c r="E111" s="34">
        <f t="shared" si="19"/>
        <v>1.4166428571428441E-2</v>
      </c>
      <c r="F111" s="34">
        <f t="shared" si="20"/>
        <v>8.3099999999999997E-3</v>
      </c>
      <c r="G111" s="34">
        <f t="shared" si="21"/>
        <v>8.9585714285714269E-3</v>
      </c>
      <c r="H111">
        <v>0.2382</v>
      </c>
      <c r="I111">
        <v>-1.61E-2</v>
      </c>
      <c r="J111">
        <v>-7.7000000000000002E-3</v>
      </c>
      <c r="K111" s="35">
        <f t="shared" si="22"/>
        <v>4.681785714285705E-2</v>
      </c>
      <c r="L111" s="35">
        <f t="shared" si="23"/>
        <v>2.0558571428571426E-2</v>
      </c>
      <c r="M111" s="35">
        <f t="shared" si="23"/>
        <v>1.2158571428571428E-2</v>
      </c>
      <c r="N111">
        <v>0.21959999999999999</v>
      </c>
      <c r="O111">
        <v>-5.0000000000000001E-3</v>
      </c>
      <c r="P111">
        <v>6.4999999999999997E-3</v>
      </c>
      <c r="Q111" s="35">
        <f t="shared" si="24"/>
        <v>3.6785714285716975E-4</v>
      </c>
      <c r="R111" s="35">
        <f t="shared" si="25"/>
        <v>9.4585714285714273E-3</v>
      </c>
      <c r="S111" s="35">
        <f t="shared" si="25"/>
        <v>1.0958571428571427E-2</v>
      </c>
      <c r="T111">
        <v>0.16209999999999999</v>
      </c>
      <c r="U111">
        <v>-5.3400000000000003E-2</v>
      </c>
      <c r="V111">
        <v>-1.14E-2</v>
      </c>
      <c r="W111" s="35">
        <f t="shared" si="26"/>
        <v>3.2058571428571325E-2</v>
      </c>
      <c r="X111" s="35">
        <f t="shared" si="27"/>
        <v>5.7858571428571433E-2</v>
      </c>
      <c r="Y111" s="35">
        <f t="shared" si="27"/>
        <v>1.5858571428571427E-2</v>
      </c>
      <c r="Z111">
        <v>9.8500000000000004E-2</v>
      </c>
      <c r="AA111">
        <v>2.8799999999999999E-2</v>
      </c>
      <c r="AB111">
        <v>1.6999999999999999E-3</v>
      </c>
      <c r="AC111" s="35">
        <f t="shared" si="28"/>
        <v>1.829071428571423E-2</v>
      </c>
      <c r="AD111" s="35">
        <f t="shared" si="29"/>
        <v>3.3258571428571429E-2</v>
      </c>
      <c r="AE111" s="35">
        <f t="shared" si="29"/>
        <v>6.1585714285714273E-3</v>
      </c>
      <c r="AF111">
        <v>0.21099999999999999</v>
      </c>
      <c r="AG111">
        <v>-3.0200000000000001E-2</v>
      </c>
      <c r="AH111">
        <v>-7.7999999999999996E-3</v>
      </c>
      <c r="AI111" s="35">
        <f t="shared" si="30"/>
        <v>9.1457142857142848E-3</v>
      </c>
      <c r="AJ111" s="35">
        <f t="shared" si="31"/>
        <v>3.4658571428571427E-2</v>
      </c>
      <c r="AK111" s="35">
        <f t="shared" si="31"/>
        <v>1.2258571428571428E-2</v>
      </c>
      <c r="AL111">
        <v>0.20399999999999999</v>
      </c>
      <c r="AM111">
        <v>-6.0000000000000001E-3</v>
      </c>
      <c r="AN111">
        <v>-6.0000000000000001E-3</v>
      </c>
      <c r="AO111" s="35">
        <f t="shared" si="32"/>
        <v>3.5978571428571249E-3</v>
      </c>
      <c r="AP111" s="35">
        <f t="shared" si="33"/>
        <v>1.0458571428571428E-2</v>
      </c>
      <c r="AQ111" s="35">
        <f t="shared" si="33"/>
        <v>1.0458571428571428E-2</v>
      </c>
      <c r="AR111">
        <v>0.19359999999999999</v>
      </c>
      <c r="AS111">
        <v>-2.0400000000000001E-2</v>
      </c>
      <c r="AT111">
        <v>2.3999999999999998E-3</v>
      </c>
      <c r="AU111" s="35">
        <f t="shared" si="34"/>
        <v>3.0989999999999962E-2</v>
      </c>
      <c r="AV111" s="35">
        <f t="shared" si="35"/>
        <v>2.4858571428571428E-2</v>
      </c>
      <c r="AW111" s="35">
        <f t="shared" si="35"/>
        <v>6.8585714285714274E-3</v>
      </c>
      <c r="AX111">
        <v>0.16750000000000001</v>
      </c>
      <c r="AY111">
        <v>-1.6E-2</v>
      </c>
      <c r="AZ111">
        <v>-1.11E-2</v>
      </c>
      <c r="BA111" s="35">
        <f t="shared" si="36"/>
        <v>3.1521428571429089E-3</v>
      </c>
      <c r="BB111" s="35">
        <f t="shared" si="37"/>
        <v>2.0458571428571427E-2</v>
      </c>
      <c r="BC111" s="35">
        <f t="shared" si="37"/>
        <v>1.5558571428571429E-2</v>
      </c>
    </row>
    <row r="112" spans="1:55" ht="15">
      <c r="A112" s="1">
        <v>106</v>
      </c>
      <c r="B112">
        <v>0.2223</v>
      </c>
      <c r="C112">
        <v>-8.2000000000000007E-3</v>
      </c>
      <c r="D112">
        <v>-3.2000000000000002E-3</v>
      </c>
      <c r="E112" s="34">
        <f t="shared" si="19"/>
        <v>6.6664285714284344E-3</v>
      </c>
      <c r="F112" s="34">
        <f t="shared" si="20"/>
        <v>1.4709999999999999E-2</v>
      </c>
      <c r="G112" s="34">
        <f t="shared" si="21"/>
        <v>1.258571428571427E-3</v>
      </c>
      <c r="H112">
        <v>0.17499999999999999</v>
      </c>
      <c r="I112">
        <v>-2.8E-3</v>
      </c>
      <c r="J112">
        <v>4.2200000000000001E-2</v>
      </c>
      <c r="K112" s="35">
        <f t="shared" si="22"/>
        <v>1.6382142857142956E-2</v>
      </c>
      <c r="L112" s="35">
        <f t="shared" si="23"/>
        <v>1.6585714285714272E-3</v>
      </c>
      <c r="M112" s="35">
        <f t="shared" si="23"/>
        <v>4.6658571428571431E-2</v>
      </c>
      <c r="N112">
        <v>0.22309999999999999</v>
      </c>
      <c r="O112">
        <v>-9.1000000000000004E-3</v>
      </c>
      <c r="P112">
        <v>4.7999999999999996E-3</v>
      </c>
      <c r="Q112" s="35">
        <f t="shared" si="24"/>
        <v>3.1321428571428334E-3</v>
      </c>
      <c r="R112" s="35">
        <f t="shared" si="25"/>
        <v>1.3558571428571427E-2</v>
      </c>
      <c r="S112" s="35">
        <f t="shared" si="25"/>
        <v>9.2585714285714268E-3</v>
      </c>
      <c r="T112">
        <v>0.17699999999999999</v>
      </c>
      <c r="U112">
        <v>-5.3999999999999999E-2</v>
      </c>
      <c r="V112">
        <v>1.5E-3</v>
      </c>
      <c r="W112" s="35">
        <f t="shared" si="26"/>
        <v>1.7158571428571329E-2</v>
      </c>
      <c r="X112" s="35">
        <f t="shared" si="27"/>
        <v>5.8458571428571429E-2</v>
      </c>
      <c r="Y112" s="35">
        <f t="shared" si="27"/>
        <v>5.9585714285714277E-3</v>
      </c>
      <c r="Z112">
        <v>0.1016</v>
      </c>
      <c r="AA112">
        <v>-9.1999999999999998E-3</v>
      </c>
      <c r="AB112">
        <v>-4.4000000000000003E-3</v>
      </c>
      <c r="AC112" s="35">
        <f t="shared" si="28"/>
        <v>1.5190714285714238E-2</v>
      </c>
      <c r="AD112" s="35">
        <f t="shared" si="29"/>
        <v>1.3658571428571426E-2</v>
      </c>
      <c r="AE112" s="35">
        <f t="shared" si="29"/>
        <v>5.8571428571426928E-5</v>
      </c>
      <c r="AF112">
        <v>0.1991</v>
      </c>
      <c r="AG112">
        <v>-2.9399999999999999E-2</v>
      </c>
      <c r="AH112">
        <v>-1.9300000000000001E-2</v>
      </c>
      <c r="AI112" s="35">
        <f t="shared" si="30"/>
        <v>2.7542857142857091E-3</v>
      </c>
      <c r="AJ112" s="35">
        <f t="shared" si="31"/>
        <v>3.3858571428571425E-2</v>
      </c>
      <c r="AK112" s="35">
        <f t="shared" si="31"/>
        <v>2.3758571428571428E-2</v>
      </c>
      <c r="AL112">
        <v>0.20979999999999999</v>
      </c>
      <c r="AM112">
        <v>-8.5000000000000006E-3</v>
      </c>
      <c r="AN112">
        <v>-9.7999999999999997E-3</v>
      </c>
      <c r="AO112" s="35">
        <f t="shared" si="32"/>
        <v>9.3978571428571245E-3</v>
      </c>
      <c r="AP112" s="35">
        <f t="shared" si="33"/>
        <v>1.2958571428571427E-2</v>
      </c>
      <c r="AQ112" s="35">
        <f t="shared" si="33"/>
        <v>1.4258571428571426E-2</v>
      </c>
      <c r="AR112">
        <v>0.16819999999999999</v>
      </c>
      <c r="AS112">
        <v>1.41E-2</v>
      </c>
      <c r="AT112">
        <v>5.3E-3</v>
      </c>
      <c r="AU112" s="35">
        <f t="shared" si="34"/>
        <v>5.5899999999999561E-3</v>
      </c>
      <c r="AV112" s="35">
        <f t="shared" si="35"/>
        <v>1.8558571428571428E-2</v>
      </c>
      <c r="AW112" s="35">
        <f t="shared" si="35"/>
        <v>9.7585714285714272E-3</v>
      </c>
      <c r="AX112">
        <v>0.17319999999999999</v>
      </c>
      <c r="AY112">
        <v>-2.93E-2</v>
      </c>
      <c r="AZ112">
        <v>2.2000000000000001E-3</v>
      </c>
      <c r="BA112" s="35">
        <f t="shared" si="36"/>
        <v>8.8521428571428917E-3</v>
      </c>
      <c r="BB112" s="35">
        <f t="shared" si="37"/>
        <v>3.3758571428571429E-2</v>
      </c>
      <c r="BC112" s="35">
        <f t="shared" si="37"/>
        <v>6.6585714285714269E-3</v>
      </c>
    </row>
    <row r="113" spans="1:55" ht="15">
      <c r="A113" s="1">
        <v>107</v>
      </c>
      <c r="B113">
        <v>0.2281</v>
      </c>
      <c r="C113">
        <v>-1.6999999999999999E-3</v>
      </c>
      <c r="D113">
        <v>-1.3100000000000001E-2</v>
      </c>
      <c r="E113" s="34">
        <f t="shared" si="19"/>
        <v>1.2466428571428434E-2</v>
      </c>
      <c r="F113" s="34">
        <f t="shared" si="20"/>
        <v>2.121E-2</v>
      </c>
      <c r="G113" s="34">
        <f t="shared" si="21"/>
        <v>1.7558571428571427E-2</v>
      </c>
      <c r="H113">
        <v>0.17380000000000001</v>
      </c>
      <c r="I113">
        <v>-1.8200000000000001E-2</v>
      </c>
      <c r="J113">
        <v>2.0000000000000001E-4</v>
      </c>
      <c r="K113" s="35">
        <f t="shared" si="22"/>
        <v>1.7582142857142935E-2</v>
      </c>
      <c r="L113" s="35">
        <f t="shared" si="23"/>
        <v>2.2658571428571427E-2</v>
      </c>
      <c r="M113" s="35">
        <f t="shared" si="23"/>
        <v>4.6585714285714269E-3</v>
      </c>
      <c r="N113">
        <v>0.2205</v>
      </c>
      <c r="O113">
        <v>-2.2000000000000001E-3</v>
      </c>
      <c r="P113">
        <v>5.1999999999999998E-3</v>
      </c>
      <c r="Q113" s="35">
        <f t="shared" si="24"/>
        <v>5.3214285714284215E-4</v>
      </c>
      <c r="R113" s="35">
        <f t="shared" si="25"/>
        <v>2.2585714285714271E-3</v>
      </c>
      <c r="S113" s="35">
        <f t="shared" si="25"/>
        <v>9.6585714285714261E-3</v>
      </c>
      <c r="T113">
        <v>0.17519999999999999</v>
      </c>
      <c r="U113">
        <v>-3.0999999999999999E-3</v>
      </c>
      <c r="V113">
        <v>7.4000000000000003E-3</v>
      </c>
      <c r="W113" s="35">
        <f t="shared" si="26"/>
        <v>1.8958571428571325E-2</v>
      </c>
      <c r="X113" s="35">
        <f t="shared" si="27"/>
        <v>1.3585714285714273E-3</v>
      </c>
      <c r="Y113" s="35">
        <f t="shared" si="27"/>
        <v>1.1858571428571427E-2</v>
      </c>
      <c r="Z113">
        <v>9.8299999999999998E-2</v>
      </c>
      <c r="AA113">
        <v>-1.9E-2</v>
      </c>
      <c r="AB113">
        <v>5.1999999999999998E-3</v>
      </c>
      <c r="AC113" s="35">
        <f t="shared" si="28"/>
        <v>1.8490714285714235E-2</v>
      </c>
      <c r="AD113" s="35">
        <f t="shared" si="29"/>
        <v>2.3458571428571426E-2</v>
      </c>
      <c r="AE113" s="35">
        <f t="shared" si="29"/>
        <v>9.6585714285714261E-3</v>
      </c>
      <c r="AF113">
        <v>0.21460000000000001</v>
      </c>
      <c r="AG113">
        <v>-1.5900000000000001E-2</v>
      </c>
      <c r="AH113">
        <v>-2.5399999999999999E-2</v>
      </c>
      <c r="AI113" s="35">
        <f t="shared" si="30"/>
        <v>1.2745714285714305E-2</v>
      </c>
      <c r="AJ113" s="35">
        <f t="shared" si="31"/>
        <v>2.0358571428571427E-2</v>
      </c>
      <c r="AK113" s="35">
        <f t="shared" si="31"/>
        <v>2.9858571428571425E-2</v>
      </c>
      <c r="AL113">
        <v>0.2228</v>
      </c>
      <c r="AM113">
        <v>-2E-3</v>
      </c>
      <c r="AN113">
        <v>-1.15E-2</v>
      </c>
      <c r="AO113" s="35">
        <f t="shared" si="32"/>
        <v>2.2397857142857136E-2</v>
      </c>
      <c r="AP113" s="35">
        <f t="shared" si="33"/>
        <v>2.4585714285714272E-3</v>
      </c>
      <c r="AQ113" s="35">
        <f t="shared" si="33"/>
        <v>1.5958571428571426E-2</v>
      </c>
      <c r="AR113">
        <v>0.13370000000000001</v>
      </c>
      <c r="AS113">
        <v>4.58E-2</v>
      </c>
      <c r="AT113">
        <v>-8.2000000000000007E-3</v>
      </c>
      <c r="AU113" s="35">
        <f t="shared" si="34"/>
        <v>2.8910000000000019E-2</v>
      </c>
      <c r="AV113" s="35">
        <f t="shared" si="35"/>
        <v>5.025857142857143E-2</v>
      </c>
      <c r="AW113" s="35">
        <f t="shared" si="35"/>
        <v>1.2658571428571429E-2</v>
      </c>
      <c r="AX113">
        <v>0.1978</v>
      </c>
      <c r="AY113">
        <v>-1.4500000000000001E-2</v>
      </c>
      <c r="AZ113">
        <v>8.6999999999999994E-3</v>
      </c>
      <c r="BA113" s="35">
        <f t="shared" si="36"/>
        <v>3.3452142857142902E-2</v>
      </c>
      <c r="BB113" s="35">
        <f t="shared" si="37"/>
        <v>1.8958571428571429E-2</v>
      </c>
      <c r="BC113" s="35">
        <f t="shared" si="37"/>
        <v>1.3158571428571426E-2</v>
      </c>
    </row>
    <row r="114" spans="1:55" ht="15">
      <c r="A114" s="1">
        <v>108</v>
      </c>
      <c r="B114">
        <v>0.21579999999999999</v>
      </c>
      <c r="C114">
        <v>-1.11E-2</v>
      </c>
      <c r="D114">
        <v>-1.72E-2</v>
      </c>
      <c r="E114" s="34">
        <f t="shared" si="19"/>
        <v>1.664285714284286E-4</v>
      </c>
      <c r="F114" s="34">
        <f t="shared" si="20"/>
        <v>1.1809999999999999E-2</v>
      </c>
      <c r="G114" s="34">
        <f t="shared" si="21"/>
        <v>2.1658571428571426E-2</v>
      </c>
      <c r="H114">
        <v>0.1769</v>
      </c>
      <c r="I114">
        <v>-6.6E-3</v>
      </c>
      <c r="J114">
        <v>5.1000000000000004E-3</v>
      </c>
      <c r="K114" s="35">
        <f t="shared" si="22"/>
        <v>1.4482142857142943E-2</v>
      </c>
      <c r="L114" s="35">
        <f t="shared" si="23"/>
        <v>1.1058571428571428E-2</v>
      </c>
      <c r="M114" s="35">
        <f t="shared" si="23"/>
        <v>9.5585714285714267E-3</v>
      </c>
      <c r="N114">
        <v>0.21390000000000001</v>
      </c>
      <c r="O114">
        <v>-6.4000000000000003E-3</v>
      </c>
      <c r="P114">
        <v>8.2000000000000007E-3</v>
      </c>
      <c r="Q114" s="35">
        <f t="shared" si="24"/>
        <v>6.0678571428571526E-3</v>
      </c>
      <c r="R114" s="35">
        <f t="shared" si="25"/>
        <v>1.0858571428571428E-2</v>
      </c>
      <c r="S114" s="35">
        <f t="shared" si="25"/>
        <v>1.2658571428571429E-2</v>
      </c>
      <c r="T114">
        <v>0.18190000000000001</v>
      </c>
      <c r="U114">
        <v>4.8999999999999998E-3</v>
      </c>
      <c r="V114">
        <v>1.5E-3</v>
      </c>
      <c r="W114" s="35">
        <f t="shared" si="26"/>
        <v>1.2258571428571313E-2</v>
      </c>
      <c r="X114" s="35">
        <f t="shared" si="27"/>
        <v>9.3585714285714279E-3</v>
      </c>
      <c r="Y114" s="35">
        <f t="shared" si="27"/>
        <v>5.9585714285714277E-3</v>
      </c>
      <c r="Z114">
        <v>0.1133</v>
      </c>
      <c r="AA114">
        <v>-2.3199999999999998E-2</v>
      </c>
      <c r="AB114">
        <v>-1.12E-2</v>
      </c>
      <c r="AC114" s="35">
        <f t="shared" si="28"/>
        <v>3.4907142857142359E-3</v>
      </c>
      <c r="AD114" s="35">
        <f t="shared" si="29"/>
        <v>2.7658571428571425E-2</v>
      </c>
      <c r="AE114" s="35">
        <f t="shared" si="29"/>
        <v>1.5658571428571428E-2</v>
      </c>
      <c r="AF114">
        <v>0.2112</v>
      </c>
      <c r="AG114">
        <v>-2.1499999999999998E-2</v>
      </c>
      <c r="AH114">
        <v>-3.4799999999999998E-2</v>
      </c>
      <c r="AI114" s="35">
        <f t="shared" si="30"/>
        <v>9.3457142857142905E-3</v>
      </c>
      <c r="AJ114" s="35">
        <f t="shared" si="31"/>
        <v>2.5958571428571425E-2</v>
      </c>
      <c r="AK114" s="35">
        <f t="shared" si="31"/>
        <v>3.9258571428571427E-2</v>
      </c>
      <c r="AL114">
        <v>0.22020000000000001</v>
      </c>
      <c r="AM114">
        <v>2.0999999999999999E-3</v>
      </c>
      <c r="AN114">
        <v>-1.7500000000000002E-2</v>
      </c>
      <c r="AO114" s="35">
        <f t="shared" si="32"/>
        <v>1.9797857142857145E-2</v>
      </c>
      <c r="AP114" s="35">
        <f t="shared" si="33"/>
        <v>6.5585714285714275E-3</v>
      </c>
      <c r="AQ114" s="35">
        <f t="shared" si="33"/>
        <v>2.1958571428571428E-2</v>
      </c>
      <c r="AR114">
        <v>0.15</v>
      </c>
      <c r="AS114">
        <v>2.5100000000000001E-2</v>
      </c>
      <c r="AT114">
        <v>2.1600000000000001E-2</v>
      </c>
      <c r="AU114" s="35">
        <f t="shared" si="34"/>
        <v>1.2610000000000038E-2</v>
      </c>
      <c r="AV114" s="35">
        <f t="shared" si="35"/>
        <v>2.9558571428571427E-2</v>
      </c>
      <c r="AW114" s="35">
        <f t="shared" si="35"/>
        <v>2.6058571428571427E-2</v>
      </c>
      <c r="AX114">
        <v>0.1928</v>
      </c>
      <c r="AY114">
        <v>-3.7199999999999997E-2</v>
      </c>
      <c r="AZ114">
        <v>-3.2000000000000002E-3</v>
      </c>
      <c r="BA114" s="35">
        <f t="shared" si="36"/>
        <v>2.8452142857142898E-2</v>
      </c>
      <c r="BB114" s="35">
        <f t="shared" si="37"/>
        <v>4.1658571428571427E-2</v>
      </c>
      <c r="BC114" s="35">
        <f t="shared" si="37"/>
        <v>1.258571428571427E-3</v>
      </c>
    </row>
    <row r="115" spans="1:55" ht="15">
      <c r="A115" s="1">
        <v>109</v>
      </c>
      <c r="B115">
        <v>0.21870000000000001</v>
      </c>
      <c r="C115">
        <v>-1.2699999999999999E-2</v>
      </c>
      <c r="D115">
        <v>-1.2800000000000001E-2</v>
      </c>
      <c r="E115" s="34">
        <f t="shared" si="19"/>
        <v>3.0664285714284423E-3</v>
      </c>
      <c r="F115" s="34">
        <f t="shared" si="20"/>
        <v>1.021E-2</v>
      </c>
      <c r="G115" s="34">
        <f t="shared" si="21"/>
        <v>1.7258571428571429E-2</v>
      </c>
      <c r="H115">
        <v>0.1865</v>
      </c>
      <c r="I115">
        <v>-2.0899999999999998E-2</v>
      </c>
      <c r="J115">
        <v>2.0999999999999999E-3</v>
      </c>
      <c r="K115" s="35">
        <f t="shared" si="22"/>
        <v>4.8821428571429459E-3</v>
      </c>
      <c r="L115" s="35">
        <f t="shared" si="23"/>
        <v>2.5358571428571425E-2</v>
      </c>
      <c r="M115" s="35">
        <f t="shared" si="23"/>
        <v>6.5585714285714275E-3</v>
      </c>
      <c r="N115">
        <v>0.21240000000000001</v>
      </c>
      <c r="O115">
        <v>-8.3999999999999995E-3</v>
      </c>
      <c r="P115">
        <v>1.4200000000000001E-2</v>
      </c>
      <c r="Q115" s="35">
        <f t="shared" si="24"/>
        <v>7.5678571428571539E-3</v>
      </c>
      <c r="R115" s="35">
        <f t="shared" si="25"/>
        <v>1.2858571428571428E-2</v>
      </c>
      <c r="S115" s="35">
        <f t="shared" si="25"/>
        <v>1.8658571428571427E-2</v>
      </c>
      <c r="T115">
        <v>0.18459999999999999</v>
      </c>
      <c r="U115">
        <v>5.7999999999999996E-3</v>
      </c>
      <c r="V115">
        <v>-1.46E-2</v>
      </c>
      <c r="W115" s="35">
        <f t="shared" si="26"/>
        <v>9.558571428571333E-3</v>
      </c>
      <c r="X115" s="35">
        <f t="shared" si="27"/>
        <v>1.0258571428571426E-2</v>
      </c>
      <c r="Y115" s="35">
        <f t="shared" si="27"/>
        <v>1.9058571428571428E-2</v>
      </c>
      <c r="Z115">
        <v>9.0499999999999997E-2</v>
      </c>
      <c r="AA115">
        <v>-2.3599999999999999E-2</v>
      </c>
      <c r="AB115">
        <v>-1E-4</v>
      </c>
      <c r="AC115" s="35">
        <f t="shared" si="28"/>
        <v>2.6290714285714237E-2</v>
      </c>
      <c r="AD115" s="35">
        <f t="shared" si="29"/>
        <v>2.8058571428571426E-2</v>
      </c>
      <c r="AE115" s="35">
        <f t="shared" si="29"/>
        <v>4.3585714285714269E-3</v>
      </c>
      <c r="AF115">
        <v>0.19889999999999999</v>
      </c>
      <c r="AG115">
        <v>-2.47E-2</v>
      </c>
      <c r="AH115">
        <v>-1.6799999999999999E-2</v>
      </c>
      <c r="AI115" s="35">
        <f t="shared" si="30"/>
        <v>2.9542857142857148E-3</v>
      </c>
      <c r="AJ115" s="35">
        <f t="shared" si="31"/>
        <v>2.9158571428571426E-2</v>
      </c>
      <c r="AK115" s="35">
        <f t="shared" si="31"/>
        <v>2.1258571428571425E-2</v>
      </c>
      <c r="AL115">
        <v>0.19950000000000001</v>
      </c>
      <c r="AM115">
        <v>-3.5000000000000001E-3</v>
      </c>
      <c r="AN115">
        <v>-3.7000000000000002E-3</v>
      </c>
      <c r="AO115" s="35">
        <f t="shared" si="32"/>
        <v>9.0214285714285136E-4</v>
      </c>
      <c r="AP115" s="35">
        <f t="shared" si="33"/>
        <v>9.5857142857142712E-4</v>
      </c>
      <c r="AQ115" s="35">
        <f t="shared" si="33"/>
        <v>7.5857142857142703E-4</v>
      </c>
      <c r="AR115">
        <v>0.18990000000000001</v>
      </c>
      <c r="AS115">
        <v>-3.8800000000000001E-2</v>
      </c>
      <c r="AT115">
        <v>6.4000000000000003E-3</v>
      </c>
      <c r="AU115" s="35">
        <f t="shared" si="34"/>
        <v>2.7289999999999981E-2</v>
      </c>
      <c r="AV115" s="35">
        <f t="shared" si="35"/>
        <v>4.3258571428571431E-2</v>
      </c>
      <c r="AW115" s="35">
        <f t="shared" si="35"/>
        <v>1.0858571428571428E-2</v>
      </c>
      <c r="AX115">
        <v>0.2</v>
      </c>
      <c r="AY115">
        <v>-2.7699999999999999E-2</v>
      </c>
      <c r="AZ115">
        <v>2.5000000000000001E-3</v>
      </c>
      <c r="BA115" s="35">
        <f t="shared" si="36"/>
        <v>3.565214285714291E-2</v>
      </c>
      <c r="BB115" s="35">
        <f t="shared" si="37"/>
        <v>3.2158571428571425E-2</v>
      </c>
      <c r="BC115" s="35">
        <f t="shared" si="37"/>
        <v>6.9585714285714268E-3</v>
      </c>
    </row>
    <row r="116" spans="1:55" ht="15">
      <c r="A116" s="1">
        <v>110</v>
      </c>
      <c r="B116">
        <v>0.21779999999999999</v>
      </c>
      <c r="C116">
        <v>-1.4200000000000001E-2</v>
      </c>
      <c r="D116">
        <v>-1.23E-2</v>
      </c>
      <c r="E116" s="34">
        <f t="shared" si="19"/>
        <v>2.1664285714284304E-3</v>
      </c>
      <c r="F116" s="34">
        <f t="shared" si="20"/>
        <v>8.709999999999999E-3</v>
      </c>
      <c r="G116" s="34">
        <f t="shared" si="21"/>
        <v>1.6758571428571428E-2</v>
      </c>
      <c r="H116">
        <v>0.19170000000000001</v>
      </c>
      <c r="I116">
        <v>-2.6100000000000002E-2</v>
      </c>
      <c r="J116">
        <v>1.2500000000000001E-2</v>
      </c>
      <c r="K116" s="35">
        <f t="shared" si="22"/>
        <v>3.1785714285706423E-4</v>
      </c>
      <c r="L116" s="35">
        <f t="shared" si="23"/>
        <v>3.0558571428571428E-2</v>
      </c>
      <c r="M116" s="35">
        <f t="shared" si="23"/>
        <v>1.6958571428571427E-2</v>
      </c>
      <c r="N116">
        <v>0.2238</v>
      </c>
      <c r="O116">
        <v>-1.2999999999999999E-2</v>
      </c>
      <c r="P116">
        <v>1.4500000000000001E-2</v>
      </c>
      <c r="Q116" s="35">
        <f t="shared" si="24"/>
        <v>3.8321428571428395E-3</v>
      </c>
      <c r="R116" s="35">
        <f t="shared" si="25"/>
        <v>1.7458571428571427E-2</v>
      </c>
      <c r="S116" s="35">
        <f t="shared" si="25"/>
        <v>1.8958571428571429E-2</v>
      </c>
      <c r="T116">
        <v>0.1116</v>
      </c>
      <c r="U116">
        <v>-3.5700000000000003E-2</v>
      </c>
      <c r="V116">
        <v>5.57E-2</v>
      </c>
      <c r="W116" s="35">
        <f t="shared" si="26"/>
        <v>8.2558571428571315E-2</v>
      </c>
      <c r="X116" s="35">
        <f t="shared" si="27"/>
        <v>4.0158571428571432E-2</v>
      </c>
      <c r="Y116" s="35">
        <f t="shared" si="27"/>
        <v>6.0158571428571429E-2</v>
      </c>
      <c r="Z116">
        <v>7.9200000000000007E-2</v>
      </c>
      <c r="AA116">
        <v>-1.9800000000000002E-2</v>
      </c>
      <c r="AB116">
        <v>1.11E-2</v>
      </c>
      <c r="AC116" s="35">
        <f t="shared" si="28"/>
        <v>3.7590714285714227E-2</v>
      </c>
      <c r="AD116" s="35">
        <f t="shared" si="29"/>
        <v>2.4258571428571428E-2</v>
      </c>
      <c r="AE116" s="35">
        <f t="shared" si="29"/>
        <v>1.5558571428571429E-2</v>
      </c>
      <c r="AF116">
        <v>0.18540000000000001</v>
      </c>
      <c r="AG116">
        <v>-2.7799999999999998E-2</v>
      </c>
      <c r="AH116">
        <v>4.7000000000000002E-3</v>
      </c>
      <c r="AI116" s="35">
        <f t="shared" si="30"/>
        <v>1.6454285714285699E-2</v>
      </c>
      <c r="AJ116" s="35">
        <f t="shared" si="31"/>
        <v>3.2258571428571428E-2</v>
      </c>
      <c r="AK116" s="35">
        <f t="shared" si="31"/>
        <v>9.1585714285714274E-3</v>
      </c>
      <c r="AL116">
        <v>0.1885</v>
      </c>
      <c r="AM116">
        <v>-8.0000000000000004E-4</v>
      </c>
      <c r="AN116">
        <v>8.2000000000000007E-3</v>
      </c>
      <c r="AO116" s="35">
        <f t="shared" si="32"/>
        <v>1.1902142857142861E-2</v>
      </c>
      <c r="AP116" s="35">
        <f t="shared" si="33"/>
        <v>3.6585714285714273E-3</v>
      </c>
      <c r="AQ116" s="35">
        <f t="shared" si="33"/>
        <v>1.2658571428571429E-2</v>
      </c>
      <c r="AR116">
        <v>0.18609999999999999</v>
      </c>
      <c r="AS116">
        <v>-2.29E-2</v>
      </c>
      <c r="AT116">
        <v>9.4000000000000004E-3</v>
      </c>
      <c r="AU116" s="35">
        <f t="shared" si="34"/>
        <v>2.3489999999999955E-2</v>
      </c>
      <c r="AV116" s="35">
        <f t="shared" si="35"/>
        <v>2.7358571428571427E-2</v>
      </c>
      <c r="AW116" s="35">
        <f t="shared" si="35"/>
        <v>1.3858571428571428E-2</v>
      </c>
      <c r="AX116">
        <v>0.16619999999999999</v>
      </c>
      <c r="AY116">
        <v>1.3599999999999999E-2</v>
      </c>
      <c r="AZ116">
        <v>1.18E-2</v>
      </c>
      <c r="BA116" s="35">
        <f t="shared" si="36"/>
        <v>1.8521428571428855E-3</v>
      </c>
      <c r="BB116" s="35">
        <f t="shared" si="37"/>
        <v>1.8058571428571427E-2</v>
      </c>
      <c r="BC116" s="35">
        <f t="shared" si="37"/>
        <v>1.6258571428571428E-2</v>
      </c>
    </row>
    <row r="117" spans="1:55" ht="15">
      <c r="A117" s="1">
        <v>111</v>
      </c>
      <c r="B117">
        <v>0.21879999999999999</v>
      </c>
      <c r="C117">
        <v>-1.0999999999999999E-2</v>
      </c>
      <c r="D117">
        <v>-9.7000000000000003E-3</v>
      </c>
      <c r="E117" s="34">
        <f t="shared" si="19"/>
        <v>3.1664285714284313E-3</v>
      </c>
      <c r="F117" s="34">
        <f t="shared" si="20"/>
        <v>1.191E-2</v>
      </c>
      <c r="G117" s="34">
        <f t="shared" si="21"/>
        <v>1.4158571428571427E-2</v>
      </c>
      <c r="H117">
        <v>0.1963</v>
      </c>
      <c r="I117">
        <v>-7.7000000000000002E-3</v>
      </c>
      <c r="J117">
        <v>-4.4000000000000003E-3</v>
      </c>
      <c r="K117" s="35">
        <f t="shared" si="22"/>
        <v>4.9178571428570572E-3</v>
      </c>
      <c r="L117" s="35">
        <f t="shared" si="23"/>
        <v>1.2158571428571428E-2</v>
      </c>
      <c r="M117" s="35">
        <f t="shared" si="23"/>
        <v>5.8571428571426928E-5</v>
      </c>
      <c r="N117">
        <v>0.2366</v>
      </c>
      <c r="O117">
        <v>-7.6E-3</v>
      </c>
      <c r="P117">
        <v>1.72E-2</v>
      </c>
      <c r="Q117" s="35">
        <f t="shared" si="24"/>
        <v>1.6632142857142845E-2</v>
      </c>
      <c r="R117" s="35">
        <f t="shared" si="25"/>
        <v>1.2058571428571427E-2</v>
      </c>
      <c r="S117" s="35">
        <f t="shared" si="25"/>
        <v>2.1658571428571426E-2</v>
      </c>
      <c r="T117">
        <v>0.1547</v>
      </c>
      <c r="U117">
        <v>-3.09E-2</v>
      </c>
      <c r="V117">
        <v>1.8200000000000001E-2</v>
      </c>
      <c r="W117" s="35">
        <f t="shared" si="26"/>
        <v>3.9458571428571315E-2</v>
      </c>
      <c r="X117" s="35">
        <f t="shared" si="27"/>
        <v>3.5358571428571427E-2</v>
      </c>
      <c r="Y117" s="35">
        <f t="shared" si="27"/>
        <v>2.2658571428571427E-2</v>
      </c>
      <c r="Z117">
        <v>0.1215</v>
      </c>
      <c r="AA117">
        <v>-1.37E-2</v>
      </c>
      <c r="AB117">
        <v>1.7399999999999999E-2</v>
      </c>
      <c r="AC117" s="35">
        <f t="shared" si="28"/>
        <v>4.709285714285763E-3</v>
      </c>
      <c r="AD117" s="35">
        <f t="shared" si="29"/>
        <v>1.8158571428571427E-2</v>
      </c>
      <c r="AE117" s="35">
        <f t="shared" si="29"/>
        <v>2.1858571428571425E-2</v>
      </c>
      <c r="AF117">
        <v>0.17960000000000001</v>
      </c>
      <c r="AG117">
        <v>-6.1999999999999998E-3</v>
      </c>
      <c r="AH117">
        <v>-2.7000000000000001E-3</v>
      </c>
      <c r="AI117" s="35">
        <f t="shared" si="30"/>
        <v>2.2254285714285699E-2</v>
      </c>
      <c r="AJ117" s="35">
        <f t="shared" si="31"/>
        <v>1.0658571428571427E-2</v>
      </c>
      <c r="AK117" s="35">
        <f t="shared" si="31"/>
        <v>1.7585714285714271E-3</v>
      </c>
      <c r="AL117">
        <v>0.20399999999999999</v>
      </c>
      <c r="AM117">
        <v>1.6799999999999999E-2</v>
      </c>
      <c r="AN117">
        <v>-4.1000000000000003E-3</v>
      </c>
      <c r="AO117" s="35">
        <f t="shared" si="32"/>
        <v>3.5978571428571249E-3</v>
      </c>
      <c r="AP117" s="35">
        <f t="shared" si="33"/>
        <v>2.1258571428571425E-2</v>
      </c>
      <c r="AQ117" s="35">
        <f t="shared" si="33"/>
        <v>3.5857142857142685E-4</v>
      </c>
      <c r="AR117">
        <v>0.1303</v>
      </c>
      <c r="AS117">
        <v>5.1499999999999997E-2</v>
      </c>
      <c r="AT117">
        <v>-1.7100000000000001E-2</v>
      </c>
      <c r="AU117" s="35">
        <f t="shared" si="34"/>
        <v>3.2310000000000033E-2</v>
      </c>
      <c r="AV117" s="35">
        <f t="shared" si="35"/>
        <v>5.5958571428571427E-2</v>
      </c>
      <c r="AW117" s="35">
        <f t="shared" si="35"/>
        <v>2.1558571428571427E-2</v>
      </c>
      <c r="AX117">
        <v>0.1825</v>
      </c>
      <c r="AY117">
        <v>2.2200000000000001E-2</v>
      </c>
      <c r="AZ117">
        <v>-1.2699999999999999E-2</v>
      </c>
      <c r="BA117" s="35">
        <f t="shared" si="36"/>
        <v>1.8152142857142894E-2</v>
      </c>
      <c r="BB117" s="35">
        <f t="shared" si="37"/>
        <v>2.6658571428571427E-2</v>
      </c>
      <c r="BC117" s="35">
        <f t="shared" si="37"/>
        <v>1.7158571428571426E-2</v>
      </c>
    </row>
    <row r="118" spans="1:55" ht="15">
      <c r="A118" s="1">
        <v>112</v>
      </c>
      <c r="B118">
        <v>0.2261</v>
      </c>
      <c r="C118">
        <v>-1.1900000000000001E-2</v>
      </c>
      <c r="D118">
        <v>-9.4000000000000004E-3</v>
      </c>
      <c r="E118" s="34">
        <f t="shared" si="19"/>
        <v>1.0466428571428432E-2</v>
      </c>
      <c r="F118" s="34">
        <f t="shared" si="20"/>
        <v>1.1009999999999999E-2</v>
      </c>
      <c r="G118" s="34">
        <f t="shared" si="21"/>
        <v>1.3858571428571428E-2</v>
      </c>
      <c r="H118">
        <v>0.19989999999999999</v>
      </c>
      <c r="I118">
        <v>-1.6799999999999999E-2</v>
      </c>
      <c r="J118">
        <v>9.7999999999999997E-3</v>
      </c>
      <c r="K118" s="35">
        <f t="shared" si="22"/>
        <v>8.5178571428570493E-3</v>
      </c>
      <c r="L118" s="35">
        <f t="shared" si="23"/>
        <v>2.1258571428571425E-2</v>
      </c>
      <c r="M118" s="35">
        <f t="shared" si="23"/>
        <v>1.4258571428571426E-2</v>
      </c>
      <c r="N118">
        <v>0.22509999999999999</v>
      </c>
      <c r="O118">
        <v>-9.1999999999999998E-3</v>
      </c>
      <c r="P118">
        <v>1.7999999999999999E-2</v>
      </c>
      <c r="Q118" s="35">
        <f t="shared" si="24"/>
        <v>5.1321428571428351E-3</v>
      </c>
      <c r="R118" s="35">
        <f t="shared" si="25"/>
        <v>1.3658571428571426E-2</v>
      </c>
      <c r="S118" s="35">
        <f t="shared" si="25"/>
        <v>2.2458571428571425E-2</v>
      </c>
      <c r="T118">
        <v>0.1595</v>
      </c>
      <c r="U118">
        <v>-8.9999999999999993E-3</v>
      </c>
      <c r="V118">
        <v>1.8200000000000001E-2</v>
      </c>
      <c r="W118" s="35">
        <f t="shared" si="26"/>
        <v>3.4658571428571316E-2</v>
      </c>
      <c r="X118" s="35">
        <f t="shared" si="27"/>
        <v>1.3458571428571427E-2</v>
      </c>
      <c r="Y118" s="35">
        <f t="shared" si="27"/>
        <v>2.2658571428571427E-2</v>
      </c>
      <c r="Z118">
        <v>0.1832</v>
      </c>
      <c r="AA118">
        <v>-3.7100000000000001E-2</v>
      </c>
      <c r="AB118">
        <v>4.2000000000000003E-2</v>
      </c>
      <c r="AC118" s="35">
        <f t="shared" si="28"/>
        <v>6.6409285714285768E-2</v>
      </c>
      <c r="AD118" s="35">
        <f t="shared" si="29"/>
        <v>4.1558571428571431E-2</v>
      </c>
      <c r="AE118" s="35">
        <f t="shared" si="29"/>
        <v>4.6458571428571432E-2</v>
      </c>
      <c r="AF118">
        <v>0.18840000000000001</v>
      </c>
      <c r="AG118">
        <v>-1.7000000000000001E-2</v>
      </c>
      <c r="AH118">
        <v>-1.6E-2</v>
      </c>
      <c r="AI118" s="35">
        <f t="shared" si="30"/>
        <v>1.3454285714285696E-2</v>
      </c>
      <c r="AJ118" s="35">
        <f t="shared" si="31"/>
        <v>2.1458571428571428E-2</v>
      </c>
      <c r="AK118" s="35">
        <f t="shared" si="31"/>
        <v>2.0458571428571427E-2</v>
      </c>
      <c r="AL118">
        <v>0.22600000000000001</v>
      </c>
      <c r="AM118">
        <v>-1.3899999999999999E-2</v>
      </c>
      <c r="AN118">
        <v>-5.4000000000000003E-3</v>
      </c>
      <c r="AO118" s="35">
        <f t="shared" si="32"/>
        <v>2.5597857142857144E-2</v>
      </c>
      <c r="AP118" s="35">
        <f t="shared" si="33"/>
        <v>1.8358571428571425E-2</v>
      </c>
      <c r="AQ118" s="35">
        <f t="shared" si="33"/>
        <v>9.8585714285714283E-3</v>
      </c>
      <c r="AR118">
        <v>0.13700000000000001</v>
      </c>
      <c r="AS118">
        <v>-1.09E-2</v>
      </c>
      <c r="AT118">
        <v>-1.9E-3</v>
      </c>
      <c r="AU118" s="35">
        <f t="shared" si="34"/>
        <v>2.5610000000000022E-2</v>
      </c>
      <c r="AV118" s="35">
        <f t="shared" si="35"/>
        <v>1.5358571428571426E-2</v>
      </c>
      <c r="AW118" s="35">
        <f t="shared" si="35"/>
        <v>2.5585714285714274E-3</v>
      </c>
      <c r="AX118">
        <v>0.1779</v>
      </c>
      <c r="AY118">
        <v>-2.3300000000000001E-2</v>
      </c>
      <c r="AZ118">
        <v>-1.2800000000000001E-2</v>
      </c>
      <c r="BA118" s="35">
        <f t="shared" si="36"/>
        <v>1.3552142857142901E-2</v>
      </c>
      <c r="BB118" s="35">
        <f t="shared" si="37"/>
        <v>2.7758571428571428E-2</v>
      </c>
      <c r="BC118" s="35">
        <f t="shared" si="37"/>
        <v>1.7258571428571429E-2</v>
      </c>
    </row>
    <row r="119" spans="1:55" ht="15">
      <c r="A119" s="1">
        <v>113</v>
      </c>
      <c r="B119">
        <v>0.2218</v>
      </c>
      <c r="C119">
        <v>-1.0999999999999999E-2</v>
      </c>
      <c r="D119">
        <v>-3.3E-3</v>
      </c>
      <c r="E119" s="34">
        <f t="shared" si="19"/>
        <v>6.1664285714284339E-3</v>
      </c>
      <c r="F119" s="34">
        <f t="shared" si="20"/>
        <v>1.191E-2</v>
      </c>
      <c r="G119" s="34">
        <f t="shared" si="21"/>
        <v>1.1585714285714272E-3</v>
      </c>
      <c r="H119">
        <v>0.2019</v>
      </c>
      <c r="I119">
        <v>-8.0999999999999996E-3</v>
      </c>
      <c r="J119">
        <v>7.1999999999999998E-3</v>
      </c>
      <c r="K119" s="35">
        <f t="shared" si="22"/>
        <v>1.0517857142857051E-2</v>
      </c>
      <c r="L119" s="35">
        <f t="shared" si="23"/>
        <v>1.2558571428571426E-2</v>
      </c>
      <c r="M119" s="35">
        <f t="shared" si="23"/>
        <v>1.1658571428571428E-2</v>
      </c>
      <c r="N119">
        <v>0.22339999999999999</v>
      </c>
      <c r="O119">
        <v>-1.1599999999999999E-2</v>
      </c>
      <c r="P119">
        <v>1.2E-2</v>
      </c>
      <c r="Q119" s="35">
        <f t="shared" si="24"/>
        <v>3.4321428571428281E-3</v>
      </c>
      <c r="R119" s="35">
        <f t="shared" si="25"/>
        <v>1.6058571428571426E-2</v>
      </c>
      <c r="S119" s="35">
        <f t="shared" si="25"/>
        <v>1.6458571428571427E-2</v>
      </c>
      <c r="T119">
        <v>0.1961</v>
      </c>
      <c r="U119">
        <v>2.8999999999999998E-3</v>
      </c>
      <c r="V119">
        <v>4.0000000000000002E-4</v>
      </c>
      <c r="W119" s="35">
        <f t="shared" si="26"/>
        <v>1.9414285714286772E-3</v>
      </c>
      <c r="X119" s="35">
        <f t="shared" si="27"/>
        <v>7.358571428571427E-3</v>
      </c>
      <c r="Y119" s="35">
        <f t="shared" si="27"/>
        <v>4.8585714285714274E-3</v>
      </c>
      <c r="Z119">
        <v>0.1875</v>
      </c>
      <c r="AA119">
        <v>1.52E-2</v>
      </c>
      <c r="AB119">
        <v>3.0300000000000001E-2</v>
      </c>
      <c r="AC119" s="35">
        <f t="shared" si="28"/>
        <v>7.0709285714285766E-2</v>
      </c>
      <c r="AD119" s="35">
        <f t="shared" si="29"/>
        <v>1.9658571428571428E-2</v>
      </c>
      <c r="AE119" s="35">
        <f t="shared" si="29"/>
        <v>3.475857142857143E-2</v>
      </c>
      <c r="AF119">
        <v>0.19339999999999999</v>
      </c>
      <c r="AG119">
        <v>-1.5800000000000002E-2</v>
      </c>
      <c r="AH119">
        <v>-1.47E-2</v>
      </c>
      <c r="AI119" s="35">
        <f t="shared" si="30"/>
        <v>8.4542857142857197E-3</v>
      </c>
      <c r="AJ119" s="35">
        <f t="shared" si="31"/>
        <v>2.0258571428571428E-2</v>
      </c>
      <c r="AK119" s="35">
        <f t="shared" si="31"/>
        <v>1.9158571428571428E-2</v>
      </c>
      <c r="AL119">
        <v>0.20930000000000001</v>
      </c>
      <c r="AM119">
        <v>-1.2E-2</v>
      </c>
      <c r="AN119">
        <v>-7.4000000000000003E-3</v>
      </c>
      <c r="AO119" s="35">
        <f t="shared" si="32"/>
        <v>8.8978571428571518E-3</v>
      </c>
      <c r="AP119" s="35">
        <f t="shared" si="33"/>
        <v>1.6458571428571427E-2</v>
      </c>
      <c r="AQ119" s="35">
        <f t="shared" si="33"/>
        <v>1.1858571428571427E-2</v>
      </c>
      <c r="AR119">
        <v>0.16980000000000001</v>
      </c>
      <c r="AS119">
        <v>-3.7000000000000002E-3</v>
      </c>
      <c r="AT119">
        <v>2E-3</v>
      </c>
      <c r="AU119" s="35">
        <f t="shared" si="34"/>
        <v>7.1899999999999742E-3</v>
      </c>
      <c r="AV119" s="35">
        <f t="shared" si="35"/>
        <v>7.5857142857142703E-4</v>
      </c>
      <c r="AW119" s="35">
        <f t="shared" si="35"/>
        <v>6.4585714285714272E-3</v>
      </c>
      <c r="AX119">
        <v>0.14779999999999999</v>
      </c>
      <c r="AY119">
        <v>-0.02</v>
      </c>
      <c r="AZ119">
        <v>-1.6000000000000001E-3</v>
      </c>
      <c r="BA119" s="35">
        <f t="shared" si="36"/>
        <v>1.6547857142857114E-2</v>
      </c>
      <c r="BB119" s="35">
        <f t="shared" si="37"/>
        <v>2.4458571428571427E-2</v>
      </c>
      <c r="BC119" s="35">
        <f t="shared" si="37"/>
        <v>2.8585714285714273E-3</v>
      </c>
    </row>
    <row r="120" spans="1:55" ht="15">
      <c r="A120" s="1">
        <v>114</v>
      </c>
      <c r="B120">
        <v>0.22220000000000001</v>
      </c>
      <c r="C120">
        <v>-3.3E-3</v>
      </c>
      <c r="D120">
        <v>-1.2200000000000001E-2</v>
      </c>
      <c r="E120" s="34">
        <f t="shared" si="19"/>
        <v>6.5664285714284454E-3</v>
      </c>
      <c r="F120" s="34">
        <f t="shared" si="20"/>
        <v>1.9609999999999999E-2</v>
      </c>
      <c r="G120" s="34">
        <f t="shared" si="21"/>
        <v>1.6658571428571429E-2</v>
      </c>
      <c r="H120">
        <v>0.19639999999999999</v>
      </c>
      <c r="I120">
        <v>2.3999999999999998E-3</v>
      </c>
      <c r="J120">
        <v>-2E-3</v>
      </c>
      <c r="K120" s="35">
        <f t="shared" si="22"/>
        <v>5.0178571428570462E-3</v>
      </c>
      <c r="L120" s="35">
        <f t="shared" si="23"/>
        <v>6.8585714285714274E-3</v>
      </c>
      <c r="M120" s="35">
        <f t="shared" si="23"/>
        <v>2.4585714285714272E-3</v>
      </c>
      <c r="N120">
        <v>0.22789999999999999</v>
      </c>
      <c r="O120">
        <v>-1.8800000000000001E-2</v>
      </c>
      <c r="P120">
        <v>8.0999999999999996E-3</v>
      </c>
      <c r="Q120" s="35">
        <f t="shared" si="24"/>
        <v>7.9321428571428321E-3</v>
      </c>
      <c r="R120" s="35">
        <f t="shared" si="25"/>
        <v>2.3258571428571427E-2</v>
      </c>
      <c r="S120" s="35">
        <f t="shared" si="25"/>
        <v>1.2558571428571426E-2</v>
      </c>
      <c r="T120">
        <v>0.19800000000000001</v>
      </c>
      <c r="U120">
        <v>-1.54E-2</v>
      </c>
      <c r="V120">
        <v>1.49E-2</v>
      </c>
      <c r="W120" s="35">
        <f t="shared" si="26"/>
        <v>3.84142857142869E-3</v>
      </c>
      <c r="X120" s="35">
        <f t="shared" si="27"/>
        <v>1.9858571428571427E-2</v>
      </c>
      <c r="Y120" s="35">
        <f t="shared" si="27"/>
        <v>1.9358571428571426E-2</v>
      </c>
      <c r="Z120">
        <v>0.10150000000000001</v>
      </c>
      <c r="AA120">
        <v>2.9700000000000001E-2</v>
      </c>
      <c r="AB120">
        <v>-3.2000000000000002E-3</v>
      </c>
      <c r="AC120" s="35">
        <f t="shared" si="28"/>
        <v>1.5290714285714227E-2</v>
      </c>
      <c r="AD120" s="35">
        <f t="shared" si="29"/>
        <v>3.4158571428571427E-2</v>
      </c>
      <c r="AE120" s="35">
        <f t="shared" si="29"/>
        <v>1.258571428571427E-3</v>
      </c>
      <c r="AF120">
        <v>0.17860000000000001</v>
      </c>
      <c r="AG120">
        <v>-1.5599999999999999E-2</v>
      </c>
      <c r="AH120">
        <v>-5.1000000000000004E-3</v>
      </c>
      <c r="AI120" s="35">
        <f t="shared" si="30"/>
        <v>2.32542857142857E-2</v>
      </c>
      <c r="AJ120" s="35">
        <f t="shared" si="31"/>
        <v>2.0058571428571426E-2</v>
      </c>
      <c r="AK120" s="35">
        <f t="shared" si="31"/>
        <v>9.5585714285714267E-3</v>
      </c>
      <c r="AL120">
        <v>0.19500000000000001</v>
      </c>
      <c r="AM120">
        <v>-3.1600000000000003E-2</v>
      </c>
      <c r="AN120">
        <v>-3.2000000000000002E-3</v>
      </c>
      <c r="AO120" s="35">
        <f t="shared" si="32"/>
        <v>5.4021428571428554E-3</v>
      </c>
      <c r="AP120" s="35">
        <f t="shared" si="33"/>
        <v>3.6058571428571433E-2</v>
      </c>
      <c r="AQ120" s="35">
        <f t="shared" si="33"/>
        <v>1.258571428571427E-3</v>
      </c>
      <c r="AR120">
        <v>0.20380000000000001</v>
      </c>
      <c r="AS120">
        <v>3.4099999999999998E-2</v>
      </c>
      <c r="AT120">
        <v>-1.9E-2</v>
      </c>
      <c r="AU120" s="35">
        <f t="shared" si="34"/>
        <v>4.1189999999999977E-2</v>
      </c>
      <c r="AV120" s="35">
        <f t="shared" si="35"/>
        <v>3.8558571428571428E-2</v>
      </c>
      <c r="AW120" s="35">
        <f t="shared" si="35"/>
        <v>2.3458571428571426E-2</v>
      </c>
      <c r="AX120">
        <v>0.1482</v>
      </c>
      <c r="AY120">
        <v>-2.9000000000000001E-2</v>
      </c>
      <c r="AZ120">
        <v>-6.4000000000000003E-3</v>
      </c>
      <c r="BA120" s="35">
        <f t="shared" si="36"/>
        <v>1.6147857142857103E-2</v>
      </c>
      <c r="BB120" s="35">
        <f t="shared" si="37"/>
        <v>3.3458571428571428E-2</v>
      </c>
      <c r="BC120" s="35">
        <f t="shared" si="37"/>
        <v>1.0858571428571428E-2</v>
      </c>
    </row>
    <row r="121" spans="1:55" ht="15">
      <c r="A121" s="1">
        <v>115</v>
      </c>
      <c r="B121">
        <v>0.2288</v>
      </c>
      <c r="C121">
        <v>-9.1000000000000004E-3</v>
      </c>
      <c r="D121">
        <v>-1.01E-2</v>
      </c>
      <c r="E121" s="34">
        <f t="shared" si="19"/>
        <v>1.316642857142844E-2</v>
      </c>
      <c r="F121" s="34">
        <f t="shared" si="20"/>
        <v>1.3809999999999999E-2</v>
      </c>
      <c r="G121" s="34">
        <f t="shared" si="21"/>
        <v>1.4558571428571428E-2</v>
      </c>
      <c r="H121">
        <v>0.17960000000000001</v>
      </c>
      <c r="I121">
        <v>-2.3E-2</v>
      </c>
      <c r="J121">
        <v>-1E-4</v>
      </c>
      <c r="K121" s="35">
        <f t="shared" si="22"/>
        <v>1.1782142857142935E-2</v>
      </c>
      <c r="L121" s="35">
        <f t="shared" si="23"/>
        <v>2.7458571428571426E-2</v>
      </c>
      <c r="M121" s="35">
        <f t="shared" si="23"/>
        <v>4.3585714285714269E-3</v>
      </c>
      <c r="N121">
        <v>0.22939999999999999</v>
      </c>
      <c r="O121">
        <v>-1.21E-2</v>
      </c>
      <c r="P121">
        <v>5.7999999999999996E-3</v>
      </c>
      <c r="Q121" s="35">
        <f t="shared" si="24"/>
        <v>9.4321428571428334E-3</v>
      </c>
      <c r="R121" s="35">
        <f t="shared" si="25"/>
        <v>1.6558571428571426E-2</v>
      </c>
      <c r="S121" s="35">
        <f t="shared" si="25"/>
        <v>1.0258571428571426E-2</v>
      </c>
      <c r="T121">
        <v>0.19040000000000001</v>
      </c>
      <c r="U121">
        <v>1.17E-2</v>
      </c>
      <c r="V121">
        <v>1.55E-2</v>
      </c>
      <c r="W121" s="35">
        <f t="shared" si="26"/>
        <v>3.7585714285713057E-3</v>
      </c>
      <c r="X121" s="35">
        <f t="shared" si="27"/>
        <v>1.6158571428571428E-2</v>
      </c>
      <c r="Y121" s="35">
        <f t="shared" si="27"/>
        <v>1.9958571428571426E-2</v>
      </c>
      <c r="Z121">
        <v>8.4599999999999995E-2</v>
      </c>
      <c r="AA121">
        <v>1.26E-2</v>
      </c>
      <c r="AB121">
        <v>1.72E-2</v>
      </c>
      <c r="AC121" s="35">
        <f t="shared" si="28"/>
        <v>3.2190714285714239E-2</v>
      </c>
      <c r="AD121" s="35">
        <f t="shared" si="29"/>
        <v>1.7058571428571426E-2</v>
      </c>
      <c r="AE121" s="35">
        <f t="shared" si="29"/>
        <v>2.1658571428571426E-2</v>
      </c>
      <c r="AF121">
        <v>0.17929999999999999</v>
      </c>
      <c r="AG121">
        <v>-2.3E-2</v>
      </c>
      <c r="AH121">
        <v>6.3E-3</v>
      </c>
      <c r="AI121" s="35">
        <f t="shared" si="30"/>
        <v>2.2554285714285721E-2</v>
      </c>
      <c r="AJ121" s="35">
        <f t="shared" si="31"/>
        <v>2.7458571428571426E-2</v>
      </c>
      <c r="AK121" s="35">
        <f t="shared" si="31"/>
        <v>1.0758571428571426E-2</v>
      </c>
      <c r="AL121">
        <v>0.19719999999999999</v>
      </c>
      <c r="AM121">
        <v>-3.44E-2</v>
      </c>
      <c r="AN121">
        <v>1.1999999999999999E-3</v>
      </c>
      <c r="AO121" s="35">
        <f t="shared" si="32"/>
        <v>3.2021428571428756E-3</v>
      </c>
      <c r="AP121" s="35">
        <f t="shared" si="33"/>
        <v>3.885857142857143E-2</v>
      </c>
      <c r="AQ121" s="35">
        <f t="shared" si="33"/>
        <v>5.6585714285714269E-3</v>
      </c>
      <c r="AR121">
        <v>0.14699999999999999</v>
      </c>
      <c r="AS121">
        <v>4.9099999999999998E-2</v>
      </c>
      <c r="AT121">
        <v>-2.0799999999999999E-2</v>
      </c>
      <c r="AU121" s="35">
        <f t="shared" si="34"/>
        <v>1.5610000000000041E-2</v>
      </c>
      <c r="AV121" s="35">
        <f t="shared" si="35"/>
        <v>5.3558571428571428E-2</v>
      </c>
      <c r="AW121" s="35">
        <f t="shared" si="35"/>
        <v>2.5258571428571425E-2</v>
      </c>
      <c r="AX121">
        <v>0.1719</v>
      </c>
      <c r="AY121">
        <v>-2.6499999999999999E-2</v>
      </c>
      <c r="AZ121">
        <v>2.3999999999999998E-3</v>
      </c>
      <c r="BA121" s="35">
        <f t="shared" si="36"/>
        <v>7.5521428571428961E-3</v>
      </c>
      <c r="BB121" s="35">
        <f t="shared" si="37"/>
        <v>3.0958571428571426E-2</v>
      </c>
      <c r="BC121" s="35">
        <f t="shared" si="37"/>
        <v>6.8585714285714274E-3</v>
      </c>
    </row>
    <row r="122" spans="1:55" ht="15">
      <c r="A122" s="1">
        <v>116</v>
      </c>
      <c r="B122">
        <v>0.221</v>
      </c>
      <c r="C122">
        <v>-9.1000000000000004E-3</v>
      </c>
      <c r="D122">
        <v>-1.0800000000000001E-2</v>
      </c>
      <c r="E122" s="34">
        <f t="shared" si="19"/>
        <v>5.3664285714284388E-3</v>
      </c>
      <c r="F122" s="34">
        <f t="shared" si="20"/>
        <v>1.3809999999999999E-2</v>
      </c>
      <c r="G122" s="34">
        <f t="shared" si="21"/>
        <v>1.5258571428571427E-2</v>
      </c>
      <c r="H122">
        <v>0.18509999999999999</v>
      </c>
      <c r="I122">
        <v>-2.1999999999999999E-2</v>
      </c>
      <c r="J122">
        <v>5.0000000000000001E-4</v>
      </c>
      <c r="K122" s="35">
        <f t="shared" si="22"/>
        <v>6.2821428571429583E-3</v>
      </c>
      <c r="L122" s="35">
        <f t="shared" si="23"/>
        <v>2.6458571428571425E-2</v>
      </c>
      <c r="M122" s="35">
        <f t="shared" si="23"/>
        <v>4.9585714285714268E-3</v>
      </c>
      <c r="N122">
        <v>0.23699999999999999</v>
      </c>
      <c r="O122">
        <v>-2.46E-2</v>
      </c>
      <c r="P122">
        <v>4.7000000000000002E-3</v>
      </c>
      <c r="Q122" s="35">
        <f t="shared" si="24"/>
        <v>1.7032142857142829E-2</v>
      </c>
      <c r="R122" s="35">
        <f t="shared" si="25"/>
        <v>2.9058571428571427E-2</v>
      </c>
      <c r="S122" s="35">
        <f t="shared" si="25"/>
        <v>9.1585714285714274E-3</v>
      </c>
      <c r="T122">
        <v>0.18390000000000001</v>
      </c>
      <c r="U122">
        <v>-1.8E-3</v>
      </c>
      <c r="V122">
        <v>-8.6E-3</v>
      </c>
      <c r="W122" s="35">
        <f t="shared" si="26"/>
        <v>1.0258571428571311E-2</v>
      </c>
      <c r="X122" s="35">
        <f t="shared" si="27"/>
        <v>2.6585714285714272E-3</v>
      </c>
      <c r="Y122" s="35">
        <f t="shared" si="27"/>
        <v>1.3058571428571426E-2</v>
      </c>
      <c r="Z122">
        <v>0.1169</v>
      </c>
      <c r="AA122">
        <v>-1.37E-2</v>
      </c>
      <c r="AB122">
        <v>2.6700000000000002E-2</v>
      </c>
      <c r="AC122" s="35">
        <f t="shared" si="28"/>
        <v>1.0928571428577005E-4</v>
      </c>
      <c r="AD122" s="35">
        <f t="shared" si="29"/>
        <v>1.8158571428571427E-2</v>
      </c>
      <c r="AE122" s="35">
        <f t="shared" si="29"/>
        <v>3.1158571428571428E-2</v>
      </c>
      <c r="AF122">
        <v>0.16650000000000001</v>
      </c>
      <c r="AG122">
        <v>-1.41E-2</v>
      </c>
      <c r="AH122">
        <v>6.7999999999999996E-3</v>
      </c>
      <c r="AI122" s="35">
        <f t="shared" si="30"/>
        <v>3.5354285714285699E-2</v>
      </c>
      <c r="AJ122" s="35">
        <f t="shared" si="31"/>
        <v>1.8558571428571428E-2</v>
      </c>
      <c r="AK122" s="35">
        <f t="shared" si="31"/>
        <v>1.1258571428571427E-2</v>
      </c>
      <c r="AL122">
        <v>0.2069</v>
      </c>
      <c r="AM122">
        <v>-3.7000000000000002E-3</v>
      </c>
      <c r="AN122">
        <v>-6.9999999999999999E-4</v>
      </c>
      <c r="AO122" s="35">
        <f t="shared" si="32"/>
        <v>6.4978571428571386E-3</v>
      </c>
      <c r="AP122" s="35">
        <f t="shared" si="33"/>
        <v>7.5857142857142703E-4</v>
      </c>
      <c r="AQ122" s="35">
        <f t="shared" si="33"/>
        <v>3.7585714285714271E-3</v>
      </c>
      <c r="AR122">
        <v>0.17349999999999999</v>
      </c>
      <c r="AS122">
        <v>-1.1599999999999999E-2</v>
      </c>
      <c r="AT122">
        <v>-1.18E-2</v>
      </c>
      <c r="AU122" s="35">
        <f t="shared" si="34"/>
        <v>1.0889999999999955E-2</v>
      </c>
      <c r="AV122" s="35">
        <f t="shared" si="35"/>
        <v>1.6058571428571426E-2</v>
      </c>
      <c r="AW122" s="35">
        <f t="shared" si="35"/>
        <v>1.6258571428571428E-2</v>
      </c>
      <c r="AX122">
        <v>0.16250000000000001</v>
      </c>
      <c r="AY122">
        <v>6.4999999999999997E-3</v>
      </c>
      <c r="AZ122">
        <v>1.8100000000000002E-2</v>
      </c>
      <c r="BA122" s="35">
        <f t="shared" si="36"/>
        <v>1.8478571428570956E-3</v>
      </c>
      <c r="BB122" s="35">
        <f t="shared" si="37"/>
        <v>1.0958571428571427E-2</v>
      </c>
      <c r="BC122" s="35">
        <f t="shared" si="37"/>
        <v>2.2558571428571428E-2</v>
      </c>
    </row>
    <row r="123" spans="1:55" ht="15">
      <c r="A123" s="1">
        <v>117</v>
      </c>
      <c r="B123">
        <v>0.21579999999999999</v>
      </c>
      <c r="C123">
        <v>-1.6500000000000001E-2</v>
      </c>
      <c r="D123">
        <v>-2.8E-3</v>
      </c>
      <c r="E123" s="34">
        <f t="shared" si="19"/>
        <v>1.664285714284286E-4</v>
      </c>
      <c r="F123" s="34">
        <f t="shared" si="20"/>
        <v>6.409999999999999E-3</v>
      </c>
      <c r="G123" s="34">
        <f t="shared" si="21"/>
        <v>1.6585714285714272E-3</v>
      </c>
      <c r="H123">
        <v>0.19370000000000001</v>
      </c>
      <c r="I123">
        <v>-3.1199999999999999E-2</v>
      </c>
      <c r="J123">
        <v>-1.4999999999999999E-2</v>
      </c>
      <c r="K123" s="35">
        <f t="shared" si="22"/>
        <v>2.317857142857066E-3</v>
      </c>
      <c r="L123" s="35">
        <f t="shared" si="23"/>
        <v>3.5658571428571428E-2</v>
      </c>
      <c r="M123" s="35">
        <f t="shared" si="23"/>
        <v>1.9458571428571426E-2</v>
      </c>
      <c r="N123">
        <v>0.22620000000000001</v>
      </c>
      <c r="O123">
        <v>-2.1700000000000001E-2</v>
      </c>
      <c r="P123">
        <v>3.5000000000000001E-3</v>
      </c>
      <c r="Q123" s="35">
        <f t="shared" si="24"/>
        <v>6.2321428571428528E-3</v>
      </c>
      <c r="R123" s="35">
        <f t="shared" si="25"/>
        <v>2.6158571428571427E-2</v>
      </c>
      <c r="S123" s="35">
        <f t="shared" si="25"/>
        <v>7.9585714285714277E-3</v>
      </c>
      <c r="T123">
        <v>0.1832</v>
      </c>
      <c r="U123">
        <v>-6.7000000000000002E-3</v>
      </c>
      <c r="V123">
        <v>-1.5699999999999999E-2</v>
      </c>
      <c r="W123" s="35">
        <f t="shared" si="26"/>
        <v>1.0958571428571318E-2</v>
      </c>
      <c r="X123" s="35">
        <f t="shared" si="27"/>
        <v>1.1158571428571427E-2</v>
      </c>
      <c r="Y123" s="35">
        <f t="shared" si="27"/>
        <v>2.0158571428571425E-2</v>
      </c>
      <c r="Z123">
        <v>0.14699999999999999</v>
      </c>
      <c r="AA123">
        <v>1.2999999999999999E-3</v>
      </c>
      <c r="AB123">
        <v>4.2599999999999999E-2</v>
      </c>
      <c r="AC123" s="35">
        <f t="shared" si="28"/>
        <v>3.0209285714285758E-2</v>
      </c>
      <c r="AD123" s="35">
        <f t="shared" si="29"/>
        <v>5.7585714285714271E-3</v>
      </c>
      <c r="AE123" s="35">
        <f t="shared" si="29"/>
        <v>4.7058571428571429E-2</v>
      </c>
      <c r="AF123">
        <v>0.1678</v>
      </c>
      <c r="AG123">
        <v>-3.2599999999999997E-2</v>
      </c>
      <c r="AH123">
        <v>6.4999999999999997E-3</v>
      </c>
      <c r="AI123" s="35">
        <f t="shared" si="30"/>
        <v>3.4054285714285704E-2</v>
      </c>
      <c r="AJ123" s="35">
        <f t="shared" si="31"/>
        <v>3.7058571428571427E-2</v>
      </c>
      <c r="AK123" s="35">
        <f t="shared" si="31"/>
        <v>1.0958571428571427E-2</v>
      </c>
      <c r="AL123">
        <v>0.20799999999999999</v>
      </c>
      <c r="AM123">
        <v>8.8999999999999999E-3</v>
      </c>
      <c r="AN123">
        <v>-1.4200000000000001E-2</v>
      </c>
      <c r="AO123" s="35">
        <f t="shared" si="32"/>
        <v>7.5978571428571284E-3</v>
      </c>
      <c r="AP123" s="35">
        <f t="shared" si="33"/>
        <v>1.3358571428571428E-2</v>
      </c>
      <c r="AQ123" s="35">
        <f t="shared" si="33"/>
        <v>1.8658571428571427E-2</v>
      </c>
      <c r="AR123">
        <v>0.1736</v>
      </c>
      <c r="AS123">
        <v>-3.32E-2</v>
      </c>
      <c r="AT123">
        <v>-2.9999999999999997E-4</v>
      </c>
      <c r="AU123" s="35">
        <f t="shared" si="34"/>
        <v>1.0989999999999972E-2</v>
      </c>
      <c r="AV123" s="35">
        <f t="shared" si="35"/>
        <v>3.765857142857143E-2</v>
      </c>
      <c r="AW123" s="35">
        <f t="shared" si="35"/>
        <v>4.1585714285714273E-3</v>
      </c>
      <c r="AX123">
        <v>0.1782</v>
      </c>
      <c r="AY123">
        <v>-2.1899999999999999E-2</v>
      </c>
      <c r="AZ123">
        <v>-6.4999999999999997E-3</v>
      </c>
      <c r="BA123" s="35">
        <f t="shared" si="36"/>
        <v>1.3852142857142896E-2</v>
      </c>
      <c r="BB123" s="35">
        <f t="shared" si="37"/>
        <v>2.6358571428571426E-2</v>
      </c>
      <c r="BC123" s="35">
        <f t="shared" si="37"/>
        <v>1.0958571428571427E-2</v>
      </c>
    </row>
    <row r="124" spans="1:55" ht="15">
      <c r="A124" s="1">
        <v>118</v>
      </c>
      <c r="B124">
        <v>0.22789999999999999</v>
      </c>
      <c r="C124">
        <v>-5.5999999999999999E-3</v>
      </c>
      <c r="D124">
        <v>-1.8E-3</v>
      </c>
      <c r="E124" s="34">
        <f t="shared" si="19"/>
        <v>1.2266428571428428E-2</v>
      </c>
      <c r="F124" s="34">
        <f t="shared" si="20"/>
        <v>1.7309999999999999E-2</v>
      </c>
      <c r="G124" s="34">
        <f t="shared" si="21"/>
        <v>2.6585714285714272E-3</v>
      </c>
      <c r="H124">
        <v>0.1978</v>
      </c>
      <c r="I124">
        <v>-1.6799999999999999E-2</v>
      </c>
      <c r="J124">
        <v>4.1000000000000003E-3</v>
      </c>
      <c r="K124" s="35">
        <f t="shared" si="22"/>
        <v>6.4178571428570585E-3</v>
      </c>
      <c r="L124" s="35">
        <f t="shared" si="23"/>
        <v>2.1258571428571425E-2</v>
      </c>
      <c r="M124" s="35">
        <f t="shared" si="23"/>
        <v>8.5585714285714275E-3</v>
      </c>
      <c r="N124">
        <v>0.21779999999999999</v>
      </c>
      <c r="O124">
        <v>-1.8599999999999998E-2</v>
      </c>
      <c r="P124">
        <v>5.4999999999999997E-3</v>
      </c>
      <c r="Q124" s="35">
        <f t="shared" si="24"/>
        <v>2.1678571428571658E-3</v>
      </c>
      <c r="R124" s="35">
        <f t="shared" si="25"/>
        <v>2.3058571428571425E-2</v>
      </c>
      <c r="S124" s="35">
        <f t="shared" si="25"/>
        <v>9.9585714285714277E-3</v>
      </c>
      <c r="T124">
        <v>0.1787</v>
      </c>
      <c r="U124">
        <v>-6.0000000000000001E-3</v>
      </c>
      <c r="V124">
        <v>-1.2699999999999999E-2</v>
      </c>
      <c r="W124" s="35">
        <f t="shared" si="26"/>
        <v>1.5458571428571322E-2</v>
      </c>
      <c r="X124" s="35">
        <f t="shared" si="27"/>
        <v>1.0458571428571428E-2</v>
      </c>
      <c r="Y124" s="35">
        <f t="shared" si="27"/>
        <v>1.7158571428571426E-2</v>
      </c>
      <c r="Z124">
        <v>0.1208</v>
      </c>
      <c r="AA124">
        <v>-1.52E-2</v>
      </c>
      <c r="AB124">
        <v>3.2599999999999997E-2</v>
      </c>
      <c r="AC124" s="35">
        <f t="shared" si="28"/>
        <v>4.0092857142857707E-3</v>
      </c>
      <c r="AD124" s="35">
        <f t="shared" si="29"/>
        <v>1.9658571428571428E-2</v>
      </c>
      <c r="AE124" s="35">
        <f t="shared" si="29"/>
        <v>3.7058571428571427E-2</v>
      </c>
      <c r="AF124">
        <v>0.15210000000000001</v>
      </c>
      <c r="AG124">
        <v>-1.5299999999999999E-2</v>
      </c>
      <c r="AH124">
        <v>5.1000000000000004E-3</v>
      </c>
      <c r="AI124" s="35">
        <f t="shared" si="30"/>
        <v>4.9754285714285695E-2</v>
      </c>
      <c r="AJ124" s="35">
        <f t="shared" si="31"/>
        <v>1.9758571428571427E-2</v>
      </c>
      <c r="AK124" s="35">
        <f t="shared" si="31"/>
        <v>9.5585714285714267E-3</v>
      </c>
      <c r="AL124">
        <v>0.18690000000000001</v>
      </c>
      <c r="AM124">
        <v>1.1599999999999999E-2</v>
      </c>
      <c r="AN124">
        <v>-1.09E-2</v>
      </c>
      <c r="AO124" s="35">
        <f t="shared" si="32"/>
        <v>1.3502142857142851E-2</v>
      </c>
      <c r="AP124" s="35">
        <f t="shared" si="33"/>
        <v>1.6058571428571426E-2</v>
      </c>
      <c r="AQ124" s="35">
        <f t="shared" si="33"/>
        <v>1.5358571428571426E-2</v>
      </c>
      <c r="AR124">
        <v>0.20349999999999999</v>
      </c>
      <c r="AS124">
        <v>-2.0500000000000001E-2</v>
      </c>
      <c r="AT124">
        <v>5.1000000000000004E-3</v>
      </c>
      <c r="AU124" s="35">
        <f t="shared" si="34"/>
        <v>4.0889999999999954E-2</v>
      </c>
      <c r="AV124" s="35">
        <f t="shared" si="35"/>
        <v>2.4958571428571427E-2</v>
      </c>
      <c r="AW124" s="35">
        <f t="shared" si="35"/>
        <v>9.5585714285714267E-3</v>
      </c>
      <c r="AX124">
        <v>0.1678</v>
      </c>
      <c r="AY124">
        <v>-2.86E-2</v>
      </c>
      <c r="AZ124">
        <v>-8.3000000000000001E-3</v>
      </c>
      <c r="BA124" s="35">
        <f t="shared" si="36"/>
        <v>3.4521428571429036E-3</v>
      </c>
      <c r="BB124" s="35">
        <f t="shared" si="37"/>
        <v>3.305857142857143E-2</v>
      </c>
      <c r="BC124" s="35">
        <f t="shared" si="37"/>
        <v>1.2758571428571428E-2</v>
      </c>
    </row>
    <row r="125" spans="1:55" ht="15">
      <c r="A125" s="1">
        <v>119</v>
      </c>
      <c r="B125">
        <v>0.2346</v>
      </c>
      <c r="C125">
        <v>-9.4999999999999998E-3</v>
      </c>
      <c r="D125">
        <v>-2.6700000000000002E-2</v>
      </c>
      <c r="E125" s="34">
        <f t="shared" si="19"/>
        <v>1.896642857142844E-2</v>
      </c>
      <c r="F125" s="34">
        <f t="shared" si="20"/>
        <v>1.341E-2</v>
      </c>
      <c r="G125" s="34">
        <f t="shared" si="21"/>
        <v>3.1158571428571428E-2</v>
      </c>
      <c r="H125">
        <v>0.22220000000000001</v>
      </c>
      <c r="I125">
        <v>-5.7000000000000002E-3</v>
      </c>
      <c r="J125">
        <v>-4.4999999999999997E-3</v>
      </c>
      <c r="K125" s="35">
        <f t="shared" si="22"/>
        <v>3.0817857142857064E-2</v>
      </c>
      <c r="L125" s="35">
        <f t="shared" si="23"/>
        <v>1.0158571428571427E-2</v>
      </c>
      <c r="M125" s="35">
        <f t="shared" si="23"/>
        <v>8.9585714285714269E-3</v>
      </c>
      <c r="N125">
        <v>0.22009999999999999</v>
      </c>
      <c r="O125">
        <v>-1.0999999999999999E-2</v>
      </c>
      <c r="P125">
        <v>3.3E-3</v>
      </c>
      <c r="Q125" s="35">
        <f t="shared" si="24"/>
        <v>1.3214285714283069E-4</v>
      </c>
      <c r="R125" s="35">
        <f t="shared" si="25"/>
        <v>1.5458571428571426E-2</v>
      </c>
      <c r="S125" s="35">
        <f t="shared" si="25"/>
        <v>7.7585714285714272E-3</v>
      </c>
      <c r="T125">
        <v>0.19270000000000001</v>
      </c>
      <c r="U125">
        <v>4.5999999999999999E-3</v>
      </c>
      <c r="V125">
        <v>8.9999999999999998E-4</v>
      </c>
      <c r="W125" s="35">
        <f t="shared" si="26"/>
        <v>1.4585714285713092E-3</v>
      </c>
      <c r="X125" s="35">
        <f t="shared" si="27"/>
        <v>9.0585714285714262E-3</v>
      </c>
      <c r="Y125" s="35">
        <f t="shared" si="27"/>
        <v>5.358571428571427E-3</v>
      </c>
      <c r="Z125">
        <v>0.1066</v>
      </c>
      <c r="AA125">
        <v>-3.61E-2</v>
      </c>
      <c r="AB125">
        <v>3.6700000000000003E-2</v>
      </c>
      <c r="AC125" s="35">
        <f t="shared" si="28"/>
        <v>1.0190714285714234E-2</v>
      </c>
      <c r="AD125" s="35">
        <f t="shared" si="29"/>
        <v>4.055857142857143E-2</v>
      </c>
      <c r="AE125" s="35">
        <f t="shared" si="29"/>
        <v>4.1158571428571433E-2</v>
      </c>
      <c r="AF125">
        <v>0.16159999999999999</v>
      </c>
      <c r="AG125">
        <v>-4.1999999999999997E-3</v>
      </c>
      <c r="AH125">
        <v>1.6E-2</v>
      </c>
      <c r="AI125" s="35">
        <f t="shared" si="30"/>
        <v>4.0254285714285715E-2</v>
      </c>
      <c r="AJ125" s="35">
        <f t="shared" si="31"/>
        <v>2.5857142857142745E-4</v>
      </c>
      <c r="AK125" s="35">
        <f t="shared" si="31"/>
        <v>2.0458571428571427E-2</v>
      </c>
      <c r="AL125">
        <v>0.17760000000000001</v>
      </c>
      <c r="AM125">
        <v>8.9999999999999993E-3</v>
      </c>
      <c r="AN125">
        <v>1.5E-3</v>
      </c>
      <c r="AO125" s="35">
        <f t="shared" si="32"/>
        <v>2.2802142857142854E-2</v>
      </c>
      <c r="AP125" s="35">
        <f t="shared" si="33"/>
        <v>1.3458571428571427E-2</v>
      </c>
      <c r="AQ125" s="35">
        <f t="shared" si="33"/>
        <v>5.9585714285714277E-3</v>
      </c>
      <c r="AR125">
        <v>0.15640000000000001</v>
      </c>
      <c r="AS125">
        <v>-8.6999999999999994E-3</v>
      </c>
      <c r="AT125">
        <v>-1.14E-2</v>
      </c>
      <c r="AU125" s="35">
        <f t="shared" si="34"/>
        <v>6.2100000000000211E-3</v>
      </c>
      <c r="AV125" s="35">
        <f t="shared" si="35"/>
        <v>1.3158571428571426E-2</v>
      </c>
      <c r="AW125" s="35">
        <f t="shared" si="35"/>
        <v>1.5858571428571427E-2</v>
      </c>
      <c r="AX125">
        <v>0.1605</v>
      </c>
      <c r="AY125">
        <v>-1.9E-2</v>
      </c>
      <c r="AZ125">
        <v>2.3E-3</v>
      </c>
      <c r="BA125" s="35">
        <f t="shared" si="36"/>
        <v>3.8478571428570973E-3</v>
      </c>
      <c r="BB125" s="35">
        <f t="shared" si="37"/>
        <v>2.3458571428571426E-2</v>
      </c>
      <c r="BC125" s="35">
        <f t="shared" si="37"/>
        <v>6.7585714285714272E-3</v>
      </c>
    </row>
    <row r="126" spans="1:55" ht="15">
      <c r="A126" s="1">
        <v>120</v>
      </c>
      <c r="B126">
        <v>0.22489999999999999</v>
      </c>
      <c r="C126">
        <v>-2.18E-2</v>
      </c>
      <c r="D126">
        <v>-1.9E-2</v>
      </c>
      <c r="E126" s="34">
        <f t="shared" si="19"/>
        <v>9.2664285714284256E-3</v>
      </c>
      <c r="F126" s="34">
        <f t="shared" si="20"/>
        <v>1.1099999999999999E-3</v>
      </c>
      <c r="G126" s="34">
        <f t="shared" si="21"/>
        <v>2.3458571428571426E-2</v>
      </c>
      <c r="H126">
        <v>0.2303</v>
      </c>
      <c r="I126">
        <v>-1.46E-2</v>
      </c>
      <c r="J126">
        <v>2.8999999999999998E-3</v>
      </c>
      <c r="K126" s="35">
        <f t="shared" si="22"/>
        <v>3.891785714285706E-2</v>
      </c>
      <c r="L126" s="35">
        <f t="shared" si="23"/>
        <v>1.9058571428571428E-2</v>
      </c>
      <c r="M126" s="35">
        <f t="shared" si="23"/>
        <v>7.358571428571427E-3</v>
      </c>
      <c r="N126">
        <v>0.22539999999999999</v>
      </c>
      <c r="O126">
        <v>-1.1599999999999999E-2</v>
      </c>
      <c r="P126">
        <v>3.5000000000000001E-3</v>
      </c>
      <c r="Q126" s="35">
        <f t="shared" si="24"/>
        <v>5.4321428571428299E-3</v>
      </c>
      <c r="R126" s="35">
        <f t="shared" si="25"/>
        <v>1.6058571428571426E-2</v>
      </c>
      <c r="S126" s="35">
        <f t="shared" si="25"/>
        <v>7.9585714285714277E-3</v>
      </c>
      <c r="T126">
        <v>0.19420000000000001</v>
      </c>
      <c r="U126">
        <v>-1.35E-2</v>
      </c>
      <c r="V126">
        <v>-5.4000000000000003E-3</v>
      </c>
      <c r="W126" s="35">
        <f t="shared" si="26"/>
        <v>4.1428571428692162E-5</v>
      </c>
      <c r="X126" s="35">
        <f t="shared" si="27"/>
        <v>1.7958571428571428E-2</v>
      </c>
      <c r="Y126" s="35">
        <f t="shared" si="27"/>
        <v>9.8585714285714283E-3</v>
      </c>
      <c r="Z126">
        <v>0.1363</v>
      </c>
      <c r="AA126">
        <v>-3.0800000000000001E-2</v>
      </c>
      <c r="AB126">
        <v>3.5799999999999998E-2</v>
      </c>
      <c r="AC126" s="35">
        <f t="shared" si="28"/>
        <v>1.9509285714285771E-2</v>
      </c>
      <c r="AD126" s="35">
        <f t="shared" si="29"/>
        <v>3.5258571428571431E-2</v>
      </c>
      <c r="AE126" s="35">
        <f t="shared" si="29"/>
        <v>4.0258571428571428E-2</v>
      </c>
      <c r="AF126">
        <v>0.16070000000000001</v>
      </c>
      <c r="AG126">
        <v>-2.5000000000000001E-2</v>
      </c>
      <c r="AH126">
        <v>1.21E-2</v>
      </c>
      <c r="AI126" s="35">
        <f t="shared" si="30"/>
        <v>4.1154285714285699E-2</v>
      </c>
      <c r="AJ126" s="35">
        <f t="shared" si="31"/>
        <v>2.9458571428571428E-2</v>
      </c>
      <c r="AK126" s="35">
        <f t="shared" si="31"/>
        <v>1.6558571428571426E-2</v>
      </c>
      <c r="AL126">
        <v>0.18509999999999999</v>
      </c>
      <c r="AM126">
        <v>-1E-4</v>
      </c>
      <c r="AN126">
        <v>1E-3</v>
      </c>
      <c r="AO126" s="35">
        <f t="shared" si="32"/>
        <v>1.5302142857142875E-2</v>
      </c>
      <c r="AP126" s="35">
        <f t="shared" si="33"/>
        <v>4.3585714285714269E-3</v>
      </c>
      <c r="AQ126" s="35">
        <f t="shared" si="33"/>
        <v>5.4585714285714272E-3</v>
      </c>
      <c r="AR126">
        <v>0.1082</v>
      </c>
      <c r="AS126">
        <v>3.7699999999999997E-2</v>
      </c>
      <c r="AT126">
        <v>-2.0799999999999999E-2</v>
      </c>
      <c r="AU126" s="35">
        <f t="shared" si="34"/>
        <v>5.4410000000000028E-2</v>
      </c>
      <c r="AV126" s="35">
        <f t="shared" si="35"/>
        <v>4.2158571428571427E-2</v>
      </c>
      <c r="AW126" s="35">
        <f t="shared" si="35"/>
        <v>2.5258571428571425E-2</v>
      </c>
      <c r="AX126">
        <v>0.16320000000000001</v>
      </c>
      <c r="AY126">
        <v>-3.8100000000000002E-2</v>
      </c>
      <c r="AZ126">
        <v>4.4999999999999997E-3</v>
      </c>
      <c r="BA126" s="35">
        <f t="shared" si="36"/>
        <v>1.1478571428570894E-3</v>
      </c>
      <c r="BB126" s="35">
        <f t="shared" si="37"/>
        <v>4.2558571428571432E-2</v>
      </c>
      <c r="BC126" s="35">
        <f t="shared" si="37"/>
        <v>8.9585714285714269E-3</v>
      </c>
    </row>
    <row r="127" spans="1:55" ht="15">
      <c r="A127" s="1">
        <v>121</v>
      </c>
      <c r="B127">
        <v>0.21909999999999999</v>
      </c>
      <c r="C127">
        <v>-1.4200000000000001E-2</v>
      </c>
      <c r="D127">
        <v>-8.0999999999999996E-3</v>
      </c>
      <c r="E127" s="34">
        <f t="shared" si="19"/>
        <v>3.466428571428426E-3</v>
      </c>
      <c r="F127" s="34">
        <f t="shared" si="20"/>
        <v>8.709999999999999E-3</v>
      </c>
      <c r="G127" s="34">
        <f t="shared" si="21"/>
        <v>1.2558571428571426E-2</v>
      </c>
      <c r="H127">
        <v>0.2051</v>
      </c>
      <c r="I127">
        <v>1.4E-3</v>
      </c>
      <c r="J127">
        <v>3.3E-3</v>
      </c>
      <c r="K127" s="35">
        <f t="shared" si="22"/>
        <v>1.3717857142857059E-2</v>
      </c>
      <c r="L127" s="35">
        <f t="shared" si="23"/>
        <v>5.8585714285714274E-3</v>
      </c>
      <c r="M127" s="35">
        <f t="shared" si="23"/>
        <v>7.7585714285714272E-3</v>
      </c>
      <c r="N127">
        <v>0.22639999999999999</v>
      </c>
      <c r="O127">
        <v>-1.9E-2</v>
      </c>
      <c r="P127">
        <v>6.6E-3</v>
      </c>
      <c r="Q127" s="35">
        <f t="shared" si="24"/>
        <v>6.4321428571428307E-3</v>
      </c>
      <c r="R127" s="35">
        <f t="shared" si="25"/>
        <v>2.3458571428571426E-2</v>
      </c>
      <c r="S127" s="35">
        <f t="shared" si="25"/>
        <v>1.1058571428571428E-2</v>
      </c>
      <c r="T127">
        <v>0.16520000000000001</v>
      </c>
      <c r="U127">
        <v>-5.0900000000000001E-2</v>
      </c>
      <c r="V127">
        <v>1.3599999999999999E-2</v>
      </c>
      <c r="W127" s="35">
        <f t="shared" si="26"/>
        <v>2.8958571428571306E-2</v>
      </c>
      <c r="X127" s="35">
        <f t="shared" si="27"/>
        <v>5.5358571428571431E-2</v>
      </c>
      <c r="Y127" s="35">
        <f t="shared" si="27"/>
        <v>1.8058571428571427E-2</v>
      </c>
      <c r="Z127">
        <v>0.1305</v>
      </c>
      <c r="AA127">
        <v>-2.7400000000000001E-2</v>
      </c>
      <c r="AB127">
        <v>3.3099999999999997E-2</v>
      </c>
      <c r="AC127" s="35">
        <f t="shared" si="28"/>
        <v>1.3709285714285771E-2</v>
      </c>
      <c r="AD127" s="35">
        <f t="shared" si="29"/>
        <v>3.1858571428571431E-2</v>
      </c>
      <c r="AE127" s="35">
        <f t="shared" si="29"/>
        <v>3.7558571428571427E-2</v>
      </c>
      <c r="AF127">
        <v>0.19850000000000001</v>
      </c>
      <c r="AG127">
        <v>-1.2999999999999999E-2</v>
      </c>
      <c r="AH127">
        <v>-5.0000000000000001E-4</v>
      </c>
      <c r="AI127" s="35">
        <f t="shared" si="30"/>
        <v>3.3542857142856985E-3</v>
      </c>
      <c r="AJ127" s="35">
        <f t="shared" si="31"/>
        <v>1.7458571428571427E-2</v>
      </c>
      <c r="AK127" s="35">
        <f t="shared" si="31"/>
        <v>3.9585714285714276E-3</v>
      </c>
      <c r="AL127">
        <v>0.1827</v>
      </c>
      <c r="AM127">
        <v>7.1999999999999998E-3</v>
      </c>
      <c r="AN127">
        <v>7.3000000000000001E-3</v>
      </c>
      <c r="AO127" s="35">
        <f t="shared" si="32"/>
        <v>1.7702142857142861E-2</v>
      </c>
      <c r="AP127" s="35">
        <f t="shared" si="33"/>
        <v>1.1658571428571428E-2</v>
      </c>
      <c r="AQ127" s="35">
        <f t="shared" si="33"/>
        <v>1.1758571428571427E-2</v>
      </c>
      <c r="AR127">
        <v>0.1318</v>
      </c>
      <c r="AS127">
        <v>3.0499999999999999E-2</v>
      </c>
      <c r="AT127">
        <v>-1.55E-2</v>
      </c>
      <c r="AU127" s="35">
        <f t="shared" si="34"/>
        <v>3.0810000000000032E-2</v>
      </c>
      <c r="AV127" s="35">
        <f t="shared" si="35"/>
        <v>3.4958571428571429E-2</v>
      </c>
      <c r="AW127" s="35">
        <f t="shared" si="35"/>
        <v>1.9958571428571426E-2</v>
      </c>
      <c r="AX127">
        <v>0.215</v>
      </c>
      <c r="AY127">
        <v>-1.3299999999999999E-2</v>
      </c>
      <c r="AZ127">
        <v>-5.9999999999999995E-4</v>
      </c>
      <c r="BA127" s="35">
        <f t="shared" si="36"/>
        <v>5.0652142857142896E-2</v>
      </c>
      <c r="BB127" s="35">
        <f t="shared" si="37"/>
        <v>1.7758571428571426E-2</v>
      </c>
      <c r="BC127" s="35">
        <f t="shared" si="37"/>
        <v>3.8585714285714274E-3</v>
      </c>
    </row>
    <row r="128" spans="1:55" ht="15">
      <c r="A128" s="1">
        <v>122</v>
      </c>
      <c r="B128">
        <v>0.2107</v>
      </c>
      <c r="C128">
        <v>-2.41E-2</v>
      </c>
      <c r="D128">
        <v>3.8999999999999998E-3</v>
      </c>
      <c r="E128" s="34">
        <f t="shared" si="19"/>
        <v>4.9335714285715648E-3</v>
      </c>
      <c r="F128" s="34">
        <f t="shared" si="20"/>
        <v>4.7009999999999996E-2</v>
      </c>
      <c r="G128" s="34">
        <f t="shared" si="21"/>
        <v>8.358571428571427E-3</v>
      </c>
      <c r="H128">
        <v>0.18990000000000001</v>
      </c>
      <c r="I128">
        <v>-2.8899999999999999E-2</v>
      </c>
      <c r="J128">
        <v>-5.0000000000000001E-4</v>
      </c>
      <c r="K128" s="35">
        <f t="shared" si="22"/>
        <v>1.4821428571429318E-3</v>
      </c>
      <c r="L128" s="35">
        <f t="shared" si="23"/>
        <v>3.3358571428571425E-2</v>
      </c>
      <c r="M128" s="35">
        <f t="shared" si="23"/>
        <v>3.9585714285714276E-3</v>
      </c>
      <c r="N128">
        <v>0.22819999999999999</v>
      </c>
      <c r="O128">
        <v>-1.6799999999999999E-2</v>
      </c>
      <c r="P128">
        <v>6.0000000000000001E-3</v>
      </c>
      <c r="Q128" s="35">
        <f t="shared" si="24"/>
        <v>8.2321428571428268E-3</v>
      </c>
      <c r="R128" s="35">
        <f t="shared" si="25"/>
        <v>2.1258571428571425E-2</v>
      </c>
      <c r="S128" s="35">
        <f t="shared" si="25"/>
        <v>1.0458571428571428E-2</v>
      </c>
      <c r="T128">
        <v>0.14180000000000001</v>
      </c>
      <c r="U128">
        <v>-2.5100000000000001E-2</v>
      </c>
      <c r="V128">
        <v>0.01</v>
      </c>
      <c r="W128" s="35">
        <f t="shared" si="26"/>
        <v>5.235857142857131E-2</v>
      </c>
      <c r="X128" s="35">
        <f t="shared" si="27"/>
        <v>2.9558571428571427E-2</v>
      </c>
      <c r="Y128" s="35">
        <f t="shared" si="27"/>
        <v>1.4458571428571428E-2</v>
      </c>
      <c r="Z128">
        <v>0.1419</v>
      </c>
      <c r="AA128">
        <v>3.0000000000000001E-3</v>
      </c>
      <c r="AB128">
        <v>1.9599999999999999E-2</v>
      </c>
      <c r="AC128" s="35">
        <f t="shared" si="28"/>
        <v>2.5109285714285765E-2</v>
      </c>
      <c r="AD128" s="35">
        <f t="shared" si="29"/>
        <v>7.4585714285714273E-3</v>
      </c>
      <c r="AE128" s="35">
        <f t="shared" si="29"/>
        <v>2.4058571428571426E-2</v>
      </c>
      <c r="AF128">
        <v>0.20669999999999999</v>
      </c>
      <c r="AG128">
        <v>-2.46E-2</v>
      </c>
      <c r="AH128">
        <v>-6.4000000000000003E-3</v>
      </c>
      <c r="AI128" s="35">
        <f t="shared" si="30"/>
        <v>4.8457142857142865E-3</v>
      </c>
      <c r="AJ128" s="35">
        <f t="shared" si="31"/>
        <v>2.9058571428571427E-2</v>
      </c>
      <c r="AK128" s="35">
        <f t="shared" si="31"/>
        <v>1.0858571428571428E-2</v>
      </c>
      <c r="AL128">
        <v>0.18709999999999999</v>
      </c>
      <c r="AM128">
        <v>6.6E-3</v>
      </c>
      <c r="AN128">
        <v>4.5999999999999999E-3</v>
      </c>
      <c r="AO128" s="35">
        <f t="shared" si="32"/>
        <v>1.3302142857142873E-2</v>
      </c>
      <c r="AP128" s="35">
        <f t="shared" si="33"/>
        <v>1.1058571428571428E-2</v>
      </c>
      <c r="AQ128" s="35">
        <f t="shared" si="33"/>
        <v>9.0585714285714262E-3</v>
      </c>
      <c r="AR128">
        <v>0.14230000000000001</v>
      </c>
      <c r="AS128">
        <v>2.1600000000000001E-2</v>
      </c>
      <c r="AT128">
        <v>-1.4500000000000001E-2</v>
      </c>
      <c r="AU128" s="35">
        <f t="shared" si="34"/>
        <v>2.0310000000000022E-2</v>
      </c>
      <c r="AV128" s="35">
        <f t="shared" si="35"/>
        <v>2.6058571428571427E-2</v>
      </c>
      <c r="AW128" s="35">
        <f t="shared" si="35"/>
        <v>1.8958571428571429E-2</v>
      </c>
      <c r="AX128">
        <v>0.16189999999999999</v>
      </c>
      <c r="AY128">
        <v>-2.8000000000000001E-2</v>
      </c>
      <c r="AZ128">
        <v>-3.0999999999999999E-3</v>
      </c>
      <c r="BA128" s="35">
        <f t="shared" si="36"/>
        <v>2.4478571428571128E-3</v>
      </c>
      <c r="BB128" s="35">
        <f t="shared" si="37"/>
        <v>3.2458571428571427E-2</v>
      </c>
      <c r="BC128" s="35">
        <f t="shared" si="37"/>
        <v>1.3585714285714273E-3</v>
      </c>
    </row>
    <row r="129" spans="1:55" ht="15">
      <c r="A129" s="1">
        <v>123</v>
      </c>
      <c r="B129">
        <v>0.20649999999999999</v>
      </c>
      <c r="C129">
        <v>-2.9000000000000001E-2</v>
      </c>
      <c r="D129">
        <v>3.3999999999999998E-3</v>
      </c>
      <c r="E129" s="34">
        <f t="shared" si="19"/>
        <v>9.1335714285715741E-3</v>
      </c>
      <c r="F129" s="34">
        <f t="shared" si="20"/>
        <v>5.1909999999999998E-2</v>
      </c>
      <c r="G129" s="34">
        <f t="shared" si="21"/>
        <v>7.8585714285714266E-3</v>
      </c>
      <c r="H129">
        <v>0.19550000000000001</v>
      </c>
      <c r="I129">
        <v>-2.0400000000000001E-2</v>
      </c>
      <c r="J129">
        <v>-5.1999999999999998E-3</v>
      </c>
      <c r="K129" s="35">
        <f t="shared" si="22"/>
        <v>4.1178571428570621E-3</v>
      </c>
      <c r="L129" s="35">
        <f t="shared" si="23"/>
        <v>2.4858571428571428E-2</v>
      </c>
      <c r="M129" s="35">
        <f t="shared" si="23"/>
        <v>9.6585714285714261E-3</v>
      </c>
      <c r="N129">
        <v>0.22620000000000001</v>
      </c>
      <c r="O129">
        <v>-1.6199999999999999E-2</v>
      </c>
      <c r="P129">
        <v>1.1000000000000001E-3</v>
      </c>
      <c r="Q129" s="35">
        <f t="shared" si="24"/>
        <v>6.2321428571428528E-3</v>
      </c>
      <c r="R129" s="35">
        <f t="shared" si="25"/>
        <v>2.0658571428571425E-2</v>
      </c>
      <c r="S129" s="35">
        <f t="shared" si="25"/>
        <v>5.5585714285714275E-3</v>
      </c>
      <c r="T129">
        <v>0.18210000000000001</v>
      </c>
      <c r="U129">
        <v>1.12E-2</v>
      </c>
      <c r="V129">
        <v>-5.5999999999999999E-3</v>
      </c>
      <c r="W129" s="35">
        <f t="shared" si="26"/>
        <v>1.2058571428571307E-2</v>
      </c>
      <c r="X129" s="35">
        <f t="shared" si="27"/>
        <v>1.5658571428571428E-2</v>
      </c>
      <c r="Y129" s="35">
        <f t="shared" si="27"/>
        <v>1.0058571428571427E-2</v>
      </c>
      <c r="Z129">
        <v>0.11260000000000001</v>
      </c>
      <c r="AA129">
        <v>-5.3E-3</v>
      </c>
      <c r="AB129">
        <v>2.7000000000000001E-3</v>
      </c>
      <c r="AC129" s="35">
        <f t="shared" si="28"/>
        <v>4.1907142857142282E-3</v>
      </c>
      <c r="AD129" s="35">
        <f t="shared" si="29"/>
        <v>9.7585714285714272E-3</v>
      </c>
      <c r="AE129" s="35">
        <f t="shared" si="29"/>
        <v>7.1585714285714273E-3</v>
      </c>
      <c r="AF129">
        <v>0.20699999999999999</v>
      </c>
      <c r="AG129">
        <v>-2.6599999999999999E-2</v>
      </c>
      <c r="AH129">
        <v>-1.9800000000000002E-2</v>
      </c>
      <c r="AI129" s="35">
        <f t="shared" si="30"/>
        <v>5.1457142857142812E-3</v>
      </c>
      <c r="AJ129" s="35">
        <f t="shared" si="31"/>
        <v>3.1058571428571425E-2</v>
      </c>
      <c r="AK129" s="35">
        <f t="shared" si="31"/>
        <v>2.4258571428571428E-2</v>
      </c>
      <c r="AL129">
        <v>0.19070000000000001</v>
      </c>
      <c r="AM129">
        <v>-4.7000000000000002E-3</v>
      </c>
      <c r="AN129">
        <v>6.9999999999999999E-4</v>
      </c>
      <c r="AO129" s="35">
        <f t="shared" si="32"/>
        <v>9.7021428571428536E-3</v>
      </c>
      <c r="AP129" s="35">
        <f t="shared" si="33"/>
        <v>9.1585714285714274E-3</v>
      </c>
      <c r="AQ129" s="35">
        <f t="shared" si="33"/>
        <v>5.1585714285714273E-3</v>
      </c>
      <c r="AR129">
        <v>0.20930000000000001</v>
      </c>
      <c r="AS129">
        <v>-1.9099999999999999E-2</v>
      </c>
      <c r="AT129">
        <v>4.0000000000000001E-3</v>
      </c>
      <c r="AU129" s="35">
        <f t="shared" si="34"/>
        <v>4.6689999999999982E-2</v>
      </c>
      <c r="AV129" s="35">
        <f t="shared" si="35"/>
        <v>2.3558571428571425E-2</v>
      </c>
      <c r="AW129" s="35">
        <f t="shared" si="35"/>
        <v>8.4585714285714264E-3</v>
      </c>
      <c r="AX129">
        <v>0.1641</v>
      </c>
      <c r="AY129">
        <v>-8.9999999999999993E-3</v>
      </c>
      <c r="AZ129">
        <v>1.5900000000000001E-2</v>
      </c>
      <c r="BA129" s="35">
        <f t="shared" si="36"/>
        <v>2.4785714285710525E-4</v>
      </c>
      <c r="BB129" s="35">
        <f t="shared" si="37"/>
        <v>1.3458571428571427E-2</v>
      </c>
      <c r="BC129" s="35">
        <f t="shared" si="37"/>
        <v>2.0358571428571427E-2</v>
      </c>
    </row>
    <row r="130" spans="1:55" ht="15">
      <c r="A130" s="1">
        <v>124</v>
      </c>
      <c r="B130">
        <v>0.21629999999999999</v>
      </c>
      <c r="C130">
        <v>-2.2700000000000001E-2</v>
      </c>
      <c r="D130">
        <v>1.44E-2</v>
      </c>
      <c r="E130" s="34">
        <f t="shared" si="19"/>
        <v>6.6642857142842904E-4</v>
      </c>
      <c r="F130" s="34">
        <f t="shared" si="20"/>
        <v>2.0999999999999838E-4</v>
      </c>
      <c r="G130" s="34">
        <f t="shared" si="21"/>
        <v>1.8858571428571426E-2</v>
      </c>
      <c r="H130">
        <v>0.18779999999999999</v>
      </c>
      <c r="I130">
        <v>-1.7000000000000001E-2</v>
      </c>
      <c r="J130">
        <v>-1.1299999999999999E-2</v>
      </c>
      <c r="K130" s="35">
        <f t="shared" si="22"/>
        <v>3.5821428571429503E-3</v>
      </c>
      <c r="L130" s="35">
        <f t="shared" si="23"/>
        <v>2.1458571428571428E-2</v>
      </c>
      <c r="M130" s="35">
        <f t="shared" si="23"/>
        <v>1.5758571428571427E-2</v>
      </c>
      <c r="N130">
        <v>0.2268</v>
      </c>
      <c r="O130">
        <v>-1.1599999999999999E-2</v>
      </c>
      <c r="P130">
        <v>4.0000000000000002E-4</v>
      </c>
      <c r="Q130" s="35">
        <f t="shared" si="24"/>
        <v>6.8321428571428422E-3</v>
      </c>
      <c r="R130" s="35">
        <f t="shared" si="25"/>
        <v>1.6058571428571426E-2</v>
      </c>
      <c r="S130" s="35">
        <f t="shared" si="25"/>
        <v>4.8585714285714274E-3</v>
      </c>
      <c r="T130">
        <v>0.18790000000000001</v>
      </c>
      <c r="U130">
        <v>-2.1299999999999999E-2</v>
      </c>
      <c r="V130">
        <v>8.9999999999999998E-4</v>
      </c>
      <c r="W130" s="35">
        <f t="shared" si="26"/>
        <v>6.2585714285713079E-3</v>
      </c>
      <c r="X130" s="35">
        <f t="shared" si="27"/>
        <v>2.5758571428571426E-2</v>
      </c>
      <c r="Y130" s="35">
        <f t="shared" si="27"/>
        <v>5.358571428571427E-3</v>
      </c>
      <c r="Z130">
        <v>7.1800000000000003E-2</v>
      </c>
      <c r="AA130">
        <v>-4.2000000000000003E-2</v>
      </c>
      <c r="AB130">
        <v>2.0000000000000001E-4</v>
      </c>
      <c r="AC130" s="35">
        <f t="shared" si="28"/>
        <v>4.4990714285714231E-2</v>
      </c>
      <c r="AD130" s="35">
        <f t="shared" si="29"/>
        <v>4.6458571428571432E-2</v>
      </c>
      <c r="AE130" s="35">
        <f t="shared" si="29"/>
        <v>4.6585714285714269E-3</v>
      </c>
      <c r="AF130">
        <v>0.19350000000000001</v>
      </c>
      <c r="AG130">
        <v>-2.9100000000000001E-2</v>
      </c>
      <c r="AH130">
        <v>1.0800000000000001E-2</v>
      </c>
      <c r="AI130" s="35">
        <f t="shared" si="30"/>
        <v>8.354285714285703E-3</v>
      </c>
      <c r="AJ130" s="35">
        <f t="shared" si="31"/>
        <v>3.3558571428571431E-2</v>
      </c>
      <c r="AK130" s="35">
        <f t="shared" si="31"/>
        <v>1.5258571428571427E-2</v>
      </c>
      <c r="AL130">
        <v>0.1913</v>
      </c>
      <c r="AM130">
        <v>-2.3300000000000001E-2</v>
      </c>
      <c r="AN130">
        <v>4.4999999999999997E-3</v>
      </c>
      <c r="AO130" s="35">
        <f t="shared" si="32"/>
        <v>9.1021428571428642E-3</v>
      </c>
      <c r="AP130" s="35">
        <f t="shared" si="33"/>
        <v>2.7758571428571428E-2</v>
      </c>
      <c r="AQ130" s="35">
        <f t="shared" si="33"/>
        <v>8.9585714285714269E-3</v>
      </c>
      <c r="AR130">
        <v>0.17680000000000001</v>
      </c>
      <c r="AS130">
        <v>1.09E-2</v>
      </c>
      <c r="AT130">
        <v>1.5E-3</v>
      </c>
      <c r="AU130" s="35">
        <f t="shared" si="34"/>
        <v>1.418999999999998E-2</v>
      </c>
      <c r="AV130" s="35">
        <f t="shared" si="35"/>
        <v>1.5358571428571426E-2</v>
      </c>
      <c r="AW130" s="35">
        <f t="shared" si="35"/>
        <v>5.9585714285714277E-3</v>
      </c>
      <c r="AX130">
        <v>0.1744</v>
      </c>
      <c r="AY130">
        <v>-3.8699999999999998E-2</v>
      </c>
      <c r="AZ130">
        <v>2.5999999999999999E-3</v>
      </c>
      <c r="BA130" s="35">
        <f t="shared" si="36"/>
        <v>1.0052142857142898E-2</v>
      </c>
      <c r="BB130" s="35">
        <f t="shared" si="37"/>
        <v>4.3158571428571428E-2</v>
      </c>
      <c r="BC130" s="35">
        <f t="shared" si="37"/>
        <v>7.0585714285714271E-3</v>
      </c>
    </row>
    <row r="131" spans="1:55" ht="15">
      <c r="A131" s="1">
        <v>125</v>
      </c>
      <c r="B131">
        <v>0.2107</v>
      </c>
      <c r="C131">
        <v>-2.5100000000000001E-2</v>
      </c>
      <c r="D131">
        <v>5.4000000000000003E-3</v>
      </c>
      <c r="E131" s="34">
        <f t="shared" si="19"/>
        <v>4.9335714285715648E-3</v>
      </c>
      <c r="F131" s="34">
        <f t="shared" si="20"/>
        <v>4.8009999999999997E-2</v>
      </c>
      <c r="G131" s="34">
        <f t="shared" si="21"/>
        <v>9.8585714285714283E-3</v>
      </c>
      <c r="H131">
        <v>0.1948</v>
      </c>
      <c r="I131">
        <v>-1.6500000000000001E-2</v>
      </c>
      <c r="J131">
        <v>2.98E-2</v>
      </c>
      <c r="K131" s="35">
        <f t="shared" si="22"/>
        <v>3.4178571428570559E-3</v>
      </c>
      <c r="L131" s="35">
        <f t="shared" si="23"/>
        <v>2.0958571428571427E-2</v>
      </c>
      <c r="M131" s="35">
        <f t="shared" si="23"/>
        <v>3.425857142857143E-2</v>
      </c>
      <c r="N131">
        <v>0.22969999999999999</v>
      </c>
      <c r="O131">
        <v>-1.3899999999999999E-2</v>
      </c>
      <c r="P131">
        <v>2.8999999999999998E-3</v>
      </c>
      <c r="Q131" s="35">
        <f t="shared" si="24"/>
        <v>9.7321428571428281E-3</v>
      </c>
      <c r="R131" s="35">
        <f t="shared" si="25"/>
        <v>1.8358571428571425E-2</v>
      </c>
      <c r="S131" s="35">
        <f t="shared" si="25"/>
        <v>7.358571428571427E-3</v>
      </c>
      <c r="T131">
        <v>0.17430000000000001</v>
      </c>
      <c r="U131">
        <v>-1.2E-2</v>
      </c>
      <c r="V131">
        <v>1.44E-2</v>
      </c>
      <c r="W131" s="35">
        <f t="shared" si="26"/>
        <v>1.9858571428571309E-2</v>
      </c>
      <c r="X131" s="35">
        <f t="shared" si="27"/>
        <v>1.6458571428571427E-2</v>
      </c>
      <c r="Y131" s="35">
        <f t="shared" si="27"/>
        <v>1.8858571428571426E-2</v>
      </c>
      <c r="Z131">
        <v>0.1038</v>
      </c>
      <c r="AA131">
        <v>-4.4200000000000003E-2</v>
      </c>
      <c r="AB131">
        <v>1.1599999999999999E-2</v>
      </c>
      <c r="AC131" s="35">
        <f t="shared" si="28"/>
        <v>1.299071428571423E-2</v>
      </c>
      <c r="AD131" s="35">
        <f t="shared" si="29"/>
        <v>4.8658571428571433E-2</v>
      </c>
      <c r="AE131" s="35">
        <f t="shared" si="29"/>
        <v>1.6058571428571426E-2</v>
      </c>
      <c r="AF131">
        <v>0.15310000000000001</v>
      </c>
      <c r="AG131">
        <v>1.8599999999999998E-2</v>
      </c>
      <c r="AH131">
        <v>-2E-3</v>
      </c>
      <c r="AI131" s="35">
        <f t="shared" si="30"/>
        <v>4.8754285714285694E-2</v>
      </c>
      <c r="AJ131" s="35">
        <f t="shared" si="31"/>
        <v>2.3058571428571425E-2</v>
      </c>
      <c r="AK131" s="35">
        <f t="shared" si="31"/>
        <v>2.4585714285714272E-3</v>
      </c>
      <c r="AL131">
        <v>0.1958</v>
      </c>
      <c r="AM131">
        <v>3.3E-3</v>
      </c>
      <c r="AN131">
        <v>2.9999999999999997E-4</v>
      </c>
      <c r="AO131" s="35">
        <f t="shared" si="32"/>
        <v>4.6021428571428602E-3</v>
      </c>
      <c r="AP131" s="35">
        <f t="shared" si="33"/>
        <v>7.7585714285714272E-3</v>
      </c>
      <c r="AQ131" s="35">
        <f t="shared" si="33"/>
        <v>4.7585714285714271E-3</v>
      </c>
      <c r="AR131">
        <v>0.16370000000000001</v>
      </c>
      <c r="AS131">
        <v>1.9E-2</v>
      </c>
      <c r="AT131">
        <v>-2.4799999999999999E-2</v>
      </c>
      <c r="AU131" s="35">
        <f t="shared" si="34"/>
        <v>1.0899999999999799E-3</v>
      </c>
      <c r="AV131" s="35">
        <f t="shared" si="35"/>
        <v>2.3458571428571426E-2</v>
      </c>
      <c r="AW131" s="35">
        <f t="shared" si="35"/>
        <v>2.9258571428571425E-2</v>
      </c>
      <c r="AX131">
        <v>0.18090000000000001</v>
      </c>
      <c r="AY131">
        <v>-1.3299999999999999E-2</v>
      </c>
      <c r="AZ131">
        <v>2.1999999999999999E-2</v>
      </c>
      <c r="BA131" s="35">
        <f t="shared" si="36"/>
        <v>1.6552142857142904E-2</v>
      </c>
      <c r="BB131" s="35">
        <f t="shared" si="37"/>
        <v>1.7758571428571426E-2</v>
      </c>
      <c r="BC131" s="35">
        <f t="shared" si="37"/>
        <v>2.6458571428571425E-2</v>
      </c>
    </row>
    <row r="132" spans="1:55" ht="15">
      <c r="A132" s="1">
        <v>126</v>
      </c>
      <c r="B132">
        <v>0.22239999999999999</v>
      </c>
      <c r="C132">
        <v>-0.02</v>
      </c>
      <c r="D132">
        <v>-6.4999999999999997E-3</v>
      </c>
      <c r="E132" s="34">
        <f t="shared" si="19"/>
        <v>6.7664285714284234E-3</v>
      </c>
      <c r="F132" s="34">
        <f t="shared" si="20"/>
        <v>2.9099999999999994E-3</v>
      </c>
      <c r="G132" s="34">
        <f t="shared" si="21"/>
        <v>1.0958571428571427E-2</v>
      </c>
      <c r="H132">
        <v>0.187</v>
      </c>
      <c r="I132">
        <v>-6.9999999999999999E-4</v>
      </c>
      <c r="J132">
        <v>2.47E-2</v>
      </c>
      <c r="K132" s="35">
        <f t="shared" si="22"/>
        <v>4.3821428571429455E-3</v>
      </c>
      <c r="L132" s="35">
        <f t="shared" si="23"/>
        <v>3.7585714285714271E-3</v>
      </c>
      <c r="M132" s="35">
        <f t="shared" si="23"/>
        <v>2.9158571428571426E-2</v>
      </c>
      <c r="N132">
        <v>0.2324</v>
      </c>
      <c r="O132">
        <v>-1.37E-2</v>
      </c>
      <c r="P132">
        <v>-1.0800000000000001E-2</v>
      </c>
      <c r="Q132" s="35">
        <f t="shared" si="24"/>
        <v>1.2432142857142836E-2</v>
      </c>
      <c r="R132" s="35">
        <f t="shared" si="25"/>
        <v>1.8158571428571427E-2</v>
      </c>
      <c r="S132" s="35">
        <f t="shared" si="25"/>
        <v>1.5258571428571427E-2</v>
      </c>
      <c r="T132">
        <v>0.18410000000000001</v>
      </c>
      <c r="U132">
        <v>-2.6499999999999999E-2</v>
      </c>
      <c r="V132">
        <v>-5.4000000000000003E-3</v>
      </c>
      <c r="W132" s="35">
        <f t="shared" si="26"/>
        <v>1.0058571428571306E-2</v>
      </c>
      <c r="X132" s="35">
        <f t="shared" si="27"/>
        <v>3.0958571428571426E-2</v>
      </c>
      <c r="Y132" s="35">
        <f t="shared" si="27"/>
        <v>9.8585714285714283E-3</v>
      </c>
      <c r="Z132">
        <v>0.1198</v>
      </c>
      <c r="AA132">
        <v>-1.9900000000000001E-2</v>
      </c>
      <c r="AB132">
        <v>1.29E-2</v>
      </c>
      <c r="AC132" s="35">
        <f t="shared" si="28"/>
        <v>3.0092857142857699E-3</v>
      </c>
      <c r="AD132" s="35">
        <f t="shared" si="29"/>
        <v>2.4358571428571427E-2</v>
      </c>
      <c r="AE132" s="35">
        <f t="shared" si="29"/>
        <v>1.7358571428571428E-2</v>
      </c>
      <c r="AF132">
        <v>0.21229999999999999</v>
      </c>
      <c r="AG132">
        <v>-7.1000000000000004E-3</v>
      </c>
      <c r="AH132">
        <v>-1.17E-2</v>
      </c>
      <c r="AI132" s="35">
        <f t="shared" si="30"/>
        <v>1.044571428571428E-2</v>
      </c>
      <c r="AJ132" s="35">
        <f t="shared" si="31"/>
        <v>1.1558571428571428E-2</v>
      </c>
      <c r="AK132" s="35">
        <f t="shared" si="31"/>
        <v>1.6158571428571428E-2</v>
      </c>
      <c r="AL132">
        <v>0.19550000000000001</v>
      </c>
      <c r="AM132">
        <v>2.07E-2</v>
      </c>
      <c r="AN132">
        <v>1.2999999999999999E-3</v>
      </c>
      <c r="AO132" s="35">
        <f t="shared" si="32"/>
        <v>4.9021428571428549E-3</v>
      </c>
      <c r="AP132" s="35">
        <f t="shared" si="33"/>
        <v>2.5158571428571426E-2</v>
      </c>
      <c r="AQ132" s="35">
        <f t="shared" si="33"/>
        <v>5.7585714285714271E-3</v>
      </c>
      <c r="AR132">
        <v>0.182</v>
      </c>
      <c r="AS132">
        <v>5.7999999999999996E-3</v>
      </c>
      <c r="AT132">
        <v>-1.24E-2</v>
      </c>
      <c r="AU132" s="35">
        <f t="shared" si="34"/>
        <v>1.9389999999999963E-2</v>
      </c>
      <c r="AV132" s="35">
        <f t="shared" si="35"/>
        <v>1.0258571428571426E-2</v>
      </c>
      <c r="AW132" s="35">
        <f t="shared" si="35"/>
        <v>1.6858571428571428E-2</v>
      </c>
      <c r="AX132">
        <v>0.1847</v>
      </c>
      <c r="AY132">
        <v>1E-4</v>
      </c>
      <c r="AZ132">
        <v>6.7999999999999996E-3</v>
      </c>
      <c r="BA132" s="35">
        <f t="shared" si="36"/>
        <v>2.0352142857142902E-2</v>
      </c>
      <c r="BB132" s="35">
        <f t="shared" si="37"/>
        <v>4.5585714285714275E-3</v>
      </c>
      <c r="BC132" s="35">
        <f t="shared" si="37"/>
        <v>1.1258571428571427E-2</v>
      </c>
    </row>
    <row r="133" spans="1:55" ht="15">
      <c r="A133" s="1">
        <v>127</v>
      </c>
      <c r="B133">
        <v>0.21379999999999999</v>
      </c>
      <c r="C133">
        <v>-7.6E-3</v>
      </c>
      <c r="D133">
        <v>-2.5000000000000001E-3</v>
      </c>
      <c r="E133" s="34">
        <f t="shared" si="19"/>
        <v>1.8335714285715732E-3</v>
      </c>
      <c r="F133" s="34">
        <f t="shared" si="20"/>
        <v>1.5310000000000001E-2</v>
      </c>
      <c r="G133" s="34">
        <f t="shared" si="21"/>
        <v>1.9585714285714271E-3</v>
      </c>
      <c r="H133">
        <v>0.20250000000000001</v>
      </c>
      <c r="I133">
        <v>-2.2100000000000002E-2</v>
      </c>
      <c r="J133">
        <v>3.0000000000000001E-3</v>
      </c>
      <c r="K133" s="35">
        <f t="shared" si="22"/>
        <v>1.1117857142857068E-2</v>
      </c>
      <c r="L133" s="35">
        <f t="shared" si="23"/>
        <v>2.6558571428571428E-2</v>
      </c>
      <c r="M133" s="35">
        <f t="shared" si="23"/>
        <v>7.4585714285714273E-3</v>
      </c>
      <c r="N133">
        <v>0.2233</v>
      </c>
      <c r="O133">
        <v>-2.1999999999999999E-2</v>
      </c>
      <c r="P133">
        <v>-9.2999999999999992E-3</v>
      </c>
      <c r="Q133" s="35">
        <f t="shared" si="24"/>
        <v>3.3321428571428391E-3</v>
      </c>
      <c r="R133" s="35">
        <f t="shared" si="25"/>
        <v>2.6458571428571425E-2</v>
      </c>
      <c r="S133" s="35">
        <f t="shared" si="25"/>
        <v>1.3758571428571426E-2</v>
      </c>
      <c r="T133">
        <v>0.19570000000000001</v>
      </c>
      <c r="U133">
        <v>-1.5900000000000001E-2</v>
      </c>
      <c r="V133">
        <v>6.9999999999999999E-4</v>
      </c>
      <c r="W133" s="35">
        <f t="shared" si="26"/>
        <v>1.5414285714286935E-3</v>
      </c>
      <c r="X133" s="35">
        <f t="shared" si="27"/>
        <v>2.0358571428571427E-2</v>
      </c>
      <c r="Y133" s="35">
        <f t="shared" si="27"/>
        <v>5.1585714285714273E-3</v>
      </c>
      <c r="Z133">
        <v>0.1125</v>
      </c>
      <c r="AA133">
        <v>-1.38E-2</v>
      </c>
      <c r="AB133">
        <v>-1.1299999999999999E-2</v>
      </c>
      <c r="AC133" s="35">
        <f t="shared" si="28"/>
        <v>4.2907142857142311E-3</v>
      </c>
      <c r="AD133" s="35">
        <f t="shared" si="29"/>
        <v>1.8258571428571426E-2</v>
      </c>
      <c r="AE133" s="35">
        <f t="shared" si="29"/>
        <v>1.5758571428571427E-2</v>
      </c>
      <c r="AF133">
        <v>0.20630000000000001</v>
      </c>
      <c r="AG133">
        <v>-3.8399999999999997E-2</v>
      </c>
      <c r="AH133">
        <v>1.9E-3</v>
      </c>
      <c r="AI133" s="35">
        <f t="shared" si="30"/>
        <v>4.4457142857143028E-3</v>
      </c>
      <c r="AJ133" s="35">
        <f t="shared" si="31"/>
        <v>4.2858571428571426E-2</v>
      </c>
      <c r="AK133" s="35">
        <f t="shared" si="31"/>
        <v>6.358571428571427E-3</v>
      </c>
      <c r="AL133">
        <v>0.2046</v>
      </c>
      <c r="AM133">
        <v>1.4E-2</v>
      </c>
      <c r="AN133">
        <v>-8.0000000000000002E-3</v>
      </c>
      <c r="AO133" s="35">
        <f t="shared" si="32"/>
        <v>4.1978571428571421E-3</v>
      </c>
      <c r="AP133" s="35">
        <f t="shared" si="33"/>
        <v>1.8458571428571428E-2</v>
      </c>
      <c r="AQ133" s="35">
        <f t="shared" si="33"/>
        <v>1.2458571428571426E-2</v>
      </c>
      <c r="AR133">
        <v>0.2107</v>
      </c>
      <c r="AS133">
        <v>-6.8999999999999999E-3</v>
      </c>
      <c r="AT133">
        <v>4.0000000000000002E-4</v>
      </c>
      <c r="AU133" s="35">
        <f t="shared" si="34"/>
        <v>4.8089999999999966E-2</v>
      </c>
      <c r="AV133" s="35">
        <f t="shared" si="35"/>
        <v>1.1358571428571426E-2</v>
      </c>
      <c r="AW133" s="35">
        <f t="shared" si="35"/>
        <v>4.8585714285714274E-3</v>
      </c>
      <c r="AX133">
        <v>0.19739999999999999</v>
      </c>
      <c r="AY133">
        <v>-1.3899999999999999E-2</v>
      </c>
      <c r="AZ133">
        <v>3.2000000000000002E-3</v>
      </c>
      <c r="BA133" s="35">
        <f t="shared" si="36"/>
        <v>3.3052142857142891E-2</v>
      </c>
      <c r="BB133" s="35">
        <f t="shared" si="37"/>
        <v>1.8358571428571425E-2</v>
      </c>
      <c r="BC133" s="35">
        <f t="shared" si="37"/>
        <v>7.6585714285714278E-3</v>
      </c>
    </row>
    <row r="134" spans="1:55" ht="15">
      <c r="A134" s="1">
        <v>128</v>
      </c>
      <c r="B134">
        <v>0.21210000000000001</v>
      </c>
      <c r="C134">
        <v>-2.2000000000000001E-3</v>
      </c>
      <c r="D134">
        <v>-1.5E-3</v>
      </c>
      <c r="E134" s="34">
        <f t="shared" si="19"/>
        <v>3.5335714285715525E-3</v>
      </c>
      <c r="F134" s="34">
        <f t="shared" si="20"/>
        <v>2.0709999999999999E-2</v>
      </c>
      <c r="G134" s="34">
        <f t="shared" si="21"/>
        <v>2.9585714285714272E-3</v>
      </c>
      <c r="H134">
        <v>0.1968</v>
      </c>
      <c r="I134">
        <v>-3.6900000000000002E-2</v>
      </c>
      <c r="J134">
        <v>-2.7000000000000001E-3</v>
      </c>
      <c r="K134" s="35">
        <f t="shared" si="22"/>
        <v>5.4178571428570577E-3</v>
      </c>
      <c r="L134" s="35">
        <f t="shared" si="23"/>
        <v>4.1358571428571432E-2</v>
      </c>
      <c r="M134" s="35">
        <f t="shared" si="23"/>
        <v>1.7585714285714271E-3</v>
      </c>
      <c r="N134">
        <v>0.23230000000000001</v>
      </c>
      <c r="O134">
        <v>-2.3300000000000001E-2</v>
      </c>
      <c r="P134">
        <v>-4.0000000000000002E-4</v>
      </c>
      <c r="Q134" s="35">
        <f t="shared" si="24"/>
        <v>1.2332142857142847E-2</v>
      </c>
      <c r="R134" s="35">
        <f t="shared" si="25"/>
        <v>2.7758571428571428E-2</v>
      </c>
      <c r="S134" s="35">
        <f t="shared" si="25"/>
        <v>4.058571428571427E-3</v>
      </c>
      <c r="T134">
        <v>0.19639999999999999</v>
      </c>
      <c r="U134">
        <v>8.0000000000000002E-3</v>
      </c>
      <c r="V134">
        <v>-7.3000000000000001E-3</v>
      </c>
      <c r="W134" s="35">
        <f t="shared" si="26"/>
        <v>2.2414285714286719E-3</v>
      </c>
      <c r="X134" s="35">
        <f t="shared" si="27"/>
        <v>1.2458571428571426E-2</v>
      </c>
      <c r="Y134" s="35">
        <f t="shared" si="27"/>
        <v>1.1758571428571427E-2</v>
      </c>
      <c r="Z134">
        <v>0.11990000000000001</v>
      </c>
      <c r="AA134">
        <v>1.7100000000000001E-2</v>
      </c>
      <c r="AB134">
        <v>1.6000000000000001E-3</v>
      </c>
      <c r="AC134" s="35">
        <f t="shared" si="28"/>
        <v>3.1092857142857727E-3</v>
      </c>
      <c r="AD134" s="35">
        <f t="shared" si="29"/>
        <v>2.1558571428571427E-2</v>
      </c>
      <c r="AE134" s="35">
        <f t="shared" si="29"/>
        <v>6.0585714285714271E-3</v>
      </c>
      <c r="AF134">
        <v>0.1794</v>
      </c>
      <c r="AG134">
        <v>-2.0799999999999999E-2</v>
      </c>
      <c r="AH134">
        <v>3.1600000000000003E-2</v>
      </c>
      <c r="AI134" s="35">
        <f t="shared" si="30"/>
        <v>2.2454285714285704E-2</v>
      </c>
      <c r="AJ134" s="35">
        <f t="shared" si="31"/>
        <v>2.5258571428571425E-2</v>
      </c>
      <c r="AK134" s="35">
        <f t="shared" si="31"/>
        <v>3.6058571428571433E-2</v>
      </c>
      <c r="AL134">
        <v>0.18390000000000001</v>
      </c>
      <c r="AM134">
        <v>-4.4699999999999997E-2</v>
      </c>
      <c r="AN134">
        <v>-1.2699999999999999E-2</v>
      </c>
      <c r="AO134" s="35">
        <f t="shared" si="32"/>
        <v>1.6502142857142854E-2</v>
      </c>
      <c r="AP134" s="35">
        <f t="shared" si="33"/>
        <v>4.9158571428571426E-2</v>
      </c>
      <c r="AQ134" s="35">
        <f t="shared" si="33"/>
        <v>1.7158571428571426E-2</v>
      </c>
      <c r="AR134">
        <v>0.2019</v>
      </c>
      <c r="AS134">
        <v>-6.3E-3</v>
      </c>
      <c r="AT134">
        <v>-3.2000000000000002E-3</v>
      </c>
      <c r="AU134" s="35">
        <f t="shared" si="34"/>
        <v>3.9289999999999964E-2</v>
      </c>
      <c r="AV134" s="35">
        <f t="shared" si="35"/>
        <v>1.0758571428571426E-2</v>
      </c>
      <c r="AW134" s="35">
        <f t="shared" si="35"/>
        <v>1.258571428571427E-3</v>
      </c>
      <c r="AX134">
        <v>0.1915</v>
      </c>
      <c r="AY134">
        <v>-1.17E-2</v>
      </c>
      <c r="AZ134">
        <v>-7.1999999999999998E-3</v>
      </c>
      <c r="BA134" s="35">
        <f t="shared" si="36"/>
        <v>2.7152142857142902E-2</v>
      </c>
      <c r="BB134" s="35">
        <f t="shared" si="37"/>
        <v>1.6158571428571428E-2</v>
      </c>
      <c r="BC134" s="35">
        <f t="shared" si="37"/>
        <v>1.1658571428571428E-2</v>
      </c>
    </row>
    <row r="135" spans="1:55" ht="15">
      <c r="A135" s="1">
        <v>129</v>
      </c>
      <c r="B135">
        <v>0.22309999999999999</v>
      </c>
      <c r="C135">
        <v>-7.6E-3</v>
      </c>
      <c r="D135">
        <v>-2.6700000000000002E-2</v>
      </c>
      <c r="E135" s="34">
        <f t="shared" si="19"/>
        <v>7.4664285714284295E-3</v>
      </c>
      <c r="F135" s="34">
        <f t="shared" si="20"/>
        <v>1.5310000000000001E-2</v>
      </c>
      <c r="G135" s="34">
        <f t="shared" si="21"/>
        <v>3.1158571428571428E-2</v>
      </c>
      <c r="H135">
        <v>0.20569999999999999</v>
      </c>
      <c r="I135">
        <v>-2.5399999999999999E-2</v>
      </c>
      <c r="J135">
        <v>1.41E-2</v>
      </c>
      <c r="K135" s="35">
        <f t="shared" si="22"/>
        <v>1.4317857142857049E-2</v>
      </c>
      <c r="L135" s="35">
        <f t="shared" si="23"/>
        <v>2.9858571428571425E-2</v>
      </c>
      <c r="M135" s="35">
        <f t="shared" si="23"/>
        <v>1.8558571428571428E-2</v>
      </c>
      <c r="N135">
        <v>0.22239999999999999</v>
      </c>
      <c r="O135">
        <v>-2.7099999999999999E-2</v>
      </c>
      <c r="P135">
        <v>-5.9999999999999995E-4</v>
      </c>
      <c r="Q135" s="35">
        <f t="shared" si="24"/>
        <v>2.4321428571428272E-3</v>
      </c>
      <c r="R135" s="35">
        <f t="shared" si="25"/>
        <v>3.1558571428571429E-2</v>
      </c>
      <c r="S135" s="35">
        <f t="shared" si="25"/>
        <v>3.8585714285714274E-3</v>
      </c>
      <c r="T135">
        <v>0.1794</v>
      </c>
      <c r="U135">
        <v>-8.0000000000000002E-3</v>
      </c>
      <c r="V135">
        <v>-6.7999999999999996E-3</v>
      </c>
      <c r="W135" s="35">
        <f t="shared" si="26"/>
        <v>1.4758571428571315E-2</v>
      </c>
      <c r="X135" s="35">
        <f t="shared" si="27"/>
        <v>1.2458571428571426E-2</v>
      </c>
      <c r="Y135" s="35">
        <f t="shared" si="27"/>
        <v>1.1258571428571427E-2</v>
      </c>
      <c r="Z135">
        <v>0.1153</v>
      </c>
      <c r="AA135">
        <v>-7.4999999999999997E-3</v>
      </c>
      <c r="AB135">
        <v>6.6E-3</v>
      </c>
      <c r="AC135" s="35">
        <f t="shared" si="28"/>
        <v>1.4907142857142341E-3</v>
      </c>
      <c r="AD135" s="35">
        <f t="shared" si="29"/>
        <v>1.1958571428571426E-2</v>
      </c>
      <c r="AE135" s="35">
        <f t="shared" si="29"/>
        <v>1.1058571428571428E-2</v>
      </c>
      <c r="AF135">
        <v>0.19209999999999999</v>
      </c>
      <c r="AG135">
        <v>3.7000000000000002E-3</v>
      </c>
      <c r="AH135">
        <v>5.3E-3</v>
      </c>
      <c r="AI135" s="35">
        <f t="shared" si="30"/>
        <v>9.7542857142857153E-3</v>
      </c>
      <c r="AJ135" s="35">
        <f t="shared" si="31"/>
        <v>8.1585714285714282E-3</v>
      </c>
      <c r="AK135" s="35">
        <f t="shared" si="31"/>
        <v>9.7585714285714272E-3</v>
      </c>
      <c r="AL135">
        <v>0.18779999999999999</v>
      </c>
      <c r="AM135">
        <v>4.1000000000000003E-3</v>
      </c>
      <c r="AN135">
        <v>4.5999999999999999E-3</v>
      </c>
      <c r="AO135" s="35">
        <f t="shared" si="32"/>
        <v>1.2602142857142867E-2</v>
      </c>
      <c r="AP135" s="35">
        <f t="shared" si="33"/>
        <v>8.5585714285714275E-3</v>
      </c>
      <c r="AQ135" s="35">
        <f t="shared" si="33"/>
        <v>9.0585714285714262E-3</v>
      </c>
      <c r="AR135">
        <v>0.1661</v>
      </c>
      <c r="AS135">
        <v>6.8999999999999999E-3</v>
      </c>
      <c r="AT135">
        <v>-2.3999999999999998E-3</v>
      </c>
      <c r="AU135" s="35">
        <f t="shared" si="34"/>
        <v>3.4899999999999654E-3</v>
      </c>
      <c r="AV135" s="35">
        <f t="shared" si="35"/>
        <v>1.1358571428571426E-2</v>
      </c>
      <c r="AW135" s="35">
        <f t="shared" si="35"/>
        <v>2.0585714285714274E-3</v>
      </c>
      <c r="AX135">
        <v>0.1673</v>
      </c>
      <c r="AY135">
        <v>-1.1999999999999999E-3</v>
      </c>
      <c r="AZ135">
        <v>-8.6E-3</v>
      </c>
      <c r="BA135" s="35">
        <f t="shared" si="36"/>
        <v>2.9521428571429031E-3</v>
      </c>
      <c r="BB135" s="35">
        <f t="shared" si="37"/>
        <v>3.2585714285714275E-3</v>
      </c>
      <c r="BC135" s="35">
        <f t="shared" si="37"/>
        <v>1.3058571428571426E-2</v>
      </c>
    </row>
    <row r="136" spans="1:55" ht="15">
      <c r="A136" s="1">
        <v>130</v>
      </c>
      <c r="B136">
        <v>0.2223</v>
      </c>
      <c r="C136">
        <v>-1.3299999999999999E-2</v>
      </c>
      <c r="D136">
        <v>-2.2200000000000001E-2</v>
      </c>
      <c r="E136" s="34">
        <f t="shared" ref="E136:E146" si="38">IF(B136&gt;$B$149,B136-$B$149,$B$149-B136)</f>
        <v>6.6664285714284344E-3</v>
      </c>
      <c r="F136" s="34">
        <f t="shared" ref="F136:F146" si="39">IF(C136&gt;$C$149,C136-$C$149,IF(C136&gt;0,$C$149-C136,IF(C136&gt;(-$C$149),$C$149-(C136*(-1)),(C136+$C$149)*(-1))))</f>
        <v>9.6100000000000005E-3</v>
      </c>
      <c r="G136" s="34">
        <f t="shared" ref="G136:G146" si="40">IF(D136&gt;$D$149,D136-$D$149,IF(D136&gt;0,$D$149-D136,IF(D136&gt;(-$D$149),$D$149-(D136*(-1)),(D136+$D$149)*(-1))))</f>
        <v>2.6658571428571427E-2</v>
      </c>
      <c r="H136">
        <v>0.1933</v>
      </c>
      <c r="I136">
        <v>-1.7600000000000001E-2</v>
      </c>
      <c r="J136">
        <v>-1.1000000000000001E-3</v>
      </c>
      <c r="K136" s="35">
        <f t="shared" ref="K136:K146" si="41">IF(H136&gt;$H$149,H136-$H$149,$H$149-H136)</f>
        <v>1.9178571428570546E-3</v>
      </c>
      <c r="L136" s="35">
        <f t="shared" ref="L136:M146" si="42">IF(I136&gt;$D$149,I136-$D$149,IF(I136&gt;0,$D$149-I136,IF(I136&gt;(-$D$149),$D$149-(I136*(-1)),(I136+$D$149)*(-1))))</f>
        <v>2.2058571428571427E-2</v>
      </c>
      <c r="M136" s="35">
        <f t="shared" si="42"/>
        <v>3.3585714285714269E-3</v>
      </c>
      <c r="N136">
        <v>0.2266</v>
      </c>
      <c r="O136">
        <v>-3.1899999999999998E-2</v>
      </c>
      <c r="P136">
        <v>-4.0000000000000001E-3</v>
      </c>
      <c r="Q136" s="35">
        <f t="shared" ref="Q136:Q146" si="43">IF(N136&gt;$N$149,N136-$N$149,$N$149-N136)</f>
        <v>6.6321428571428365E-3</v>
      </c>
      <c r="R136" s="35">
        <f t="shared" ref="R136:S146" si="44">IF(O136&gt;$D$149,O136-$D$149,IF(O136&gt;0,$D$149-O136,IF(O136&gt;(-$D$149),$D$149-(O136*(-1)),(O136+$D$149)*(-1))))</f>
        <v>3.6358571428571428E-2</v>
      </c>
      <c r="S136" s="35">
        <f t="shared" si="44"/>
        <v>4.5857142857142711E-4</v>
      </c>
      <c r="T136">
        <v>0.1532</v>
      </c>
      <c r="U136">
        <v>-4.0500000000000001E-2</v>
      </c>
      <c r="V136">
        <v>1.46E-2</v>
      </c>
      <c r="W136" s="35">
        <f t="shared" ref="W136:W146" si="45">IF(T136&gt;$T$149,T136-$T$149,$T$149-T136)</f>
        <v>4.0958571428571316E-2</v>
      </c>
      <c r="X136" s="35">
        <f t="shared" ref="X136:Y146" si="46">IF(U136&gt;$D$149,U136-$D$149,IF(U136&gt;0,$D$149-U136,IF(U136&gt;(-$D$149),$D$149-(U136*(-1)),(U136+$D$149)*(-1))))</f>
        <v>4.4958571428571431E-2</v>
      </c>
      <c r="Y136" s="35">
        <f t="shared" si="46"/>
        <v>1.9058571428571428E-2</v>
      </c>
      <c r="Z136">
        <v>0.1009</v>
      </c>
      <c r="AA136">
        <v>-2.7199999999999998E-2</v>
      </c>
      <c r="AB136">
        <v>4.0000000000000001E-3</v>
      </c>
      <c r="AC136" s="35">
        <f t="shared" ref="AC136:AC146" si="47">IF(Z136&gt;$Z$149,Z136-$Z$149,$Z$149-Z136)</f>
        <v>1.589071428571423E-2</v>
      </c>
      <c r="AD136" s="35">
        <f t="shared" ref="AD136:AE146" si="48">IF(AA136&gt;$D$149,AA136-$D$149,IF(AA136&gt;0,$D$149-AA136,IF(AA136&gt;(-$D$149),$D$149-(AA136*(-1)),(AA136+$D$149)*(-1))))</f>
        <v>3.1658571428571425E-2</v>
      </c>
      <c r="AE136" s="35">
        <f t="shared" si="48"/>
        <v>8.4585714285714264E-3</v>
      </c>
      <c r="AF136">
        <v>0.217</v>
      </c>
      <c r="AG136">
        <v>-1.47E-2</v>
      </c>
      <c r="AH136">
        <v>-1.3899999999999999E-2</v>
      </c>
      <c r="AI136" s="35">
        <f t="shared" ref="AI136:AI146" si="49">IF(AF136&gt;$AF$149,AF136-$AF$149,$AF$149-AF136)</f>
        <v>1.514571428571429E-2</v>
      </c>
      <c r="AJ136" s="35">
        <f t="shared" ref="AJ136:AK146" si="50">IF(AG136&gt;$D$149,AG136-$D$149,IF(AG136&gt;0,$D$149-AG136,IF(AG136&gt;(-$D$149),$D$149-(AG136*(-1)),(AG136+$D$149)*(-1))))</f>
        <v>1.9158571428571428E-2</v>
      </c>
      <c r="AK136" s="35">
        <f t="shared" si="50"/>
        <v>1.8358571428571425E-2</v>
      </c>
      <c r="AL136">
        <v>0.1963</v>
      </c>
      <c r="AM136">
        <v>-6.3E-3</v>
      </c>
      <c r="AN136">
        <v>2.9999999999999997E-4</v>
      </c>
      <c r="AO136" s="35">
        <f t="shared" ref="AO136:AO146" si="51">IF(AL136&gt;$AL$149,AL136-$AL$149,$AL$149-AL136)</f>
        <v>4.1021428571428598E-3</v>
      </c>
      <c r="AP136" s="35">
        <f t="shared" ref="AP136:AQ146" si="52">IF(AM136&gt;$D$149,AM136-$D$149,IF(AM136&gt;0,$D$149-AM136,IF(AM136&gt;(-$D$149),$D$149-(AM136*(-1)),(AM136+$D$149)*(-1))))</f>
        <v>1.0758571428571426E-2</v>
      </c>
      <c r="AQ136" s="35">
        <f t="shared" si="52"/>
        <v>4.7585714285714271E-3</v>
      </c>
      <c r="AR136">
        <v>0.12620000000000001</v>
      </c>
      <c r="AS136">
        <v>4.1599999999999998E-2</v>
      </c>
      <c r="AT136">
        <v>-2.7799999999999998E-2</v>
      </c>
      <c r="AU136" s="35">
        <f t="shared" ref="AU136:AU146" si="53">IF(AR136&gt;$AR$149,AR136-$AR$149,$AR$149-AR136)</f>
        <v>3.6410000000000026E-2</v>
      </c>
      <c r="AV136" s="35">
        <f t="shared" ref="AV136:AW146" si="54">IF(AS136&gt;$D$149,AS136-$D$149,IF(AS136&gt;0,$D$149-AS136,IF(AS136&gt;(-$D$149),$D$149-(AS136*(-1)),(AS136+$D$149)*(-1))))</f>
        <v>4.6058571428571428E-2</v>
      </c>
      <c r="AW136" s="35">
        <f t="shared" si="54"/>
        <v>3.2258571428571428E-2</v>
      </c>
      <c r="AX136">
        <v>0.15440000000000001</v>
      </c>
      <c r="AY136">
        <v>-1.4999999999999999E-2</v>
      </c>
      <c r="AZ136">
        <v>2.3599999999999999E-2</v>
      </c>
      <c r="BA136" s="35">
        <f t="shared" ref="BA136:BA146" si="55">IF(AX136&gt;$AX$149,AX136-$AX$149,$AX$149-AX136)</f>
        <v>9.9478571428570917E-3</v>
      </c>
      <c r="BB136" s="35">
        <f t="shared" ref="BB136:BC146" si="56">IF(AY136&gt;$D$149,AY136-$D$149,IF(AY136&gt;0,$D$149-AY136,IF(AY136&gt;(-$D$149),$D$149-(AY136*(-1)),(AY136+$D$149)*(-1))))</f>
        <v>1.9458571428571426E-2</v>
      </c>
      <c r="BC136" s="35">
        <f t="shared" si="56"/>
        <v>2.8058571428571426E-2</v>
      </c>
    </row>
    <row r="137" spans="1:55" ht="15">
      <c r="A137" s="1">
        <v>131</v>
      </c>
      <c r="B137">
        <v>0.22040000000000001</v>
      </c>
      <c r="C137">
        <v>-1.09E-2</v>
      </c>
      <c r="D137">
        <v>-2.4400000000000002E-2</v>
      </c>
      <c r="E137" s="34">
        <f t="shared" si="38"/>
        <v>4.7664285714284493E-3</v>
      </c>
      <c r="F137" s="34">
        <f t="shared" si="39"/>
        <v>1.201E-2</v>
      </c>
      <c r="G137" s="34">
        <f t="shared" si="40"/>
        <v>2.8858571428571428E-2</v>
      </c>
      <c r="H137">
        <v>0.17849999999999999</v>
      </c>
      <c r="I137">
        <v>-1.2699999999999999E-2</v>
      </c>
      <c r="J137">
        <v>-2.9999999999999997E-4</v>
      </c>
      <c r="K137" s="35">
        <f t="shared" si="41"/>
        <v>1.2882142857142953E-2</v>
      </c>
      <c r="L137" s="35">
        <f t="shared" si="42"/>
        <v>1.7158571428571426E-2</v>
      </c>
      <c r="M137" s="35">
        <f t="shared" si="42"/>
        <v>4.1585714285714273E-3</v>
      </c>
      <c r="N137">
        <v>0.2243</v>
      </c>
      <c r="O137">
        <v>-1.44E-2</v>
      </c>
      <c r="P137">
        <v>3.0999999999999999E-3</v>
      </c>
      <c r="Q137" s="35">
        <f t="shared" si="43"/>
        <v>4.33214285714284E-3</v>
      </c>
      <c r="R137" s="35">
        <f t="shared" si="44"/>
        <v>1.8858571428571426E-2</v>
      </c>
      <c r="S137" s="35">
        <f t="shared" si="44"/>
        <v>7.5585714285714267E-3</v>
      </c>
      <c r="T137">
        <v>0.1835</v>
      </c>
      <c r="U137">
        <v>-1.7399999999999999E-2</v>
      </c>
      <c r="V137">
        <v>-1.9E-3</v>
      </c>
      <c r="W137" s="35">
        <f t="shared" si="45"/>
        <v>1.0658571428571323E-2</v>
      </c>
      <c r="X137" s="35">
        <f t="shared" si="46"/>
        <v>2.1858571428571425E-2</v>
      </c>
      <c r="Y137" s="35">
        <f t="shared" si="46"/>
        <v>2.5585714285714274E-3</v>
      </c>
      <c r="Z137">
        <v>0.13059999999999999</v>
      </c>
      <c r="AA137">
        <v>-2.0799999999999999E-2</v>
      </c>
      <c r="AB137">
        <v>5.7000000000000002E-3</v>
      </c>
      <c r="AC137" s="35">
        <f t="shared" si="47"/>
        <v>1.380928571428576E-2</v>
      </c>
      <c r="AD137" s="35">
        <f t="shared" si="48"/>
        <v>2.5258571428571425E-2</v>
      </c>
      <c r="AE137" s="35">
        <f t="shared" si="48"/>
        <v>1.0158571428571427E-2</v>
      </c>
      <c r="AF137">
        <v>0.19670000000000001</v>
      </c>
      <c r="AG137">
        <v>-3.0999999999999999E-3</v>
      </c>
      <c r="AH137">
        <v>-2.1999999999999999E-2</v>
      </c>
      <c r="AI137" s="35">
        <f t="shared" si="49"/>
        <v>5.1542857142856946E-3</v>
      </c>
      <c r="AJ137" s="35">
        <f t="shared" si="50"/>
        <v>1.3585714285714273E-3</v>
      </c>
      <c r="AK137" s="35">
        <f t="shared" si="50"/>
        <v>2.6458571428571425E-2</v>
      </c>
      <c r="AL137">
        <v>0.19989999999999999</v>
      </c>
      <c r="AM137">
        <v>-6.4999999999999997E-3</v>
      </c>
      <c r="AN137">
        <v>-9.7000000000000003E-3</v>
      </c>
      <c r="AO137" s="35">
        <f t="shared" si="51"/>
        <v>5.0214285714286766E-4</v>
      </c>
      <c r="AP137" s="35">
        <f t="shared" si="52"/>
        <v>1.0958571428571427E-2</v>
      </c>
      <c r="AQ137" s="35">
        <f t="shared" si="52"/>
        <v>1.4158571428571427E-2</v>
      </c>
      <c r="AR137">
        <v>0.1235</v>
      </c>
      <c r="AS137">
        <v>2.1700000000000001E-2</v>
      </c>
      <c r="AT137">
        <v>-1.6E-2</v>
      </c>
      <c r="AU137" s="35">
        <f t="shared" si="53"/>
        <v>3.9110000000000034E-2</v>
      </c>
      <c r="AV137" s="35">
        <f t="shared" si="54"/>
        <v>2.6158571428571427E-2</v>
      </c>
      <c r="AW137" s="35">
        <f t="shared" si="54"/>
        <v>2.0458571428571427E-2</v>
      </c>
      <c r="AX137">
        <v>0.13750000000000001</v>
      </c>
      <c r="AY137">
        <v>1.66E-2</v>
      </c>
      <c r="AZ137">
        <v>2.7400000000000001E-2</v>
      </c>
      <c r="BA137" s="35">
        <f t="shared" si="55"/>
        <v>2.684785714285709E-2</v>
      </c>
      <c r="BB137" s="35">
        <f t="shared" si="56"/>
        <v>2.1058571428571426E-2</v>
      </c>
      <c r="BC137" s="35">
        <f t="shared" si="56"/>
        <v>3.1858571428571431E-2</v>
      </c>
    </row>
    <row r="138" spans="1:55" ht="15">
      <c r="A138" s="1">
        <v>132</v>
      </c>
      <c r="B138">
        <v>0.22500000000000001</v>
      </c>
      <c r="C138">
        <v>-2.81E-2</v>
      </c>
      <c r="D138">
        <v>-2.0500000000000001E-2</v>
      </c>
      <c r="E138" s="34">
        <f t="shared" si="38"/>
        <v>9.3664285714284423E-3</v>
      </c>
      <c r="F138" s="34">
        <f t="shared" si="39"/>
        <v>5.101E-2</v>
      </c>
      <c r="G138" s="34">
        <f t="shared" si="40"/>
        <v>2.4958571428571427E-2</v>
      </c>
      <c r="H138">
        <v>0.1825</v>
      </c>
      <c r="I138">
        <v>-9.1999999999999998E-3</v>
      </c>
      <c r="J138">
        <v>-1.54E-2</v>
      </c>
      <c r="K138" s="35">
        <f t="shared" si="41"/>
        <v>8.8821428571429495E-3</v>
      </c>
      <c r="L138" s="35">
        <f t="shared" si="42"/>
        <v>1.3658571428571426E-2</v>
      </c>
      <c r="M138" s="35">
        <f t="shared" si="42"/>
        <v>1.9858571428571427E-2</v>
      </c>
      <c r="N138">
        <v>0.222</v>
      </c>
      <c r="O138">
        <v>-2.64E-2</v>
      </c>
      <c r="P138">
        <v>-4.0000000000000002E-4</v>
      </c>
      <c r="Q138" s="35">
        <f t="shared" si="43"/>
        <v>2.0321428571428435E-3</v>
      </c>
      <c r="R138" s="35">
        <f t="shared" si="44"/>
        <v>3.0858571428571426E-2</v>
      </c>
      <c r="S138" s="35">
        <f t="shared" si="44"/>
        <v>4.058571428571427E-3</v>
      </c>
      <c r="T138">
        <v>0.19370000000000001</v>
      </c>
      <c r="U138">
        <v>-5.0000000000000001E-4</v>
      </c>
      <c r="V138">
        <v>7.1000000000000004E-3</v>
      </c>
      <c r="W138" s="35">
        <f t="shared" si="45"/>
        <v>4.5857142857130828E-4</v>
      </c>
      <c r="X138" s="35">
        <f t="shared" si="46"/>
        <v>3.9585714285714276E-3</v>
      </c>
      <c r="Y138" s="35">
        <f t="shared" si="46"/>
        <v>1.1558571428571428E-2</v>
      </c>
      <c r="Z138">
        <v>0.1134</v>
      </c>
      <c r="AA138">
        <v>-3.1300000000000001E-2</v>
      </c>
      <c r="AB138">
        <v>-1.23E-2</v>
      </c>
      <c r="AC138" s="35">
        <f t="shared" si="47"/>
        <v>3.3907142857142331E-3</v>
      </c>
      <c r="AD138" s="35">
        <f t="shared" si="48"/>
        <v>3.5758571428571431E-2</v>
      </c>
      <c r="AE138" s="35">
        <f t="shared" si="48"/>
        <v>1.6758571428571428E-2</v>
      </c>
      <c r="AF138">
        <v>0.20519999999999999</v>
      </c>
      <c r="AG138">
        <v>-1.3599999999999999E-2</v>
      </c>
      <c r="AH138">
        <v>-7.7000000000000002E-3</v>
      </c>
      <c r="AI138" s="35">
        <f t="shared" si="49"/>
        <v>3.3457142857142852E-3</v>
      </c>
      <c r="AJ138" s="35">
        <f t="shared" si="50"/>
        <v>1.8058571428571427E-2</v>
      </c>
      <c r="AK138" s="35">
        <f t="shared" si="50"/>
        <v>1.2158571428571428E-2</v>
      </c>
      <c r="AL138">
        <v>0.21940000000000001</v>
      </c>
      <c r="AM138">
        <v>1.6E-2</v>
      </c>
      <c r="AN138">
        <v>-3.3E-3</v>
      </c>
      <c r="AO138" s="35">
        <f t="shared" si="51"/>
        <v>1.899785714285715E-2</v>
      </c>
      <c r="AP138" s="35">
        <f t="shared" si="52"/>
        <v>2.0458571428571427E-2</v>
      </c>
      <c r="AQ138" s="35">
        <f t="shared" si="52"/>
        <v>1.1585714285714272E-3</v>
      </c>
      <c r="AR138">
        <v>0.1474</v>
      </c>
      <c r="AS138">
        <v>-1.03E-2</v>
      </c>
      <c r="AT138">
        <v>-1.21E-2</v>
      </c>
      <c r="AU138" s="35">
        <f t="shared" si="53"/>
        <v>1.5210000000000029E-2</v>
      </c>
      <c r="AV138" s="35">
        <f t="shared" si="54"/>
        <v>1.4758571428571426E-2</v>
      </c>
      <c r="AW138" s="35">
        <f t="shared" si="54"/>
        <v>1.6558571428571426E-2</v>
      </c>
      <c r="AX138">
        <v>0.16789999999999999</v>
      </c>
      <c r="AY138">
        <v>8.9999999999999998E-4</v>
      </c>
      <c r="AZ138">
        <v>1.3100000000000001E-2</v>
      </c>
      <c r="BA138" s="35">
        <f t="shared" si="55"/>
        <v>3.5521428571428926E-3</v>
      </c>
      <c r="BB138" s="35">
        <f t="shared" si="56"/>
        <v>5.358571428571427E-3</v>
      </c>
      <c r="BC138" s="35">
        <f t="shared" si="56"/>
        <v>1.7558571428571427E-2</v>
      </c>
    </row>
    <row r="139" spans="1:55" ht="15">
      <c r="A139" s="1">
        <v>133</v>
      </c>
      <c r="B139">
        <v>0.2359</v>
      </c>
      <c r="C139">
        <v>-1.9900000000000001E-2</v>
      </c>
      <c r="D139">
        <v>-6.3E-3</v>
      </c>
      <c r="E139" s="34">
        <f t="shared" si="38"/>
        <v>2.0266428571428435E-2</v>
      </c>
      <c r="F139" s="34">
        <f t="shared" si="39"/>
        <v>3.0099999999999988E-3</v>
      </c>
      <c r="G139" s="34">
        <f t="shared" si="40"/>
        <v>1.0758571428571426E-2</v>
      </c>
      <c r="H139">
        <v>0.1993</v>
      </c>
      <c r="I139">
        <v>-1.3899999999999999E-2</v>
      </c>
      <c r="J139">
        <v>-9.2999999999999992E-3</v>
      </c>
      <c r="K139" s="35">
        <f t="shared" si="41"/>
        <v>7.9178571428570599E-3</v>
      </c>
      <c r="L139" s="35">
        <f t="shared" si="42"/>
        <v>1.8358571428571425E-2</v>
      </c>
      <c r="M139" s="35">
        <f t="shared" si="42"/>
        <v>1.3758571428571426E-2</v>
      </c>
      <c r="N139">
        <v>0.2218</v>
      </c>
      <c r="O139">
        <v>-1.8100000000000002E-2</v>
      </c>
      <c r="P139">
        <v>-1.2999999999999999E-3</v>
      </c>
      <c r="Q139" s="35">
        <f t="shared" si="43"/>
        <v>1.8321428571428378E-3</v>
      </c>
      <c r="R139" s="35">
        <f t="shared" si="44"/>
        <v>2.2558571428571428E-2</v>
      </c>
      <c r="S139" s="35">
        <f t="shared" si="44"/>
        <v>3.1585714285714273E-3</v>
      </c>
      <c r="T139">
        <v>0.19259999999999999</v>
      </c>
      <c r="U139">
        <v>-2.93E-2</v>
      </c>
      <c r="V139">
        <v>2.8E-3</v>
      </c>
      <c r="W139" s="35">
        <f t="shared" si="45"/>
        <v>1.5585714285713259E-3</v>
      </c>
      <c r="X139" s="35">
        <f t="shared" si="46"/>
        <v>3.3758571428571429E-2</v>
      </c>
      <c r="Y139" s="35">
        <f t="shared" si="46"/>
        <v>7.2585714285714267E-3</v>
      </c>
      <c r="Z139">
        <v>0.1038</v>
      </c>
      <c r="AA139">
        <v>-3.39E-2</v>
      </c>
      <c r="AB139">
        <v>-1.6000000000000001E-3</v>
      </c>
      <c r="AC139" s="35">
        <f t="shared" si="47"/>
        <v>1.299071428571423E-2</v>
      </c>
      <c r="AD139" s="35">
        <f t="shared" si="48"/>
        <v>3.8358571428571429E-2</v>
      </c>
      <c r="AE139" s="35">
        <f t="shared" si="48"/>
        <v>2.8585714285714273E-3</v>
      </c>
      <c r="AF139">
        <v>0.19750000000000001</v>
      </c>
      <c r="AG139">
        <v>-2.5700000000000001E-2</v>
      </c>
      <c r="AH139">
        <v>-1.09E-2</v>
      </c>
      <c r="AI139" s="35">
        <f t="shared" si="49"/>
        <v>4.3542857142856994E-3</v>
      </c>
      <c r="AJ139" s="35">
        <f t="shared" si="50"/>
        <v>3.0158571428571427E-2</v>
      </c>
      <c r="AK139" s="35">
        <f t="shared" si="50"/>
        <v>1.5358571428571426E-2</v>
      </c>
      <c r="AL139">
        <v>0.22040000000000001</v>
      </c>
      <c r="AM139">
        <v>1.7100000000000001E-2</v>
      </c>
      <c r="AN139">
        <v>-1.0800000000000001E-2</v>
      </c>
      <c r="AO139" s="35">
        <f t="shared" si="51"/>
        <v>1.9997857142857151E-2</v>
      </c>
      <c r="AP139" s="35">
        <f t="shared" si="52"/>
        <v>2.1558571428571427E-2</v>
      </c>
      <c r="AQ139" s="35">
        <f t="shared" si="52"/>
        <v>1.5258571428571427E-2</v>
      </c>
      <c r="AR139">
        <v>0.13650000000000001</v>
      </c>
      <c r="AS139">
        <v>-4.4000000000000003E-3</v>
      </c>
      <c r="AT139">
        <v>5.4999999999999997E-3</v>
      </c>
      <c r="AU139" s="35">
        <f t="shared" si="53"/>
        <v>2.6110000000000022E-2</v>
      </c>
      <c r="AV139" s="35">
        <f t="shared" si="54"/>
        <v>5.8571428571426928E-5</v>
      </c>
      <c r="AW139" s="35">
        <f t="shared" si="54"/>
        <v>9.9585714285714277E-3</v>
      </c>
      <c r="AX139">
        <v>0.16830000000000001</v>
      </c>
      <c r="AY139">
        <v>-2.06E-2</v>
      </c>
      <c r="AZ139">
        <v>-1.0200000000000001E-2</v>
      </c>
      <c r="BA139" s="35">
        <f t="shared" si="55"/>
        <v>3.952142857142904E-3</v>
      </c>
      <c r="BB139" s="35">
        <f t="shared" si="56"/>
        <v>2.5058571428571427E-2</v>
      </c>
      <c r="BC139" s="35">
        <f t="shared" si="56"/>
        <v>1.4658571428571427E-2</v>
      </c>
    </row>
    <row r="140" spans="1:55" ht="15">
      <c r="A140" s="1">
        <v>134</v>
      </c>
      <c r="B140">
        <v>0.2326</v>
      </c>
      <c r="C140">
        <v>-1.83E-2</v>
      </c>
      <c r="D140">
        <v>-1.4E-3</v>
      </c>
      <c r="E140" s="34">
        <f t="shared" si="38"/>
        <v>1.6966428571428438E-2</v>
      </c>
      <c r="F140" s="34">
        <f t="shared" si="39"/>
        <v>4.6099999999999995E-3</v>
      </c>
      <c r="G140" s="34">
        <f t="shared" si="40"/>
        <v>3.058571428571427E-3</v>
      </c>
      <c r="H140">
        <v>0.1938</v>
      </c>
      <c r="I140">
        <v>-3.95E-2</v>
      </c>
      <c r="J140">
        <v>1.66E-2</v>
      </c>
      <c r="K140" s="35">
        <f t="shared" si="41"/>
        <v>2.417857142857055E-3</v>
      </c>
      <c r="L140" s="35">
        <f t="shared" si="42"/>
        <v>4.395857142857143E-2</v>
      </c>
      <c r="M140" s="35">
        <f t="shared" si="42"/>
        <v>2.1058571428571426E-2</v>
      </c>
      <c r="N140">
        <v>0.22159999999999999</v>
      </c>
      <c r="O140">
        <v>-1.2200000000000001E-2</v>
      </c>
      <c r="P140">
        <v>-5.4999999999999997E-3</v>
      </c>
      <c r="Q140" s="35">
        <f t="shared" si="43"/>
        <v>1.632142857142832E-3</v>
      </c>
      <c r="R140" s="35">
        <f t="shared" si="44"/>
        <v>1.6658571428571429E-2</v>
      </c>
      <c r="S140" s="35">
        <f t="shared" si="44"/>
        <v>9.9585714285714277E-3</v>
      </c>
      <c r="T140">
        <v>0.1409</v>
      </c>
      <c r="U140">
        <v>1.9E-2</v>
      </c>
      <c r="V140">
        <v>7.1000000000000004E-3</v>
      </c>
      <c r="W140" s="35">
        <f t="shared" si="45"/>
        <v>5.3258571428571322E-2</v>
      </c>
      <c r="X140" s="35">
        <f t="shared" si="46"/>
        <v>2.3458571428571426E-2</v>
      </c>
      <c r="Y140" s="35">
        <f t="shared" si="46"/>
        <v>1.1558571428571428E-2</v>
      </c>
      <c r="Z140">
        <v>0.1074</v>
      </c>
      <c r="AA140">
        <v>-6.8099999999999994E-2</v>
      </c>
      <c r="AB140">
        <v>-1.7299999999999999E-2</v>
      </c>
      <c r="AC140" s="35">
        <f t="shared" si="47"/>
        <v>9.3907142857142384E-3</v>
      </c>
      <c r="AD140" s="35">
        <f t="shared" si="48"/>
        <v>7.2558571428571417E-2</v>
      </c>
      <c r="AE140" s="35">
        <f t="shared" si="48"/>
        <v>2.1758571428571426E-2</v>
      </c>
      <c r="AF140">
        <v>0.1865</v>
      </c>
      <c r="AG140">
        <v>-2.2100000000000002E-2</v>
      </c>
      <c r="AH140">
        <v>-2.9499999999999998E-2</v>
      </c>
      <c r="AI140" s="35">
        <f t="shared" si="49"/>
        <v>1.5354285714285709E-2</v>
      </c>
      <c r="AJ140" s="35">
        <f t="shared" si="50"/>
        <v>2.6558571428571428E-2</v>
      </c>
      <c r="AK140" s="35">
        <f t="shared" si="50"/>
        <v>3.3958571428571428E-2</v>
      </c>
      <c r="AL140">
        <v>0.1888</v>
      </c>
      <c r="AM140">
        <v>-5.2499999999999998E-2</v>
      </c>
      <c r="AN140">
        <v>-2.76E-2</v>
      </c>
      <c r="AO140" s="35">
        <f t="shared" si="51"/>
        <v>1.1602142857142866E-2</v>
      </c>
      <c r="AP140" s="35">
        <f t="shared" si="52"/>
        <v>5.6958571428571428E-2</v>
      </c>
      <c r="AQ140" s="35">
        <f t="shared" si="52"/>
        <v>3.2058571428571429E-2</v>
      </c>
      <c r="AR140">
        <v>0.13519999999999999</v>
      </c>
      <c r="AS140">
        <v>-1.15E-2</v>
      </c>
      <c r="AT140">
        <v>1.8599999999999998E-2</v>
      </c>
      <c r="AU140" s="35">
        <f t="shared" si="53"/>
        <v>2.7410000000000045E-2</v>
      </c>
      <c r="AV140" s="35">
        <f t="shared" si="54"/>
        <v>1.5958571428571426E-2</v>
      </c>
      <c r="AW140" s="35">
        <f t="shared" si="54"/>
        <v>2.3058571428571425E-2</v>
      </c>
      <c r="AX140">
        <v>0.17860000000000001</v>
      </c>
      <c r="AY140">
        <v>-2.3E-2</v>
      </c>
      <c r="AZ140">
        <v>-6.3E-3</v>
      </c>
      <c r="BA140" s="35">
        <f t="shared" si="55"/>
        <v>1.4252142857142908E-2</v>
      </c>
      <c r="BB140" s="35">
        <f t="shared" si="56"/>
        <v>2.7458571428571426E-2</v>
      </c>
      <c r="BC140" s="35">
        <f t="shared" si="56"/>
        <v>1.0758571428571426E-2</v>
      </c>
    </row>
    <row r="141" spans="1:55" ht="15">
      <c r="A141" s="1">
        <v>135</v>
      </c>
      <c r="B141">
        <v>0.2283</v>
      </c>
      <c r="C141">
        <v>-2.6800000000000001E-2</v>
      </c>
      <c r="D141">
        <v>-8.0000000000000004E-4</v>
      </c>
      <c r="E141" s="34">
        <f t="shared" si="38"/>
        <v>1.266642857142844E-2</v>
      </c>
      <c r="F141" s="34">
        <f t="shared" si="39"/>
        <v>4.9710000000000004E-2</v>
      </c>
      <c r="G141" s="34">
        <f t="shared" si="40"/>
        <v>3.6585714285714273E-3</v>
      </c>
      <c r="H141">
        <v>0.17630000000000001</v>
      </c>
      <c r="I141">
        <v>-2.7E-2</v>
      </c>
      <c r="J141">
        <v>-8.3000000000000001E-3</v>
      </c>
      <c r="K141" s="35">
        <f t="shared" si="41"/>
        <v>1.5082142857142933E-2</v>
      </c>
      <c r="L141" s="35">
        <f t="shared" si="42"/>
        <v>3.1458571428571426E-2</v>
      </c>
      <c r="M141" s="35">
        <f t="shared" si="42"/>
        <v>1.2758571428571428E-2</v>
      </c>
      <c r="N141">
        <v>0.21790000000000001</v>
      </c>
      <c r="O141">
        <v>-1.67E-2</v>
      </c>
      <c r="P141">
        <v>-6.0000000000000001E-3</v>
      </c>
      <c r="Q141" s="35">
        <f t="shared" si="43"/>
        <v>2.0678571428571491E-3</v>
      </c>
      <c r="R141" s="35">
        <f t="shared" si="44"/>
        <v>2.1158571428571426E-2</v>
      </c>
      <c r="S141" s="35">
        <f t="shared" si="44"/>
        <v>1.0458571428571428E-2</v>
      </c>
      <c r="T141">
        <v>0.14480000000000001</v>
      </c>
      <c r="U141">
        <v>-2.9700000000000001E-2</v>
      </c>
      <c r="V141">
        <v>-1.66E-2</v>
      </c>
      <c r="W141" s="35">
        <f t="shared" si="45"/>
        <v>4.9358571428571307E-2</v>
      </c>
      <c r="X141" s="35">
        <f t="shared" si="46"/>
        <v>3.4158571428571427E-2</v>
      </c>
      <c r="Y141" s="35">
        <f t="shared" si="46"/>
        <v>2.1058571428571426E-2</v>
      </c>
      <c r="Z141">
        <v>0.1181</v>
      </c>
      <c r="AA141">
        <v>-5.8400000000000001E-2</v>
      </c>
      <c r="AB141">
        <v>8.8999999999999999E-3</v>
      </c>
      <c r="AC141" s="35">
        <f t="shared" si="47"/>
        <v>1.3092857142857628E-3</v>
      </c>
      <c r="AD141" s="35">
        <f t="shared" si="48"/>
        <v>6.285857142857143E-2</v>
      </c>
      <c r="AE141" s="35">
        <f t="shared" si="48"/>
        <v>1.3358571428571428E-2</v>
      </c>
      <c r="AF141">
        <v>0.1782</v>
      </c>
      <c r="AG141">
        <v>4.1999999999999997E-3</v>
      </c>
      <c r="AH141">
        <v>-3.7000000000000002E-3</v>
      </c>
      <c r="AI141" s="35">
        <f t="shared" si="49"/>
        <v>2.3654285714285711E-2</v>
      </c>
      <c r="AJ141" s="35">
        <f t="shared" si="50"/>
        <v>8.6585714285714269E-3</v>
      </c>
      <c r="AK141" s="35">
        <f t="shared" si="50"/>
        <v>7.5857142857142703E-4</v>
      </c>
      <c r="AL141">
        <v>0.18190000000000001</v>
      </c>
      <c r="AM141">
        <v>-1.9800000000000002E-2</v>
      </c>
      <c r="AN141">
        <v>-1.6400000000000001E-2</v>
      </c>
      <c r="AO141" s="35">
        <f t="shared" si="51"/>
        <v>1.8502142857142856E-2</v>
      </c>
      <c r="AP141" s="35">
        <f t="shared" si="52"/>
        <v>2.4258571428571428E-2</v>
      </c>
      <c r="AQ141" s="35">
        <f t="shared" si="52"/>
        <v>2.0858571428571428E-2</v>
      </c>
      <c r="AR141">
        <v>0.1646</v>
      </c>
      <c r="AS141">
        <v>-5.1000000000000004E-3</v>
      </c>
      <c r="AT141">
        <v>4.8999999999999998E-3</v>
      </c>
      <c r="AU141" s="35">
        <f t="shared" si="53"/>
        <v>1.989999999999964E-3</v>
      </c>
      <c r="AV141" s="35">
        <f t="shared" si="54"/>
        <v>9.5585714285714267E-3</v>
      </c>
      <c r="AW141" s="35">
        <f t="shared" si="54"/>
        <v>9.3585714285714279E-3</v>
      </c>
      <c r="AX141">
        <v>0.18729999999999999</v>
      </c>
      <c r="AY141">
        <v>-3.8100000000000002E-2</v>
      </c>
      <c r="AZ141">
        <v>-8.0000000000000004E-4</v>
      </c>
      <c r="BA141" s="35">
        <f t="shared" si="55"/>
        <v>2.2952142857142893E-2</v>
      </c>
      <c r="BB141" s="35">
        <f t="shared" si="56"/>
        <v>4.2558571428571432E-2</v>
      </c>
      <c r="BC141" s="35">
        <f t="shared" si="56"/>
        <v>3.6585714285714273E-3</v>
      </c>
    </row>
    <row r="142" spans="1:55" ht="15">
      <c r="A142" s="1">
        <v>136</v>
      </c>
      <c r="B142">
        <v>0.21779999999999999</v>
      </c>
      <c r="C142">
        <v>-1.29E-2</v>
      </c>
      <c r="D142">
        <v>-8.0999999999999996E-3</v>
      </c>
      <c r="E142" s="34">
        <f t="shared" si="38"/>
        <v>2.1664285714284304E-3</v>
      </c>
      <c r="F142" s="34">
        <f t="shared" si="39"/>
        <v>1.001E-2</v>
      </c>
      <c r="G142" s="34">
        <f t="shared" si="40"/>
        <v>1.2558571428571426E-2</v>
      </c>
      <c r="H142">
        <v>0.1615</v>
      </c>
      <c r="I142">
        <v>-1.0800000000000001E-2</v>
      </c>
      <c r="J142">
        <v>-2.12E-2</v>
      </c>
      <c r="K142" s="35">
        <f t="shared" si="41"/>
        <v>2.988214285714294E-2</v>
      </c>
      <c r="L142" s="35">
        <f t="shared" si="42"/>
        <v>1.5258571428571427E-2</v>
      </c>
      <c r="M142" s="35">
        <f t="shared" si="42"/>
        <v>2.5658571428571426E-2</v>
      </c>
      <c r="N142">
        <v>0.22359999999999999</v>
      </c>
      <c r="O142">
        <v>-8.6E-3</v>
      </c>
      <c r="P142">
        <v>-3.7000000000000002E-3</v>
      </c>
      <c r="Q142" s="35">
        <f t="shared" si="43"/>
        <v>3.6321428571428338E-3</v>
      </c>
      <c r="R142" s="35">
        <f t="shared" si="44"/>
        <v>1.3058571428571426E-2</v>
      </c>
      <c r="S142" s="35">
        <f t="shared" si="44"/>
        <v>7.5857142857142703E-4</v>
      </c>
      <c r="T142">
        <v>0.17469999999999999</v>
      </c>
      <c r="U142">
        <v>-4.1999999999999997E-3</v>
      </c>
      <c r="V142">
        <v>-1.34E-2</v>
      </c>
      <c r="W142" s="35">
        <f t="shared" si="45"/>
        <v>1.9458571428571325E-2</v>
      </c>
      <c r="X142" s="35">
        <f t="shared" si="46"/>
        <v>2.5857142857142745E-4</v>
      </c>
      <c r="Y142" s="35">
        <f t="shared" si="46"/>
        <v>1.7858571428571429E-2</v>
      </c>
      <c r="Z142">
        <v>0.14810000000000001</v>
      </c>
      <c r="AA142">
        <v>-4.0599999999999997E-2</v>
      </c>
      <c r="AB142">
        <v>-4.5999999999999999E-3</v>
      </c>
      <c r="AC142" s="35">
        <f t="shared" si="47"/>
        <v>3.1309285714285776E-2</v>
      </c>
      <c r="AD142" s="35">
        <f t="shared" si="48"/>
        <v>4.5058571428571427E-2</v>
      </c>
      <c r="AE142" s="35">
        <f t="shared" si="48"/>
        <v>9.0585714285714262E-3</v>
      </c>
      <c r="AF142">
        <v>0.19800000000000001</v>
      </c>
      <c r="AG142">
        <v>-1.5299999999999999E-2</v>
      </c>
      <c r="AH142">
        <v>-1.7999999999999999E-2</v>
      </c>
      <c r="AI142" s="35">
        <f t="shared" si="49"/>
        <v>3.854285714285699E-3</v>
      </c>
      <c r="AJ142" s="35">
        <f t="shared" si="50"/>
        <v>1.9758571428571427E-2</v>
      </c>
      <c r="AK142" s="35">
        <f t="shared" si="50"/>
        <v>2.2458571428571425E-2</v>
      </c>
      <c r="AL142">
        <v>0.19089999999999999</v>
      </c>
      <c r="AM142">
        <v>1.04E-2</v>
      </c>
      <c r="AN142">
        <v>-9.7000000000000003E-3</v>
      </c>
      <c r="AO142" s="35">
        <f t="shared" si="51"/>
        <v>9.5021428571428757E-3</v>
      </c>
      <c r="AP142" s="35">
        <f t="shared" si="52"/>
        <v>1.4858571428571426E-2</v>
      </c>
      <c r="AQ142" s="35">
        <f t="shared" si="52"/>
        <v>1.4158571428571427E-2</v>
      </c>
      <c r="AR142">
        <v>0.1903</v>
      </c>
      <c r="AS142">
        <v>-1.04E-2</v>
      </c>
      <c r="AT142">
        <v>1.47E-2</v>
      </c>
      <c r="AU142" s="35">
        <f t="shared" si="53"/>
        <v>2.7689999999999965E-2</v>
      </c>
      <c r="AV142" s="35">
        <f t="shared" si="54"/>
        <v>1.4858571428571426E-2</v>
      </c>
      <c r="AW142" s="35">
        <f t="shared" si="54"/>
        <v>1.9158571428571428E-2</v>
      </c>
      <c r="AX142">
        <v>0.19420000000000001</v>
      </c>
      <c r="AY142">
        <v>-2.8E-3</v>
      </c>
      <c r="AZ142">
        <v>1.3299999999999999E-2</v>
      </c>
      <c r="BA142" s="35">
        <f t="shared" si="55"/>
        <v>2.985214285714291E-2</v>
      </c>
      <c r="BB142" s="35">
        <f t="shared" si="56"/>
        <v>1.6585714285714272E-3</v>
      </c>
      <c r="BC142" s="35">
        <f t="shared" si="56"/>
        <v>1.7758571428571426E-2</v>
      </c>
    </row>
    <row r="143" spans="1:55" ht="15">
      <c r="A143" s="1">
        <v>137</v>
      </c>
      <c r="B143">
        <v>0.21609999999999999</v>
      </c>
      <c r="C143">
        <v>-1.01E-2</v>
      </c>
      <c r="D143">
        <v>-1.11E-2</v>
      </c>
      <c r="E143" s="34">
        <f t="shared" si="38"/>
        <v>4.6642857142842331E-4</v>
      </c>
      <c r="F143" s="34">
        <f t="shared" si="39"/>
        <v>1.281E-2</v>
      </c>
      <c r="G143" s="34">
        <f t="shared" si="40"/>
        <v>1.5558571428571429E-2</v>
      </c>
      <c r="H143">
        <v>0.18740000000000001</v>
      </c>
      <c r="I143">
        <v>-1.2200000000000001E-2</v>
      </c>
      <c r="J143">
        <v>-5.1999999999999998E-3</v>
      </c>
      <c r="K143" s="35">
        <f t="shared" si="41"/>
        <v>3.982142857142934E-3</v>
      </c>
      <c r="L143" s="35">
        <f t="shared" si="42"/>
        <v>1.6658571428571429E-2</v>
      </c>
      <c r="M143" s="35">
        <f t="shared" si="42"/>
        <v>9.6585714285714261E-3</v>
      </c>
      <c r="N143">
        <v>0.22869999999999999</v>
      </c>
      <c r="O143">
        <v>-1.0200000000000001E-2</v>
      </c>
      <c r="P143">
        <v>-4.3E-3</v>
      </c>
      <c r="Q143" s="35">
        <f t="shared" si="43"/>
        <v>8.7321428571428272E-3</v>
      </c>
      <c r="R143" s="35">
        <f t="shared" si="44"/>
        <v>1.4658571428571427E-2</v>
      </c>
      <c r="S143" s="35">
        <f t="shared" si="44"/>
        <v>1.5857142857142719E-4</v>
      </c>
      <c r="T143">
        <v>0.1903</v>
      </c>
      <c r="U143">
        <v>1.7100000000000001E-2</v>
      </c>
      <c r="V143">
        <v>-2.3199999999999998E-2</v>
      </c>
      <c r="W143" s="35">
        <f t="shared" si="45"/>
        <v>3.8585714285713224E-3</v>
      </c>
      <c r="X143" s="35">
        <f t="shared" si="46"/>
        <v>2.1558571428571427E-2</v>
      </c>
      <c r="Y143" s="35">
        <f t="shared" si="46"/>
        <v>2.7658571428571425E-2</v>
      </c>
      <c r="Z143">
        <v>0.15179999999999999</v>
      </c>
      <c r="AA143">
        <v>-1.72E-2</v>
      </c>
      <c r="AB143">
        <v>-2.7000000000000001E-3</v>
      </c>
      <c r="AC143" s="35">
        <f t="shared" si="47"/>
        <v>3.5009285714285757E-2</v>
      </c>
      <c r="AD143" s="35">
        <f t="shared" si="48"/>
        <v>2.1658571428571426E-2</v>
      </c>
      <c r="AE143" s="35">
        <f t="shared" si="48"/>
        <v>1.7585714285714271E-3</v>
      </c>
      <c r="AF143">
        <v>0.21160000000000001</v>
      </c>
      <c r="AG143">
        <v>-3.9199999999999999E-2</v>
      </c>
      <c r="AH143">
        <v>4.1000000000000003E-3</v>
      </c>
      <c r="AI143" s="35">
        <f t="shared" si="49"/>
        <v>9.745714285714302E-3</v>
      </c>
      <c r="AJ143" s="35">
        <f t="shared" si="50"/>
        <v>4.3658571428571429E-2</v>
      </c>
      <c r="AK143" s="35">
        <f t="shared" si="50"/>
        <v>8.5585714285714275E-3</v>
      </c>
      <c r="AL143">
        <v>0.20419999999999999</v>
      </c>
      <c r="AM143">
        <v>2.0000000000000001E-4</v>
      </c>
      <c r="AN143">
        <v>-1.5100000000000001E-2</v>
      </c>
      <c r="AO143" s="35">
        <f t="shared" si="51"/>
        <v>3.7978571428571306E-3</v>
      </c>
      <c r="AP143" s="35">
        <f t="shared" si="52"/>
        <v>4.6585714285714269E-3</v>
      </c>
      <c r="AQ143" s="35">
        <f t="shared" si="52"/>
        <v>1.9558571428571429E-2</v>
      </c>
      <c r="AR143">
        <v>0.17369999999999999</v>
      </c>
      <c r="AS143">
        <v>7.1999999999999998E-3</v>
      </c>
      <c r="AT143">
        <v>1.9599999999999999E-2</v>
      </c>
      <c r="AU143" s="35">
        <f t="shared" si="53"/>
        <v>1.1089999999999961E-2</v>
      </c>
      <c r="AV143" s="35">
        <f t="shared" si="54"/>
        <v>1.1658571428571428E-2</v>
      </c>
      <c r="AW143" s="35">
        <f t="shared" si="54"/>
        <v>2.4058571428571426E-2</v>
      </c>
      <c r="AX143">
        <v>0.1888</v>
      </c>
      <c r="AY143">
        <v>-1.17E-2</v>
      </c>
      <c r="AZ143">
        <v>2.2000000000000001E-3</v>
      </c>
      <c r="BA143" s="35">
        <f t="shared" si="55"/>
        <v>2.4452142857142894E-2</v>
      </c>
      <c r="BB143" s="35">
        <f t="shared" si="56"/>
        <v>1.6158571428571428E-2</v>
      </c>
      <c r="BC143" s="35">
        <f t="shared" si="56"/>
        <v>6.6585714285714269E-3</v>
      </c>
    </row>
    <row r="144" spans="1:55" ht="15">
      <c r="A144" s="1">
        <v>138</v>
      </c>
      <c r="B144">
        <v>0.21959999999999999</v>
      </c>
      <c r="C144">
        <v>-1.9300000000000001E-2</v>
      </c>
      <c r="D144">
        <v>-1.47E-2</v>
      </c>
      <c r="E144" s="34">
        <f t="shared" si="38"/>
        <v>3.9664285714284264E-3</v>
      </c>
      <c r="F144" s="34">
        <f t="shared" si="39"/>
        <v>3.6099999999999986E-3</v>
      </c>
      <c r="G144" s="34">
        <f t="shared" si="40"/>
        <v>1.9158571428571428E-2</v>
      </c>
      <c r="H144">
        <v>0.19370000000000001</v>
      </c>
      <c r="I144">
        <v>-1.41E-2</v>
      </c>
      <c r="J144">
        <v>-8.0000000000000004E-4</v>
      </c>
      <c r="K144" s="35">
        <f t="shared" si="41"/>
        <v>2.317857142857066E-3</v>
      </c>
      <c r="L144" s="35">
        <f t="shared" si="42"/>
        <v>1.8558571428571428E-2</v>
      </c>
      <c r="M144" s="35">
        <f t="shared" si="42"/>
        <v>3.6585714285714273E-3</v>
      </c>
      <c r="N144">
        <v>0.23549999999999999</v>
      </c>
      <c r="O144">
        <v>-5.5999999999999999E-3</v>
      </c>
      <c r="P144">
        <v>-9.5999999999999992E-3</v>
      </c>
      <c r="Q144" s="35">
        <f t="shared" si="43"/>
        <v>1.5532142857142828E-2</v>
      </c>
      <c r="R144" s="35">
        <f t="shared" si="44"/>
        <v>1.0058571428571427E-2</v>
      </c>
      <c r="S144" s="35">
        <f t="shared" si="44"/>
        <v>1.4058571428571427E-2</v>
      </c>
      <c r="T144">
        <v>0.16750000000000001</v>
      </c>
      <c r="U144">
        <v>-2.69E-2</v>
      </c>
      <c r="V144">
        <v>4.48E-2</v>
      </c>
      <c r="W144" s="35">
        <f t="shared" si="45"/>
        <v>2.6658571428571309E-2</v>
      </c>
      <c r="X144" s="35">
        <f t="shared" si="46"/>
        <v>3.135857142857143E-2</v>
      </c>
      <c r="Y144" s="35">
        <f t="shared" si="46"/>
        <v>4.9258571428571429E-2</v>
      </c>
      <c r="Z144">
        <v>0.1467</v>
      </c>
      <c r="AA144">
        <v>-1.8100000000000002E-2</v>
      </c>
      <c r="AB144">
        <v>2.24E-2</v>
      </c>
      <c r="AC144" s="35">
        <f t="shared" si="47"/>
        <v>2.9909285714285763E-2</v>
      </c>
      <c r="AD144" s="35">
        <f t="shared" si="48"/>
        <v>2.2558571428571428E-2</v>
      </c>
      <c r="AE144" s="35">
        <f t="shared" si="48"/>
        <v>2.6858571428571426E-2</v>
      </c>
      <c r="AF144">
        <v>0.19989999999999999</v>
      </c>
      <c r="AG144">
        <v>-2.7900000000000001E-2</v>
      </c>
      <c r="AH144">
        <v>0</v>
      </c>
      <c r="AI144" s="35">
        <f t="shared" si="49"/>
        <v>1.954285714285714E-3</v>
      </c>
      <c r="AJ144" s="35">
        <f t="shared" si="50"/>
        <v>3.2358571428571431E-2</v>
      </c>
      <c r="AK144" s="35">
        <f t="shared" si="50"/>
        <v>4.4585714285714272E-3</v>
      </c>
      <c r="AL144">
        <v>0.1968</v>
      </c>
      <c r="AM144">
        <v>1.4E-2</v>
      </c>
      <c r="AN144">
        <v>-1.52E-2</v>
      </c>
      <c r="AO144" s="35">
        <f t="shared" si="51"/>
        <v>3.6021428571428593E-3</v>
      </c>
      <c r="AP144" s="35">
        <f t="shared" si="52"/>
        <v>1.8458571428571428E-2</v>
      </c>
      <c r="AQ144" s="35">
        <f t="shared" si="52"/>
        <v>1.9658571428571428E-2</v>
      </c>
      <c r="AR144">
        <v>0.1124</v>
      </c>
      <c r="AS144">
        <v>-2.1499999999999998E-2</v>
      </c>
      <c r="AT144">
        <v>-3.4799999999999998E-2</v>
      </c>
      <c r="AU144" s="35">
        <f t="shared" si="53"/>
        <v>5.0210000000000032E-2</v>
      </c>
      <c r="AV144" s="35">
        <f t="shared" si="54"/>
        <v>2.5958571428571425E-2</v>
      </c>
      <c r="AW144" s="35">
        <f t="shared" si="54"/>
        <v>3.9258571428571427E-2</v>
      </c>
      <c r="AX144">
        <v>0.18010000000000001</v>
      </c>
      <c r="AY144">
        <v>-2.1000000000000001E-2</v>
      </c>
      <c r="AZ144">
        <v>-9.9000000000000008E-3</v>
      </c>
      <c r="BA144" s="35">
        <f t="shared" si="55"/>
        <v>1.5752142857142909E-2</v>
      </c>
      <c r="BB144" s="35">
        <f t="shared" si="56"/>
        <v>2.5458571428571428E-2</v>
      </c>
      <c r="BC144" s="35">
        <f t="shared" si="56"/>
        <v>1.4358571428571429E-2</v>
      </c>
    </row>
    <row r="145" spans="1:55" ht="15">
      <c r="A145" s="1">
        <v>139</v>
      </c>
      <c r="B145">
        <v>0.2261</v>
      </c>
      <c r="C145">
        <v>-2.0199999999999999E-2</v>
      </c>
      <c r="D145">
        <v>-1.7100000000000001E-2</v>
      </c>
      <c r="E145" s="34">
        <f t="shared" si="38"/>
        <v>1.0466428571428432E-2</v>
      </c>
      <c r="F145" s="34">
        <f t="shared" si="39"/>
        <v>2.7100000000000006E-3</v>
      </c>
      <c r="G145" s="34">
        <f t="shared" si="40"/>
        <v>2.1558571428571427E-2</v>
      </c>
      <c r="H145">
        <v>0.17610000000000001</v>
      </c>
      <c r="I145">
        <v>-2.24E-2</v>
      </c>
      <c r="J145">
        <v>-9.9000000000000008E-3</v>
      </c>
      <c r="K145" s="35">
        <f t="shared" si="41"/>
        <v>1.5282142857142939E-2</v>
      </c>
      <c r="L145" s="35">
        <f t="shared" si="42"/>
        <v>2.6858571428571426E-2</v>
      </c>
      <c r="M145" s="35">
        <f t="shared" si="42"/>
        <v>1.4358571428571429E-2</v>
      </c>
      <c r="N145">
        <v>0.23599999999999999</v>
      </c>
      <c r="O145">
        <v>-1.0200000000000001E-2</v>
      </c>
      <c r="P145">
        <v>-1.41E-2</v>
      </c>
      <c r="Q145" s="35">
        <f t="shared" si="43"/>
        <v>1.6032142857142828E-2</v>
      </c>
      <c r="R145" s="35">
        <f t="shared" si="44"/>
        <v>1.4658571428571427E-2</v>
      </c>
      <c r="S145" s="35">
        <f t="shared" si="44"/>
        <v>1.8558571428571428E-2</v>
      </c>
      <c r="T145">
        <v>0.17680000000000001</v>
      </c>
      <c r="U145">
        <v>-3.8600000000000002E-2</v>
      </c>
      <c r="V145">
        <v>1.8200000000000001E-2</v>
      </c>
      <c r="W145" s="35">
        <f t="shared" si="45"/>
        <v>1.7358571428571307E-2</v>
      </c>
      <c r="X145" s="35">
        <f t="shared" si="46"/>
        <v>4.3058571428571432E-2</v>
      </c>
      <c r="Y145" s="35">
        <f t="shared" si="46"/>
        <v>2.2658571428571427E-2</v>
      </c>
      <c r="Z145">
        <v>0.1032</v>
      </c>
      <c r="AA145">
        <v>2.0999999999999999E-3</v>
      </c>
      <c r="AB145">
        <v>2.92E-2</v>
      </c>
      <c r="AC145" s="35">
        <f t="shared" si="47"/>
        <v>1.3590714285714234E-2</v>
      </c>
      <c r="AD145" s="35">
        <f t="shared" si="48"/>
        <v>6.5585714285714275E-3</v>
      </c>
      <c r="AE145" s="35">
        <f t="shared" si="48"/>
        <v>3.3658571428571427E-2</v>
      </c>
      <c r="AF145">
        <v>0.2089</v>
      </c>
      <c r="AG145">
        <v>-4.3099999999999999E-2</v>
      </c>
      <c r="AH145">
        <v>-2.2000000000000001E-3</v>
      </c>
      <c r="AI145" s="35">
        <f t="shared" si="49"/>
        <v>7.045714285714294E-3</v>
      </c>
      <c r="AJ145" s="35">
        <f t="shared" si="50"/>
        <v>4.7558571428571429E-2</v>
      </c>
      <c r="AK145" s="35">
        <f t="shared" si="50"/>
        <v>2.2585714285714271E-3</v>
      </c>
      <c r="AL145">
        <v>0.2026</v>
      </c>
      <c r="AM145">
        <v>3.3999999999999998E-3</v>
      </c>
      <c r="AN145">
        <v>-9.9000000000000008E-3</v>
      </c>
      <c r="AO145" s="35">
        <f t="shared" si="51"/>
        <v>2.1978571428571403E-3</v>
      </c>
      <c r="AP145" s="35">
        <f t="shared" si="52"/>
        <v>7.8585714285714266E-3</v>
      </c>
      <c r="AQ145" s="35">
        <f t="shared" si="52"/>
        <v>1.4358571428571429E-2</v>
      </c>
      <c r="AR145">
        <v>0.1255</v>
      </c>
      <c r="AS145">
        <v>-4.9299999999999997E-2</v>
      </c>
      <c r="AT145">
        <v>-2.3699999999999999E-2</v>
      </c>
      <c r="AU145" s="35">
        <f t="shared" si="53"/>
        <v>3.7110000000000032E-2</v>
      </c>
      <c r="AV145" s="35">
        <f t="shared" si="54"/>
        <v>5.3758571428571426E-2</v>
      </c>
      <c r="AW145" s="35">
        <f t="shared" si="54"/>
        <v>2.8158571428571425E-2</v>
      </c>
      <c r="AX145">
        <v>0.15260000000000001</v>
      </c>
      <c r="AY145">
        <v>-2.3E-3</v>
      </c>
      <c r="AZ145">
        <v>2.1100000000000001E-2</v>
      </c>
      <c r="BA145" s="35">
        <f t="shared" si="55"/>
        <v>1.1747857142857088E-2</v>
      </c>
      <c r="BB145" s="35">
        <f t="shared" si="56"/>
        <v>2.1585714285714272E-3</v>
      </c>
      <c r="BC145" s="35">
        <f t="shared" si="56"/>
        <v>2.5558571428571427E-2</v>
      </c>
    </row>
    <row r="146" spans="1:55" ht="15">
      <c r="A146" s="1">
        <v>140</v>
      </c>
      <c r="B146">
        <v>0.2283</v>
      </c>
      <c r="C146">
        <v>-2.64E-2</v>
      </c>
      <c r="D146">
        <v>-1.23E-2</v>
      </c>
      <c r="E146" s="34">
        <f t="shared" si="38"/>
        <v>1.266642857142844E-2</v>
      </c>
      <c r="F146" s="34">
        <f t="shared" si="39"/>
        <v>4.931E-2</v>
      </c>
      <c r="G146" s="34">
        <f t="shared" si="40"/>
        <v>1.6758571428571428E-2</v>
      </c>
      <c r="H146">
        <v>0.18060000000000001</v>
      </c>
      <c r="I146">
        <v>-2.29E-2</v>
      </c>
      <c r="J146">
        <v>2.1000000000000001E-2</v>
      </c>
      <c r="K146" s="35">
        <f t="shared" si="41"/>
        <v>1.0782142857142935E-2</v>
      </c>
      <c r="L146" s="35">
        <f t="shared" si="42"/>
        <v>2.7358571428571427E-2</v>
      </c>
      <c r="M146" s="35">
        <f t="shared" si="42"/>
        <v>2.5458571428571428E-2</v>
      </c>
      <c r="N146">
        <v>0.23119999999999999</v>
      </c>
      <c r="O146">
        <v>-7.4999999999999997E-3</v>
      </c>
      <c r="P146">
        <v>-1.04E-2</v>
      </c>
      <c r="Q146" s="35">
        <f t="shared" si="43"/>
        <v>1.1232142857142829E-2</v>
      </c>
      <c r="R146" s="35">
        <f t="shared" si="44"/>
        <v>1.1958571428571426E-2</v>
      </c>
      <c r="S146" s="35">
        <f t="shared" si="44"/>
        <v>1.4858571428571426E-2</v>
      </c>
      <c r="T146">
        <v>0.16619999999999999</v>
      </c>
      <c r="U146">
        <v>-6.1000000000000004E-3</v>
      </c>
      <c r="V146">
        <v>-1E-3</v>
      </c>
      <c r="W146" s="35">
        <f t="shared" si="45"/>
        <v>2.7958571428571333E-2</v>
      </c>
      <c r="X146" s="35">
        <f t="shared" si="46"/>
        <v>1.0558571428571428E-2</v>
      </c>
      <c r="Y146" s="35">
        <f t="shared" si="46"/>
        <v>3.4585714285714272E-3</v>
      </c>
      <c r="Z146">
        <v>0.12989999999999999</v>
      </c>
      <c r="AA146">
        <v>-9.7000000000000003E-3</v>
      </c>
      <c r="AB146">
        <v>-2.2000000000000001E-3</v>
      </c>
      <c r="AC146" s="35">
        <f t="shared" si="47"/>
        <v>1.3109285714285754E-2</v>
      </c>
      <c r="AD146" s="35">
        <f t="shared" si="48"/>
        <v>1.4158571428571427E-2</v>
      </c>
      <c r="AE146" s="35">
        <f t="shared" si="48"/>
        <v>2.2585714285714271E-3</v>
      </c>
      <c r="AF146">
        <v>0.22189999999999999</v>
      </c>
      <c r="AG146">
        <v>-3.73E-2</v>
      </c>
      <c r="AH146">
        <v>-2.1299999999999999E-2</v>
      </c>
      <c r="AI146" s="35">
        <f t="shared" si="49"/>
        <v>2.0045714285714278E-2</v>
      </c>
      <c r="AJ146" s="35">
        <f t="shared" si="50"/>
        <v>4.175857142857143E-2</v>
      </c>
      <c r="AK146" s="35">
        <f t="shared" si="50"/>
        <v>2.5758571428571426E-2</v>
      </c>
      <c r="AL146">
        <v>0.17799999999999999</v>
      </c>
      <c r="AM146">
        <v>2.3E-3</v>
      </c>
      <c r="AN146">
        <v>-7.6E-3</v>
      </c>
      <c r="AO146" s="35">
        <f t="shared" si="51"/>
        <v>2.240214285714287E-2</v>
      </c>
      <c r="AP146" s="35">
        <f t="shared" si="52"/>
        <v>6.7585714285714272E-3</v>
      </c>
      <c r="AQ146" s="35">
        <f t="shared" si="52"/>
        <v>1.2058571428571427E-2</v>
      </c>
      <c r="AR146">
        <v>0.1062</v>
      </c>
      <c r="AS146">
        <v>-6.4199999999999993E-2</v>
      </c>
      <c r="AT146">
        <v>-2.75E-2</v>
      </c>
      <c r="AU146" s="35">
        <f t="shared" si="53"/>
        <v>5.641000000000003E-2</v>
      </c>
      <c r="AV146" s="35">
        <f t="shared" si="54"/>
        <v>6.8658571428571416E-2</v>
      </c>
      <c r="AW146" s="35">
        <f t="shared" si="54"/>
        <v>3.1958571428571426E-2</v>
      </c>
      <c r="AX146">
        <v>0.1651</v>
      </c>
      <c r="AY146">
        <v>1.6299999999999999E-2</v>
      </c>
      <c r="AZ146">
        <v>1.2200000000000001E-2</v>
      </c>
      <c r="BA146" s="35">
        <f t="shared" si="55"/>
        <v>7.5214285714289564E-4</v>
      </c>
      <c r="BB146" s="35">
        <f t="shared" si="56"/>
        <v>2.0758571428571425E-2</v>
      </c>
      <c r="BC146" s="35">
        <f t="shared" si="56"/>
        <v>1.6658571428571429E-2</v>
      </c>
    </row>
    <row r="147" spans="1:55" s="2" customFormat="1" ht="15">
      <c r="A147" s="3"/>
      <c r="B147" s="105">
        <v>1</v>
      </c>
      <c r="C147" s="106"/>
      <c r="D147" s="106"/>
      <c r="E147" s="106"/>
      <c r="F147" s="106"/>
      <c r="G147" s="107"/>
      <c r="H147" s="105">
        <v>2</v>
      </c>
      <c r="I147" s="106"/>
      <c r="J147" s="106"/>
      <c r="K147" s="106"/>
      <c r="L147" s="106"/>
      <c r="M147" s="107"/>
      <c r="N147" s="105">
        <v>3</v>
      </c>
      <c r="O147" s="106"/>
      <c r="P147" s="106"/>
      <c r="Q147" s="106"/>
      <c r="R147" s="106"/>
      <c r="S147" s="107"/>
      <c r="T147" s="105">
        <v>4</v>
      </c>
      <c r="U147" s="106"/>
      <c r="V147" s="106"/>
      <c r="W147" s="106"/>
      <c r="X147" s="106"/>
      <c r="Y147" s="107"/>
      <c r="Z147" s="105">
        <v>5</v>
      </c>
      <c r="AA147" s="106"/>
      <c r="AB147" s="106"/>
      <c r="AC147" s="106"/>
      <c r="AD147" s="106"/>
      <c r="AE147" s="107"/>
      <c r="AF147" s="105">
        <v>6</v>
      </c>
      <c r="AG147" s="106"/>
      <c r="AH147" s="106"/>
      <c r="AI147" s="106"/>
      <c r="AJ147" s="106"/>
      <c r="AK147" s="107"/>
      <c r="AL147" s="105">
        <v>7</v>
      </c>
      <c r="AM147" s="106"/>
      <c r="AN147" s="106"/>
      <c r="AO147" s="106"/>
      <c r="AP147" s="106"/>
      <c r="AQ147" s="107"/>
      <c r="AR147" s="105">
        <v>8</v>
      </c>
      <c r="AS147" s="106"/>
      <c r="AT147" s="106"/>
      <c r="AU147" s="106"/>
      <c r="AV147" s="106"/>
      <c r="AW147" s="107"/>
      <c r="AX147" s="105">
        <v>9</v>
      </c>
      <c r="AY147" s="106"/>
      <c r="AZ147" s="106"/>
      <c r="BA147" s="106"/>
      <c r="BB147" s="106"/>
      <c r="BC147" s="107"/>
    </row>
    <row r="148" spans="1:55" s="2" customFormat="1" ht="30">
      <c r="A148" s="2" t="s">
        <v>22</v>
      </c>
      <c r="B148" s="3" t="s">
        <v>4</v>
      </c>
      <c r="C148" s="3" t="s">
        <v>8</v>
      </c>
      <c r="D148" s="3" t="s">
        <v>9</v>
      </c>
      <c r="E148" s="17" t="s">
        <v>13</v>
      </c>
      <c r="F148" s="17" t="s">
        <v>14</v>
      </c>
      <c r="G148" s="17" t="s">
        <v>15</v>
      </c>
      <c r="H148" s="3" t="s">
        <v>4</v>
      </c>
      <c r="I148" s="3" t="s">
        <v>8</v>
      </c>
      <c r="J148" s="3" t="s">
        <v>9</v>
      </c>
      <c r="K148" s="17" t="s">
        <v>13</v>
      </c>
      <c r="L148" s="17" t="s">
        <v>14</v>
      </c>
      <c r="M148" s="17" t="s">
        <v>15</v>
      </c>
      <c r="N148" s="3" t="s">
        <v>4</v>
      </c>
      <c r="O148" s="3" t="s">
        <v>8</v>
      </c>
      <c r="P148" s="3" t="s">
        <v>9</v>
      </c>
      <c r="Q148" s="17" t="s">
        <v>13</v>
      </c>
      <c r="R148" s="17" t="s">
        <v>14</v>
      </c>
      <c r="S148" s="17" t="s">
        <v>15</v>
      </c>
      <c r="T148" s="3" t="s">
        <v>4</v>
      </c>
      <c r="U148" s="3" t="s">
        <v>8</v>
      </c>
      <c r="V148" s="3" t="s">
        <v>9</v>
      </c>
      <c r="W148" s="17" t="s">
        <v>13</v>
      </c>
      <c r="X148" s="17" t="s">
        <v>14</v>
      </c>
      <c r="Y148" s="17" t="s">
        <v>15</v>
      </c>
      <c r="Z148" s="3" t="s">
        <v>4</v>
      </c>
      <c r="AA148" s="3" t="s">
        <v>8</v>
      </c>
      <c r="AB148" s="3" t="s">
        <v>9</v>
      </c>
      <c r="AC148" s="17" t="s">
        <v>13</v>
      </c>
      <c r="AD148" s="17" t="s">
        <v>14</v>
      </c>
      <c r="AE148" s="17" t="s">
        <v>15</v>
      </c>
      <c r="AF148" s="3" t="s">
        <v>4</v>
      </c>
      <c r="AG148" s="3" t="s">
        <v>8</v>
      </c>
      <c r="AH148" s="3" t="s">
        <v>9</v>
      </c>
      <c r="AI148" s="17" t="s">
        <v>13</v>
      </c>
      <c r="AJ148" s="17" t="s">
        <v>14</v>
      </c>
      <c r="AK148" s="17" t="s">
        <v>15</v>
      </c>
      <c r="AL148" s="3" t="s">
        <v>4</v>
      </c>
      <c r="AM148" s="3" t="s">
        <v>8</v>
      </c>
      <c r="AN148" s="3" t="s">
        <v>9</v>
      </c>
      <c r="AO148" s="17" t="s">
        <v>13</v>
      </c>
      <c r="AP148" s="17" t="s">
        <v>14</v>
      </c>
      <c r="AQ148" s="17" t="s">
        <v>15</v>
      </c>
      <c r="AR148" s="3" t="s">
        <v>4</v>
      </c>
      <c r="AS148" s="3" t="s">
        <v>8</v>
      </c>
      <c r="AT148" s="3" t="s">
        <v>9</v>
      </c>
      <c r="AU148" s="17" t="s">
        <v>13</v>
      </c>
      <c r="AV148" s="17" t="s">
        <v>14</v>
      </c>
      <c r="AW148" s="17" t="s">
        <v>15</v>
      </c>
      <c r="AX148" s="3" t="s">
        <v>4</v>
      </c>
      <c r="AY148" s="3" t="s">
        <v>8</v>
      </c>
      <c r="AZ148" s="3" t="s">
        <v>9</v>
      </c>
      <c r="BA148" s="17" t="s">
        <v>13</v>
      </c>
      <c r="BB148" s="17" t="s">
        <v>14</v>
      </c>
      <c r="BC148" s="17" t="s">
        <v>15</v>
      </c>
    </row>
    <row r="149" spans="1:55" s="4" customFormat="1" ht="30">
      <c r="A149" s="9" t="s">
        <v>19</v>
      </c>
      <c r="B149" s="5">
        <f t="shared" ref="B149:AG149" si="57">(SUM(B7:B146))/140</f>
        <v>0.21563357142857156</v>
      </c>
      <c r="C149" s="5">
        <f t="shared" si="57"/>
        <v>-2.291E-2</v>
      </c>
      <c r="D149" s="5">
        <f t="shared" si="57"/>
        <v>-4.4585714285714272E-3</v>
      </c>
      <c r="E149" s="18">
        <f t="shared" si="57"/>
        <v>8.4502244897959114E-3</v>
      </c>
      <c r="F149" s="18">
        <f t="shared" si="57"/>
        <v>3.374428571428572E-2</v>
      </c>
      <c r="G149" s="18">
        <f t="shared" si="57"/>
        <v>1.3545714285714284E-2</v>
      </c>
      <c r="H149" s="5">
        <f t="shared" si="57"/>
        <v>0.19138214285714295</v>
      </c>
      <c r="I149" s="5">
        <f t="shared" si="57"/>
        <v>-1.6838571428571425E-2</v>
      </c>
      <c r="J149" s="5">
        <f t="shared" si="57"/>
        <v>2.8564285714285723E-3</v>
      </c>
      <c r="K149" s="18">
        <f t="shared" si="57"/>
        <v>1.5728010204081631E-2</v>
      </c>
      <c r="L149" s="18">
        <f t="shared" si="57"/>
        <v>2.2181428571428567E-2</v>
      </c>
      <c r="M149" s="18">
        <f t="shared" si="57"/>
        <v>1.3463571428571431E-2</v>
      </c>
      <c r="N149" s="5">
        <f t="shared" si="57"/>
        <v>0.21996785714285716</v>
      </c>
      <c r="O149" s="5">
        <f t="shared" si="57"/>
        <v>-2.2508571428571437E-2</v>
      </c>
      <c r="P149" s="5">
        <f t="shared" si="57"/>
        <v>-2.1892857142857139E-3</v>
      </c>
      <c r="Q149" s="18">
        <f t="shared" si="57"/>
        <v>8.3621428571428544E-3</v>
      </c>
      <c r="R149" s="18">
        <f t="shared" si="57"/>
        <v>2.6698571428571415E-2</v>
      </c>
      <c r="S149" s="18">
        <f t="shared" si="57"/>
        <v>1.1669285714285717E-2</v>
      </c>
      <c r="T149" s="5">
        <f t="shared" si="57"/>
        <v>0.19415857142857132</v>
      </c>
      <c r="U149" s="5">
        <f t="shared" si="57"/>
        <v>-1.5774999999999994E-2</v>
      </c>
      <c r="V149" s="5">
        <f t="shared" si="57"/>
        <v>-2.0899999999999998E-3</v>
      </c>
      <c r="W149" s="18">
        <f t="shared" si="57"/>
        <v>1.6981530612244906E-2</v>
      </c>
      <c r="X149" s="18">
        <f t="shared" si="57"/>
        <v>2.2396428571428564E-2</v>
      </c>
      <c r="Y149" s="18">
        <f t="shared" si="57"/>
        <v>1.3544285714285714E-2</v>
      </c>
      <c r="Z149" s="5">
        <f t="shared" si="57"/>
        <v>0.11679071428571423</v>
      </c>
      <c r="AA149" s="5">
        <f t="shared" si="57"/>
        <v>-1.1911428571428576E-2</v>
      </c>
      <c r="AB149" s="5">
        <f t="shared" si="57"/>
        <v>8.7628571428571399E-3</v>
      </c>
      <c r="AC149" s="18">
        <f t="shared" si="57"/>
        <v>1.5805897959183676E-2</v>
      </c>
      <c r="AD149" s="18">
        <f t="shared" si="57"/>
        <v>2.6754285714285696E-2</v>
      </c>
      <c r="AE149" s="18">
        <f t="shared" si="57"/>
        <v>1.961285714285714E-2</v>
      </c>
      <c r="AF149" s="5">
        <f t="shared" si="57"/>
        <v>0.20185428571428571</v>
      </c>
      <c r="AG149" s="5">
        <f t="shared" si="57"/>
        <v>-2.2857142857142854E-2</v>
      </c>
      <c r="AH149" s="5">
        <f t="shared" ref="AH149:BC149" si="58">(SUM(AH7:AH146))/140</f>
        <v>-6.6057142857142868E-3</v>
      </c>
      <c r="AI149" s="18">
        <f t="shared" si="58"/>
        <v>1.5264816326530612E-2</v>
      </c>
      <c r="AJ149" s="18">
        <f t="shared" si="58"/>
        <v>2.8172857142857138E-2</v>
      </c>
      <c r="AK149" s="18">
        <f t="shared" si="58"/>
        <v>1.4942857142857143E-2</v>
      </c>
      <c r="AL149" s="5">
        <f t="shared" si="58"/>
        <v>0.20040214285714286</v>
      </c>
      <c r="AM149" s="5">
        <f t="shared" si="58"/>
        <v>-3.4785714285714285E-3</v>
      </c>
      <c r="AN149" s="5">
        <f t="shared" si="58"/>
        <v>-4.4357142857142859E-3</v>
      </c>
      <c r="AO149" s="18">
        <f t="shared" si="58"/>
        <v>1.1875091836734694E-2</v>
      </c>
      <c r="AP149" s="18">
        <f t="shared" si="58"/>
        <v>1.5495714285714283E-2</v>
      </c>
      <c r="AQ149" s="18">
        <f t="shared" si="58"/>
        <v>1.0871428571428572E-2</v>
      </c>
      <c r="AR149" s="5">
        <f t="shared" si="58"/>
        <v>0.16261000000000003</v>
      </c>
      <c r="AS149" s="5">
        <f t="shared" si="58"/>
        <v>-1.1785714285714281E-3</v>
      </c>
      <c r="AT149" s="5">
        <f t="shared" si="58"/>
        <v>-5.2207142857142886E-3</v>
      </c>
      <c r="AU149" s="18">
        <f t="shared" si="58"/>
        <v>2.4198285714285696E-2</v>
      </c>
      <c r="AV149" s="18">
        <f t="shared" si="58"/>
        <v>2.4272857142857141E-2</v>
      </c>
      <c r="AW149" s="18">
        <f t="shared" si="58"/>
        <v>1.6320714285714282E-2</v>
      </c>
      <c r="AX149" s="5">
        <f t="shared" si="58"/>
        <v>0.1643478571428571</v>
      </c>
      <c r="AY149" s="5">
        <f t="shared" si="58"/>
        <v>-1.1034285714285712E-2</v>
      </c>
      <c r="AZ149" s="5">
        <f t="shared" si="58"/>
        <v>5.456428571428573E-3</v>
      </c>
      <c r="BA149" s="18">
        <f t="shared" si="58"/>
        <v>1.5275122448979597E-2</v>
      </c>
      <c r="BB149" s="18">
        <f t="shared" si="58"/>
        <v>2.1037142857142855E-2</v>
      </c>
      <c r="BC149" s="18">
        <f t="shared" si="58"/>
        <v>1.4569285714285703E-2</v>
      </c>
    </row>
    <row r="150" spans="1:55" s="2" customFormat="1" ht="15.75" customHeight="1">
      <c r="A150" s="2">
        <v>9810</v>
      </c>
      <c r="B150" s="105" t="s">
        <v>20</v>
      </c>
      <c r="C150" s="106"/>
      <c r="D150" s="106"/>
      <c r="E150" s="106"/>
      <c r="F150" s="106"/>
      <c r="G150" s="107"/>
      <c r="H150" s="105" t="s">
        <v>20</v>
      </c>
      <c r="I150" s="106"/>
      <c r="J150" s="106"/>
      <c r="K150" s="106"/>
      <c r="L150" s="106"/>
      <c r="M150" s="107"/>
      <c r="N150" s="105" t="s">
        <v>20</v>
      </c>
      <c r="O150" s="106"/>
      <c r="P150" s="106"/>
      <c r="Q150" s="106"/>
      <c r="R150" s="106"/>
      <c r="S150" s="107"/>
      <c r="T150" s="105" t="s">
        <v>20</v>
      </c>
      <c r="U150" s="106"/>
      <c r="V150" s="106"/>
      <c r="W150" s="106"/>
      <c r="X150" s="106"/>
      <c r="Y150" s="107"/>
      <c r="Z150" s="105" t="s">
        <v>20</v>
      </c>
      <c r="AA150" s="106"/>
      <c r="AB150" s="106"/>
      <c r="AC150" s="106"/>
      <c r="AD150" s="106"/>
      <c r="AE150" s="107"/>
      <c r="AF150" s="105" t="s">
        <v>20</v>
      </c>
      <c r="AG150" s="106"/>
      <c r="AH150" s="106"/>
      <c r="AI150" s="106"/>
      <c r="AJ150" s="106"/>
      <c r="AK150" s="107"/>
      <c r="AL150" s="105" t="s">
        <v>20</v>
      </c>
      <c r="AM150" s="106"/>
      <c r="AN150" s="106"/>
      <c r="AO150" s="106"/>
      <c r="AP150" s="106"/>
      <c r="AQ150" s="107"/>
      <c r="AR150" s="105" t="s">
        <v>20</v>
      </c>
      <c r="AS150" s="106"/>
      <c r="AT150" s="106"/>
      <c r="AU150" s="106"/>
      <c r="AV150" s="106"/>
      <c r="AW150" s="107"/>
      <c r="AX150" s="105" t="s">
        <v>20</v>
      </c>
      <c r="AY150" s="106"/>
      <c r="AZ150" s="106"/>
      <c r="BA150" s="106"/>
      <c r="BB150" s="106"/>
      <c r="BC150" s="107"/>
    </row>
    <row r="151" spans="1:55" s="4" customFormat="1" ht="30">
      <c r="B151" s="5" t="s">
        <v>16</v>
      </c>
      <c r="C151" s="5">
        <f>$A150*E149*G149</f>
        <v>1.1228950438373169</v>
      </c>
      <c r="D151" s="5" t="s">
        <v>17</v>
      </c>
      <c r="E151" s="18">
        <f>$A150*E149*F149</f>
        <v>2.7972900053239051</v>
      </c>
      <c r="F151" s="18" t="s">
        <v>18</v>
      </c>
      <c r="G151" s="18">
        <f>$A150*F149*G149</f>
        <v>4.484057344530612</v>
      </c>
      <c r="H151" s="5" t="s">
        <v>16</v>
      </c>
      <c r="I151" s="5">
        <f>$A150*K149*M149</f>
        <v>2.0773184022452624</v>
      </c>
      <c r="J151" s="5" t="s">
        <v>17</v>
      </c>
      <c r="K151" s="18">
        <f>$A150*K149*L149</f>
        <v>3.4224120994919818</v>
      </c>
      <c r="L151" s="18" t="s">
        <v>18</v>
      </c>
      <c r="M151" s="18">
        <f>$A150*L149*M149</f>
        <v>2.9296706424795915</v>
      </c>
      <c r="N151" s="5" t="s">
        <v>16</v>
      </c>
      <c r="O151" s="5">
        <f t="shared" ref="O151" si="59">$A150*Q149*S149</f>
        <v>0.95726209734183665</v>
      </c>
      <c r="P151" s="5" t="s">
        <v>17</v>
      </c>
      <c r="Q151" s="18">
        <f t="shared" ref="Q151" si="60">$A150*Q149*R149</f>
        <v>2.1901538026836715</v>
      </c>
      <c r="R151" s="18" t="s">
        <v>18</v>
      </c>
      <c r="S151" s="18">
        <f t="shared" ref="S151" si="61">$A150*R149*S149</f>
        <v>3.0563374625816317</v>
      </c>
      <c r="T151" s="5" t="s">
        <v>16</v>
      </c>
      <c r="U151" s="5">
        <f t="shared" ref="U151" si="62">$A150*W149*Y149</f>
        <v>2.2563265113104962</v>
      </c>
      <c r="V151" s="5" t="s">
        <v>17</v>
      </c>
      <c r="W151" s="18">
        <f t="shared" ref="W151" si="63">$A150*W149*X149</f>
        <v>3.7309945028024782</v>
      </c>
      <c r="X151" s="18" t="s">
        <v>18</v>
      </c>
      <c r="Y151" s="18">
        <f t="shared" ref="Y151" si="64">$A150*X149*Y149</f>
        <v>2.9758009862755093</v>
      </c>
      <c r="Z151" s="5" t="s">
        <v>16</v>
      </c>
      <c r="AA151" s="5">
        <f t="shared" ref="AA151" si="65">$A150*AC149*AE149</f>
        <v>3.0410884113297381</v>
      </c>
      <c r="AB151" s="5" t="s">
        <v>17</v>
      </c>
      <c r="AC151" s="18">
        <f t="shared" ref="AC151" si="66">$A150*AC149*AD149</f>
        <v>4.1484087528139924</v>
      </c>
      <c r="AD151" s="18" t="s">
        <v>18</v>
      </c>
      <c r="AE151" s="18">
        <f t="shared" ref="AE151" si="67">$A150*AD149*AE149</f>
        <v>5.1475815198367298</v>
      </c>
      <c r="AF151" s="5" t="s">
        <v>16</v>
      </c>
      <c r="AG151" s="5">
        <f t="shared" ref="AG151" si="68">$A150*AI149*AK149</f>
        <v>2.2376607025539359</v>
      </c>
      <c r="AH151" s="5" t="s">
        <v>17</v>
      </c>
      <c r="AI151" s="18">
        <f t="shared" ref="AI151" si="69">$A150*AI149*AJ149</f>
        <v>4.2188247337539355</v>
      </c>
      <c r="AJ151" s="18" t="s">
        <v>18</v>
      </c>
      <c r="AK151" s="18">
        <f t="shared" ref="AK151" si="70">$A150*AJ149*AK149</f>
        <v>4.1298430297959179</v>
      </c>
      <c r="AL151" s="5" t="s">
        <v>16</v>
      </c>
      <c r="AM151" s="5">
        <f t="shared" ref="AM151" si="71">$A150*AO149*AQ149</f>
        <v>1.2664632764125365</v>
      </c>
      <c r="AN151" s="5" t="s">
        <v>17</v>
      </c>
      <c r="AO151" s="18">
        <f t="shared" ref="AO151" si="72">$A150*AO149*AP149</f>
        <v>1.8051678264450435</v>
      </c>
      <c r="AP151" s="18" t="s">
        <v>18</v>
      </c>
      <c r="AQ151" s="18">
        <f t="shared" ref="AQ151" si="73">$A150*AP149*AQ149</f>
        <v>1.6525980055102039</v>
      </c>
      <c r="AR151" s="5" t="s">
        <v>16</v>
      </c>
      <c r="AS151" s="5">
        <f t="shared" ref="AS151" si="74">$A150*AU149*AW149</f>
        <v>3.8742957450734661</v>
      </c>
      <c r="AT151" s="5" t="s">
        <v>17</v>
      </c>
      <c r="AU151" s="18">
        <f t="shared" ref="AU151" si="75">$A150*AU149*AV149</f>
        <v>5.762016631322445</v>
      </c>
      <c r="AV151" s="18" t="s">
        <v>18</v>
      </c>
      <c r="AW151" s="18">
        <f t="shared" ref="AW151" si="76">$A150*AV149*AW149</f>
        <v>3.8862350936632644</v>
      </c>
      <c r="AX151" s="5" t="s">
        <v>16</v>
      </c>
      <c r="AY151" s="5">
        <f t="shared" ref="AY151" si="77">$A150*BA149*BC149</f>
        <v>2.1831921843756548</v>
      </c>
      <c r="AZ151" s="5" t="s">
        <v>17</v>
      </c>
      <c r="BA151" s="18">
        <f t="shared" ref="BA151" si="78">$A150*BA149*BB149</f>
        <v>3.1523937939026245</v>
      </c>
      <c r="BB151" s="18" t="s">
        <v>18</v>
      </c>
      <c r="BC151" s="18">
        <f t="shared" ref="BC151" si="79">$A150*BB149*BC149</f>
        <v>3.0067271814489769</v>
      </c>
    </row>
    <row r="152" spans="1:55" s="4" customFormat="1" ht="15" customHeight="1">
      <c r="B152" s="102" t="s">
        <v>21</v>
      </c>
      <c r="C152" s="103"/>
      <c r="D152" s="103"/>
      <c r="E152" s="103"/>
      <c r="F152" s="103"/>
      <c r="G152" s="104"/>
      <c r="H152" s="102" t="s">
        <v>21</v>
      </c>
      <c r="I152" s="103"/>
      <c r="J152" s="103"/>
      <c r="K152" s="103"/>
      <c r="L152" s="103"/>
      <c r="M152" s="104"/>
      <c r="N152" s="102" t="s">
        <v>21</v>
      </c>
      <c r="O152" s="103"/>
      <c r="P152" s="103"/>
      <c r="Q152" s="103"/>
      <c r="R152" s="103"/>
      <c r="S152" s="104"/>
      <c r="T152" s="102" t="s">
        <v>21</v>
      </c>
      <c r="U152" s="103"/>
      <c r="V152" s="103"/>
      <c r="W152" s="103"/>
      <c r="X152" s="103"/>
      <c r="Y152" s="104"/>
      <c r="Z152" s="102" t="s">
        <v>21</v>
      </c>
      <c r="AA152" s="103"/>
      <c r="AB152" s="103"/>
      <c r="AC152" s="103"/>
      <c r="AD152" s="103"/>
      <c r="AE152" s="104"/>
      <c r="AF152" s="102" t="s">
        <v>21</v>
      </c>
      <c r="AG152" s="103"/>
      <c r="AH152" s="103"/>
      <c r="AI152" s="103"/>
      <c r="AJ152" s="103"/>
      <c r="AK152" s="104"/>
      <c r="AL152" s="102" t="s">
        <v>21</v>
      </c>
      <c r="AM152" s="103"/>
      <c r="AN152" s="103"/>
      <c r="AO152" s="103"/>
      <c r="AP152" s="103"/>
      <c r="AQ152" s="104"/>
      <c r="AR152" s="102" t="s">
        <v>21</v>
      </c>
      <c r="AS152" s="103"/>
      <c r="AT152" s="103"/>
      <c r="AU152" s="103"/>
      <c r="AV152" s="103"/>
      <c r="AW152" s="104"/>
      <c r="AX152" s="102" t="s">
        <v>21</v>
      </c>
      <c r="AY152" s="103"/>
      <c r="AZ152" s="103"/>
      <c r="BA152" s="103"/>
      <c r="BB152" s="103"/>
      <c r="BC152" s="104"/>
    </row>
    <row r="153" spans="1:55" s="4" customFormat="1" ht="30">
      <c r="B153" s="5" t="s">
        <v>16</v>
      </c>
      <c r="C153" s="45">
        <f>SQRT(C151/$A150)</f>
        <v>1.0698800240630777E-2</v>
      </c>
      <c r="D153" s="5" t="s">
        <v>17</v>
      </c>
      <c r="E153" s="19">
        <f>SQRT(E151/$A150)</f>
        <v>1.6886289987250828E-2</v>
      </c>
      <c r="F153" s="18" t="s">
        <v>18</v>
      </c>
      <c r="G153" s="20">
        <f>SQRT(G151/$A150)</f>
        <v>2.1379673829626692E-2</v>
      </c>
      <c r="H153" s="5" t="s">
        <v>16</v>
      </c>
      <c r="I153" s="45">
        <f>SQRT(I151/$A150)</f>
        <v>1.4551810499451721E-2</v>
      </c>
      <c r="J153" s="5" t="s">
        <v>17</v>
      </c>
      <c r="K153" s="19">
        <f>SQRT(K151/$A150)</f>
        <v>1.8678054901743287E-2</v>
      </c>
      <c r="L153" s="18" t="s">
        <v>18</v>
      </c>
      <c r="M153" s="20">
        <f>SQRT(M151/$A150)</f>
        <v>1.7281239769159608E-2</v>
      </c>
      <c r="N153" s="5" t="s">
        <v>16</v>
      </c>
      <c r="O153" s="45">
        <f t="shared" ref="O153" si="80">SQRT(O151/$A150)</f>
        <v>9.878270809391361E-3</v>
      </c>
      <c r="P153" s="5" t="s">
        <v>17</v>
      </c>
      <c r="Q153" s="19">
        <f t="shared" ref="Q153" si="81">SQRT(Q151/$A150)</f>
        <v>1.4941796022143615E-2</v>
      </c>
      <c r="R153" s="18" t="s">
        <v>18</v>
      </c>
      <c r="S153" s="20">
        <f t="shared" ref="S153" si="82">SQRT(S151/$A150)</f>
        <v>1.7650871314563065E-2</v>
      </c>
      <c r="T153" s="5" t="s">
        <v>16</v>
      </c>
      <c r="U153" s="45">
        <f t="shared" ref="U153" si="83">SQRT(U151/$A150)</f>
        <v>1.5165839985906952E-2</v>
      </c>
      <c r="V153" s="5" t="s">
        <v>17</v>
      </c>
      <c r="W153" s="19">
        <f t="shared" ref="W153" si="84">SQRT(W151/$A150)</f>
        <v>1.9501939323838299E-2</v>
      </c>
      <c r="X153" s="18" t="s">
        <v>18</v>
      </c>
      <c r="Y153" s="20">
        <f t="shared" ref="Y153" si="85">SQRT(Y151/$A150)</f>
        <v>1.7416762832140199E-2</v>
      </c>
      <c r="Z153" s="5" t="s">
        <v>16</v>
      </c>
      <c r="AA153" s="45">
        <f t="shared" ref="AA153" si="86">SQRT(AA151/$A150)</f>
        <v>1.7606783314621857E-2</v>
      </c>
      <c r="AB153" s="5" t="s">
        <v>17</v>
      </c>
      <c r="AC153" s="19">
        <f t="shared" ref="AC153" si="87">SQRT(AC151/$A150)</f>
        <v>2.0563937122322788E-2</v>
      </c>
      <c r="AD153" s="18" t="s">
        <v>18</v>
      </c>
      <c r="AE153" s="20">
        <f t="shared" ref="AE153" si="88">SQRT(AE151/$A150)</f>
        <v>2.2906941822807097E-2</v>
      </c>
      <c r="AF153" s="5" t="s">
        <v>16</v>
      </c>
      <c r="AG153" s="45">
        <f t="shared" ref="AG153" si="89">SQRT(AG151/$A150)</f>
        <v>1.5102978834630614E-2</v>
      </c>
      <c r="AH153" s="5" t="s">
        <v>17</v>
      </c>
      <c r="AI153" s="19">
        <f t="shared" ref="AI153" si="90">SQRT(AI151/$A150)</f>
        <v>2.0737731063915847E-2</v>
      </c>
      <c r="AJ153" s="18" t="s">
        <v>18</v>
      </c>
      <c r="AK153" s="20">
        <f t="shared" ref="AK153" si="91">SQRT(AK151/$A150)</f>
        <v>2.0517869762522539E-2</v>
      </c>
      <c r="AL153" s="5" t="s">
        <v>16</v>
      </c>
      <c r="AM153" s="45">
        <f t="shared" ref="AM153" si="92">SQRT(AM151/$A150)</f>
        <v>1.1362183446953132E-2</v>
      </c>
      <c r="AN153" s="5" t="s">
        <v>17</v>
      </c>
      <c r="AO153" s="19">
        <f t="shared" ref="AO153" si="93">SQRT(AO151/$A150)</f>
        <v>1.3565140257979601E-2</v>
      </c>
      <c r="AP153" s="18" t="s">
        <v>18</v>
      </c>
      <c r="AQ153" s="20">
        <f t="shared" ref="AQ153" si="94">SQRT(AQ151/$A150)</f>
        <v>1.297923537888146E-2</v>
      </c>
      <c r="AR153" s="5" t="s">
        <v>16</v>
      </c>
      <c r="AS153" s="45">
        <f t="shared" ref="AS153" si="95">SQRT(AS151/$A150)</f>
        <v>1.9872929007746655E-2</v>
      </c>
      <c r="AT153" s="5" t="s">
        <v>17</v>
      </c>
      <c r="AU153" s="19">
        <f t="shared" ref="AU153" si="96">SQRT(AU151/$A150)</f>
        <v>2.4235542747066706E-2</v>
      </c>
      <c r="AV153" s="18" t="s">
        <v>18</v>
      </c>
      <c r="AW153" s="20">
        <f t="shared" ref="AW153" si="97">SQRT(AW151/$A150)</f>
        <v>1.9903526479660094E-2</v>
      </c>
      <c r="AX153" s="5" t="s">
        <v>16</v>
      </c>
      <c r="AY153" s="45">
        <f t="shared" ref="AY153" si="98">SQRT(AY151/$A150)</f>
        <v>1.4918030140735179E-2</v>
      </c>
      <c r="AZ153" s="5" t="s">
        <v>17</v>
      </c>
      <c r="BA153" s="19">
        <f t="shared" ref="BA153" si="99">SQRT(BA151/$A150)</f>
        <v>1.7926096427263064E-2</v>
      </c>
      <c r="BB153" s="18" t="s">
        <v>18</v>
      </c>
      <c r="BC153" s="20">
        <f t="shared" ref="BC153" si="100">SQRT(BC151/$A150)</f>
        <v>1.7507031298822737E-2</v>
      </c>
    </row>
    <row r="155" spans="1:55" s="2" customFormat="1" ht="30">
      <c r="B155" s="3" t="s">
        <v>23</v>
      </c>
      <c r="C155" s="3" t="s">
        <v>4</v>
      </c>
      <c r="D155" s="22" t="s">
        <v>8</v>
      </c>
      <c r="E155" s="3" t="s">
        <v>9</v>
      </c>
      <c r="F155" s="3" t="s">
        <v>13</v>
      </c>
      <c r="G155" s="22" t="s">
        <v>14</v>
      </c>
      <c r="H155" s="3" t="s">
        <v>15</v>
      </c>
      <c r="I155" s="3" t="s">
        <v>24</v>
      </c>
      <c r="J155" s="22" t="s">
        <v>25</v>
      </c>
      <c r="K155" s="22" t="s">
        <v>26</v>
      </c>
      <c r="L155" s="3" t="s">
        <v>27</v>
      </c>
      <c r="M155" s="22" t="s">
        <v>28</v>
      </c>
      <c r="N155" s="22" t="s">
        <v>29</v>
      </c>
    </row>
    <row r="156" spans="1:55" ht="15">
      <c r="B156" s="3">
        <v>1</v>
      </c>
      <c r="C156" s="5">
        <f>B149</f>
        <v>0.21563357142857156</v>
      </c>
      <c r="D156" s="23">
        <f>C149</f>
        <v>-2.291E-2</v>
      </c>
      <c r="E156" s="5">
        <f>D149</f>
        <v>-4.4585714285714272E-3</v>
      </c>
      <c r="F156" s="5">
        <f t="shared" ref="F156:H156" si="101">E149</f>
        <v>8.4502244897959114E-3</v>
      </c>
      <c r="G156" s="23">
        <f t="shared" si="101"/>
        <v>3.374428571428572E-2</v>
      </c>
      <c r="H156" s="5">
        <f t="shared" si="101"/>
        <v>1.3545714285714284E-2</v>
      </c>
      <c r="I156" s="5">
        <f>C151</f>
        <v>1.1228950438373169</v>
      </c>
      <c r="J156" s="23">
        <f>E151</f>
        <v>2.7972900053239051</v>
      </c>
      <c r="K156" s="23">
        <f>G151</f>
        <v>4.484057344530612</v>
      </c>
      <c r="L156" s="5">
        <f>C153</f>
        <v>1.0698800240630777E-2</v>
      </c>
      <c r="M156" s="23">
        <f>E153</f>
        <v>1.6886289987250828E-2</v>
      </c>
      <c r="N156" s="23">
        <f>G153</f>
        <v>2.1379673829626692E-2</v>
      </c>
    </row>
    <row r="157" spans="1:55" ht="15">
      <c r="B157" s="3">
        <v>2</v>
      </c>
      <c r="C157" s="5">
        <f>H149</f>
        <v>0.19138214285714295</v>
      </c>
      <c r="D157" s="23">
        <f t="shared" ref="D157:H157" si="102">I149</f>
        <v>-1.6838571428571425E-2</v>
      </c>
      <c r="E157" s="5">
        <f t="shared" si="102"/>
        <v>2.8564285714285723E-3</v>
      </c>
      <c r="F157" s="5">
        <f t="shared" si="102"/>
        <v>1.5728010204081631E-2</v>
      </c>
      <c r="G157" s="23">
        <f t="shared" si="102"/>
        <v>2.2181428571428567E-2</v>
      </c>
      <c r="H157" s="5">
        <f t="shared" si="102"/>
        <v>1.3463571428571431E-2</v>
      </c>
      <c r="I157" s="5">
        <f>I151</f>
        <v>2.0773184022452624</v>
      </c>
      <c r="J157" s="23">
        <f>K151</f>
        <v>3.4224120994919818</v>
      </c>
      <c r="K157" s="23">
        <f>M51</f>
        <v>5.5585714285714275E-3</v>
      </c>
      <c r="L157" s="5">
        <f>I153</f>
        <v>1.4551810499451721E-2</v>
      </c>
      <c r="M157" s="23">
        <f>K153</f>
        <v>1.8678054901743287E-2</v>
      </c>
      <c r="N157" s="23">
        <f>M153</f>
        <v>1.7281239769159608E-2</v>
      </c>
    </row>
    <row r="158" spans="1:55" ht="15">
      <c r="B158" s="3">
        <v>3</v>
      </c>
      <c r="C158" s="5">
        <f>N149</f>
        <v>0.21996785714285716</v>
      </c>
      <c r="D158" s="23">
        <f t="shared" ref="D158:H158" si="103">O149</f>
        <v>-2.2508571428571437E-2</v>
      </c>
      <c r="E158" s="5">
        <f t="shared" si="103"/>
        <v>-2.1892857142857139E-3</v>
      </c>
      <c r="F158" s="5">
        <f t="shared" si="103"/>
        <v>8.3621428571428544E-3</v>
      </c>
      <c r="G158" s="23">
        <f t="shared" si="103"/>
        <v>2.6698571428571415E-2</v>
      </c>
      <c r="H158" s="5">
        <f t="shared" si="103"/>
        <v>1.1669285714285717E-2</v>
      </c>
      <c r="I158" s="5">
        <f>O151</f>
        <v>0.95726209734183665</v>
      </c>
      <c r="J158" s="23">
        <f>Q151</f>
        <v>2.1901538026836715</v>
      </c>
      <c r="K158" s="23">
        <f>S151</f>
        <v>3.0563374625816317</v>
      </c>
      <c r="L158" s="5">
        <f>O153</f>
        <v>9.878270809391361E-3</v>
      </c>
      <c r="M158" s="23">
        <f>Q153</f>
        <v>1.4941796022143615E-2</v>
      </c>
      <c r="N158" s="23">
        <f>S153</f>
        <v>1.7650871314563065E-2</v>
      </c>
    </row>
    <row r="159" spans="1:55" ht="15">
      <c r="B159" s="3">
        <v>4</v>
      </c>
      <c r="C159" s="5">
        <f>T149</f>
        <v>0.19415857142857132</v>
      </c>
      <c r="D159" s="23">
        <f t="shared" ref="D159:H159" si="104">U149</f>
        <v>-1.5774999999999994E-2</v>
      </c>
      <c r="E159" s="5">
        <f t="shared" si="104"/>
        <v>-2.0899999999999998E-3</v>
      </c>
      <c r="F159" s="5">
        <f t="shared" si="104"/>
        <v>1.6981530612244906E-2</v>
      </c>
      <c r="G159" s="23">
        <f t="shared" si="104"/>
        <v>2.2396428571428564E-2</v>
      </c>
      <c r="H159" s="5">
        <f t="shared" si="104"/>
        <v>1.3544285714285714E-2</v>
      </c>
      <c r="I159" s="5">
        <f>U151</f>
        <v>2.2563265113104962</v>
      </c>
      <c r="J159" s="23">
        <f>W151</f>
        <v>3.7309945028024782</v>
      </c>
      <c r="K159" s="23">
        <f>Y151</f>
        <v>2.9758009862755093</v>
      </c>
      <c r="L159" s="5">
        <f>U153</f>
        <v>1.5165839985906952E-2</v>
      </c>
      <c r="M159" s="23">
        <f>W153</f>
        <v>1.9501939323838299E-2</v>
      </c>
      <c r="N159" s="23">
        <f>Y153</f>
        <v>1.7416762832140199E-2</v>
      </c>
    </row>
    <row r="160" spans="1:55" ht="15">
      <c r="B160" s="3">
        <v>5</v>
      </c>
      <c r="C160" s="5">
        <f>Z149</f>
        <v>0.11679071428571423</v>
      </c>
      <c r="D160" s="23">
        <f t="shared" ref="D160:H160" si="105">AA149</f>
        <v>-1.1911428571428576E-2</v>
      </c>
      <c r="E160" s="5">
        <f t="shared" si="105"/>
        <v>8.7628571428571399E-3</v>
      </c>
      <c r="F160" s="5">
        <f t="shared" si="105"/>
        <v>1.5805897959183676E-2</v>
      </c>
      <c r="G160" s="23">
        <f t="shared" si="105"/>
        <v>2.6754285714285696E-2</v>
      </c>
      <c r="H160" s="5">
        <f t="shared" si="105"/>
        <v>1.961285714285714E-2</v>
      </c>
      <c r="I160" s="5">
        <f>AA151</f>
        <v>3.0410884113297381</v>
      </c>
      <c r="J160" s="23">
        <f>AC151</f>
        <v>4.1484087528139924</v>
      </c>
      <c r="K160" s="23">
        <f>AE151</f>
        <v>5.1475815198367298</v>
      </c>
      <c r="L160" s="5">
        <f>AA153</f>
        <v>1.7606783314621857E-2</v>
      </c>
      <c r="M160" s="23">
        <f>AC153</f>
        <v>2.0563937122322788E-2</v>
      </c>
      <c r="N160" s="23">
        <f>AE153</f>
        <v>2.2906941822807097E-2</v>
      </c>
    </row>
    <row r="161" spans="2:55" ht="15">
      <c r="B161" s="3">
        <v>6</v>
      </c>
      <c r="C161" s="5">
        <f>AF149</f>
        <v>0.20185428571428571</v>
      </c>
      <c r="D161" s="23">
        <f t="shared" ref="D161:H161" si="106">AG149</f>
        <v>-2.2857142857142854E-2</v>
      </c>
      <c r="E161" s="5">
        <f t="shared" si="106"/>
        <v>-6.6057142857142868E-3</v>
      </c>
      <c r="F161" s="5">
        <f t="shared" si="106"/>
        <v>1.5264816326530612E-2</v>
      </c>
      <c r="G161" s="23">
        <f t="shared" si="106"/>
        <v>2.8172857142857138E-2</v>
      </c>
      <c r="H161" s="5">
        <f t="shared" si="106"/>
        <v>1.4942857142857143E-2</v>
      </c>
      <c r="I161" s="5">
        <f>AG151</f>
        <v>2.2376607025539359</v>
      </c>
      <c r="J161" s="23">
        <f>AI151</f>
        <v>4.2188247337539355</v>
      </c>
      <c r="K161" s="23">
        <f>AK151</f>
        <v>4.1298430297959179</v>
      </c>
      <c r="L161" s="5">
        <f>AG153</f>
        <v>1.5102978834630614E-2</v>
      </c>
      <c r="M161" s="23">
        <f>AI153</f>
        <v>2.0737731063915847E-2</v>
      </c>
      <c r="N161" s="23">
        <f>AK153</f>
        <v>2.0517869762522539E-2</v>
      </c>
      <c r="Q161" s="1"/>
      <c r="R161" s="1"/>
      <c r="S161" s="1"/>
      <c r="W161" s="1"/>
      <c r="X161" s="1"/>
      <c r="Y161" s="1"/>
      <c r="AC161" s="1"/>
      <c r="AD161" s="1"/>
      <c r="AE161" s="1"/>
      <c r="AI161" s="1"/>
      <c r="AJ161" s="1"/>
      <c r="AK161" s="1"/>
      <c r="AO161" s="1"/>
      <c r="AP161" s="1"/>
      <c r="AQ161" s="1"/>
      <c r="AU161" s="1"/>
      <c r="AV161" s="1"/>
      <c r="AW161" s="1"/>
      <c r="BA161" s="1"/>
      <c r="BB161" s="1"/>
      <c r="BC161" s="1"/>
    </row>
    <row r="162" spans="2:55" ht="15">
      <c r="B162" s="3">
        <v>7</v>
      </c>
      <c r="C162" s="5">
        <f>AL149</f>
        <v>0.20040214285714286</v>
      </c>
      <c r="D162" s="23">
        <f t="shared" ref="D162:H162" si="107">AM149</f>
        <v>-3.4785714285714285E-3</v>
      </c>
      <c r="E162" s="5">
        <f t="shared" si="107"/>
        <v>-4.4357142857142859E-3</v>
      </c>
      <c r="F162" s="5">
        <f t="shared" si="107"/>
        <v>1.1875091836734694E-2</v>
      </c>
      <c r="G162" s="23">
        <f t="shared" si="107"/>
        <v>1.5495714285714283E-2</v>
      </c>
      <c r="H162" s="5">
        <f t="shared" si="107"/>
        <v>1.0871428571428572E-2</v>
      </c>
      <c r="I162" s="5">
        <f>AM151</f>
        <v>1.2664632764125365</v>
      </c>
      <c r="J162" s="23">
        <f>AO151</f>
        <v>1.8051678264450435</v>
      </c>
      <c r="K162" s="23">
        <f>AQ151</f>
        <v>1.6525980055102039</v>
      </c>
      <c r="L162" s="5">
        <f>AM153</f>
        <v>1.1362183446953132E-2</v>
      </c>
      <c r="M162" s="23">
        <f>AO153</f>
        <v>1.3565140257979601E-2</v>
      </c>
      <c r="N162" s="23">
        <f>AQ153</f>
        <v>1.297923537888146E-2</v>
      </c>
      <c r="Q162" s="1"/>
      <c r="R162" s="1"/>
      <c r="S162" s="1"/>
      <c r="W162" s="1"/>
      <c r="X162" s="1"/>
      <c r="Y162" s="1"/>
      <c r="AC162" s="1"/>
      <c r="AD162" s="1"/>
      <c r="AE162" s="1"/>
      <c r="AI162" s="1"/>
      <c r="AJ162" s="1"/>
      <c r="AK162" s="1"/>
      <c r="AO162" s="1"/>
      <c r="AP162" s="1"/>
      <c r="AQ162" s="1"/>
      <c r="AU162" s="1"/>
      <c r="AV162" s="1"/>
      <c r="AW162" s="1"/>
      <c r="BA162" s="1"/>
      <c r="BB162" s="1"/>
      <c r="BC162" s="1"/>
    </row>
    <row r="163" spans="2:55" ht="15">
      <c r="B163" s="3">
        <v>8</v>
      </c>
      <c r="C163" s="5">
        <f>AR149</f>
        <v>0.16261000000000003</v>
      </c>
      <c r="D163" s="23">
        <f t="shared" ref="D163:H163" si="108">AS149</f>
        <v>-1.1785714285714281E-3</v>
      </c>
      <c r="E163" s="5">
        <f t="shared" si="108"/>
        <v>-5.2207142857142886E-3</v>
      </c>
      <c r="F163" s="5">
        <f t="shared" si="108"/>
        <v>2.4198285714285696E-2</v>
      </c>
      <c r="G163" s="23">
        <f t="shared" si="108"/>
        <v>2.4272857142857141E-2</v>
      </c>
      <c r="H163" s="5">
        <f t="shared" si="108"/>
        <v>1.6320714285714282E-2</v>
      </c>
      <c r="I163" s="5">
        <f>AS151</f>
        <v>3.8742957450734661</v>
      </c>
      <c r="J163" s="23">
        <f>AU151</f>
        <v>5.762016631322445</v>
      </c>
      <c r="K163" s="23">
        <f>AW151</f>
        <v>3.8862350936632644</v>
      </c>
      <c r="L163" s="5">
        <f>AS153</f>
        <v>1.9872929007746655E-2</v>
      </c>
      <c r="M163" s="23">
        <f>AU153</f>
        <v>2.4235542747066706E-2</v>
      </c>
      <c r="N163" s="23">
        <f>AW153</f>
        <v>1.9903526479660094E-2</v>
      </c>
      <c r="Q163" s="1"/>
      <c r="R163" s="1"/>
      <c r="S163" s="1"/>
      <c r="W163" s="1"/>
      <c r="X163" s="1"/>
      <c r="Y163" s="1"/>
      <c r="AC163" s="1"/>
      <c r="AD163" s="1"/>
      <c r="AE163" s="1"/>
      <c r="AI163" s="1"/>
      <c r="AJ163" s="1"/>
      <c r="AK163" s="1"/>
      <c r="AO163" s="1"/>
      <c r="AP163" s="1"/>
      <c r="AQ163" s="1"/>
      <c r="AU163" s="1"/>
      <c r="AV163" s="1"/>
      <c r="AW163" s="1"/>
      <c r="BA163" s="1"/>
      <c r="BB163" s="1"/>
      <c r="BC163" s="1"/>
    </row>
    <row r="164" spans="2:55" ht="15">
      <c r="B164" s="3">
        <v>9</v>
      </c>
      <c r="C164" s="5">
        <f>AX149</f>
        <v>0.1643478571428571</v>
      </c>
      <c r="D164" s="23">
        <f t="shared" ref="D164:H164" si="109">AY149</f>
        <v>-1.1034285714285712E-2</v>
      </c>
      <c r="E164" s="5">
        <f t="shared" si="109"/>
        <v>5.456428571428573E-3</v>
      </c>
      <c r="F164" s="5">
        <f t="shared" si="109"/>
        <v>1.5275122448979597E-2</v>
      </c>
      <c r="G164" s="23">
        <f t="shared" si="109"/>
        <v>2.1037142857142855E-2</v>
      </c>
      <c r="H164" s="5">
        <f t="shared" si="109"/>
        <v>1.4569285714285703E-2</v>
      </c>
      <c r="I164" s="5">
        <f>AY151</f>
        <v>2.1831921843756548</v>
      </c>
      <c r="J164" s="23">
        <f>BA151</f>
        <v>3.1523937939026245</v>
      </c>
      <c r="K164" s="23">
        <f>BC151</f>
        <v>3.0067271814489769</v>
      </c>
      <c r="L164" s="5">
        <f>AY153</f>
        <v>1.4918030140735179E-2</v>
      </c>
      <c r="M164" s="23">
        <f>BA153</f>
        <v>1.7926096427263064E-2</v>
      </c>
      <c r="N164" s="23">
        <f>BC153</f>
        <v>1.7507031298822737E-2</v>
      </c>
      <c r="Q164" s="1"/>
      <c r="R164" s="1"/>
      <c r="S164" s="1"/>
      <c r="W164" s="1"/>
      <c r="X164" s="1"/>
      <c r="Y164" s="1"/>
      <c r="AC164" s="1"/>
      <c r="AD164" s="1"/>
      <c r="AE164" s="1"/>
      <c r="AI164" s="1"/>
      <c r="AJ164" s="1"/>
      <c r="AK164" s="1"/>
      <c r="AO164" s="1"/>
      <c r="AP164" s="1"/>
      <c r="AQ164" s="1"/>
      <c r="AU164" s="1"/>
      <c r="AV164" s="1"/>
      <c r="AW164" s="1"/>
      <c r="BA164" s="1"/>
      <c r="BB164" s="1"/>
      <c r="BC164" s="1"/>
    </row>
    <row r="165" spans="2:55">
      <c r="E165" s="1"/>
      <c r="F165" s="1"/>
      <c r="G165" s="1"/>
      <c r="K165" s="1"/>
      <c r="L165" s="1"/>
      <c r="M165" s="1"/>
      <c r="Q165" s="1"/>
      <c r="R165" s="1"/>
      <c r="S165" s="1"/>
      <c r="W165" s="1"/>
      <c r="X165" s="1"/>
      <c r="Y165" s="1"/>
      <c r="AC165" s="1"/>
      <c r="AD165" s="1"/>
      <c r="AE165" s="1"/>
      <c r="AI165" s="1"/>
      <c r="AJ165" s="1"/>
      <c r="AK165" s="1"/>
      <c r="AO165" s="1"/>
      <c r="AP165" s="1"/>
      <c r="AQ165" s="1"/>
      <c r="AU165" s="1"/>
      <c r="AV165" s="1"/>
      <c r="AW165" s="1"/>
      <c r="BA165" s="1"/>
      <c r="BB165" s="1"/>
      <c r="BC165" s="1"/>
    </row>
    <row r="166" spans="2:55">
      <c r="E166" s="1"/>
      <c r="F166" s="1"/>
      <c r="G166" s="1"/>
      <c r="K166" s="1"/>
      <c r="L166" s="1"/>
      <c r="M166" s="1"/>
      <c r="Q166" s="1"/>
      <c r="R166" s="1"/>
      <c r="S166" s="1"/>
      <c r="W166" s="1"/>
      <c r="X166" s="1"/>
      <c r="Y166" s="1"/>
      <c r="AC166" s="1"/>
      <c r="AD166" s="1"/>
      <c r="AE166" s="1"/>
      <c r="AI166" s="1"/>
      <c r="AJ166" s="1"/>
      <c r="AK166" s="1"/>
      <c r="AO166" s="1"/>
      <c r="AP166" s="1"/>
      <c r="AQ166" s="1"/>
      <c r="AU166" s="1"/>
      <c r="AV166" s="1"/>
      <c r="AW166" s="1"/>
      <c r="BA166" s="1"/>
      <c r="BB166" s="1"/>
      <c r="BC166" s="1"/>
    </row>
    <row r="167" spans="2:55">
      <c r="E167" s="1"/>
      <c r="F167" s="1"/>
      <c r="G167" s="1"/>
      <c r="K167" s="1"/>
      <c r="L167" s="1"/>
      <c r="M167" s="1"/>
      <c r="Q167" s="1"/>
      <c r="R167" s="1"/>
      <c r="S167" s="1"/>
      <c r="W167" s="1"/>
      <c r="X167" s="1"/>
      <c r="Y167" s="1"/>
      <c r="AC167" s="1"/>
      <c r="AD167" s="1"/>
      <c r="AE167" s="1"/>
      <c r="AI167" s="1"/>
      <c r="AJ167" s="1"/>
      <c r="AK167" s="1"/>
      <c r="AO167" s="1"/>
      <c r="AP167" s="1"/>
      <c r="AQ167" s="1"/>
      <c r="AU167" s="1"/>
      <c r="AV167" s="1"/>
      <c r="AW167" s="1"/>
      <c r="BA167" s="1"/>
      <c r="BB167" s="1"/>
      <c r="BC167" s="1"/>
    </row>
    <row r="168" spans="2:55">
      <c r="E168" s="1"/>
      <c r="F168" s="1"/>
      <c r="G168" s="1"/>
      <c r="K168" s="1"/>
      <c r="L168" s="1"/>
      <c r="M168" s="1"/>
      <c r="Q168" s="1"/>
      <c r="R168" s="1"/>
      <c r="S168" s="1"/>
      <c r="W168" s="1"/>
      <c r="X168" s="1"/>
      <c r="Y168" s="1"/>
      <c r="AC168" s="1"/>
      <c r="AD168" s="1"/>
      <c r="AE168" s="1"/>
      <c r="AI168" s="1"/>
      <c r="AJ168" s="1"/>
      <c r="AK168" s="1"/>
      <c r="AO168" s="1"/>
      <c r="AP168" s="1"/>
      <c r="AQ168" s="1"/>
      <c r="AU168" s="1"/>
      <c r="AV168" s="1"/>
      <c r="AW168" s="1"/>
      <c r="BA168" s="1"/>
      <c r="BB168" s="1"/>
      <c r="BC168" s="1"/>
    </row>
    <row r="169" spans="2:55">
      <c r="E169" s="1"/>
      <c r="F169" s="1"/>
      <c r="G169" s="1"/>
      <c r="K169" s="1"/>
      <c r="L169" s="1"/>
      <c r="M169" s="1"/>
      <c r="Q169" s="1"/>
      <c r="R169" s="1"/>
      <c r="S169" s="1"/>
      <c r="W169" s="1"/>
      <c r="X169" s="1"/>
      <c r="Y169" s="1"/>
      <c r="AC169" s="1"/>
      <c r="AD169" s="1"/>
      <c r="AE169" s="1"/>
      <c r="AI169" s="1"/>
      <c r="AJ169" s="1"/>
      <c r="AK169" s="1"/>
      <c r="AO169" s="1"/>
      <c r="AP169" s="1"/>
      <c r="AQ169" s="1"/>
      <c r="AU169" s="1"/>
      <c r="AV169" s="1"/>
      <c r="AW169" s="1"/>
      <c r="BA169" s="1"/>
      <c r="BB169" s="1"/>
      <c r="BC169" s="1"/>
    </row>
    <row r="170" spans="2:55">
      <c r="E170" s="1"/>
      <c r="F170" s="1"/>
      <c r="G170" s="1"/>
      <c r="K170" s="1"/>
      <c r="L170" s="1"/>
      <c r="M170" s="1"/>
      <c r="Q170" s="1"/>
      <c r="R170" s="1"/>
      <c r="S170" s="1"/>
      <c r="W170" s="1"/>
      <c r="X170" s="1"/>
      <c r="Y170" s="1"/>
      <c r="AC170" s="1"/>
      <c r="AD170" s="1"/>
      <c r="AE170" s="1"/>
      <c r="AI170" s="1"/>
      <c r="AJ170" s="1"/>
      <c r="AK170" s="1"/>
      <c r="AO170" s="1"/>
      <c r="AP170" s="1"/>
      <c r="AQ170" s="1"/>
      <c r="AU170" s="1"/>
      <c r="AV170" s="1"/>
      <c r="AW170" s="1"/>
      <c r="BA170" s="1"/>
      <c r="BB170" s="1"/>
      <c r="BC170" s="1"/>
    </row>
    <row r="182" spans="2:55" ht="28.5">
      <c r="B182" s="1" t="s">
        <v>69</v>
      </c>
      <c r="C182" s="1">
        <f>_xlfn.STDEV.P(C7:C146)</f>
        <v>1.5050407208539477E-2</v>
      </c>
      <c r="D182" s="1">
        <f t="shared" ref="D182:BC182" si="110">_xlfn.STDEV.P(D7:D146)</f>
        <v>1.0883959269850063E-2</v>
      </c>
      <c r="E182" s="21">
        <f t="shared" si="110"/>
        <v>6.5981875565368029E-3</v>
      </c>
      <c r="F182" s="21">
        <f t="shared" si="110"/>
        <v>2.5179378669937056E-2</v>
      </c>
      <c r="G182" s="21">
        <f t="shared" si="110"/>
        <v>7.4674803826529157E-3</v>
      </c>
      <c r="H182" s="1">
        <f t="shared" si="110"/>
        <v>1.9688692432303107E-2</v>
      </c>
      <c r="I182" s="1">
        <f t="shared" si="110"/>
        <v>1.167094429839877E-2</v>
      </c>
      <c r="J182" s="1">
        <f t="shared" si="110"/>
        <v>1.2851865960764973E-2</v>
      </c>
      <c r="K182" s="21">
        <f t="shared" si="110"/>
        <v>1.184374538371126E-2</v>
      </c>
      <c r="L182" s="21">
        <f t="shared" si="110"/>
        <v>1.0278558423500164E-2</v>
      </c>
      <c r="M182" s="21">
        <f t="shared" si="110"/>
        <v>9.6041458681729135E-3</v>
      </c>
      <c r="N182" s="1">
        <f t="shared" si="110"/>
        <v>1.049299268122128E-2</v>
      </c>
      <c r="O182" s="1">
        <f t="shared" si="110"/>
        <v>1.1540527876725106E-2</v>
      </c>
      <c r="P182" s="1">
        <f t="shared" si="110"/>
        <v>9.7452163827664098E-3</v>
      </c>
      <c r="Q182" s="21">
        <f t="shared" si="110"/>
        <v>6.3385694162719488E-3</v>
      </c>
      <c r="R182" s="21">
        <f t="shared" si="110"/>
        <v>1.2049978067555639E-2</v>
      </c>
      <c r="S182" s="21">
        <f t="shared" si="110"/>
        <v>6.9114263199075042E-3</v>
      </c>
      <c r="T182" s="1">
        <f t="shared" si="110"/>
        <v>2.2394211578997729E-2</v>
      </c>
      <c r="U182" s="1">
        <f t="shared" si="110"/>
        <v>1.6538790442040031E-2</v>
      </c>
      <c r="V182" s="1">
        <f t="shared" si="110"/>
        <v>1.2579894957544649E-2</v>
      </c>
      <c r="W182" s="21">
        <f t="shared" si="110"/>
        <v>1.4598915381297583E-2</v>
      </c>
      <c r="X182" s="21">
        <f t="shared" si="110"/>
        <v>1.4163879956006509E-2</v>
      </c>
      <c r="Y182" s="21">
        <f t="shared" si="110"/>
        <v>8.9482765413918929E-3</v>
      </c>
      <c r="Z182" s="1">
        <f t="shared" si="110"/>
        <v>2.0480774596221649E-2</v>
      </c>
      <c r="AA182" s="1">
        <f t="shared" si="110"/>
        <v>2.4978113521682159E-2</v>
      </c>
      <c r="AB182" s="1">
        <f t="shared" si="110"/>
        <v>1.6906766789226913E-2</v>
      </c>
      <c r="AC182" s="21">
        <f t="shared" si="110"/>
        <v>1.3024427732729677E-2</v>
      </c>
      <c r="AD182" s="21">
        <f t="shared" si="110"/>
        <v>1.639174823513595E-2</v>
      </c>
      <c r="AE182" s="21">
        <f t="shared" si="110"/>
        <v>1.1531437597334718E-2</v>
      </c>
      <c r="AF182" s="1">
        <f t="shared" si="110"/>
        <v>1.822755516647635E-2</v>
      </c>
      <c r="AG182" s="1">
        <f t="shared" si="110"/>
        <v>1.387296004492781E-2</v>
      </c>
      <c r="AH182" s="1">
        <f t="shared" si="110"/>
        <v>1.2373230155856466E-2</v>
      </c>
      <c r="AI182" s="21">
        <f t="shared" si="110"/>
        <v>9.9613829293036995E-3</v>
      </c>
      <c r="AJ182" s="21">
        <f t="shared" si="110"/>
        <v>1.2350734919883279E-2</v>
      </c>
      <c r="AK182" s="21">
        <f t="shared" si="110"/>
        <v>9.3172978258457551E-3</v>
      </c>
      <c r="AL182" s="1">
        <f t="shared" si="110"/>
        <v>1.4900342603238277E-2</v>
      </c>
      <c r="AM182" s="1">
        <f t="shared" si="110"/>
        <v>1.5848266176977422E-2</v>
      </c>
      <c r="AN182" s="1">
        <f>_xlfn.STDEV.P(AN7:AN146)</f>
        <v>8.4374426679835988E-3</v>
      </c>
      <c r="AO182" s="21">
        <f t="shared" si="110"/>
        <v>9.0001335302869051E-3</v>
      </c>
      <c r="AP182" s="21">
        <f t="shared" si="110"/>
        <v>1.1893253446850461E-2</v>
      </c>
      <c r="AQ182" s="21">
        <f t="shared" si="110"/>
        <v>7.0527486319381981E-3</v>
      </c>
      <c r="AR182" s="1">
        <f t="shared" si="110"/>
        <v>2.9421382651786527E-2</v>
      </c>
      <c r="AS182" s="1">
        <f t="shared" si="110"/>
        <v>2.5241221347273211E-2</v>
      </c>
      <c r="AT182" s="1">
        <f t="shared" si="110"/>
        <v>1.5494157868733118E-2</v>
      </c>
      <c r="AU182" s="21">
        <f t="shared" si="110"/>
        <v>1.6735014957646531E-2</v>
      </c>
      <c r="AV182" s="21">
        <f t="shared" si="110"/>
        <v>1.5681274417181101E-2</v>
      </c>
      <c r="AW182" s="21">
        <f t="shared" si="110"/>
        <v>1.1252304321827606E-2</v>
      </c>
      <c r="AX182" s="1">
        <f t="shared" si="110"/>
        <v>1.9075831634584654E-2</v>
      </c>
      <c r="AY182" s="1">
        <f t="shared" si="110"/>
        <v>1.7304779568615349E-2</v>
      </c>
      <c r="AZ182" s="1">
        <f t="shared" si="110"/>
        <v>1.1615108453551137E-2</v>
      </c>
      <c r="BA182" s="21">
        <f t="shared" si="110"/>
        <v>1.1426197386694309E-2</v>
      </c>
      <c r="BB182" s="21">
        <f t="shared" si="110"/>
        <v>1.2098009196996511E-2</v>
      </c>
      <c r="BC182" s="21">
        <f t="shared" si="110"/>
        <v>7.9029623417748059E-3</v>
      </c>
    </row>
  </sheetData>
  <mergeCells count="36">
    <mergeCell ref="AF152:AK152"/>
    <mergeCell ref="AL152:AQ152"/>
    <mergeCell ref="AR152:AW152"/>
    <mergeCell ref="AX152:BC152"/>
    <mergeCell ref="B152:G152"/>
    <mergeCell ref="H152:M152"/>
    <mergeCell ref="N152:S152"/>
    <mergeCell ref="T152:Y152"/>
    <mergeCell ref="Z152:AE152"/>
    <mergeCell ref="AR147:AW147"/>
    <mergeCell ref="AX147:BC147"/>
    <mergeCell ref="B150:G150"/>
    <mergeCell ref="H150:M150"/>
    <mergeCell ref="N150:S150"/>
    <mergeCell ref="T150:Y150"/>
    <mergeCell ref="Z150:AE150"/>
    <mergeCell ref="AF150:AK150"/>
    <mergeCell ref="AL150:AQ150"/>
    <mergeCell ref="AR150:AW150"/>
    <mergeCell ref="AX150:BC150"/>
    <mergeCell ref="AL4:AQ4"/>
    <mergeCell ref="AR4:AW4"/>
    <mergeCell ref="AX4:BC4"/>
    <mergeCell ref="B147:G147"/>
    <mergeCell ref="H147:M147"/>
    <mergeCell ref="N147:S147"/>
    <mergeCell ref="T147:Y147"/>
    <mergeCell ref="Z147:AE147"/>
    <mergeCell ref="AF147:AK147"/>
    <mergeCell ref="AL147:AQ147"/>
    <mergeCell ref="B4:G4"/>
    <mergeCell ref="H4:M4"/>
    <mergeCell ref="N4:S4"/>
    <mergeCell ref="T4:Y4"/>
    <mergeCell ref="Z4:AE4"/>
    <mergeCell ref="AF4:AK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entirely empty 18 ls</vt:lpstr>
      <vt:lpstr>rough arched 9 ls</vt:lpstr>
      <vt:lpstr>rough arched 18 ls</vt:lpstr>
      <vt:lpstr>rough arched 22.5 ls</vt:lpstr>
      <vt:lpstr>rough flat 9 ls</vt:lpstr>
      <vt:lpstr>rough flat 18 ls</vt:lpstr>
      <vt:lpstr>rough flat 22.5 ls</vt:lpstr>
      <vt:lpstr>smooth arched 9 ls</vt:lpstr>
      <vt:lpstr>smooth arched 18 ls</vt:lpstr>
      <vt:lpstr>smooth arched 22.5 ls</vt:lpstr>
      <vt:lpstr>smooth flat 9 ls</vt:lpstr>
      <vt:lpstr>smooth flat 18 ls</vt:lpstr>
      <vt:lpstr>smooth flat 22.5 ls</vt:lpstr>
      <vt:lpstr>U averages</vt:lpstr>
      <vt:lpstr>U' averages</vt:lpstr>
      <vt:lpstr>Shear Vel avs UW</vt:lpstr>
      <vt:lpstr>Shear Vel avs UV</vt:lpstr>
      <vt:lpstr>downs. sp. con.</vt:lpstr>
      <vt:lpstr>Standard dev.P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barrie</dc:creator>
  <cp:lastModifiedBy>Barrie Dams</cp:lastModifiedBy>
  <dcterms:created xsi:type="dcterms:W3CDTF">2015-02-07T08:42:54Z</dcterms:created>
  <dcterms:modified xsi:type="dcterms:W3CDTF">2016-11-25T19:45:38Z</dcterms:modified>
</cp:coreProperties>
</file>